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updateLinks="never" codeName="ThisWorkbook" defaultThemeVersion="124226"/>
  <xr:revisionPtr revIDLastSave="0" documentId="8_{FB0F6619-2CED-4D51-A7E2-A36D7FB09CD5}" xr6:coauthVersionLast="47" xr6:coauthVersionMax="47" xr10:uidLastSave="{00000000-0000-0000-0000-000000000000}"/>
  <bookViews>
    <workbookView xWindow="780" yWindow="585" windowWidth="16680" windowHeight="15015" tabRatio="906" activeTab="1" xr2:uid="{00000000-000D-0000-FFFF-FFFF00000000}"/>
  </bookViews>
  <sheets>
    <sheet name="NAVODILO" sheetId="153" r:id="rId1"/>
    <sheet name="REKAPITULACIJA VSEH DEL" sheetId="25" r:id="rId2"/>
    <sheet name="Rušitev obstoječega objekta" sheetId="152" r:id="rId3"/>
    <sheet name="Rekapitulacija gradbena dela" sheetId="29" r:id="rId4"/>
    <sheet name="Pripravljalna in ostala dela" sheetId="45" r:id="rId5"/>
    <sheet name="Rušitvena dela zaklonišče" sheetId="93" r:id="rId6"/>
    <sheet name="Zemeljska dela" sheetId="62" r:id="rId7"/>
    <sheet name="Betonska dela" sheetId="59" r:id="rId8"/>
    <sheet name="Tesarska dela" sheetId="56" r:id="rId9"/>
    <sheet name="Zidarska dela" sheetId="35" r:id="rId10"/>
    <sheet name="Odvodnjavanje" sheetId="76" r:id="rId11"/>
    <sheet name="Gr. dela za strojne inštalacije" sheetId="94" r:id="rId12"/>
    <sheet name="Rekapitulacija obrtniška dela" sheetId="30" r:id="rId13"/>
    <sheet name="Krovskokleparska dela" sheetId="65" r:id="rId14"/>
    <sheet name="Ključavničarska dela" sheetId="32" r:id="rId15"/>
    <sheet name="Suhomontažna dela" sheetId="71" r:id="rId16"/>
    <sheet name="Stavbno pohištvo" sheetId="67" r:id="rId17"/>
    <sheet name="Fasaderska dela" sheetId="91" r:id="rId18"/>
    <sheet name="Keramičarska dela" sheetId="54" r:id="rId19"/>
    <sheet name="Obloge tal" sheetId="52" r:id="rId20"/>
    <sheet name="Slikopleskarska dela" sheetId="53" r:id="rId21"/>
    <sheet name="Rekapitulacija zunanja ureditev" sheetId="95" r:id="rId22"/>
    <sheet name="Zunanja ureditev" sheetId="97" r:id="rId23"/>
    <sheet name="MK" sheetId="98" r:id="rId24"/>
    <sheet name="FK" sheetId="99" r:id="rId25"/>
    <sheet name="VO" sheetId="100" r:id="rId26"/>
    <sheet name="Rekapitulacija NN priključek" sheetId="106" r:id="rId27"/>
    <sheet name="1. Gradbena dela" sheetId="108" r:id="rId28"/>
    <sheet name="2.Elektromontažna dela" sheetId="109" r:id="rId29"/>
    <sheet name="Rekapitulacija električne inšta" sheetId="111" r:id="rId30"/>
    <sheet name="1. Razsvetljava" sheetId="113" r:id="rId31"/>
    <sheet name="2. Vodovni material" sheetId="114" r:id="rId32"/>
    <sheet name="3. Razdelilniki" sheetId="115" r:id="rId33"/>
    <sheet name="4. UO-Pasiva" sheetId="116" r:id="rId34"/>
    <sheet name="5. UO-Aktiva" sheetId="118" r:id="rId35"/>
    <sheet name="6. Multimedija" sheetId="117" r:id="rId36"/>
    <sheet name="7. Sestrski klicni sistem" sheetId="119" r:id="rId37"/>
    <sheet name="8. AOJP" sheetId="120" r:id="rId38"/>
    <sheet name="9. ODT" sheetId="121" r:id="rId39"/>
    <sheet name="10. Domofon" sheetId="122" r:id="rId40"/>
    <sheet name="11. Strelovod in ozemljitev" sheetId="123" r:id="rId41"/>
    <sheet name="12. Zunanja ureditev" sheetId="124" r:id="rId42"/>
    <sheet name="13. CNS" sheetId="125" r:id="rId43"/>
    <sheet name="14. Ostalo" sheetId="126" r:id="rId44"/>
    <sheet name="Rekapitulacija El.in.-TK objekt" sheetId="127" r:id="rId45"/>
    <sheet name="1. Gradbena dela in elektro TK" sheetId="129" r:id="rId46"/>
    <sheet name="Rekapitulacija video kontrola" sheetId="131" r:id="rId47"/>
    <sheet name="1. Videonadzor" sheetId="133" r:id="rId48"/>
    <sheet name="2. Kontrola pristopa" sheetId="134" r:id="rId49"/>
    <sheet name="Rekapitulacija ElektroPrimar TP" sheetId="135" r:id="rId50"/>
    <sheet name="TOPLOTNA POSTAJA" sheetId="137" r:id="rId51"/>
    <sheet name="Rekapitulacija javna razsvetlja" sheetId="138" r:id="rId52"/>
    <sheet name="JR" sheetId="140" r:id="rId53"/>
    <sheet name="Rekapitulacija strojne inst." sheetId="141" r:id="rId54"/>
    <sheet name="VODOVOD IN KANANALIZACIJA" sheetId="143" r:id="rId55"/>
    <sheet name="OGREVANJE IN HLAJENJE" sheetId="144" r:id="rId56"/>
    <sheet name="PREZRAČEVANJE" sheetId="145" r:id="rId57"/>
    <sheet name="PLINSKA INSTALACIJA " sheetId="146" r:id="rId58"/>
    <sheet name="Rekapitulacija TPP+Vročevod" sheetId="147" r:id="rId59"/>
    <sheet name="TPP+Vročevod" sheetId="149" r:id="rId60"/>
  </sheets>
  <definedNames>
    <definedName name="_xlnm._FilterDatabase" localSheetId="27" hidden="1">'1. Gradbena dela'!$E$1:$E$137</definedName>
    <definedName name="_xlnm._FilterDatabase" localSheetId="45" hidden="1">'1. Gradbena dela in elektro TK'!$E$1:$E$154</definedName>
    <definedName name="_xlnm._FilterDatabase" localSheetId="30" hidden="1">'1. Razsvetljava'!$E$1:$E$254</definedName>
    <definedName name="_xlnm._FilterDatabase" localSheetId="47" hidden="1">'1. Videonadzor'!$E$1:$E$137</definedName>
    <definedName name="_xlnm._FilterDatabase" localSheetId="39" hidden="1">'10. Domofon'!$E$1:$E$158</definedName>
    <definedName name="_xlnm._FilterDatabase" localSheetId="40" hidden="1">'11. Strelovod in ozemljitev'!$E$1:$E$158</definedName>
    <definedName name="_xlnm._FilterDatabase" localSheetId="41" hidden="1">'12. Zunanja ureditev'!$E$1:$E$204</definedName>
    <definedName name="_xlnm._FilterDatabase" localSheetId="42" hidden="1">'13. CNS'!$E$1:$E$325</definedName>
    <definedName name="_xlnm._FilterDatabase" localSheetId="43" hidden="1">'14. Ostalo'!$E$1:$E$193</definedName>
    <definedName name="_xlnm._FilterDatabase" localSheetId="48" hidden="1">'2. Kontrola pristopa'!$E$1:$E$161</definedName>
    <definedName name="_xlnm._FilterDatabase" localSheetId="31" hidden="1">'2. Vodovni material'!$E$1:$E$299</definedName>
    <definedName name="_xlnm._FilterDatabase" localSheetId="28" hidden="1">'2.Elektromontažna dela'!$E$1:$E$81</definedName>
    <definedName name="_xlnm._FilterDatabase" localSheetId="32" hidden="1">'3. Razdelilniki'!$E$1:$E$568</definedName>
    <definedName name="_xlnm._FilterDatabase" localSheetId="33" hidden="1">'4. UO-Pasiva'!$E$1:$E$222</definedName>
    <definedName name="_xlnm._FilterDatabase" localSheetId="34" hidden="1">'5. UO-Aktiva'!$E$1:$E$203</definedName>
    <definedName name="_xlnm._FilterDatabase" localSheetId="35" hidden="1">'6. Multimedija'!$E$1:$E$203</definedName>
    <definedName name="_xlnm._FilterDatabase" localSheetId="36" hidden="1">'7. Sestrski klicni sistem'!$E$1:$E$175</definedName>
    <definedName name="_xlnm._FilterDatabase" localSheetId="37" hidden="1">'8. AOJP'!$E$1:$E$177</definedName>
    <definedName name="_xlnm._FilterDatabase" localSheetId="38" hidden="1">'9. ODT'!$E$1:$E$127</definedName>
    <definedName name="_xlnm._FilterDatabase" localSheetId="7" hidden="1">'Betonska dela'!$E$1:$E$108</definedName>
    <definedName name="_xlnm._FilterDatabase" localSheetId="17" hidden="1">'Fasaderska dela'!$E$1:$E$42</definedName>
    <definedName name="_xlnm._FilterDatabase" localSheetId="24" hidden="1">FK!$E$1:$E$83</definedName>
    <definedName name="_xlnm._FilterDatabase" localSheetId="11" hidden="1">'Gr. dela za strojne inštalacije'!$E$1:$E$75</definedName>
    <definedName name="_xlnm._FilterDatabase" localSheetId="52" hidden="1">JR!$E$1:$E$202</definedName>
    <definedName name="_xlnm._FilterDatabase" localSheetId="18" hidden="1">'Keramičarska dela'!$E$1:$E$101</definedName>
    <definedName name="_xlnm._FilterDatabase" localSheetId="14" hidden="1">'Ključavničarska dela'!$E$1:$E$287</definedName>
    <definedName name="_xlnm._FilterDatabase" localSheetId="13" hidden="1">'Krovskokleparska dela'!$E$1:$E$79</definedName>
    <definedName name="_xlnm._FilterDatabase" localSheetId="23" hidden="1">MK!$E$1:$E$99</definedName>
    <definedName name="_xlnm._FilterDatabase" localSheetId="19" hidden="1">'Obloge tal'!$E$1:$E$37</definedName>
    <definedName name="_xlnm._FilterDatabase" localSheetId="10" hidden="1">Odvodnjavanje!$E$1:$E$71</definedName>
    <definedName name="_xlnm._FilterDatabase" localSheetId="55" hidden="1">'OGREVANJE IN HLAJENJE'!$E$1:$E$1200</definedName>
    <definedName name="_xlnm._FilterDatabase" localSheetId="57" hidden="1">'PLINSKA INSTALACIJA '!$E$1:$E$136</definedName>
    <definedName name="_xlnm._FilterDatabase" localSheetId="56" hidden="1">PREZRAČEVANJE!$E$1:$E$2188</definedName>
    <definedName name="_xlnm._FilterDatabase" localSheetId="4" hidden="1">'Pripravljalna in ostala dela'!$E$1:$E$38</definedName>
    <definedName name="_xlnm._FilterDatabase" localSheetId="5" hidden="1">'Rušitvena dela zaklonišče'!$E$1:$E$22</definedName>
    <definedName name="_xlnm._FilterDatabase" localSheetId="20" hidden="1">'Slikopleskarska dela'!$E$1:$E$45</definedName>
    <definedName name="_xlnm._FilterDatabase" localSheetId="16" hidden="1">'Stavbno pohištvo'!$E$1:$E$228</definedName>
    <definedName name="_xlnm._FilterDatabase" localSheetId="15" hidden="1">'Suhomontažna dela'!$E$1:$E$132</definedName>
    <definedName name="_xlnm._FilterDatabase" localSheetId="8" hidden="1">'Tesarska dela'!$E$1:$E$101</definedName>
    <definedName name="_xlnm._FilterDatabase" localSheetId="50" hidden="1">'TOPLOTNA POSTAJA'!$E$1:$E$249</definedName>
    <definedName name="_xlnm._FilterDatabase" localSheetId="59" hidden="1">'TPP+Vročevod'!$E$1:$E$294</definedName>
    <definedName name="_xlnm._FilterDatabase" localSheetId="25" hidden="1">VO!$E$1:$E$243</definedName>
    <definedName name="_xlnm._FilterDatabase" localSheetId="54" hidden="1">'VODOVOD IN KANANALIZACIJA'!$E$1:$E$1195</definedName>
    <definedName name="_xlnm._FilterDatabase" localSheetId="6" hidden="1">'Zemeljska dela'!$E$1:$E$65</definedName>
    <definedName name="_xlnm._FilterDatabase" localSheetId="9" hidden="1">'Zidarska dela'!$E$1:$E$102</definedName>
    <definedName name="_xlnm._FilterDatabase" localSheetId="22" hidden="1">'Zunanja ureditev'!$E$1:$E$260</definedName>
    <definedName name="_xlnm.Print_Area" localSheetId="0">NAVODILO!$A$1:$B$68</definedName>
    <definedName name="_xlnm.Print_Area" localSheetId="57">'PLINSKA INSTALACIJA '!$A$1:$G$136</definedName>
    <definedName name="_xlnm.Print_Area" localSheetId="4">'Pripravljalna in ostala dela'!$A$1:$G$39</definedName>
    <definedName name="_xlnm.Print_Area" localSheetId="44">'Rekapitulacija El.in.-TK objekt'!$A$1:$F$41</definedName>
    <definedName name="_xlnm.Print_Area" localSheetId="49">'Rekapitulacija ElektroPrimar TP'!$A$1:$F$39</definedName>
    <definedName name="_xlnm.Print_Area" localSheetId="51">'Rekapitulacija javna razsvetlja'!$A$1:$F$40</definedName>
    <definedName name="_xlnm.Print_Area" localSheetId="26">'Rekapitulacija NN priključek'!$A$1:$F$40</definedName>
    <definedName name="_xlnm.Print_Area" localSheetId="53">'Rekapitulacija strojne inst.'!$A$1:$F$50</definedName>
    <definedName name="_xlnm.Print_Area" localSheetId="58">'Rekapitulacija TPP+Vročevod'!$A$1:$F$44</definedName>
    <definedName name="_xlnm.Print_Area" localSheetId="46">'Rekapitulacija video kontrola'!$A$1:$F$40</definedName>
    <definedName name="_xlnm.Print_Area" localSheetId="21">'Rekapitulacija zunanja ureditev'!$A$1:$F$39</definedName>
    <definedName name="_xlnm.Print_Area" localSheetId="22">'Zunanja ureditev'!$A$1:$G$155</definedName>
    <definedName name="_xlnm.Print_Titles" localSheetId="27">'1. Gradbena dela'!$5:$5</definedName>
    <definedName name="_xlnm.Print_Titles" localSheetId="45">'1. Gradbena dela in elektro TK'!$5:$5</definedName>
    <definedName name="_xlnm.Print_Titles" localSheetId="30">'1. Razsvetljava'!$6:$6</definedName>
    <definedName name="_xlnm.Print_Titles" localSheetId="47">'1. Videonadzor'!$8:$8</definedName>
    <definedName name="_xlnm.Print_Titles" localSheetId="39">'10. Domofon'!$8:$8</definedName>
    <definedName name="_xlnm.Print_Titles" localSheetId="40">'11. Strelovod in ozemljitev'!$7:$7</definedName>
    <definedName name="_xlnm.Print_Titles" localSheetId="41">'12. Zunanja ureditev'!$7:$7</definedName>
    <definedName name="_xlnm.Print_Titles" localSheetId="42">'13. CNS'!$5:$5</definedName>
    <definedName name="_xlnm.Print_Titles" localSheetId="43">'14. Ostalo'!$3:$3</definedName>
    <definedName name="_xlnm.Print_Titles" localSheetId="48">'2. Kontrola pristopa'!$8:$8</definedName>
    <definedName name="_xlnm.Print_Titles" localSheetId="31">'2. Vodovni material'!$8:$8</definedName>
    <definedName name="_xlnm.Print_Titles" localSheetId="28">'2.Elektromontažna dela'!$7:$7</definedName>
    <definedName name="_xlnm.Print_Titles" localSheetId="32">'3. Razdelilniki'!$4:$4</definedName>
    <definedName name="_xlnm.Print_Titles" localSheetId="33">'4. UO-Pasiva'!$8:$8</definedName>
    <definedName name="_xlnm.Print_Titles" localSheetId="34">'5. UO-Aktiva'!$36:$36</definedName>
    <definedName name="_xlnm.Print_Titles" localSheetId="35">'6. Multimedija'!$7:$7</definedName>
    <definedName name="_xlnm.Print_Titles" localSheetId="36">'7. Sestrski klicni sistem'!$6:$6</definedName>
    <definedName name="_xlnm.Print_Titles" localSheetId="37">'8. AOJP'!$6:$6</definedName>
    <definedName name="_xlnm.Print_Titles" localSheetId="38">'9. ODT'!$5:$5</definedName>
    <definedName name="_xlnm.Print_Titles" localSheetId="7">'Betonska dela'!$26:$26</definedName>
    <definedName name="_xlnm.Print_Titles" localSheetId="17">'Fasaderska dela'!$22:$22</definedName>
    <definedName name="_xlnm.Print_Titles" localSheetId="24">FK!$7:$7</definedName>
    <definedName name="_xlnm.Print_Titles" localSheetId="11">'Gr. dela za strojne inštalacije'!$22:$22</definedName>
    <definedName name="_xlnm.Print_Titles" localSheetId="52">JR!$5:$5</definedName>
    <definedName name="_xlnm.Print_Titles" localSheetId="18">'Keramičarska dela'!$23:$23</definedName>
    <definedName name="_xlnm.Print_Titles" localSheetId="14">'Ključavničarska dela'!$24:$24</definedName>
    <definedName name="_xlnm.Print_Titles" localSheetId="13">'Krovskokleparska dela'!$13:$13</definedName>
    <definedName name="_xlnm.Print_Titles" localSheetId="23">MK!$7:$7</definedName>
    <definedName name="_xlnm.Print_Titles" localSheetId="19">'Obloge tal'!$18:$18</definedName>
    <definedName name="_xlnm.Print_Titles" localSheetId="10">Odvodnjavanje!$18:$18</definedName>
    <definedName name="_xlnm.Print_Titles" localSheetId="55">'OGREVANJE IN HLAJENJE'!$6:$6</definedName>
    <definedName name="_xlnm.Print_Titles" localSheetId="57">'PLINSKA INSTALACIJA '!$6:$6</definedName>
    <definedName name="_xlnm.Print_Titles" localSheetId="56">PREZRAČEVANJE!$6:$6</definedName>
    <definedName name="_xlnm.Print_Titles" localSheetId="4">'Pripravljalna in ostala dela'!$3:$3</definedName>
    <definedName name="_xlnm.Print_Titles" localSheetId="20">'Slikopleskarska dela'!$17:$17</definedName>
    <definedName name="_xlnm.Print_Titles" localSheetId="16">'Stavbno pohištvo'!$28:$28</definedName>
    <definedName name="_xlnm.Print_Titles" localSheetId="15">'Suhomontažna dela'!$36:$36</definedName>
    <definedName name="_xlnm.Print_Titles" localSheetId="8">'Tesarska dela'!$12:$12</definedName>
    <definedName name="_xlnm.Print_Titles" localSheetId="50">'TOPLOTNA POSTAJA'!$5:$5</definedName>
    <definedName name="_xlnm.Print_Titles" localSheetId="59">'TPP+Vročevod'!$6:$6</definedName>
    <definedName name="_xlnm.Print_Titles" localSheetId="25">VO!$7:$7</definedName>
    <definedName name="_xlnm.Print_Titles" localSheetId="54">'VODOVOD IN KANANALIZACIJA'!$6:$6</definedName>
    <definedName name="_xlnm.Print_Titles" localSheetId="6">'Zemeljska dela'!$24:$24</definedName>
    <definedName name="_xlnm.Print_Titles" localSheetId="9">'Zidarska dela'!$25:$25</definedName>
    <definedName name="_xlnm.Print_Titles" localSheetId="22">'Zunanja ureditev'!$6:$6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1" i="97" l="1"/>
  <c r="G109" i="97"/>
  <c r="G97" i="97"/>
  <c r="A97" i="97"/>
  <c r="G42" i="97"/>
  <c r="A42" i="97"/>
  <c r="G91" i="97"/>
  <c r="A91" i="97"/>
  <c r="G24" i="109"/>
  <c r="A45" i="129" l="1"/>
  <c r="A43" i="129"/>
  <c r="B45" i="129"/>
  <c r="B43" i="129"/>
  <c r="G45" i="129"/>
  <c r="G43" i="129"/>
  <c r="G7" i="45"/>
  <c r="G89" i="117"/>
  <c r="G73" i="117"/>
  <c r="G42" i="71"/>
  <c r="G40" i="71"/>
  <c r="G288" i="149"/>
  <c r="G286" i="149"/>
  <c r="G281" i="149"/>
  <c r="G278" i="149"/>
  <c r="G276" i="149"/>
  <c r="G272" i="149"/>
  <c r="G268" i="149"/>
  <c r="G264" i="149"/>
  <c r="G260" i="149"/>
  <c r="G256" i="149"/>
  <c r="G255" i="149"/>
  <c r="G249" i="149"/>
  <c r="G248" i="149"/>
  <c r="G244" i="149"/>
  <c r="G240" i="149"/>
  <c r="G236" i="149"/>
  <c r="G231" i="149"/>
  <c r="G226" i="149"/>
  <c r="G224" i="149"/>
  <c r="G213" i="149"/>
  <c r="G210" i="149"/>
  <c r="G208" i="149"/>
  <c r="G207" i="149"/>
  <c r="G206" i="149"/>
  <c r="G201" i="149"/>
  <c r="G199" i="149"/>
  <c r="G192" i="149"/>
  <c r="G189" i="149"/>
  <c r="G186" i="149"/>
  <c r="G184" i="149"/>
  <c r="G183" i="149"/>
  <c r="G178" i="149"/>
  <c r="G176" i="149"/>
  <c r="G175" i="149"/>
  <c r="G174" i="149"/>
  <c r="G169" i="149"/>
  <c r="G167" i="149"/>
  <c r="G163" i="149"/>
  <c r="G158" i="149"/>
  <c r="G156" i="149"/>
  <c r="G152" i="149"/>
  <c r="G146" i="149"/>
  <c r="G142" i="149"/>
  <c r="G138" i="149"/>
  <c r="G133" i="149"/>
  <c r="G128" i="149"/>
  <c r="G123" i="149"/>
  <c r="G118" i="149"/>
  <c r="G117" i="149"/>
  <c r="G112" i="149"/>
  <c r="G107" i="149"/>
  <c r="G104" i="149"/>
  <c r="G100" i="149"/>
  <c r="G95" i="149"/>
  <c r="G92" i="149"/>
  <c r="G89" i="149"/>
  <c r="G87" i="149"/>
  <c r="G86" i="149"/>
  <c r="G85" i="149"/>
  <c r="G80" i="149"/>
  <c r="G78" i="149"/>
  <c r="G77" i="149"/>
  <c r="G76" i="149"/>
  <c r="G75" i="149"/>
  <c r="G70" i="149"/>
  <c r="G68" i="149"/>
  <c r="G64" i="149"/>
  <c r="G59" i="149"/>
  <c r="G57" i="149"/>
  <c r="G53" i="149"/>
  <c r="G47" i="149"/>
  <c r="G42" i="149"/>
  <c r="G37" i="149"/>
  <c r="G36" i="149"/>
  <c r="G35" i="149"/>
  <c r="G30" i="149"/>
  <c r="G29" i="149"/>
  <c r="G24" i="149"/>
  <c r="G19" i="149"/>
  <c r="G16" i="149"/>
  <c r="G12" i="149"/>
  <c r="G131" i="146"/>
  <c r="G127" i="146"/>
  <c r="G125" i="146"/>
  <c r="G120" i="146"/>
  <c r="G117" i="146"/>
  <c r="G115" i="146"/>
  <c r="G114" i="146"/>
  <c r="G109" i="146"/>
  <c r="G107" i="146"/>
  <c r="G106" i="146"/>
  <c r="G102" i="146"/>
  <c r="G96" i="146"/>
  <c r="G92" i="146"/>
  <c r="G88" i="146"/>
  <c r="G81" i="146"/>
  <c r="G77" i="146"/>
  <c r="G74" i="146"/>
  <c r="G71" i="146"/>
  <c r="G68" i="146"/>
  <c r="G65" i="146"/>
  <c r="G62" i="146"/>
  <c r="G59" i="146"/>
  <c r="G56" i="146"/>
  <c r="G53" i="146"/>
  <c r="G50" i="146"/>
  <c r="G47" i="146"/>
  <c r="G44" i="146"/>
  <c r="G42" i="146"/>
  <c r="G37" i="146"/>
  <c r="G34" i="146"/>
  <c r="G32" i="146"/>
  <c r="G26" i="146"/>
  <c r="G22" i="146"/>
  <c r="G18" i="146"/>
  <c r="G15" i="146"/>
  <c r="G10" i="146"/>
  <c r="G187" i="145"/>
  <c r="G2150" i="145"/>
  <c r="G2147" i="145"/>
  <c r="G2143" i="145"/>
  <c r="G2141" i="145"/>
  <c r="G2137" i="145"/>
  <c r="G2136" i="145"/>
  <c r="G2130" i="145"/>
  <c r="G2128" i="145"/>
  <c r="G2127" i="145"/>
  <c r="G2122" i="145"/>
  <c r="G2120" i="145"/>
  <c r="G2114" i="145"/>
  <c r="G2112" i="145"/>
  <c r="G2070" i="145"/>
  <c r="G2066" i="145"/>
  <c r="G2062" i="145"/>
  <c r="G2061" i="145"/>
  <c r="G2060" i="145"/>
  <c r="G2056" i="145"/>
  <c r="G2050" i="145"/>
  <c r="G2046" i="145"/>
  <c r="G2045" i="145"/>
  <c r="G2041" i="145"/>
  <c r="G2036" i="145"/>
  <c r="G2032" i="145"/>
  <c r="G2028" i="145"/>
  <c r="G2026" i="145"/>
  <c r="G2024" i="145"/>
  <c r="G2014" i="145"/>
  <c r="G2011" i="145"/>
  <c r="G2007" i="145"/>
  <c r="G2005" i="145"/>
  <c r="G1999" i="145"/>
  <c r="G1997" i="145"/>
  <c r="G1996" i="145"/>
  <c r="G1995" i="145"/>
  <c r="G1990" i="145"/>
  <c r="G1989" i="145"/>
  <c r="G1984" i="145"/>
  <c r="G1983" i="145"/>
  <c r="G1982" i="145"/>
  <c r="G1981" i="145"/>
  <c r="G1980" i="145"/>
  <c r="G1975" i="145"/>
  <c r="G1973" i="145"/>
  <c r="G1972" i="145"/>
  <c r="G1967" i="145"/>
  <c r="G1966" i="145"/>
  <c r="G1961" i="145"/>
  <c r="G1955" i="145"/>
  <c r="G1949" i="145"/>
  <c r="G1942" i="145"/>
  <c r="G1937" i="145"/>
  <c r="G1894" i="145"/>
  <c r="G1891" i="145"/>
  <c r="G1887" i="145"/>
  <c r="G1884" i="145"/>
  <c r="G1882" i="145"/>
  <c r="G1878" i="145"/>
  <c r="G1872" i="145"/>
  <c r="G1870" i="145"/>
  <c r="G1869" i="145"/>
  <c r="G1868" i="145"/>
  <c r="G1863" i="145"/>
  <c r="G1862" i="145"/>
  <c r="G1857" i="145"/>
  <c r="G1856" i="145"/>
  <c r="G1855" i="145"/>
  <c r="G1854" i="145"/>
  <c r="G1849" i="145"/>
  <c r="G1847" i="145"/>
  <c r="G1843" i="145"/>
  <c r="G1842" i="145"/>
  <c r="G1838" i="145"/>
  <c r="G1837" i="145"/>
  <c r="G1832" i="145"/>
  <c r="G1827" i="145"/>
  <c r="G1823" i="145"/>
  <c r="G1822" i="145"/>
  <c r="G1816" i="145"/>
  <c r="G1810" i="145"/>
  <c r="G1803" i="145"/>
  <c r="G1762" i="145"/>
  <c r="G1759" i="145"/>
  <c r="G1755" i="145"/>
  <c r="G1752" i="145"/>
  <c r="G1750" i="145"/>
  <c r="G1744" i="145"/>
  <c r="G1742" i="145"/>
  <c r="G1741" i="145"/>
  <c r="G1740" i="145"/>
  <c r="G1735" i="145"/>
  <c r="G1734" i="145"/>
  <c r="G1729" i="145"/>
  <c r="G1728" i="145"/>
  <c r="G1727" i="145"/>
  <c r="G1726" i="145"/>
  <c r="G1725" i="145"/>
  <c r="G1720" i="145"/>
  <c r="G1718" i="145"/>
  <c r="G1714" i="145"/>
  <c r="G1710" i="145"/>
  <c r="G1706" i="145"/>
  <c r="G1705" i="145"/>
  <c r="G1700" i="145"/>
  <c r="G1695" i="145"/>
  <c r="G1691" i="145"/>
  <c r="G1690" i="145"/>
  <c r="G1684" i="145"/>
  <c r="G1678" i="145"/>
  <c r="G1671" i="145"/>
  <c r="G1628" i="145"/>
  <c r="G1625" i="145"/>
  <c r="G1621" i="145"/>
  <c r="G1619" i="145"/>
  <c r="G1618" i="145"/>
  <c r="G1612" i="145"/>
  <c r="G1610" i="145"/>
  <c r="G1609" i="145"/>
  <c r="G1608" i="145"/>
  <c r="G1603" i="145"/>
  <c r="G1602" i="145"/>
  <c r="G1597" i="145"/>
  <c r="G1596" i="145"/>
  <c r="G1595" i="145"/>
  <c r="G1594" i="145"/>
  <c r="G1589" i="145"/>
  <c r="G1587" i="145"/>
  <c r="G1582" i="145"/>
  <c r="G1577" i="145"/>
  <c r="G1573" i="145"/>
  <c r="G1572" i="145"/>
  <c r="G1566" i="145"/>
  <c r="G1560" i="145"/>
  <c r="G1553" i="145"/>
  <c r="G1548" i="145"/>
  <c r="G1505" i="145"/>
  <c r="G1502" i="145"/>
  <c r="G1498" i="145"/>
  <c r="G1496" i="145"/>
  <c r="G1492" i="145"/>
  <c r="G1486" i="145"/>
  <c r="G1484" i="145"/>
  <c r="G1483" i="145"/>
  <c r="G1478" i="145"/>
  <c r="G1477" i="145"/>
  <c r="G1472" i="145"/>
  <c r="G1471" i="145"/>
  <c r="G1470" i="145"/>
  <c r="G1469" i="145"/>
  <c r="G1464" i="145"/>
  <c r="G1462" i="145"/>
  <c r="G1458" i="145"/>
  <c r="G1453" i="145"/>
  <c r="G1448" i="145"/>
  <c r="G1444" i="145"/>
  <c r="G1436" i="145"/>
  <c r="G1434" i="145"/>
  <c r="G1428" i="145"/>
  <c r="G1421" i="145"/>
  <c r="G1416" i="145"/>
  <c r="G1372" i="145"/>
  <c r="G1369" i="145"/>
  <c r="G1365" i="145"/>
  <c r="G1362" i="145"/>
  <c r="G1360" i="145"/>
  <c r="G1359" i="145"/>
  <c r="G1354" i="145"/>
  <c r="G1352" i="145"/>
  <c r="G1346" i="145"/>
  <c r="G1345" i="145"/>
  <c r="G1344" i="145"/>
  <c r="G1343" i="145"/>
  <c r="G1342" i="145"/>
  <c r="G1337" i="145"/>
  <c r="G1335" i="145"/>
  <c r="G1331" i="145"/>
  <c r="G1330" i="145"/>
  <c r="G1325" i="145"/>
  <c r="G1324" i="145"/>
  <c r="G1319" i="145"/>
  <c r="G1315" i="145"/>
  <c r="G1314" i="145"/>
  <c r="G1310" i="145"/>
  <c r="G1306" i="145"/>
  <c r="G1305" i="145"/>
  <c r="G1304" i="145"/>
  <c r="G1298" i="145"/>
  <c r="G1296" i="145"/>
  <c r="G1288" i="145"/>
  <c r="G1287" i="145"/>
  <c r="G1284" i="145"/>
  <c r="G1283" i="145"/>
  <c r="G1281" i="145"/>
  <c r="G1280" i="145"/>
  <c r="G1278" i="145"/>
  <c r="G1277" i="145"/>
  <c r="G1272" i="145"/>
  <c r="G1227" i="145"/>
  <c r="G1226" i="145"/>
  <c r="G1224" i="145"/>
  <c r="G1222" i="145"/>
  <c r="G1211" i="145"/>
  <c r="G1200" i="145"/>
  <c r="G1189" i="145"/>
  <c r="G1188" i="145"/>
  <c r="G1186" i="145"/>
  <c r="G1184" i="145"/>
  <c r="G1172" i="145"/>
  <c r="G1142" i="145"/>
  <c r="G1141" i="145"/>
  <c r="G1126" i="145"/>
  <c r="G1125" i="145"/>
  <c r="G1124" i="145"/>
  <c r="G1116" i="145"/>
  <c r="G1090" i="145"/>
  <c r="G1089" i="145"/>
  <c r="G1075" i="145"/>
  <c r="G1074" i="145"/>
  <c r="G1058" i="145"/>
  <c r="G1057" i="145"/>
  <c r="G1056" i="145"/>
  <c r="G1039" i="145"/>
  <c r="G1038" i="145"/>
  <c r="G1037" i="145"/>
  <c r="G1007" i="145"/>
  <c r="G974" i="145"/>
  <c r="G967" i="145"/>
  <c r="G964" i="145"/>
  <c r="G960" i="145"/>
  <c r="G957" i="145"/>
  <c r="G955" i="145"/>
  <c r="G949" i="145"/>
  <c r="G947" i="145"/>
  <c r="G942" i="145"/>
  <c r="G937" i="145"/>
  <c r="G936" i="145"/>
  <c r="G931" i="145"/>
  <c r="G929" i="145"/>
  <c r="G925" i="145"/>
  <c r="G919" i="145"/>
  <c r="G913" i="145"/>
  <c r="G906" i="145"/>
  <c r="G863" i="145"/>
  <c r="G860" i="145"/>
  <c r="G856" i="145"/>
  <c r="G854" i="145"/>
  <c r="G850" i="145"/>
  <c r="G846" i="145"/>
  <c r="G845" i="145"/>
  <c r="G844" i="145"/>
  <c r="G843" i="145"/>
  <c r="G837" i="145"/>
  <c r="G835" i="145"/>
  <c r="G834" i="145"/>
  <c r="G829" i="145"/>
  <c r="G828" i="145"/>
  <c r="G823" i="145"/>
  <c r="G822" i="145"/>
  <c r="G821" i="145"/>
  <c r="G820" i="145"/>
  <c r="G815" i="145"/>
  <c r="G813" i="145"/>
  <c r="G812" i="145"/>
  <c r="G808" i="145"/>
  <c r="G807" i="145"/>
  <c r="G803" i="145"/>
  <c r="G802" i="145"/>
  <c r="G798" i="145"/>
  <c r="G797" i="145"/>
  <c r="G792" i="145"/>
  <c r="G791" i="145"/>
  <c r="G786" i="145"/>
  <c r="G785" i="145"/>
  <c r="G784" i="145"/>
  <c r="G778" i="145"/>
  <c r="G777" i="145"/>
  <c r="G776" i="145"/>
  <c r="G769" i="145"/>
  <c r="G726" i="145"/>
  <c r="G723" i="145"/>
  <c r="G720" i="145"/>
  <c r="G716" i="145"/>
  <c r="G714" i="145"/>
  <c r="G710" i="145"/>
  <c r="G709" i="145"/>
  <c r="G708" i="145"/>
  <c r="G704" i="145"/>
  <c r="G698" i="145"/>
  <c r="G696" i="145"/>
  <c r="G695" i="145"/>
  <c r="G694" i="145"/>
  <c r="G693" i="145"/>
  <c r="G692" i="145"/>
  <c r="G687" i="145"/>
  <c r="G686" i="145"/>
  <c r="G685" i="145"/>
  <c r="G684" i="145"/>
  <c r="G683" i="145"/>
  <c r="G682" i="145"/>
  <c r="G677" i="145"/>
  <c r="G676" i="145"/>
  <c r="G675" i="145"/>
  <c r="G674" i="145"/>
  <c r="G673" i="145"/>
  <c r="G672" i="145"/>
  <c r="G671" i="145"/>
  <c r="G666" i="145"/>
  <c r="G664" i="145"/>
  <c r="G660" i="145"/>
  <c r="G659" i="145"/>
  <c r="G658" i="145"/>
  <c r="G657" i="145"/>
  <c r="G656" i="145"/>
  <c r="G655" i="145"/>
  <c r="G654" i="145"/>
  <c r="G650" i="145"/>
  <c r="G649" i="145"/>
  <c r="G648" i="145"/>
  <c r="G644" i="145"/>
  <c r="G643" i="145"/>
  <c r="G639" i="145"/>
  <c r="G638" i="145"/>
  <c r="G634" i="145"/>
  <c r="G633" i="145"/>
  <c r="G628" i="145"/>
  <c r="G627" i="145"/>
  <c r="G622" i="145"/>
  <c r="G618" i="145"/>
  <c r="G617" i="145"/>
  <c r="G616" i="145"/>
  <c r="G615" i="145"/>
  <c r="G614" i="145"/>
  <c r="G613" i="145"/>
  <c r="G609" i="145"/>
  <c r="G608" i="145"/>
  <c r="G607" i="145"/>
  <c r="G601" i="145"/>
  <c r="G600" i="145"/>
  <c r="G599" i="145"/>
  <c r="G598" i="145"/>
  <c r="G597" i="145"/>
  <c r="G596" i="145"/>
  <c r="G595" i="145"/>
  <c r="G594" i="145"/>
  <c r="G593" i="145"/>
  <c r="G587" i="145"/>
  <c r="G586" i="145"/>
  <c r="G585" i="145"/>
  <c r="G584" i="145"/>
  <c r="G583" i="145"/>
  <c r="G582" i="145"/>
  <c r="G581" i="145"/>
  <c r="G580" i="145"/>
  <c r="G579" i="145"/>
  <c r="G572" i="145"/>
  <c r="G528" i="145"/>
  <c r="G525" i="145"/>
  <c r="G521" i="145"/>
  <c r="G518" i="145"/>
  <c r="G516" i="145"/>
  <c r="G512" i="145"/>
  <c r="G506" i="145"/>
  <c r="G504" i="145"/>
  <c r="G503" i="145"/>
  <c r="G502" i="145"/>
  <c r="G497" i="145"/>
  <c r="G496" i="145"/>
  <c r="G495" i="145"/>
  <c r="G490" i="145"/>
  <c r="G489" i="145"/>
  <c r="G488" i="145"/>
  <c r="G487" i="145"/>
  <c r="G486" i="145"/>
  <c r="G481" i="145"/>
  <c r="G479" i="145"/>
  <c r="G478" i="145"/>
  <c r="G474" i="145"/>
  <c r="G473" i="145"/>
  <c r="G472" i="145"/>
  <c r="G471" i="145"/>
  <c r="G467" i="145"/>
  <c r="G466" i="145"/>
  <c r="G465" i="145"/>
  <c r="G464" i="145"/>
  <c r="G463" i="145"/>
  <c r="G462" i="145"/>
  <c r="G458" i="145"/>
  <c r="G457" i="145"/>
  <c r="G456" i="145"/>
  <c r="G455" i="145"/>
  <c r="G451" i="145"/>
  <c r="G447" i="145"/>
  <c r="G446" i="145"/>
  <c r="G441" i="145"/>
  <c r="G440" i="145"/>
  <c r="G435" i="145"/>
  <c r="G431" i="145"/>
  <c r="G425" i="145"/>
  <c r="G424" i="145"/>
  <c r="G423" i="145"/>
  <c r="G422" i="145"/>
  <c r="G421" i="145"/>
  <c r="G420" i="145"/>
  <c r="G419" i="145"/>
  <c r="G418" i="145"/>
  <c r="G417" i="145"/>
  <c r="G416" i="145"/>
  <c r="G415" i="145"/>
  <c r="G409" i="145"/>
  <c r="G408" i="145"/>
  <c r="G407" i="145"/>
  <c r="G406" i="145"/>
  <c r="G405" i="145"/>
  <c r="G404" i="145"/>
  <c r="G403" i="145"/>
  <c r="G402" i="145"/>
  <c r="G401" i="145"/>
  <c r="G400" i="145"/>
  <c r="G399" i="145"/>
  <c r="G392" i="145"/>
  <c r="G348" i="145"/>
  <c r="G345" i="145"/>
  <c r="G341" i="145"/>
  <c r="G338" i="145"/>
  <c r="G336" i="145"/>
  <c r="G332" i="145"/>
  <c r="G326" i="145"/>
  <c r="G324" i="145"/>
  <c r="G323" i="145"/>
  <c r="G318" i="145"/>
  <c r="G317" i="145"/>
  <c r="G304" i="145"/>
  <c r="G302" i="145"/>
  <c r="G301" i="145"/>
  <c r="G297" i="145"/>
  <c r="G296" i="145"/>
  <c r="G292" i="145"/>
  <c r="G291" i="145"/>
  <c r="G290" i="145"/>
  <c r="G286" i="145"/>
  <c r="G285" i="145"/>
  <c r="G281" i="145"/>
  <c r="G280" i="145"/>
  <c r="G279" i="145"/>
  <c r="G275" i="145"/>
  <c r="G270" i="145"/>
  <c r="G269" i="145"/>
  <c r="G264" i="145"/>
  <c r="G260" i="145"/>
  <c r="G254" i="145"/>
  <c r="G253" i="145"/>
  <c r="G252" i="145"/>
  <c r="G251" i="145"/>
  <c r="G250" i="145"/>
  <c r="G249" i="145"/>
  <c r="G243" i="145"/>
  <c r="G242" i="145"/>
  <c r="G241" i="145"/>
  <c r="G240" i="145"/>
  <c r="G239" i="145"/>
  <c r="G238" i="145"/>
  <c r="G231" i="145"/>
  <c r="G184" i="145"/>
  <c r="G180" i="145"/>
  <c r="G177" i="145"/>
  <c r="G175" i="145"/>
  <c r="G174" i="145"/>
  <c r="G170" i="145"/>
  <c r="G164" i="145"/>
  <c r="G162" i="145"/>
  <c r="G161" i="145"/>
  <c r="G160" i="145"/>
  <c r="G159" i="145"/>
  <c r="G158" i="145"/>
  <c r="G157" i="145"/>
  <c r="G152" i="145"/>
  <c r="G151" i="145"/>
  <c r="G150" i="145"/>
  <c r="G146" i="145"/>
  <c r="G145" i="145"/>
  <c r="G144" i="145"/>
  <c r="G143" i="145"/>
  <c r="G142" i="145"/>
  <c r="G141" i="145"/>
  <c r="G140" i="145"/>
  <c r="G135" i="145"/>
  <c r="G133" i="145"/>
  <c r="G129" i="145"/>
  <c r="G128" i="145"/>
  <c r="G124" i="145"/>
  <c r="G123" i="145"/>
  <c r="G122" i="145"/>
  <c r="G121" i="145"/>
  <c r="G120" i="145"/>
  <c r="G119" i="145"/>
  <c r="G115" i="145"/>
  <c r="G114" i="145"/>
  <c r="G113" i="145"/>
  <c r="G112" i="145"/>
  <c r="G111" i="145"/>
  <c r="G107" i="145"/>
  <c r="G103" i="145"/>
  <c r="G99" i="145"/>
  <c r="G98" i="145"/>
  <c r="G93" i="145"/>
  <c r="G92" i="145"/>
  <c r="G87" i="145"/>
  <c r="G83" i="145"/>
  <c r="G82" i="145"/>
  <c r="G76" i="145"/>
  <c r="G75" i="145"/>
  <c r="G74" i="145"/>
  <c r="G73" i="145"/>
  <c r="G72" i="145"/>
  <c r="G71" i="145"/>
  <c r="G70" i="145"/>
  <c r="G69" i="145"/>
  <c r="G68" i="145"/>
  <c r="G62" i="145"/>
  <c r="G61" i="145"/>
  <c r="G60" i="145"/>
  <c r="G59" i="145"/>
  <c r="G58" i="145"/>
  <c r="G57" i="145"/>
  <c r="G56" i="145"/>
  <c r="G55" i="145"/>
  <c r="G54" i="145"/>
  <c r="G47" i="145"/>
  <c r="G975" i="144"/>
  <c r="G972" i="144"/>
  <c r="G969" i="144"/>
  <c r="G967" i="144"/>
  <c r="G958" i="144"/>
  <c r="G956" i="144"/>
  <c r="G955" i="144"/>
  <c r="G953" i="144"/>
  <c r="G954" i="144"/>
  <c r="G952" i="144"/>
  <c r="G946" i="144"/>
  <c r="G943" i="144"/>
  <c r="G939" i="144"/>
  <c r="G937" i="144"/>
  <c r="G936" i="144"/>
  <c r="G935" i="144"/>
  <c r="G934" i="144"/>
  <c r="G933" i="144"/>
  <c r="G932" i="144"/>
  <c r="G931" i="144"/>
  <c r="G927" i="144"/>
  <c r="G926" i="144"/>
  <c r="G925" i="144"/>
  <c r="G924" i="144"/>
  <c r="G923" i="144"/>
  <c r="G922" i="144"/>
  <c r="G921" i="144"/>
  <c r="G920" i="144"/>
  <c r="G916" i="144"/>
  <c r="G915" i="144"/>
  <c r="G914" i="144"/>
  <c r="G913" i="144"/>
  <c r="G912" i="144"/>
  <c r="G911" i="144"/>
  <c r="G910" i="144"/>
  <c r="G909" i="144"/>
  <c r="G903" i="144"/>
  <c r="G901" i="144"/>
  <c r="G900" i="144"/>
  <c r="G896" i="144"/>
  <c r="G892" i="144"/>
  <c r="G891" i="144"/>
  <c r="G890" i="144"/>
  <c r="G889" i="144"/>
  <c r="G888" i="144"/>
  <c r="G887" i="144"/>
  <c r="G886" i="144"/>
  <c r="G880" i="144"/>
  <c r="G878" i="144"/>
  <c r="G877" i="144"/>
  <c r="G873" i="144"/>
  <c r="G869" i="144"/>
  <c r="G868" i="144"/>
  <c r="G867" i="144"/>
  <c r="G866" i="144"/>
  <c r="G862" i="144"/>
  <c r="G861" i="144"/>
  <c r="G860" i="144"/>
  <c r="G859" i="144"/>
  <c r="G855" i="144"/>
  <c r="G854" i="144"/>
  <c r="G853" i="144"/>
  <c r="G852" i="144"/>
  <c r="G848" i="144"/>
  <c r="G847" i="144"/>
  <c r="G846" i="144"/>
  <c r="G845" i="144"/>
  <c r="G840" i="144"/>
  <c r="G839" i="144"/>
  <c r="G838" i="144"/>
  <c r="G837" i="144"/>
  <c r="G836" i="144"/>
  <c r="G835" i="144"/>
  <c r="G834" i="144"/>
  <c r="G833" i="144"/>
  <c r="G832" i="144"/>
  <c r="G831" i="144"/>
  <c r="G827" i="144"/>
  <c r="G826" i="144"/>
  <c r="G825" i="144"/>
  <c r="G824" i="144"/>
  <c r="G823" i="144"/>
  <c r="G814" i="144"/>
  <c r="G811" i="144"/>
  <c r="G808" i="144"/>
  <c r="G805" i="144"/>
  <c r="G803" i="144"/>
  <c r="G800" i="144"/>
  <c r="G797" i="144"/>
  <c r="G795" i="144"/>
  <c r="G794" i="144"/>
  <c r="G793" i="144"/>
  <c r="G792" i="144"/>
  <c r="G791" i="144"/>
  <c r="G790" i="144"/>
  <c r="G789" i="144"/>
  <c r="G788" i="144"/>
  <c r="G787" i="144"/>
  <c r="G786" i="144"/>
  <c r="G785" i="144"/>
  <c r="G784" i="144"/>
  <c r="G783" i="144"/>
  <c r="G782" i="144"/>
  <c r="G777" i="144"/>
  <c r="G776" i="144"/>
  <c r="G775" i="144"/>
  <c r="G774" i="144"/>
  <c r="G773" i="144"/>
  <c r="G772" i="144"/>
  <c r="G771" i="144"/>
  <c r="G770" i="144"/>
  <c r="G769" i="144"/>
  <c r="G764" i="144"/>
  <c r="G759" i="144"/>
  <c r="G758" i="144"/>
  <c r="G757" i="144"/>
  <c r="G756" i="144"/>
  <c r="G755" i="144"/>
  <c r="G754" i="144"/>
  <c r="G753" i="144"/>
  <c r="G752" i="144"/>
  <c r="G751" i="144"/>
  <c r="G745" i="144"/>
  <c r="G742" i="144"/>
  <c r="G740" i="144"/>
  <c r="G735" i="144"/>
  <c r="G733" i="144"/>
  <c r="G729" i="144"/>
  <c r="G728" i="144"/>
  <c r="G727" i="144"/>
  <c r="G723" i="144"/>
  <c r="G722" i="144"/>
  <c r="G721" i="144"/>
  <c r="G720" i="144"/>
  <c r="G719" i="144"/>
  <c r="G718" i="144"/>
  <c r="G717" i="144"/>
  <c r="G716" i="144"/>
  <c r="G712" i="144"/>
  <c r="G711" i="144"/>
  <c r="G710" i="144"/>
  <c r="G709" i="144"/>
  <c r="G708" i="144"/>
  <c r="G699" i="144"/>
  <c r="G696" i="144"/>
  <c r="G693" i="144"/>
  <c r="G691" i="144"/>
  <c r="G688" i="144"/>
  <c r="G685" i="144"/>
  <c r="G682" i="144"/>
  <c r="G680" i="144"/>
  <c r="G679" i="144"/>
  <c r="G678" i="144"/>
  <c r="G677" i="144"/>
  <c r="G676" i="144"/>
  <c r="G675" i="144"/>
  <c r="G669" i="144"/>
  <c r="G666" i="144"/>
  <c r="G664" i="144"/>
  <c r="G663" i="144"/>
  <c r="G662" i="144"/>
  <c r="G661" i="144"/>
  <c r="G660" i="144"/>
  <c r="G655" i="144"/>
  <c r="G654" i="144"/>
  <c r="G649" i="144"/>
  <c r="G648" i="144"/>
  <c r="G647" i="144"/>
  <c r="G646" i="144"/>
  <c r="G645" i="144"/>
  <c r="G639" i="144"/>
  <c r="G636" i="144"/>
  <c r="G633" i="144"/>
  <c r="G630" i="144"/>
  <c r="G627" i="144"/>
  <c r="G625" i="144"/>
  <c r="G624" i="144"/>
  <c r="G619" i="144"/>
  <c r="G616" i="144"/>
  <c r="G614" i="144"/>
  <c r="G613" i="144"/>
  <c r="G612" i="144"/>
  <c r="G608" i="144"/>
  <c r="G603" i="144"/>
  <c r="G598" i="144"/>
  <c r="G597" i="144"/>
  <c r="G596" i="144"/>
  <c r="G595" i="144"/>
  <c r="G585" i="144"/>
  <c r="G582" i="144"/>
  <c r="G579" i="144"/>
  <c r="G577" i="144"/>
  <c r="G574" i="144"/>
  <c r="G571" i="144"/>
  <c r="G568" i="144"/>
  <c r="G566" i="144"/>
  <c r="G565" i="144"/>
  <c r="G564" i="144"/>
  <c r="G563" i="144"/>
  <c r="G562" i="144"/>
  <c r="G561" i="144"/>
  <c r="G560" i="144"/>
  <c r="G559" i="144"/>
  <c r="G558" i="144"/>
  <c r="G557" i="144"/>
  <c r="G556" i="144"/>
  <c r="G555" i="144"/>
  <c r="G554" i="144"/>
  <c r="G553" i="144"/>
  <c r="G552" i="144"/>
  <c r="G551" i="144"/>
  <c r="G550" i="144"/>
  <c r="G549" i="144"/>
  <c r="G548" i="144"/>
  <c r="G542" i="144"/>
  <c r="G538" i="144"/>
  <c r="G536" i="144"/>
  <c r="G535" i="144"/>
  <c r="G530" i="144"/>
  <c r="G529" i="144"/>
  <c r="G524" i="144"/>
  <c r="G522" i="144"/>
  <c r="G521" i="144"/>
  <c r="G514" i="144"/>
  <c r="G512" i="144"/>
  <c r="G511" i="144"/>
  <c r="G510" i="144"/>
  <c r="G509" i="144"/>
  <c r="G508" i="144"/>
  <c r="G507" i="144"/>
  <c r="G506" i="144"/>
  <c r="G505" i="144"/>
  <c r="G504" i="144"/>
  <c r="G499" i="144"/>
  <c r="G498" i="144"/>
  <c r="G497" i="144"/>
  <c r="G496" i="144"/>
  <c r="G495" i="144"/>
  <c r="G494" i="144"/>
  <c r="G493" i="144"/>
  <c r="G492" i="144"/>
  <c r="G491" i="144"/>
  <c r="G490" i="144"/>
  <c r="G489" i="144"/>
  <c r="G483" i="144"/>
  <c r="G479" i="144"/>
  <c r="G482" i="144"/>
  <c r="G481" i="144"/>
  <c r="G480" i="144"/>
  <c r="G476" i="144"/>
  <c r="G475" i="144"/>
  <c r="G471" i="144"/>
  <c r="G470" i="144"/>
  <c r="G466" i="144"/>
  <c r="G465" i="144"/>
  <c r="G464" i="144"/>
  <c r="G463" i="144"/>
  <c r="G462" i="144"/>
  <c r="G461" i="144"/>
  <c r="G460" i="144"/>
  <c r="G459" i="144"/>
  <c r="G458" i="144"/>
  <c r="G453" i="144"/>
  <c r="G452" i="144"/>
  <c r="G448" i="144"/>
  <c r="G447" i="144"/>
  <c r="G443" i="144"/>
  <c r="G442" i="144"/>
  <c r="G437" i="144"/>
  <c r="G433" i="144"/>
  <c r="G432" i="144"/>
  <c r="G428" i="144"/>
  <c r="G396" i="144"/>
  <c r="G377" i="144"/>
  <c r="G375" i="144"/>
  <c r="G372" i="144"/>
  <c r="G352" i="144"/>
  <c r="G349" i="144"/>
  <c r="G329" i="144"/>
  <c r="G304" i="144"/>
  <c r="G301" i="144"/>
  <c r="G298" i="144"/>
  <c r="G296" i="144"/>
  <c r="G293" i="144"/>
  <c r="G290" i="144"/>
  <c r="G279" i="144"/>
  <c r="G275" i="144"/>
  <c r="G273" i="144"/>
  <c r="G268" i="144"/>
  <c r="G267" i="144"/>
  <c r="G266" i="144"/>
  <c r="G265" i="144"/>
  <c r="G264" i="144"/>
  <c r="G263" i="144"/>
  <c r="G262" i="144"/>
  <c r="G261" i="144"/>
  <c r="G255" i="144"/>
  <c r="G253" i="144"/>
  <c r="G252" i="144"/>
  <c r="G247" i="144"/>
  <c r="G246" i="144"/>
  <c r="G245" i="144"/>
  <c r="G244" i="144"/>
  <c r="G243" i="144"/>
  <c r="G242" i="144"/>
  <c r="G241" i="144"/>
  <c r="G240" i="144"/>
  <c r="G239" i="144"/>
  <c r="G234" i="144"/>
  <c r="G231" i="144"/>
  <c r="G228" i="144"/>
  <c r="G225" i="144"/>
  <c r="G223" i="144"/>
  <c r="G222" i="144"/>
  <c r="G218" i="144"/>
  <c r="G217" i="144"/>
  <c r="G213" i="144"/>
  <c r="G212" i="144"/>
  <c r="G211" i="144"/>
  <c r="G207" i="144"/>
  <c r="G206" i="144"/>
  <c r="G202" i="144"/>
  <c r="G201" i="144"/>
  <c r="G197" i="144"/>
  <c r="G196" i="144"/>
  <c r="G195" i="144"/>
  <c r="G194" i="144"/>
  <c r="G190" i="144"/>
  <c r="G189" i="144"/>
  <c r="G188" i="144"/>
  <c r="G187" i="144"/>
  <c r="G186" i="144"/>
  <c r="G182" i="144"/>
  <c r="G177" i="144"/>
  <c r="G173" i="144"/>
  <c r="G171" i="144"/>
  <c r="G170" i="144"/>
  <c r="G169" i="144"/>
  <c r="G163" i="144"/>
  <c r="G159" i="144"/>
  <c r="G155" i="144"/>
  <c r="G153" i="144"/>
  <c r="G152" i="144"/>
  <c r="G151" i="144"/>
  <c r="G150" i="144"/>
  <c r="G149" i="144"/>
  <c r="G148" i="144"/>
  <c r="G147" i="144"/>
  <c r="G143" i="144"/>
  <c r="G139" i="144"/>
  <c r="G135" i="144"/>
  <c r="G134" i="144"/>
  <c r="G128" i="144"/>
  <c r="G124" i="144"/>
  <c r="G120" i="144"/>
  <c r="G116" i="144"/>
  <c r="G112" i="144"/>
  <c r="G96" i="144"/>
  <c r="G93" i="144"/>
  <c r="G90" i="144"/>
  <c r="G87" i="144"/>
  <c r="G10" i="144"/>
  <c r="G600" i="143"/>
  <c r="G596" i="143"/>
  <c r="G592" i="143"/>
  <c r="G588" i="143"/>
  <c r="G584" i="143"/>
  <c r="G582" i="143"/>
  <c r="G575" i="143"/>
  <c r="G572" i="143"/>
  <c r="G569" i="143"/>
  <c r="G566" i="143"/>
  <c r="G563" i="143"/>
  <c r="G559" i="143"/>
  <c r="G557" i="143"/>
  <c r="G553" i="143"/>
  <c r="G548" i="143"/>
  <c r="G543" i="143"/>
  <c r="G539" i="143"/>
  <c r="G535" i="143"/>
  <c r="G531" i="143"/>
  <c r="G527" i="143"/>
  <c r="G523" i="143"/>
  <c r="G518" i="143"/>
  <c r="G514" i="143"/>
  <c r="G510" i="143"/>
  <c r="G507" i="143"/>
  <c r="G502" i="143"/>
  <c r="G498" i="143"/>
  <c r="G494" i="143"/>
  <c r="G492" i="143"/>
  <c r="G491" i="143"/>
  <c r="G483" i="143"/>
  <c r="G478" i="143"/>
  <c r="G476" i="143"/>
  <c r="G470" i="143"/>
  <c r="G466" i="143"/>
  <c r="G462" i="143"/>
  <c r="G458" i="143"/>
  <c r="G454" i="143"/>
  <c r="G449" i="143"/>
  <c r="G444" i="143"/>
  <c r="G440" i="143"/>
  <c r="G435" i="143"/>
  <c r="G431" i="143"/>
  <c r="G427" i="143"/>
  <c r="G423" i="143"/>
  <c r="G418" i="143"/>
  <c r="G413" i="143"/>
  <c r="G411" i="143"/>
  <c r="G405" i="143"/>
  <c r="G403" i="143"/>
  <c r="G402" i="143"/>
  <c r="G604" i="143" s="1"/>
  <c r="G392" i="143"/>
  <c r="G388" i="143"/>
  <c r="G384" i="143"/>
  <c r="G380" i="143"/>
  <c r="G376" i="143"/>
  <c r="G372" i="143"/>
  <c r="G368" i="143"/>
  <c r="G365" i="143"/>
  <c r="G360" i="143"/>
  <c r="G357" i="143"/>
  <c r="G355" i="143"/>
  <c r="G348" i="143"/>
  <c r="G345" i="143"/>
  <c r="G340" i="143"/>
  <c r="G337" i="143"/>
  <c r="G333" i="143"/>
  <c r="G329" i="143"/>
  <c r="G327" i="143"/>
  <c r="G319" i="143"/>
  <c r="G314" i="143"/>
  <c r="G310" i="143"/>
  <c r="G306" i="143"/>
  <c r="G302" i="143"/>
  <c r="G295" i="143"/>
  <c r="G292" i="143"/>
  <c r="G289" i="143"/>
  <c r="G286" i="143"/>
  <c r="G283" i="143"/>
  <c r="G280" i="143"/>
  <c r="G277" i="143"/>
  <c r="G271" i="143"/>
  <c r="G265" i="143"/>
  <c r="G262" i="143"/>
  <c r="G260" i="143"/>
  <c r="G259" i="143"/>
  <c r="G254" i="143"/>
  <c r="G252" i="143"/>
  <c r="G251" i="143"/>
  <c r="G250" i="143"/>
  <c r="G249" i="143"/>
  <c r="G248" i="143"/>
  <c r="G243" i="143"/>
  <c r="G241" i="143"/>
  <c r="G236" i="143"/>
  <c r="G231" i="143"/>
  <c r="G225" i="143"/>
  <c r="G223" i="143"/>
  <c r="G222" i="143"/>
  <c r="G221" i="143"/>
  <c r="G220" i="143"/>
  <c r="G219" i="143"/>
  <c r="G218" i="143"/>
  <c r="G217" i="143"/>
  <c r="G216" i="143"/>
  <c r="G215" i="143"/>
  <c r="G214" i="143"/>
  <c r="G212" i="143"/>
  <c r="G211" i="143"/>
  <c r="G210" i="143"/>
  <c r="G208" i="143"/>
  <c r="G207" i="143"/>
  <c r="G206" i="143"/>
  <c r="G205" i="143"/>
  <c r="G204" i="143"/>
  <c r="G203" i="143"/>
  <c r="G202" i="143"/>
  <c r="G201" i="143"/>
  <c r="G200" i="143"/>
  <c r="G199" i="143"/>
  <c r="G198" i="143"/>
  <c r="G197" i="143"/>
  <c r="G195" i="143"/>
  <c r="G193" i="143"/>
  <c r="G191" i="143"/>
  <c r="G189" i="143"/>
  <c r="G187" i="143"/>
  <c r="G186" i="143"/>
  <c r="G185" i="143"/>
  <c r="G184" i="143"/>
  <c r="G183" i="143"/>
  <c r="G182" i="143"/>
  <c r="G181" i="143"/>
  <c r="G180" i="143"/>
  <c r="G179" i="143"/>
  <c r="G178" i="143"/>
  <c r="G177" i="143"/>
  <c r="G176" i="143"/>
  <c r="G175" i="143"/>
  <c r="G170" i="143"/>
  <c r="G169" i="143"/>
  <c r="G165" i="143"/>
  <c r="G164" i="143"/>
  <c r="G163" i="143"/>
  <c r="G162" i="143"/>
  <c r="G161" i="143"/>
  <c r="G160" i="143"/>
  <c r="G159" i="143"/>
  <c r="G158" i="143"/>
  <c r="G157" i="143"/>
  <c r="G152" i="143"/>
  <c r="G150" i="143"/>
  <c r="G149" i="143"/>
  <c r="G148" i="143"/>
  <c r="G147" i="143"/>
  <c r="G143" i="143"/>
  <c r="G142" i="143"/>
  <c r="G141" i="143"/>
  <c r="G137" i="143"/>
  <c r="G136" i="143"/>
  <c r="G135" i="143"/>
  <c r="G134" i="143"/>
  <c r="G133" i="143"/>
  <c r="G128" i="143"/>
  <c r="G127" i="143"/>
  <c r="G126" i="143"/>
  <c r="G125" i="143"/>
  <c r="G124" i="143"/>
  <c r="G123" i="143"/>
  <c r="G118" i="143"/>
  <c r="G117" i="143"/>
  <c r="G116" i="143"/>
  <c r="G115" i="143"/>
  <c r="G114" i="143"/>
  <c r="G113" i="143"/>
  <c r="G112" i="143"/>
  <c r="G111" i="143"/>
  <c r="G110" i="143"/>
  <c r="G105" i="143"/>
  <c r="G104" i="143"/>
  <c r="G100" i="143"/>
  <c r="G99" i="143"/>
  <c r="G95" i="143"/>
  <c r="G94" i="143"/>
  <c r="G90" i="143"/>
  <c r="G89" i="143"/>
  <c r="G83" i="143"/>
  <c r="G80" i="143"/>
  <c r="G78" i="143"/>
  <c r="G77" i="143"/>
  <c r="G73" i="143"/>
  <c r="G72" i="143"/>
  <c r="G68" i="143"/>
  <c r="G67" i="143"/>
  <c r="G63" i="143"/>
  <c r="G59" i="143"/>
  <c r="G55" i="143"/>
  <c r="G54" i="143"/>
  <c r="G53" i="143"/>
  <c r="G52" i="143"/>
  <c r="G51" i="143"/>
  <c r="G50" i="143"/>
  <c r="G49" i="143"/>
  <c r="G45" i="143"/>
  <c r="G43" i="143"/>
  <c r="G38" i="143"/>
  <c r="G37" i="143"/>
  <c r="G33" i="143"/>
  <c r="G29" i="143"/>
  <c r="G25" i="143"/>
  <c r="G21" i="143"/>
  <c r="G15" i="143"/>
  <c r="G13" i="143"/>
  <c r="G91" i="140"/>
  <c r="G89" i="140"/>
  <c r="G87" i="140"/>
  <c r="G84" i="140"/>
  <c r="G82" i="140"/>
  <c r="G74" i="140"/>
  <c r="G72" i="140"/>
  <c r="G70" i="140"/>
  <c r="G56" i="140"/>
  <c r="G54" i="140"/>
  <c r="G52" i="140"/>
  <c r="G50" i="140"/>
  <c r="G48" i="140"/>
  <c r="G46" i="140"/>
  <c r="G40" i="140"/>
  <c r="G38" i="140"/>
  <c r="G37" i="140"/>
  <c r="G35" i="140"/>
  <c r="G33" i="140"/>
  <c r="G31" i="140"/>
  <c r="G30" i="140"/>
  <c r="G28" i="140"/>
  <c r="G26" i="140"/>
  <c r="G24" i="140"/>
  <c r="G22" i="140"/>
  <c r="G20" i="140"/>
  <c r="G19" i="140"/>
  <c r="G18" i="140"/>
  <c r="G17" i="140"/>
  <c r="G16" i="140"/>
  <c r="G13" i="140"/>
  <c r="G12" i="140"/>
  <c r="G11" i="140"/>
  <c r="G10" i="140"/>
  <c r="G140" i="137"/>
  <c r="G136" i="137"/>
  <c r="G134" i="137"/>
  <c r="G132" i="137"/>
  <c r="G130" i="137"/>
  <c r="G128" i="137"/>
  <c r="G124" i="137"/>
  <c r="G122" i="137"/>
  <c r="G120" i="137"/>
  <c r="G115" i="137"/>
  <c r="G113" i="137"/>
  <c r="G111" i="137"/>
  <c r="G109" i="137"/>
  <c r="G107" i="137"/>
  <c r="G103" i="137"/>
  <c r="G102" i="137"/>
  <c r="G99" i="137"/>
  <c r="G98" i="137"/>
  <c r="G97" i="137"/>
  <c r="G96" i="137"/>
  <c r="G95" i="137"/>
  <c r="G92" i="137"/>
  <c r="G91" i="137"/>
  <c r="G90" i="137"/>
  <c r="G86" i="137"/>
  <c r="G84" i="137"/>
  <c r="G82" i="137"/>
  <c r="G80" i="137"/>
  <c r="G78" i="137"/>
  <c r="G76" i="137"/>
  <c r="G74" i="137"/>
  <c r="G69" i="137"/>
  <c r="G67" i="137"/>
  <c r="G65" i="137"/>
  <c r="G63" i="137"/>
  <c r="G61" i="137"/>
  <c r="G59" i="137"/>
  <c r="G55" i="137"/>
  <c r="G53" i="137"/>
  <c r="G51" i="137"/>
  <c r="G49" i="137"/>
  <c r="G47" i="137"/>
  <c r="G45" i="137"/>
  <c r="G43" i="137"/>
  <c r="G41" i="137"/>
  <c r="G39" i="137"/>
  <c r="G37" i="137"/>
  <c r="G35" i="137"/>
  <c r="G33" i="137"/>
  <c r="G31" i="137"/>
  <c r="G29" i="137"/>
  <c r="G27" i="137"/>
  <c r="G25" i="137"/>
  <c r="G23" i="137"/>
  <c r="G21" i="137"/>
  <c r="G19" i="137"/>
  <c r="G17" i="137"/>
  <c r="G15" i="137"/>
  <c r="G13" i="137"/>
  <c r="G142" i="137" s="1"/>
  <c r="G145" i="137" s="1"/>
  <c r="F7" i="135" s="1"/>
  <c r="F9" i="135" s="1"/>
  <c r="G52" i="134"/>
  <c r="G51" i="134"/>
  <c r="G48" i="134"/>
  <c r="G46" i="134"/>
  <c r="G44" i="134"/>
  <c r="G42" i="134"/>
  <c r="G39" i="134"/>
  <c r="G37" i="134"/>
  <c r="G35" i="134"/>
  <c r="G32" i="134"/>
  <c r="G30" i="134"/>
  <c r="G27" i="134"/>
  <c r="G24" i="134"/>
  <c r="G21" i="134"/>
  <c r="G19" i="134"/>
  <c r="G17" i="134"/>
  <c r="G14" i="134"/>
  <c r="G12" i="134"/>
  <c r="G28" i="133"/>
  <c r="G26" i="133"/>
  <c r="G24" i="133"/>
  <c r="G22" i="133"/>
  <c r="G20" i="133"/>
  <c r="G18" i="133"/>
  <c r="G16" i="133"/>
  <c r="G14" i="133"/>
  <c r="G12" i="133"/>
  <c r="G41" i="129"/>
  <c r="G39" i="129"/>
  <c r="G37" i="129"/>
  <c r="G29" i="129"/>
  <c r="G27" i="129"/>
  <c r="G26" i="129"/>
  <c r="G25" i="129"/>
  <c r="G24" i="129"/>
  <c r="G22" i="129"/>
  <c r="G20" i="129"/>
  <c r="G18" i="129"/>
  <c r="G16" i="129"/>
  <c r="G14" i="129"/>
  <c r="G13" i="129"/>
  <c r="G12" i="129"/>
  <c r="G11" i="129"/>
  <c r="G10" i="129"/>
  <c r="G83" i="126"/>
  <c r="G81" i="126"/>
  <c r="G46" i="126"/>
  <c r="G7" i="126"/>
  <c r="G85" i="126" s="1"/>
  <c r="G89" i="126" s="1"/>
  <c r="G204" i="125"/>
  <c r="G188" i="125"/>
  <c r="G184" i="125"/>
  <c r="G181" i="125"/>
  <c r="G178" i="125"/>
  <c r="G176" i="125"/>
  <c r="G172" i="125"/>
  <c r="G152" i="125"/>
  <c r="G149" i="125"/>
  <c r="G131" i="125"/>
  <c r="G119" i="125"/>
  <c r="G115" i="125"/>
  <c r="G112" i="125"/>
  <c r="G109" i="125"/>
  <c r="G106" i="125"/>
  <c r="G103" i="125"/>
  <c r="G99" i="125"/>
  <c r="G92" i="125"/>
  <c r="G89" i="125"/>
  <c r="G77" i="125"/>
  <c r="G73" i="125"/>
  <c r="G70" i="125"/>
  <c r="G67" i="125"/>
  <c r="G64" i="125"/>
  <c r="G61" i="125"/>
  <c r="G58" i="125"/>
  <c r="G55" i="125"/>
  <c r="G51" i="125"/>
  <c r="G48" i="125"/>
  <c r="G45" i="125"/>
  <c r="G42" i="125"/>
  <c r="G39" i="125"/>
  <c r="G36" i="125"/>
  <c r="G33" i="125"/>
  <c r="G30" i="125"/>
  <c r="G27" i="125"/>
  <c r="G10" i="125"/>
  <c r="G46" i="124"/>
  <c r="G45" i="124"/>
  <c r="G44" i="124"/>
  <c r="G43" i="124"/>
  <c r="G42" i="124"/>
  <c r="G41" i="124"/>
  <c r="G40" i="124"/>
  <c r="G37" i="124"/>
  <c r="G35" i="124"/>
  <c r="G34" i="124"/>
  <c r="G33" i="124"/>
  <c r="G32" i="124"/>
  <c r="G30" i="124"/>
  <c r="G29" i="124"/>
  <c r="G28" i="124"/>
  <c r="G27" i="124"/>
  <c r="G25" i="124"/>
  <c r="G23" i="124"/>
  <c r="G21" i="124"/>
  <c r="G19" i="124"/>
  <c r="G17" i="124"/>
  <c r="G15" i="124"/>
  <c r="G14" i="124"/>
  <c r="G13" i="124"/>
  <c r="G12" i="124"/>
  <c r="G11" i="124"/>
  <c r="G49" i="123"/>
  <c r="G47" i="123"/>
  <c r="G45" i="123"/>
  <c r="G43" i="123"/>
  <c r="G41" i="123"/>
  <c r="G39" i="123"/>
  <c r="G37" i="123"/>
  <c r="G35" i="123"/>
  <c r="G33" i="123"/>
  <c r="G31" i="123"/>
  <c r="G29" i="123"/>
  <c r="G27" i="123"/>
  <c r="G25" i="123"/>
  <c r="G23" i="123"/>
  <c r="G21" i="123"/>
  <c r="G19" i="123"/>
  <c r="G17" i="123"/>
  <c r="G15" i="123"/>
  <c r="G13" i="123"/>
  <c r="G11" i="123"/>
  <c r="G51" i="123" s="1"/>
  <c r="G54" i="123" s="1"/>
  <c r="G49" i="122"/>
  <c r="G47" i="122"/>
  <c r="G45" i="122"/>
  <c r="G43" i="122"/>
  <c r="G41" i="122"/>
  <c r="G38" i="122"/>
  <c r="G36" i="122"/>
  <c r="G34" i="122"/>
  <c r="G32" i="122"/>
  <c r="G30" i="122"/>
  <c r="G27" i="122"/>
  <c r="G25" i="122"/>
  <c r="G23" i="122"/>
  <c r="G21" i="122"/>
  <c r="G19" i="122"/>
  <c r="G17" i="122"/>
  <c r="G15" i="122"/>
  <c r="G13" i="122"/>
  <c r="G18" i="121"/>
  <c r="G16" i="121"/>
  <c r="G14" i="121"/>
  <c r="G12" i="121"/>
  <c r="G9" i="121"/>
  <c r="G68" i="120"/>
  <c r="G66" i="120"/>
  <c r="G64" i="120"/>
  <c r="G62" i="120"/>
  <c r="G60" i="120"/>
  <c r="G58" i="120"/>
  <c r="G56" i="120"/>
  <c r="G54" i="120"/>
  <c r="G52" i="120"/>
  <c r="G50" i="120"/>
  <c r="G48" i="120"/>
  <c r="G46" i="120"/>
  <c r="G44" i="120"/>
  <c r="G42" i="120"/>
  <c r="G40" i="120"/>
  <c r="G38" i="120"/>
  <c r="G36" i="120"/>
  <c r="G34" i="120"/>
  <c r="G32" i="120"/>
  <c r="G30" i="120"/>
  <c r="G28" i="120"/>
  <c r="G26" i="120"/>
  <c r="G24" i="120"/>
  <c r="G22" i="120"/>
  <c r="G20" i="120"/>
  <c r="G18" i="120"/>
  <c r="G16" i="120"/>
  <c r="G14" i="120"/>
  <c r="G12" i="120"/>
  <c r="G10" i="120"/>
  <c r="G64" i="119"/>
  <c r="G62" i="119"/>
  <c r="G60" i="119"/>
  <c r="G58" i="119"/>
  <c r="G56" i="119"/>
  <c r="G55" i="119"/>
  <c r="G54" i="119"/>
  <c r="G53" i="119"/>
  <c r="G50" i="119"/>
  <c r="G48" i="119"/>
  <c r="G46" i="119"/>
  <c r="G44" i="119"/>
  <c r="G42" i="119"/>
  <c r="G40" i="119"/>
  <c r="G38" i="119"/>
  <c r="G36" i="119"/>
  <c r="G34" i="119"/>
  <c r="G32" i="119"/>
  <c r="G30" i="119"/>
  <c r="G28" i="119"/>
  <c r="G26" i="119"/>
  <c r="G24" i="119"/>
  <c r="G22" i="119"/>
  <c r="G20" i="119"/>
  <c r="G18" i="119"/>
  <c r="G16" i="119"/>
  <c r="G14" i="119"/>
  <c r="G12" i="119"/>
  <c r="G10" i="119"/>
  <c r="G94" i="117"/>
  <c r="G91" i="117"/>
  <c r="G90" i="117"/>
  <c r="G88" i="117"/>
  <c r="G87" i="117"/>
  <c r="G84" i="117"/>
  <c r="G78" i="117"/>
  <c r="G74" i="117"/>
  <c r="G72" i="117"/>
  <c r="G69" i="117"/>
  <c r="G66" i="117"/>
  <c r="G63" i="117"/>
  <c r="G62" i="117"/>
  <c r="G61" i="117"/>
  <c r="G60" i="117"/>
  <c r="G59" i="117"/>
  <c r="G58" i="117"/>
  <c r="G57" i="117"/>
  <c r="G56" i="117"/>
  <c r="G55" i="117"/>
  <c r="G54" i="117"/>
  <c r="G53" i="117"/>
  <c r="G52" i="117"/>
  <c r="G49" i="117"/>
  <c r="G47" i="117"/>
  <c r="G45" i="117"/>
  <c r="G43" i="117"/>
  <c r="G41" i="117"/>
  <c r="G39" i="117"/>
  <c r="G31" i="117"/>
  <c r="G27" i="117"/>
  <c r="G26" i="117"/>
  <c r="G25" i="117"/>
  <c r="G22" i="117"/>
  <c r="G12" i="117"/>
  <c r="G94" i="118"/>
  <c r="G92" i="118"/>
  <c r="G90" i="118"/>
  <c r="G88" i="118"/>
  <c r="G86" i="118"/>
  <c r="G84" i="118"/>
  <c r="G82" i="118"/>
  <c r="G80" i="118"/>
  <c r="G78" i="118"/>
  <c r="G72" i="118"/>
  <c r="G70" i="118"/>
  <c r="G68" i="118"/>
  <c r="G66" i="118"/>
  <c r="G64" i="118"/>
  <c r="G60" i="118"/>
  <c r="G58" i="118"/>
  <c r="G56" i="118"/>
  <c r="G53" i="118"/>
  <c r="G51" i="118"/>
  <c r="G49" i="118"/>
  <c r="G47" i="118"/>
  <c r="G44" i="118"/>
  <c r="G41" i="118"/>
  <c r="G113" i="116"/>
  <c r="G111" i="116"/>
  <c r="G109" i="116"/>
  <c r="G107" i="116"/>
  <c r="G105" i="116"/>
  <c r="G103" i="116"/>
  <c r="G101" i="116"/>
  <c r="G97" i="116"/>
  <c r="G95" i="116"/>
  <c r="G93" i="116"/>
  <c r="G91" i="116"/>
  <c r="G89" i="116"/>
  <c r="G87" i="116"/>
  <c r="G85" i="116"/>
  <c r="G81" i="116"/>
  <c r="G77" i="116"/>
  <c r="G75" i="116"/>
  <c r="G73" i="116"/>
  <c r="G71" i="116"/>
  <c r="G69" i="116"/>
  <c r="G67" i="116"/>
  <c r="G65" i="116"/>
  <c r="G62" i="116"/>
  <c r="G58" i="116"/>
  <c r="G54" i="116"/>
  <c r="G52" i="116"/>
  <c r="G49" i="116"/>
  <c r="G46" i="116"/>
  <c r="G44" i="116"/>
  <c r="G42" i="116"/>
  <c r="G40" i="116"/>
  <c r="G38" i="116"/>
  <c r="G34" i="116"/>
  <c r="G30" i="116"/>
  <c r="G28" i="116"/>
  <c r="G26" i="116"/>
  <c r="G24" i="116"/>
  <c r="G22" i="116"/>
  <c r="G20" i="116"/>
  <c r="G18" i="116"/>
  <c r="G16" i="116"/>
  <c r="G14" i="116"/>
  <c r="G459" i="115"/>
  <c r="G457" i="115"/>
  <c r="G448" i="115"/>
  <c r="G445" i="115"/>
  <c r="G444" i="115"/>
  <c r="G443" i="115"/>
  <c r="G442" i="115"/>
  <c r="G441" i="115"/>
  <c r="G440" i="115"/>
  <c r="G439" i="115"/>
  <c r="G438" i="115"/>
  <c r="G437" i="115"/>
  <c r="G436" i="115"/>
  <c r="G435" i="115"/>
  <c r="G434" i="115"/>
  <c r="G433" i="115"/>
  <c r="G429" i="115"/>
  <c r="G428" i="115"/>
  <c r="G427" i="115"/>
  <c r="G426" i="115"/>
  <c r="G425" i="115"/>
  <c r="G424" i="115"/>
  <c r="G423" i="115"/>
  <c r="G422" i="115"/>
  <c r="G421" i="115"/>
  <c r="G420" i="115"/>
  <c r="G419" i="115"/>
  <c r="G418" i="115"/>
  <c r="G414" i="115"/>
  <c r="G413" i="115"/>
  <c r="G412" i="115"/>
  <c r="G411" i="115"/>
  <c r="G410" i="115"/>
  <c r="G409" i="115"/>
  <c r="G408" i="115"/>
  <c r="G407" i="115"/>
  <c r="G406" i="115"/>
  <c r="G405" i="115"/>
  <c r="G404" i="115"/>
  <c r="G403" i="115"/>
  <c r="G402" i="115"/>
  <c r="G401" i="115"/>
  <c r="G400" i="115"/>
  <c r="G399" i="115"/>
  <c r="G395" i="115"/>
  <c r="G394" i="115"/>
  <c r="G393" i="115"/>
  <c r="G392" i="115"/>
  <c r="G391" i="115"/>
  <c r="G390" i="115"/>
  <c r="G389" i="115"/>
  <c r="G388" i="115"/>
  <c r="G387" i="115"/>
  <c r="G386" i="115"/>
  <c r="G385" i="115"/>
  <c r="G384" i="115"/>
  <c r="G383" i="115"/>
  <c r="G379" i="115"/>
  <c r="G378" i="115"/>
  <c r="G377" i="115"/>
  <c r="G376" i="115"/>
  <c r="G375" i="115"/>
  <c r="G374" i="115"/>
  <c r="G373" i="115"/>
  <c r="G372" i="115"/>
  <c r="G371" i="115"/>
  <c r="G370" i="115"/>
  <c r="G369" i="115"/>
  <c r="G368" i="115"/>
  <c r="G367" i="115"/>
  <c r="G363" i="115"/>
  <c r="G362" i="115"/>
  <c r="G361" i="115"/>
  <c r="G360" i="115"/>
  <c r="G359" i="115"/>
  <c r="G358" i="115"/>
  <c r="G357" i="115"/>
  <c r="G356" i="115"/>
  <c r="G355" i="115"/>
  <c r="G351" i="115"/>
  <c r="G350" i="115"/>
  <c r="G349" i="115"/>
  <c r="G348" i="115"/>
  <c r="G347" i="115"/>
  <c r="G346" i="115"/>
  <c r="G345" i="115"/>
  <c r="G344" i="115"/>
  <c r="G343" i="115"/>
  <c r="G342" i="115"/>
  <c r="G341" i="115"/>
  <c r="G340" i="115"/>
  <c r="G339" i="115"/>
  <c r="G338" i="115"/>
  <c r="G337" i="115"/>
  <c r="G336" i="115"/>
  <c r="G335" i="115"/>
  <c r="G331" i="115"/>
  <c r="G330" i="115"/>
  <c r="G329" i="115"/>
  <c r="G328" i="115"/>
  <c r="G327" i="115"/>
  <c r="G326" i="115"/>
  <c r="G325" i="115"/>
  <c r="G324" i="115"/>
  <c r="G323" i="115"/>
  <c r="G322" i="115"/>
  <c r="G321" i="115"/>
  <c r="G320" i="115"/>
  <c r="G319" i="115"/>
  <c r="G315" i="115"/>
  <c r="G314" i="115"/>
  <c r="G313" i="115"/>
  <c r="G312" i="115"/>
  <c r="G311" i="115"/>
  <c r="G310" i="115"/>
  <c r="G309" i="115"/>
  <c r="G308" i="115"/>
  <c r="G307" i="115"/>
  <c r="G306" i="115"/>
  <c r="G305" i="115"/>
  <c r="G304" i="115"/>
  <c r="G303" i="115"/>
  <c r="G299" i="115"/>
  <c r="G298" i="115"/>
  <c r="G297" i="115"/>
  <c r="G296" i="115"/>
  <c r="G295" i="115"/>
  <c r="G294" i="115"/>
  <c r="G293" i="115"/>
  <c r="G292" i="115"/>
  <c r="G291" i="115"/>
  <c r="G290" i="115"/>
  <c r="G289" i="115"/>
  <c r="G285" i="115"/>
  <c r="G284" i="115"/>
  <c r="G283" i="115"/>
  <c r="G282" i="115"/>
  <c r="G281" i="115"/>
  <c r="G280" i="115"/>
  <c r="G279" i="115"/>
  <c r="G278" i="115"/>
  <c r="G277" i="115"/>
  <c r="G276" i="115"/>
  <c r="G275" i="115"/>
  <c r="G274" i="115"/>
  <c r="G273" i="115"/>
  <c r="G272" i="115"/>
  <c r="G271" i="115"/>
  <c r="G270" i="115"/>
  <c r="G269" i="115"/>
  <c r="G265" i="115"/>
  <c r="G264" i="115"/>
  <c r="G263" i="115"/>
  <c r="G262" i="115"/>
  <c r="G261" i="115"/>
  <c r="G260" i="115"/>
  <c r="G259" i="115"/>
  <c r="G258" i="115"/>
  <c r="G257" i="115"/>
  <c r="G256" i="115"/>
  <c r="G255" i="115"/>
  <c r="G254" i="115"/>
  <c r="G250" i="115"/>
  <c r="G249" i="115"/>
  <c r="G248" i="115"/>
  <c r="G247" i="115"/>
  <c r="G246" i="115"/>
  <c r="G245" i="115"/>
  <c r="G244" i="115"/>
  <c r="G243" i="115"/>
  <c r="G239" i="115"/>
  <c r="G238" i="115"/>
  <c r="G237" i="115"/>
  <c r="G236" i="115"/>
  <c r="G235" i="115"/>
  <c r="G234" i="115"/>
  <c r="G233" i="115"/>
  <c r="G232" i="115"/>
  <c r="G228" i="115"/>
  <c r="G227" i="115"/>
  <c r="G226" i="115"/>
  <c r="G225" i="115"/>
  <c r="G224" i="115"/>
  <c r="G223" i="115"/>
  <c r="G222" i="115"/>
  <c r="G221" i="115"/>
  <c r="G217" i="115"/>
  <c r="G216" i="115"/>
  <c r="G215" i="115"/>
  <c r="G214" i="115"/>
  <c r="G213" i="115"/>
  <c r="G212" i="115"/>
  <c r="G211" i="115"/>
  <c r="G210" i="115"/>
  <c r="G206" i="115"/>
  <c r="G205" i="115"/>
  <c r="G204" i="115"/>
  <c r="G203" i="115"/>
  <c r="G202" i="115"/>
  <c r="G201" i="115"/>
  <c r="G200" i="115"/>
  <c r="G199" i="115"/>
  <c r="G198" i="115"/>
  <c r="G197" i="115"/>
  <c r="G196" i="115"/>
  <c r="G195" i="115"/>
  <c r="G194" i="115"/>
  <c r="G193" i="115"/>
  <c r="G192" i="115"/>
  <c r="G191" i="115"/>
  <c r="G187" i="115"/>
  <c r="G186" i="115"/>
  <c r="G185" i="115"/>
  <c r="G184" i="115"/>
  <c r="G183" i="115"/>
  <c r="G182" i="115"/>
  <c r="G181" i="115"/>
  <c r="G180" i="115"/>
  <c r="G179" i="115"/>
  <c r="G178" i="115"/>
  <c r="G177" i="115"/>
  <c r="G176" i="115"/>
  <c r="G175" i="115"/>
  <c r="G174" i="115"/>
  <c r="G170" i="115"/>
  <c r="G169" i="115"/>
  <c r="G168" i="115"/>
  <c r="G167" i="115"/>
  <c r="G166" i="115"/>
  <c r="G165" i="115"/>
  <c r="G164" i="115"/>
  <c r="G163" i="115"/>
  <c r="G162" i="115"/>
  <c r="G158" i="115"/>
  <c r="G157" i="115"/>
  <c r="G156" i="115"/>
  <c r="G155" i="115"/>
  <c r="G154" i="115"/>
  <c r="G153" i="115"/>
  <c r="G152" i="115"/>
  <c r="G151" i="115"/>
  <c r="G150" i="115"/>
  <c r="G149" i="115"/>
  <c r="G148" i="115"/>
  <c r="G147" i="115"/>
  <c r="G146" i="115"/>
  <c r="G144" i="115"/>
  <c r="G143" i="115"/>
  <c r="G142" i="115"/>
  <c r="G141" i="115"/>
  <c r="G137" i="115"/>
  <c r="G136" i="115"/>
  <c r="G135" i="115"/>
  <c r="G134" i="115"/>
  <c r="G133" i="115"/>
  <c r="G132" i="115"/>
  <c r="G131" i="115"/>
  <c r="G130" i="115"/>
  <c r="G129" i="115"/>
  <c r="G128" i="115"/>
  <c r="G127" i="115"/>
  <c r="G126" i="115"/>
  <c r="G125" i="115"/>
  <c r="G124" i="115"/>
  <c r="G120" i="115"/>
  <c r="G119" i="115"/>
  <c r="G118" i="115"/>
  <c r="G117" i="115"/>
  <c r="G116" i="115"/>
  <c r="G115" i="115"/>
  <c r="G114" i="115"/>
  <c r="G113" i="115"/>
  <c r="G109" i="115"/>
  <c r="G108" i="115"/>
  <c r="G107" i="115"/>
  <c r="G106" i="115"/>
  <c r="G105" i="115"/>
  <c r="G104" i="115"/>
  <c r="G103" i="115"/>
  <c r="G102" i="115"/>
  <c r="G101" i="115"/>
  <c r="G97" i="115"/>
  <c r="G96" i="115"/>
  <c r="G95" i="115"/>
  <c r="G94" i="115"/>
  <c r="G93" i="115"/>
  <c r="G92" i="115"/>
  <c r="G91" i="115"/>
  <c r="G90" i="115"/>
  <c r="G89" i="115"/>
  <c r="G88" i="115"/>
  <c r="G87" i="115"/>
  <c r="G83" i="115"/>
  <c r="G82" i="115"/>
  <c r="G81" i="115"/>
  <c r="G80" i="115"/>
  <c r="G79" i="115"/>
  <c r="G78" i="115"/>
  <c r="G77" i="115"/>
  <c r="G76" i="115"/>
  <c r="G72" i="115"/>
  <c r="G71" i="115"/>
  <c r="G70" i="115"/>
  <c r="G69" i="115"/>
  <c r="G68" i="115"/>
  <c r="G65" i="115"/>
  <c r="G64" i="115"/>
  <c r="G63" i="115"/>
  <c r="G62" i="115"/>
  <c r="G61" i="115"/>
  <c r="G60" i="115"/>
  <c r="G59" i="115"/>
  <c r="G58" i="115"/>
  <c r="G57" i="115"/>
  <c r="G56" i="115"/>
  <c r="G55" i="115"/>
  <c r="G54" i="115"/>
  <c r="G53" i="115"/>
  <c r="G52" i="115"/>
  <c r="G51" i="115"/>
  <c r="G50" i="115"/>
  <c r="G49" i="115"/>
  <c r="G48" i="115"/>
  <c r="G47" i="115"/>
  <c r="G46" i="115"/>
  <c r="G45" i="115"/>
  <c r="G44" i="115"/>
  <c r="G43" i="115"/>
  <c r="G42" i="115"/>
  <c r="G39" i="115"/>
  <c r="G38" i="115"/>
  <c r="G37" i="115"/>
  <c r="G36" i="115"/>
  <c r="G35" i="115"/>
  <c r="G34" i="115"/>
  <c r="G33" i="115"/>
  <c r="G32" i="115"/>
  <c r="G31" i="115"/>
  <c r="G30" i="115"/>
  <c r="G29" i="115"/>
  <c r="G28" i="115"/>
  <c r="G27" i="115"/>
  <c r="G26" i="115"/>
  <c r="G25" i="115"/>
  <c r="G24" i="115"/>
  <c r="G23" i="115"/>
  <c r="G22" i="115"/>
  <c r="G21" i="115"/>
  <c r="G20" i="115"/>
  <c r="G19" i="115"/>
  <c r="G18" i="115"/>
  <c r="G17" i="115"/>
  <c r="G16" i="115"/>
  <c r="G15" i="115"/>
  <c r="G14" i="115"/>
  <c r="G13" i="115"/>
  <c r="G12" i="115"/>
  <c r="G11" i="115"/>
  <c r="G10" i="115"/>
  <c r="G9" i="115"/>
  <c r="G189" i="114"/>
  <c r="G187" i="114"/>
  <c r="G185" i="114"/>
  <c r="G179" i="114"/>
  <c r="G177" i="114"/>
  <c r="G175" i="114"/>
  <c r="G173" i="114"/>
  <c r="G171" i="114"/>
  <c r="G169" i="114"/>
  <c r="G167" i="114"/>
  <c r="G165" i="114"/>
  <c r="G163" i="114"/>
  <c r="G161" i="114"/>
  <c r="G159" i="114"/>
  <c r="G158" i="114"/>
  <c r="G157" i="114"/>
  <c r="G156" i="114"/>
  <c r="G153" i="114"/>
  <c r="G151" i="114"/>
  <c r="G150" i="114"/>
  <c r="G149" i="114"/>
  <c r="G148" i="114"/>
  <c r="G145" i="114"/>
  <c r="G144" i="114"/>
  <c r="G143" i="114"/>
  <c r="G142" i="114"/>
  <c r="G139" i="114"/>
  <c r="G137" i="114"/>
  <c r="G135" i="114"/>
  <c r="G133" i="114"/>
  <c r="G131" i="114"/>
  <c r="G129" i="114"/>
  <c r="G127" i="114"/>
  <c r="G125" i="114"/>
  <c r="G123" i="114"/>
  <c r="G121" i="114"/>
  <c r="G119" i="114"/>
  <c r="G117" i="114"/>
  <c r="G114" i="114"/>
  <c r="G113" i="114"/>
  <c r="G110" i="114"/>
  <c r="G108" i="114"/>
  <c r="G107" i="114"/>
  <c r="G104" i="114"/>
  <c r="G103" i="114"/>
  <c r="G102" i="114"/>
  <c r="G101" i="114"/>
  <c r="G98" i="114"/>
  <c r="G96" i="114"/>
  <c r="G94" i="114"/>
  <c r="G92" i="114"/>
  <c r="G91" i="114"/>
  <c r="G88" i="114"/>
  <c r="G87" i="114"/>
  <c r="G86" i="114"/>
  <c r="G83" i="114"/>
  <c r="G82" i="114"/>
  <c r="G79" i="114"/>
  <c r="G78" i="114"/>
  <c r="G77" i="114"/>
  <c r="G74" i="114"/>
  <c r="G73" i="114"/>
  <c r="G72" i="114"/>
  <c r="G69" i="114"/>
  <c r="G68" i="114"/>
  <c r="G67" i="114"/>
  <c r="G66" i="114"/>
  <c r="G63" i="114"/>
  <c r="G61" i="114"/>
  <c r="G60" i="114"/>
  <c r="G59" i="114"/>
  <c r="G58" i="114"/>
  <c r="G55" i="114"/>
  <c r="G53" i="114"/>
  <c r="G52" i="114"/>
  <c r="G49" i="114"/>
  <c r="G48" i="114"/>
  <c r="G45" i="114"/>
  <c r="G44" i="114"/>
  <c r="G41" i="114"/>
  <c r="G40" i="114"/>
  <c r="G37" i="114"/>
  <c r="G34" i="114"/>
  <c r="G33" i="114"/>
  <c r="G32" i="114"/>
  <c r="G31" i="114"/>
  <c r="G30" i="114"/>
  <c r="G29" i="114"/>
  <c r="G28" i="114"/>
  <c r="G27" i="114"/>
  <c r="G26" i="114"/>
  <c r="G25" i="114"/>
  <c r="G24" i="114"/>
  <c r="G23" i="114"/>
  <c r="G22" i="114"/>
  <c r="G21" i="114"/>
  <c r="G20" i="114"/>
  <c r="G19" i="114"/>
  <c r="G18" i="114"/>
  <c r="G17" i="114"/>
  <c r="G16" i="114"/>
  <c r="G15" i="114"/>
  <c r="G14" i="114"/>
  <c r="G13" i="114"/>
  <c r="G145" i="113"/>
  <c r="G143" i="113"/>
  <c r="G142" i="113"/>
  <c r="G140" i="113"/>
  <c r="G138" i="113"/>
  <c r="G136" i="113"/>
  <c r="G134" i="113"/>
  <c r="G132" i="113"/>
  <c r="G131" i="113"/>
  <c r="G129" i="113"/>
  <c r="G128" i="113"/>
  <c r="G127" i="113"/>
  <c r="G125" i="113"/>
  <c r="G124" i="113"/>
  <c r="G123" i="113"/>
  <c r="G121" i="113"/>
  <c r="G120" i="113"/>
  <c r="G118" i="113"/>
  <c r="G117" i="113"/>
  <c r="G115" i="113"/>
  <c r="G114" i="113"/>
  <c r="G112" i="113"/>
  <c r="G110" i="113"/>
  <c r="G109" i="113"/>
  <c r="G100" i="113"/>
  <c r="G98" i="113"/>
  <c r="G96" i="113"/>
  <c r="G94" i="113"/>
  <c r="G92" i="113"/>
  <c r="G90" i="113"/>
  <c r="G88" i="113"/>
  <c r="G86" i="113"/>
  <c r="G84" i="113"/>
  <c r="G82" i="113"/>
  <c r="G80" i="113"/>
  <c r="G79" i="113"/>
  <c r="G78" i="113"/>
  <c r="G76" i="113"/>
  <c r="G74" i="113"/>
  <c r="G72" i="113"/>
  <c r="G70" i="113"/>
  <c r="G68" i="113"/>
  <c r="G66" i="113"/>
  <c r="G64" i="113"/>
  <c r="G62" i="113"/>
  <c r="G60" i="113"/>
  <c r="G58" i="113"/>
  <c r="G56" i="113"/>
  <c r="G54" i="113"/>
  <c r="G52" i="113"/>
  <c r="G50" i="113"/>
  <c r="G48" i="113"/>
  <c r="G46" i="113"/>
  <c r="G44" i="113"/>
  <c r="G42" i="113"/>
  <c r="G40" i="113"/>
  <c r="G38" i="113"/>
  <c r="G36" i="113"/>
  <c r="G34" i="113"/>
  <c r="G32" i="113"/>
  <c r="G31" i="113"/>
  <c r="G29" i="113"/>
  <c r="G27" i="113"/>
  <c r="G26" i="113"/>
  <c r="G24" i="113"/>
  <c r="G22" i="113"/>
  <c r="G20" i="113"/>
  <c r="G18" i="113"/>
  <c r="G16" i="113"/>
  <c r="G14" i="113"/>
  <c r="G12" i="113"/>
  <c r="G10" i="113"/>
  <c r="G21" i="109"/>
  <c r="G18" i="109"/>
  <c r="G16" i="109"/>
  <c r="G14" i="109"/>
  <c r="G27" i="109" s="1"/>
  <c r="G32" i="109" s="1"/>
  <c r="G28" i="108"/>
  <c r="G26" i="108"/>
  <c r="G24" i="108"/>
  <c r="G22" i="108"/>
  <c r="G20" i="108"/>
  <c r="G19" i="108"/>
  <c r="G18" i="108"/>
  <c r="G17" i="108"/>
  <c r="G14" i="108"/>
  <c r="G13" i="108"/>
  <c r="G12" i="108"/>
  <c r="G11" i="108"/>
  <c r="G107" i="100"/>
  <c r="G105" i="100"/>
  <c r="G103" i="100"/>
  <c r="G101" i="100"/>
  <c r="G99" i="100"/>
  <c r="G97" i="100"/>
  <c r="G95" i="100"/>
  <c r="G93" i="100"/>
  <c r="G91" i="100"/>
  <c r="G89" i="100"/>
  <c r="G87" i="100"/>
  <c r="G85" i="100"/>
  <c r="G84" i="100"/>
  <c r="G83" i="100"/>
  <c r="G82" i="100"/>
  <c r="G81" i="100"/>
  <c r="G80" i="100"/>
  <c r="G79" i="100"/>
  <c r="G78" i="100"/>
  <c r="G77" i="100"/>
  <c r="G76" i="100"/>
  <c r="G75" i="100"/>
  <c r="G74" i="100"/>
  <c r="G73" i="100"/>
  <c r="G70" i="100"/>
  <c r="G68" i="100"/>
  <c r="G66" i="100"/>
  <c r="G64" i="100"/>
  <c r="G56" i="100"/>
  <c r="G54" i="100"/>
  <c r="G51" i="100"/>
  <c r="G49" i="100"/>
  <c r="G47" i="100"/>
  <c r="G45" i="100"/>
  <c r="G39" i="100"/>
  <c r="G37" i="100"/>
  <c r="G35" i="100"/>
  <c r="G33" i="100"/>
  <c r="G31" i="100"/>
  <c r="G29" i="100"/>
  <c r="G27" i="100"/>
  <c r="G26" i="100"/>
  <c r="G23" i="100"/>
  <c r="G22" i="100"/>
  <c r="G15" i="100"/>
  <c r="G13" i="100"/>
  <c r="G11" i="100"/>
  <c r="G77" i="99"/>
  <c r="G75" i="99"/>
  <c r="G73" i="99"/>
  <c r="G71" i="99"/>
  <c r="G79" i="99" s="1"/>
  <c r="G63" i="99"/>
  <c r="G61" i="99"/>
  <c r="G59" i="99"/>
  <c r="G57" i="99"/>
  <c r="G55" i="99"/>
  <c r="G53" i="99"/>
  <c r="G51" i="99"/>
  <c r="G49" i="99"/>
  <c r="G47" i="99"/>
  <c r="G41" i="99"/>
  <c r="G39" i="99"/>
  <c r="G37" i="99"/>
  <c r="G35" i="99"/>
  <c r="G33" i="99"/>
  <c r="G31" i="99"/>
  <c r="G29" i="99"/>
  <c r="G28" i="99"/>
  <c r="G25" i="99"/>
  <c r="G24" i="99"/>
  <c r="G17" i="99"/>
  <c r="G15" i="99"/>
  <c r="G13" i="99"/>
  <c r="G11" i="99"/>
  <c r="G19" i="99" s="1"/>
  <c r="G93" i="98"/>
  <c r="G91" i="98"/>
  <c r="G89" i="98"/>
  <c r="G87" i="98"/>
  <c r="G85" i="98"/>
  <c r="G83" i="98"/>
  <c r="G95" i="98" s="1"/>
  <c r="G81" i="98"/>
  <c r="G73" i="98"/>
  <c r="G71" i="98"/>
  <c r="G69" i="98"/>
  <c r="G67" i="98"/>
  <c r="G65" i="98"/>
  <c r="G63" i="98"/>
  <c r="G61" i="98"/>
  <c r="G59" i="98"/>
  <c r="G57" i="98"/>
  <c r="G55" i="98"/>
  <c r="G53" i="98"/>
  <c r="G51" i="98"/>
  <c r="G49" i="98"/>
  <c r="G47" i="98"/>
  <c r="G77" i="98" s="1"/>
  <c r="G45" i="98"/>
  <c r="G39" i="98"/>
  <c r="G37" i="98"/>
  <c r="G35" i="98"/>
  <c r="G33" i="98"/>
  <c r="G31" i="98"/>
  <c r="G29" i="98"/>
  <c r="G27" i="98"/>
  <c r="G26" i="98"/>
  <c r="G23" i="98"/>
  <c r="G22" i="98"/>
  <c r="G19" i="98"/>
  <c r="G15" i="98"/>
  <c r="G13" i="98"/>
  <c r="G11" i="98"/>
  <c r="G149" i="97"/>
  <c r="G147" i="97"/>
  <c r="G145" i="97"/>
  <c r="G143" i="97"/>
  <c r="G141" i="97"/>
  <c r="G139" i="97"/>
  <c r="G137" i="97"/>
  <c r="G135" i="97"/>
  <c r="G133" i="97"/>
  <c r="G131" i="97"/>
  <c r="G129" i="97"/>
  <c r="G127" i="97"/>
  <c r="G125" i="97"/>
  <c r="G123" i="97"/>
  <c r="G121" i="97"/>
  <c r="G119" i="97"/>
  <c r="G113" i="97"/>
  <c r="G107" i="97"/>
  <c r="G105" i="97"/>
  <c r="G103" i="97"/>
  <c r="G101" i="97"/>
  <c r="G99" i="97"/>
  <c r="G95" i="97"/>
  <c r="G93" i="97"/>
  <c r="G89" i="97"/>
  <c r="G87" i="97"/>
  <c r="G85" i="97"/>
  <c r="G83" i="97"/>
  <c r="G81" i="97"/>
  <c r="G79" i="97"/>
  <c r="G77" i="97"/>
  <c r="G75" i="97"/>
  <c r="G73" i="97"/>
  <c r="G71" i="97"/>
  <c r="G69" i="97"/>
  <c r="G63" i="97"/>
  <c r="G61" i="97"/>
  <c r="G59" i="97"/>
  <c r="G57" i="97"/>
  <c r="G55" i="97"/>
  <c r="G53" i="97"/>
  <c r="G52" i="97"/>
  <c r="G49" i="97"/>
  <c r="G44" i="97"/>
  <c r="G40" i="97"/>
  <c r="G38" i="97"/>
  <c r="G36" i="97"/>
  <c r="G34" i="97"/>
  <c r="G32" i="97"/>
  <c r="G30" i="97"/>
  <c r="G28" i="97"/>
  <c r="G26" i="97"/>
  <c r="G24" i="97"/>
  <c r="G22" i="97"/>
  <c r="G20" i="97"/>
  <c r="G18" i="97"/>
  <c r="G16" i="97"/>
  <c r="G14" i="97"/>
  <c r="G12" i="97"/>
  <c r="G10" i="97"/>
  <c r="G43" i="53"/>
  <c r="G41" i="53"/>
  <c r="G39" i="53"/>
  <c r="G35" i="53"/>
  <c r="G33" i="53"/>
  <c r="G31" i="53"/>
  <c r="G29" i="53"/>
  <c r="G27" i="53"/>
  <c r="G25" i="53"/>
  <c r="G23" i="53"/>
  <c r="G21" i="53"/>
  <c r="G29" i="52"/>
  <c r="G27" i="52"/>
  <c r="G25" i="52"/>
  <c r="G23" i="52"/>
  <c r="G31" i="52" s="1"/>
  <c r="G51" i="54"/>
  <c r="G49" i="54"/>
  <c r="G48" i="54"/>
  <c r="G45" i="54"/>
  <c r="G43" i="54"/>
  <c r="G41" i="54"/>
  <c r="G39" i="54"/>
  <c r="G37" i="54"/>
  <c r="G35" i="54"/>
  <c r="G33" i="54"/>
  <c r="G31" i="54"/>
  <c r="G29" i="54"/>
  <c r="G27" i="54"/>
  <c r="G34" i="91"/>
  <c r="G32" i="91"/>
  <c r="G30" i="91"/>
  <c r="G28" i="91"/>
  <c r="G26" i="91"/>
  <c r="G226" i="67"/>
  <c r="G224" i="67"/>
  <c r="G222" i="67"/>
  <c r="G220" i="67"/>
  <c r="G218" i="67"/>
  <c r="G216" i="67"/>
  <c r="G214" i="67"/>
  <c r="G212" i="67"/>
  <c r="G210" i="67"/>
  <c r="G208" i="67"/>
  <c r="G206" i="67"/>
  <c r="G204" i="67"/>
  <c r="G202" i="67"/>
  <c r="G200" i="67"/>
  <c r="G198" i="67"/>
  <c r="G196" i="67"/>
  <c r="G194" i="67"/>
  <c r="G192" i="67"/>
  <c r="G190" i="67"/>
  <c r="G188" i="67"/>
  <c r="G186" i="67"/>
  <c r="G184" i="67"/>
  <c r="G182" i="67"/>
  <c r="G180" i="67"/>
  <c r="G178" i="67"/>
  <c r="G176" i="67"/>
  <c r="G174" i="67"/>
  <c r="G172" i="67"/>
  <c r="G170" i="67"/>
  <c r="G168" i="67"/>
  <c r="G166" i="67"/>
  <c r="G164" i="67"/>
  <c r="G162" i="67"/>
  <c r="G160" i="67"/>
  <c r="G158" i="67"/>
  <c r="G156" i="67"/>
  <c r="G154" i="67"/>
  <c r="G152" i="67"/>
  <c r="G150" i="67"/>
  <c r="G148" i="67"/>
  <c r="G146" i="67"/>
  <c r="G144" i="67"/>
  <c r="G142" i="67"/>
  <c r="G140" i="67"/>
  <c r="G138" i="67"/>
  <c r="G136" i="67"/>
  <c r="G134" i="67"/>
  <c r="G132" i="67"/>
  <c r="G130" i="67"/>
  <c r="G128" i="67"/>
  <c r="G126" i="67"/>
  <c r="G124" i="67"/>
  <c r="G122" i="67"/>
  <c r="G120" i="67"/>
  <c r="G118" i="67"/>
  <c r="G116" i="67"/>
  <c r="G114" i="67"/>
  <c r="G112" i="67"/>
  <c r="G110" i="67"/>
  <c r="G108" i="67"/>
  <c r="G106" i="67"/>
  <c r="G104" i="67"/>
  <c r="G102" i="67"/>
  <c r="G100" i="67"/>
  <c r="G98" i="67"/>
  <c r="G96" i="67"/>
  <c r="G94" i="67"/>
  <c r="G92" i="67"/>
  <c r="G90" i="67"/>
  <c r="G88" i="67"/>
  <c r="G84" i="67"/>
  <c r="G82" i="67"/>
  <c r="G80" i="67"/>
  <c r="G78" i="67"/>
  <c r="G76" i="67"/>
  <c r="G74" i="67"/>
  <c r="G72" i="67"/>
  <c r="G70" i="67"/>
  <c r="G68" i="67"/>
  <c r="G66" i="67"/>
  <c r="G64" i="67"/>
  <c r="G62" i="67"/>
  <c r="G60" i="67"/>
  <c r="G58" i="67"/>
  <c r="G56" i="67"/>
  <c r="G54" i="67"/>
  <c r="G51" i="67"/>
  <c r="G49" i="67"/>
  <c r="G47" i="67"/>
  <c r="G118" i="71"/>
  <c r="G116" i="71"/>
  <c r="G114" i="71"/>
  <c r="G112" i="71"/>
  <c r="G110" i="71"/>
  <c r="G108" i="71"/>
  <c r="G106" i="71"/>
  <c r="G104" i="71"/>
  <c r="G102" i="71"/>
  <c r="G100" i="71"/>
  <c r="G98" i="71"/>
  <c r="G96" i="71"/>
  <c r="G94" i="71"/>
  <c r="G92" i="71"/>
  <c r="G90" i="71"/>
  <c r="G88" i="71"/>
  <c r="G86" i="71"/>
  <c r="G84" i="71"/>
  <c r="G82" i="71"/>
  <c r="G80" i="71"/>
  <c r="G78" i="71"/>
  <c r="G76" i="71"/>
  <c r="G74" i="71"/>
  <c r="G72" i="71"/>
  <c r="G70" i="71"/>
  <c r="G68" i="71"/>
  <c r="G66" i="71"/>
  <c r="G64" i="71"/>
  <c r="G62" i="71"/>
  <c r="G60" i="71"/>
  <c r="G58" i="71"/>
  <c r="G56" i="71"/>
  <c r="G54" i="71"/>
  <c r="G52" i="71"/>
  <c r="G50" i="71"/>
  <c r="G48" i="71"/>
  <c r="G46" i="71"/>
  <c r="G44" i="71"/>
  <c r="G280" i="32"/>
  <c r="G278" i="32"/>
  <c r="G276" i="32"/>
  <c r="G223" i="32"/>
  <c r="G171" i="32"/>
  <c r="G118" i="32"/>
  <c r="G66" i="32"/>
  <c r="G64" i="32"/>
  <c r="G62" i="32"/>
  <c r="G60" i="32"/>
  <c r="G58" i="32"/>
  <c r="G56" i="32"/>
  <c r="G54" i="32"/>
  <c r="G52" i="32"/>
  <c r="G50" i="32"/>
  <c r="G48" i="32"/>
  <c r="G46" i="32"/>
  <c r="G44" i="32"/>
  <c r="G42" i="32"/>
  <c r="G40" i="32"/>
  <c r="G38" i="32"/>
  <c r="G36" i="32"/>
  <c r="G34" i="32"/>
  <c r="G32" i="32"/>
  <c r="G31" i="32"/>
  <c r="G30" i="32"/>
  <c r="G29" i="32"/>
  <c r="G65" i="65"/>
  <c r="G63" i="65"/>
  <c r="G61" i="65"/>
  <c r="G59" i="65"/>
  <c r="G57" i="65"/>
  <c r="G55" i="65"/>
  <c r="G53" i="65"/>
  <c r="G51" i="65"/>
  <c r="G49" i="65"/>
  <c r="G47" i="65"/>
  <c r="G45" i="65"/>
  <c r="G43" i="65"/>
  <c r="G41" i="65"/>
  <c r="G39" i="65"/>
  <c r="G37" i="65"/>
  <c r="G35" i="65"/>
  <c r="G33" i="65"/>
  <c r="G31" i="65"/>
  <c r="G27" i="65"/>
  <c r="G23" i="65"/>
  <c r="G19" i="65"/>
  <c r="G72" i="94"/>
  <c r="G70" i="94"/>
  <c r="G68" i="94"/>
  <c r="G66" i="94"/>
  <c r="G64" i="94"/>
  <c r="G62" i="94"/>
  <c r="G60" i="94"/>
  <c r="G56" i="94"/>
  <c r="G54" i="94"/>
  <c r="G52" i="94"/>
  <c r="G50" i="94"/>
  <c r="G48" i="94"/>
  <c r="G46" i="94"/>
  <c r="G44" i="94"/>
  <c r="G40" i="94"/>
  <c r="G38" i="94"/>
  <c r="G36" i="94"/>
  <c r="G34" i="94"/>
  <c r="G32" i="94"/>
  <c r="G30" i="94"/>
  <c r="G28" i="94"/>
  <c r="G74" i="94" s="1"/>
  <c r="F22" i="29" s="1"/>
  <c r="G68" i="76"/>
  <c r="G67" i="76"/>
  <c r="G66" i="76"/>
  <c r="G65" i="76"/>
  <c r="G62" i="76"/>
  <c r="G61" i="76"/>
  <c r="G60" i="76"/>
  <c r="G59" i="76"/>
  <c r="G56" i="76"/>
  <c r="G54" i="76"/>
  <c r="G52" i="76"/>
  <c r="G50" i="76"/>
  <c r="G48" i="76"/>
  <c r="G46" i="76"/>
  <c r="G44" i="76"/>
  <c r="G42" i="76"/>
  <c r="G40" i="76"/>
  <c r="G38" i="76"/>
  <c r="G36" i="76"/>
  <c r="G34" i="76"/>
  <c r="G32" i="76"/>
  <c r="G30" i="76"/>
  <c r="G28" i="76"/>
  <c r="G26" i="76"/>
  <c r="G24" i="76"/>
  <c r="G22" i="76"/>
  <c r="G99" i="35"/>
  <c r="G97" i="35"/>
  <c r="G90" i="35"/>
  <c r="G88" i="35"/>
  <c r="G86" i="35"/>
  <c r="G85" i="35"/>
  <c r="G84" i="35"/>
  <c r="G83" i="35"/>
  <c r="G82" i="35"/>
  <c r="G81" i="35"/>
  <c r="G80" i="35"/>
  <c r="G79" i="35"/>
  <c r="G78" i="35"/>
  <c r="G77" i="35"/>
  <c r="G76" i="35"/>
  <c r="G73" i="35"/>
  <c r="G71" i="35"/>
  <c r="G69" i="35"/>
  <c r="G67" i="35"/>
  <c r="G65" i="35"/>
  <c r="G64" i="35"/>
  <c r="G61" i="35"/>
  <c r="G59" i="35"/>
  <c r="G57" i="35"/>
  <c r="G55" i="35"/>
  <c r="G53" i="35"/>
  <c r="G51" i="35"/>
  <c r="G49" i="35"/>
  <c r="G47" i="35"/>
  <c r="G45" i="35"/>
  <c r="G43" i="35"/>
  <c r="G41" i="35"/>
  <c r="G39" i="35"/>
  <c r="G37" i="35"/>
  <c r="G35" i="35"/>
  <c r="G33" i="35"/>
  <c r="G31" i="35"/>
  <c r="G29" i="35"/>
  <c r="G86" i="56"/>
  <c r="G84" i="56"/>
  <c r="G82" i="56"/>
  <c r="G80" i="56"/>
  <c r="G78" i="56"/>
  <c r="G76" i="56"/>
  <c r="G74" i="56"/>
  <c r="G73" i="56"/>
  <c r="G72" i="56"/>
  <c r="G71" i="56"/>
  <c r="G70" i="56"/>
  <c r="G69" i="56"/>
  <c r="G68" i="56"/>
  <c r="G67" i="56"/>
  <c r="G66" i="56"/>
  <c r="G65" i="56"/>
  <c r="G64" i="56"/>
  <c r="G61" i="56"/>
  <c r="G60" i="56"/>
  <c r="G59" i="56"/>
  <c r="G56" i="56"/>
  <c r="G54" i="56"/>
  <c r="G52" i="56"/>
  <c r="G50" i="56"/>
  <c r="G48" i="56"/>
  <c r="G46" i="56"/>
  <c r="G44" i="56"/>
  <c r="G42" i="56"/>
  <c r="G40" i="56"/>
  <c r="G38" i="56"/>
  <c r="G36" i="56"/>
  <c r="G34" i="56"/>
  <c r="G32" i="56"/>
  <c r="G30" i="56"/>
  <c r="G28" i="56"/>
  <c r="G26" i="56"/>
  <c r="G24" i="56"/>
  <c r="G22" i="56"/>
  <c r="G20" i="56"/>
  <c r="G18" i="56"/>
  <c r="G16" i="56"/>
  <c r="G100" i="59"/>
  <c r="G98" i="59"/>
  <c r="G97" i="59"/>
  <c r="G93" i="59"/>
  <c r="G91" i="59"/>
  <c r="G89" i="59"/>
  <c r="G87" i="59"/>
  <c r="G85" i="59"/>
  <c r="G82" i="59"/>
  <c r="G80" i="59"/>
  <c r="G78" i="59"/>
  <c r="G76" i="59"/>
  <c r="G74" i="59"/>
  <c r="G72" i="59"/>
  <c r="G70" i="59"/>
  <c r="G68" i="59"/>
  <c r="G66" i="59"/>
  <c r="G64" i="59"/>
  <c r="G62" i="59"/>
  <c r="G60" i="59"/>
  <c r="G58" i="59"/>
  <c r="G56" i="59"/>
  <c r="G54" i="59"/>
  <c r="G52" i="59"/>
  <c r="G50" i="59"/>
  <c r="G46" i="59"/>
  <c r="G44" i="59"/>
  <c r="G42" i="59"/>
  <c r="G40" i="59"/>
  <c r="G38" i="59"/>
  <c r="G36" i="59"/>
  <c r="G34" i="59"/>
  <c r="G32" i="59"/>
  <c r="G31" i="59"/>
  <c r="G56" i="62"/>
  <c r="G54" i="62"/>
  <c r="G52" i="62"/>
  <c r="G51" i="62"/>
  <c r="G48" i="62"/>
  <c r="G46" i="62"/>
  <c r="G44" i="62"/>
  <c r="G42" i="62"/>
  <c r="G40" i="62"/>
  <c r="G38" i="62"/>
  <c r="G36" i="62"/>
  <c r="G34" i="62"/>
  <c r="G32" i="62"/>
  <c r="G30" i="62"/>
  <c r="G28" i="62"/>
  <c r="G60" i="62" s="1"/>
  <c r="F12" i="29" s="1"/>
  <c r="G17" i="93"/>
  <c r="G16" i="93"/>
  <c r="G15" i="93"/>
  <c r="G12" i="93"/>
  <c r="G9" i="93"/>
  <c r="G7" i="93"/>
  <c r="G34" i="45"/>
  <c r="G32" i="45"/>
  <c r="G30" i="45"/>
  <c r="G28" i="45"/>
  <c r="G22" i="45"/>
  <c r="G20" i="45"/>
  <c r="G24" i="45"/>
  <c r="G25" i="152"/>
  <c r="G70" i="152" s="1"/>
  <c r="G96" i="118" l="1"/>
  <c r="G99" i="118" s="1"/>
  <c r="G77" i="140"/>
  <c r="G93" i="140"/>
  <c r="G42" i="140"/>
  <c r="G36" i="45"/>
  <c r="G38" i="45" s="1"/>
  <c r="F8" i="29" s="1"/>
  <c r="G19" i="93"/>
  <c r="F10" i="29" s="1"/>
  <c r="G102" i="59"/>
  <c r="F14" i="29" s="1"/>
  <c r="G88" i="56"/>
  <c r="F16" i="29" s="1"/>
  <c r="G101" i="35"/>
  <c r="F18" i="29" s="1"/>
  <c r="G70" i="76"/>
  <c r="F20" i="29" s="1"/>
  <c r="G67" i="65"/>
  <c r="G282" i="32"/>
  <c r="G120" i="71"/>
  <c r="G228" i="67"/>
  <c r="G36" i="91"/>
  <c r="G53" i="54"/>
  <c r="G152" i="97"/>
  <c r="G41" i="98"/>
  <c r="G67" i="99"/>
  <c r="G43" i="99"/>
  <c r="G82" i="99" s="1"/>
  <c r="F12" i="95" s="1"/>
  <c r="G41" i="100"/>
  <c r="G110" i="100"/>
  <c r="G17" i="100"/>
  <c r="G113" i="100" s="1"/>
  <c r="F14" i="95" s="1"/>
  <c r="G60" i="100"/>
  <c r="G30" i="108"/>
  <c r="G33" i="108" s="1"/>
  <c r="G192" i="114"/>
  <c r="G195" i="114" s="1"/>
  <c r="G115" i="116"/>
  <c r="G118" i="116" s="1"/>
  <c r="G96" i="117"/>
  <c r="G99" i="117" s="1"/>
  <c r="G67" i="119"/>
  <c r="G70" i="120"/>
  <c r="G73" i="120" s="1"/>
  <c r="G20" i="121"/>
  <c r="G23" i="121" s="1"/>
  <c r="G51" i="122"/>
  <c r="G54" i="122" s="1"/>
  <c r="G48" i="124"/>
  <c r="G51" i="124" s="1"/>
  <c r="G126" i="125"/>
  <c r="G221" i="125" s="1"/>
  <c r="G218" i="125"/>
  <c r="G84" i="125"/>
  <c r="G30" i="133"/>
  <c r="G33" i="133" s="1"/>
  <c r="G54" i="134"/>
  <c r="G57" i="134" s="1"/>
  <c r="G84" i="146"/>
  <c r="G396" i="143"/>
  <c r="G298" i="143"/>
  <c r="G607" i="143" s="1"/>
  <c r="F8" i="141" s="1"/>
  <c r="G99" i="98"/>
  <c r="F10" i="95" s="1"/>
  <c r="G45" i="97"/>
  <c r="G65" i="97"/>
  <c r="G115" i="97"/>
  <c r="G103" i="113"/>
  <c r="G147" i="113"/>
  <c r="G31" i="129"/>
  <c r="G46" i="129"/>
  <c r="C2017" i="145"/>
  <c r="G98" i="140" l="1"/>
  <c r="F25" i="29"/>
  <c r="G50" i="129"/>
  <c r="G155" i="97"/>
  <c r="F8" i="95" s="1"/>
  <c r="F16" i="95" s="1"/>
  <c r="G150" i="113"/>
  <c r="B142" i="137"/>
  <c r="C142" i="137"/>
  <c r="F34" i="111"/>
  <c r="F24" i="111"/>
  <c r="F22" i="111"/>
  <c r="G71" i="119"/>
  <c r="F20" i="111" s="1"/>
  <c r="F16" i="111"/>
  <c r="C30" i="108"/>
  <c r="F6" i="25" l="1"/>
  <c r="B26" i="152"/>
  <c r="G106" i="144"/>
  <c r="B28" i="152" l="1"/>
  <c r="B30" i="152" s="1"/>
  <c r="B32" i="152" l="1"/>
  <c r="A91" i="140" l="1"/>
  <c r="G145" i="115" l="1"/>
  <c r="G461" i="115" s="1"/>
  <c r="F18" i="111" l="1"/>
  <c r="F14" i="111"/>
  <c r="G464" i="115"/>
  <c r="F12" i="111" s="1"/>
  <c r="A100" i="67"/>
  <c r="G964" i="144" l="1"/>
  <c r="A20" i="131"/>
  <c r="A18" i="127"/>
  <c r="A23" i="95"/>
  <c r="A43" i="111"/>
  <c r="F22" i="25" l="1"/>
  <c r="F32" i="111"/>
  <c r="F28" i="111"/>
  <c r="F26" i="111"/>
  <c r="F8" i="111"/>
  <c r="F8" i="131"/>
  <c r="F30" i="111"/>
  <c r="A24" i="95"/>
  <c r="F10" i="111" l="1"/>
  <c r="F37" i="111" s="1"/>
  <c r="F10" i="106"/>
  <c r="A25" i="95"/>
  <c r="A26" i="95" s="1"/>
  <c r="A27" i="95" s="1"/>
  <c r="A28" i="95" s="1"/>
  <c r="C291" i="149"/>
  <c r="G289" i="149"/>
  <c r="A288" i="149"/>
  <c r="A284" i="149"/>
  <c r="A281" i="149"/>
  <c r="G280" i="149"/>
  <c r="G279" i="149"/>
  <c r="A278" i="149"/>
  <c r="G275" i="149"/>
  <c r="G274" i="149"/>
  <c r="A274" i="149"/>
  <c r="G271" i="149"/>
  <c r="G270" i="149"/>
  <c r="A270" i="149"/>
  <c r="G267" i="149"/>
  <c r="G266" i="149"/>
  <c r="A266" i="149"/>
  <c r="G263" i="149"/>
  <c r="G262" i="149"/>
  <c r="A262" i="149"/>
  <c r="G259" i="149"/>
  <c r="A258" i="149"/>
  <c r="G257" i="149"/>
  <c r="G253" i="149"/>
  <c r="A253" i="149"/>
  <c r="A246" i="149"/>
  <c r="A242" i="149"/>
  <c r="G239" i="149"/>
  <c r="G238" i="149"/>
  <c r="A238" i="149"/>
  <c r="G235" i="149"/>
  <c r="G234" i="149"/>
  <c r="G233" i="149"/>
  <c r="A233" i="149"/>
  <c r="G230" i="149"/>
  <c r="G229" i="149"/>
  <c r="A229" i="149"/>
  <c r="G227" i="149"/>
  <c r="A226" i="149"/>
  <c r="G223" i="149"/>
  <c r="G222" i="149"/>
  <c r="B222" i="149"/>
  <c r="A222" i="149"/>
  <c r="C216" i="149"/>
  <c r="G215" i="149"/>
  <c r="G214" i="149"/>
  <c r="A213" i="149"/>
  <c r="G211" i="149"/>
  <c r="A210" i="149"/>
  <c r="A204" i="149"/>
  <c r="G202" i="149"/>
  <c r="A201" i="149"/>
  <c r="G198" i="149"/>
  <c r="G197" i="149"/>
  <c r="A197" i="149"/>
  <c r="G193" i="149"/>
  <c r="A192" i="149"/>
  <c r="G190" i="149"/>
  <c r="A189" i="149"/>
  <c r="G187" i="149"/>
  <c r="A186" i="149"/>
  <c r="G182" i="149"/>
  <c r="G181" i="149"/>
  <c r="A181" i="149"/>
  <c r="G180" i="149"/>
  <c r="G179" i="149"/>
  <c r="A178" i="149"/>
  <c r="G173" i="149"/>
  <c r="G172" i="149"/>
  <c r="A172" i="149"/>
  <c r="G171" i="149"/>
  <c r="G170" i="149"/>
  <c r="A169" i="149"/>
  <c r="A165" i="149"/>
  <c r="G162" i="149"/>
  <c r="A161" i="149"/>
  <c r="G160" i="149"/>
  <c r="A158" i="149"/>
  <c r="A154" i="149"/>
  <c r="G153" i="149"/>
  <c r="A148" i="149"/>
  <c r="G145" i="149"/>
  <c r="G144" i="149"/>
  <c r="A144" i="149"/>
  <c r="G141" i="149"/>
  <c r="G140" i="149"/>
  <c r="A140" i="149"/>
  <c r="G136" i="149"/>
  <c r="G135" i="149"/>
  <c r="A135" i="149"/>
  <c r="G134" i="149"/>
  <c r="G131" i="149"/>
  <c r="G130" i="149"/>
  <c r="A130" i="149"/>
  <c r="G129" i="149"/>
  <c r="G126" i="149"/>
  <c r="G125" i="149"/>
  <c r="A125" i="149"/>
  <c r="G124" i="149"/>
  <c r="G122" i="149"/>
  <c r="G121" i="149"/>
  <c r="G120" i="149"/>
  <c r="A120" i="149"/>
  <c r="G119" i="149"/>
  <c r="A114" i="149"/>
  <c r="A110" i="149"/>
  <c r="A107" i="149"/>
  <c r="G105" i="149"/>
  <c r="A104" i="149"/>
  <c r="G102" i="149"/>
  <c r="G101" i="149"/>
  <c r="A100" i="149"/>
  <c r="G96" i="149"/>
  <c r="A95" i="149"/>
  <c r="G93" i="149"/>
  <c r="A92" i="149"/>
  <c r="G90" i="149"/>
  <c r="A89" i="149"/>
  <c r="G84" i="149"/>
  <c r="G83" i="149"/>
  <c r="A83" i="149"/>
  <c r="G82" i="149"/>
  <c r="G81" i="149"/>
  <c r="A80" i="149"/>
  <c r="G74" i="149"/>
  <c r="G73" i="149"/>
  <c r="A73" i="149"/>
  <c r="G72" i="149"/>
  <c r="G71" i="149"/>
  <c r="A70" i="149"/>
  <c r="A66" i="149"/>
  <c r="G63" i="149"/>
  <c r="A62" i="149"/>
  <c r="G61" i="149"/>
  <c r="A59" i="149"/>
  <c r="A55" i="149"/>
  <c r="G54" i="149"/>
  <c r="A49" i="149"/>
  <c r="G48" i="149"/>
  <c r="G45" i="149"/>
  <c r="G44" i="149"/>
  <c r="A44" i="149"/>
  <c r="G43" i="149"/>
  <c r="G40" i="149"/>
  <c r="G39" i="149"/>
  <c r="A39" i="149"/>
  <c r="G38" i="149"/>
  <c r="G34" i="149"/>
  <c r="G33" i="149"/>
  <c r="G32" i="149"/>
  <c r="A32" i="149"/>
  <c r="G31" i="149"/>
  <c r="G28" i="149"/>
  <c r="G27" i="149"/>
  <c r="G26" i="149"/>
  <c r="A26" i="149"/>
  <c r="G25" i="149"/>
  <c r="G23" i="149"/>
  <c r="G22" i="149"/>
  <c r="A22" i="149"/>
  <c r="G20" i="149"/>
  <c r="A19" i="149"/>
  <c r="G17" i="149"/>
  <c r="A16" i="149"/>
  <c r="G14" i="149"/>
  <c r="G13" i="149"/>
  <c r="B12" i="149"/>
  <c r="A12" i="149"/>
  <c r="G291" i="149" l="1"/>
  <c r="G216" i="149"/>
  <c r="F8" i="138"/>
  <c r="F8" i="127"/>
  <c r="B16" i="149"/>
  <c r="B226" i="149"/>
  <c r="C294" i="149"/>
  <c r="G294" i="149" l="1"/>
  <c r="F8" i="147" s="1"/>
  <c r="F28" i="25" s="1"/>
  <c r="F10" i="138"/>
  <c r="F24" i="25" s="1"/>
  <c r="F11" i="127"/>
  <c r="F18" i="25" s="1"/>
  <c r="F10" i="131"/>
  <c r="B19" i="149"/>
  <c r="B229" i="149"/>
  <c r="F12" i="131" l="1"/>
  <c r="F20" i="25" s="1"/>
  <c r="F11" i="147"/>
  <c r="B22" i="149"/>
  <c r="B233" i="149"/>
  <c r="B238" i="149" l="1"/>
  <c r="B242" i="149" s="1"/>
  <c r="B26" i="149"/>
  <c r="B246" i="149" l="1"/>
  <c r="B253" i="149" s="1"/>
  <c r="B32" i="149"/>
  <c r="B258" i="149" l="1"/>
  <c r="B262" i="149" s="1"/>
  <c r="B266" i="149" s="1"/>
  <c r="B270" i="149" s="1"/>
  <c r="B274" i="149" s="1"/>
  <c r="B278" i="149" s="1"/>
  <c r="B281" i="149" s="1"/>
  <c r="B284" i="149" s="1"/>
  <c r="B288" i="149" s="1"/>
  <c r="B39" i="149"/>
  <c r="B44" i="149" l="1"/>
  <c r="B49" i="149" l="1"/>
  <c r="B55" i="149" s="1"/>
  <c r="B59" i="149" s="1"/>
  <c r="B62" i="149" s="1"/>
  <c r="B66" i="149" s="1"/>
  <c r="B70" i="149" s="1"/>
  <c r="B73" i="149" s="1"/>
  <c r="B80" i="149" s="1"/>
  <c r="B83" i="149" s="1"/>
  <c r="B89" i="149" s="1"/>
  <c r="B92" i="149" s="1"/>
  <c r="B95" i="149" s="1"/>
  <c r="B100" i="149" s="1"/>
  <c r="B104" i="149" s="1"/>
  <c r="B107" i="149" s="1"/>
  <c r="B110" i="149" s="1"/>
  <c r="B114" i="149" s="1"/>
  <c r="B120" i="149" s="1"/>
  <c r="B125" i="149" s="1"/>
  <c r="B130" i="149" s="1"/>
  <c r="B135" i="149" s="1"/>
  <c r="B140" i="149" s="1"/>
  <c r="B144" i="149" s="1"/>
  <c r="B148" i="149" s="1"/>
  <c r="B154" i="149" s="1"/>
  <c r="B158" i="149" s="1"/>
  <c r="B161" i="149" s="1"/>
  <c r="B165" i="149" s="1"/>
  <c r="B169" i="149" s="1"/>
  <c r="B172" i="149" s="1"/>
  <c r="B178" i="149" s="1"/>
  <c r="B181" i="149" s="1"/>
  <c r="B186" i="149" s="1"/>
  <c r="B189" i="149" s="1"/>
  <c r="B192" i="149" s="1"/>
  <c r="B197" i="149" s="1"/>
  <c r="B201" i="149" s="1"/>
  <c r="B204" i="149" s="1"/>
  <c r="B210" i="149" s="1"/>
  <c r="B213" i="149" s="1"/>
  <c r="C134" i="146" l="1"/>
  <c r="G132" i="146"/>
  <c r="A131" i="146"/>
  <c r="G130" i="146"/>
  <c r="G129" i="146"/>
  <c r="G128" i="146"/>
  <c r="A127" i="146"/>
  <c r="G126" i="146"/>
  <c r="G124" i="146"/>
  <c r="G123" i="146"/>
  <c r="A123" i="146"/>
  <c r="G122" i="146"/>
  <c r="G121" i="146"/>
  <c r="A120" i="146"/>
  <c r="G119" i="146"/>
  <c r="G118" i="146"/>
  <c r="A117" i="146"/>
  <c r="G116" i="146"/>
  <c r="G113" i="146"/>
  <c r="G112" i="146"/>
  <c r="A112" i="146"/>
  <c r="G111" i="146"/>
  <c r="G110" i="146"/>
  <c r="A109" i="146"/>
  <c r="G108" i="146"/>
  <c r="G105" i="146"/>
  <c r="G104" i="146"/>
  <c r="A104" i="146"/>
  <c r="G103" i="146"/>
  <c r="G101" i="146"/>
  <c r="G100" i="146"/>
  <c r="A100" i="146"/>
  <c r="G99" i="146"/>
  <c r="G98" i="146"/>
  <c r="G97" i="146"/>
  <c r="A96" i="146"/>
  <c r="G95" i="146"/>
  <c r="G94" i="146"/>
  <c r="G93" i="146"/>
  <c r="A92" i="146"/>
  <c r="G91" i="146"/>
  <c r="G90" i="146"/>
  <c r="G89" i="146"/>
  <c r="B88" i="146"/>
  <c r="A88" i="146"/>
  <c r="C84" i="146"/>
  <c r="A81" i="146"/>
  <c r="A77" i="146"/>
  <c r="A74" i="146"/>
  <c r="A71" i="146"/>
  <c r="A68" i="146"/>
  <c r="A65" i="146"/>
  <c r="A62" i="146"/>
  <c r="A59" i="146"/>
  <c r="A56" i="146"/>
  <c r="A53" i="146"/>
  <c r="A50" i="146"/>
  <c r="A47" i="146"/>
  <c r="A44" i="146"/>
  <c r="A40" i="146"/>
  <c r="A37" i="146"/>
  <c r="A34" i="146"/>
  <c r="A30" i="146"/>
  <c r="A26" i="146"/>
  <c r="A22" i="146"/>
  <c r="A18" i="146"/>
  <c r="A15" i="146"/>
  <c r="B10" i="146"/>
  <c r="A10" i="146"/>
  <c r="C2187" i="145"/>
  <c r="C2185" i="145"/>
  <c r="B2185" i="145"/>
  <c r="C2183" i="145"/>
  <c r="B2183" i="145"/>
  <c r="C2181" i="145"/>
  <c r="B2181" i="145"/>
  <c r="C2179" i="145"/>
  <c r="B2179" i="145"/>
  <c r="C2177" i="145"/>
  <c r="B2177" i="145"/>
  <c r="C2175" i="145"/>
  <c r="B2175" i="145"/>
  <c r="C2173" i="145"/>
  <c r="B2173" i="145"/>
  <c r="C2171" i="145"/>
  <c r="B2171" i="145"/>
  <c r="C2169" i="145"/>
  <c r="B2169" i="145"/>
  <c r="C2167" i="145"/>
  <c r="B2167" i="145"/>
  <c r="C2165" i="145"/>
  <c r="B2165" i="145"/>
  <c r="C2163" i="145"/>
  <c r="B2163" i="145"/>
  <c r="C2161" i="145"/>
  <c r="B2161" i="145"/>
  <c r="C2159" i="145"/>
  <c r="B2159" i="145"/>
  <c r="C2153" i="145"/>
  <c r="G2151" i="145"/>
  <c r="A2150" i="145"/>
  <c r="G2149" i="145"/>
  <c r="G2148" i="145"/>
  <c r="A2147" i="145"/>
  <c r="G2146" i="145"/>
  <c r="G2145" i="145"/>
  <c r="G2144" i="145"/>
  <c r="A2143" i="145"/>
  <c r="G2142" i="145"/>
  <c r="G2140" i="145"/>
  <c r="G2139" i="145"/>
  <c r="A2139" i="145"/>
  <c r="G2138" i="145"/>
  <c r="G2135" i="145"/>
  <c r="G2134" i="145"/>
  <c r="A2134" i="145"/>
  <c r="G2131" i="145"/>
  <c r="A2130" i="145"/>
  <c r="G2129" i="145"/>
  <c r="G2126" i="145"/>
  <c r="G2125" i="145"/>
  <c r="A2125" i="145"/>
  <c r="G2123" i="145"/>
  <c r="A2122" i="145"/>
  <c r="G2121" i="145"/>
  <c r="G2119" i="145"/>
  <c r="G2118" i="145"/>
  <c r="A2118" i="145"/>
  <c r="G2117" i="145"/>
  <c r="G2116" i="145"/>
  <c r="G2115" i="145"/>
  <c r="A2114" i="145"/>
  <c r="G2113" i="145"/>
  <c r="G2110" i="145"/>
  <c r="G2109" i="145"/>
  <c r="G2108" i="145"/>
  <c r="G2107" i="145"/>
  <c r="G2106" i="145"/>
  <c r="G2105" i="145"/>
  <c r="G2104" i="145"/>
  <c r="G2103" i="145"/>
  <c r="G2102" i="145"/>
  <c r="G2101" i="145"/>
  <c r="G2100" i="145"/>
  <c r="G2099" i="145"/>
  <c r="G2098" i="145"/>
  <c r="G2097" i="145"/>
  <c r="G2096" i="145"/>
  <c r="G2095" i="145"/>
  <c r="G2094" i="145"/>
  <c r="G2093" i="145"/>
  <c r="G2092" i="145"/>
  <c r="G2091" i="145"/>
  <c r="G2090" i="145"/>
  <c r="G2089" i="145"/>
  <c r="G2088" i="145"/>
  <c r="G2087" i="145"/>
  <c r="G2086" i="145"/>
  <c r="G2085" i="145"/>
  <c r="G2084" i="145"/>
  <c r="G2083" i="145"/>
  <c r="G2082" i="145"/>
  <c r="G2081" i="145"/>
  <c r="G2080" i="145"/>
  <c r="G2079" i="145"/>
  <c r="G2078" i="145"/>
  <c r="G2077" i="145"/>
  <c r="G2076" i="145"/>
  <c r="B2076" i="145"/>
  <c r="A2076" i="145"/>
  <c r="C2072" i="145"/>
  <c r="G2069" i="145"/>
  <c r="G2068" i="145"/>
  <c r="A2068" i="145"/>
  <c r="G2067" i="145"/>
  <c r="A2064" i="145"/>
  <c r="G2063" i="145"/>
  <c r="G2059" i="145"/>
  <c r="G2058" i="145"/>
  <c r="A2058" i="145"/>
  <c r="G2057" i="145"/>
  <c r="G2055" i="145"/>
  <c r="G2054" i="145"/>
  <c r="G2053" i="145"/>
  <c r="G2052" i="145"/>
  <c r="A2052" i="145"/>
  <c r="G2051" i="145"/>
  <c r="G2049" i="145"/>
  <c r="G2048" i="145"/>
  <c r="A2048" i="145"/>
  <c r="G2047" i="145"/>
  <c r="G2044" i="145"/>
  <c r="G2043" i="145"/>
  <c r="A2043" i="145"/>
  <c r="G2042" i="145"/>
  <c r="G2040" i="145"/>
  <c r="G2039" i="145"/>
  <c r="G2038" i="145"/>
  <c r="A2038" i="145"/>
  <c r="G2037" i="145"/>
  <c r="G2035" i="145"/>
  <c r="G2034" i="145"/>
  <c r="A2034" i="145"/>
  <c r="G2033" i="145"/>
  <c r="G2031" i="145"/>
  <c r="G2030" i="145"/>
  <c r="A2030" i="145"/>
  <c r="G2029" i="145"/>
  <c r="G2027" i="145"/>
  <c r="G2025" i="145"/>
  <c r="G2022" i="145"/>
  <c r="G2021" i="145"/>
  <c r="B2021" i="145"/>
  <c r="A2021" i="145"/>
  <c r="G2015" i="145"/>
  <c r="G2013" i="145"/>
  <c r="G2012" i="145"/>
  <c r="G2010" i="145"/>
  <c r="G2009" i="145"/>
  <c r="G2008" i="145"/>
  <c r="G2006" i="145"/>
  <c r="G2004" i="145"/>
  <c r="G2003" i="145"/>
  <c r="G2002" i="145"/>
  <c r="G2001" i="145"/>
  <c r="G2000" i="145"/>
  <c r="G1998" i="145"/>
  <c r="G1994" i="145"/>
  <c r="G1993" i="145"/>
  <c r="G1992" i="145"/>
  <c r="G1991" i="145"/>
  <c r="G1988" i="145"/>
  <c r="G1987" i="145"/>
  <c r="G1986" i="145"/>
  <c r="G1985" i="145"/>
  <c r="G1979" i="145"/>
  <c r="G1978" i="145"/>
  <c r="G1977" i="145"/>
  <c r="G1976" i="145"/>
  <c r="G1974" i="145"/>
  <c r="G1971" i="145"/>
  <c r="G1970" i="145"/>
  <c r="G1969" i="145"/>
  <c r="G1968" i="145"/>
  <c r="G1965" i="145"/>
  <c r="G1964" i="145"/>
  <c r="G1963" i="145"/>
  <c r="G1962" i="145"/>
  <c r="G1960" i="145"/>
  <c r="G1959" i="145"/>
  <c r="G1958" i="145"/>
  <c r="G1957" i="145"/>
  <c r="G1956" i="145"/>
  <c r="G1954" i="145"/>
  <c r="G1953" i="145"/>
  <c r="G1952" i="145"/>
  <c r="G1951" i="145"/>
  <c r="G1950" i="145"/>
  <c r="G1948" i="145"/>
  <c r="G1947" i="145"/>
  <c r="G1946" i="145"/>
  <c r="G1945" i="145"/>
  <c r="G1944" i="145"/>
  <c r="G1943" i="145"/>
  <c r="G1941" i="145"/>
  <c r="G1940" i="145"/>
  <c r="G1939" i="145"/>
  <c r="G1938" i="145"/>
  <c r="G1936" i="145"/>
  <c r="G1935" i="145"/>
  <c r="G1934" i="145"/>
  <c r="G1933" i="145"/>
  <c r="G1903" i="145"/>
  <c r="G1902" i="145"/>
  <c r="G1901" i="145"/>
  <c r="B1901" i="145"/>
  <c r="A1901" i="145"/>
  <c r="A2014" i="145" s="1"/>
  <c r="C1897" i="145"/>
  <c r="G1895" i="145"/>
  <c r="A1894" i="145"/>
  <c r="G1893" i="145"/>
  <c r="G1892" i="145"/>
  <c r="A1891" i="145"/>
  <c r="G1890" i="145"/>
  <c r="G1889" i="145"/>
  <c r="G1888" i="145"/>
  <c r="A1887" i="145"/>
  <c r="G1886" i="145"/>
  <c r="G1885" i="145"/>
  <c r="A1884" i="145"/>
  <c r="G1883" i="145"/>
  <c r="G1881" i="145"/>
  <c r="G1880" i="145"/>
  <c r="A1880" i="145"/>
  <c r="G1879" i="145"/>
  <c r="G1877" i="145"/>
  <c r="G1876" i="145"/>
  <c r="A1876" i="145"/>
  <c r="G1875" i="145"/>
  <c r="G1874" i="145"/>
  <c r="G1873" i="145"/>
  <c r="A1872" i="145"/>
  <c r="G1871" i="145"/>
  <c r="G1867" i="145"/>
  <c r="G1866" i="145"/>
  <c r="G1865" i="145"/>
  <c r="A1865" i="145"/>
  <c r="G1864" i="145"/>
  <c r="G1861" i="145"/>
  <c r="G1860" i="145"/>
  <c r="G1859" i="145"/>
  <c r="A1859" i="145"/>
  <c r="G1858" i="145"/>
  <c r="G1853" i="145"/>
  <c r="G1852" i="145"/>
  <c r="A1852" i="145"/>
  <c r="G1851" i="145"/>
  <c r="G1850" i="145"/>
  <c r="A1849" i="145"/>
  <c r="G1848" i="145"/>
  <c r="G1846" i="145"/>
  <c r="G1845" i="145"/>
  <c r="A1845" i="145"/>
  <c r="G1844" i="145"/>
  <c r="G1841" i="145"/>
  <c r="G1840" i="145"/>
  <c r="A1840" i="145"/>
  <c r="G1839" i="145"/>
  <c r="G1836" i="145"/>
  <c r="G1835" i="145"/>
  <c r="G1834" i="145"/>
  <c r="A1834" i="145"/>
  <c r="G1833" i="145"/>
  <c r="G1831" i="145"/>
  <c r="G1830" i="145"/>
  <c r="G1829" i="145"/>
  <c r="A1829" i="145"/>
  <c r="G1828" i="145"/>
  <c r="G1826" i="145"/>
  <c r="G1825" i="145"/>
  <c r="A1825" i="145"/>
  <c r="G1824" i="145"/>
  <c r="G1821" i="145"/>
  <c r="G1820" i="145"/>
  <c r="G1819" i="145"/>
  <c r="G1818" i="145"/>
  <c r="A1818" i="145"/>
  <c r="G1817" i="145"/>
  <c r="G1815" i="145"/>
  <c r="G1814" i="145"/>
  <c r="G1813" i="145"/>
  <c r="G1812" i="145"/>
  <c r="A1812" i="145"/>
  <c r="G1811" i="145"/>
  <c r="G1809" i="145"/>
  <c r="G1808" i="145"/>
  <c r="G1807" i="145"/>
  <c r="G1806" i="145"/>
  <c r="G1805" i="145"/>
  <c r="A1805" i="145"/>
  <c r="G1804" i="145"/>
  <c r="G1802" i="145"/>
  <c r="G1801" i="145"/>
  <c r="G1771" i="145"/>
  <c r="G1770" i="145"/>
  <c r="G1769" i="145"/>
  <c r="B1769" i="145"/>
  <c r="A1769" i="145"/>
  <c r="C1765" i="145"/>
  <c r="G1763" i="145"/>
  <c r="A1762" i="145"/>
  <c r="G1761" i="145"/>
  <c r="G1760" i="145"/>
  <c r="A1759" i="145"/>
  <c r="G1758" i="145"/>
  <c r="G1757" i="145"/>
  <c r="G1756" i="145"/>
  <c r="A1755" i="145"/>
  <c r="G1754" i="145"/>
  <c r="G1753" i="145"/>
  <c r="A1752" i="145"/>
  <c r="G1751" i="145"/>
  <c r="G1749" i="145"/>
  <c r="G1748" i="145"/>
  <c r="A1748" i="145"/>
  <c r="G1747" i="145"/>
  <c r="G1746" i="145"/>
  <c r="G1745" i="145"/>
  <c r="A1744" i="145"/>
  <c r="G1743" i="145"/>
  <c r="G1739" i="145"/>
  <c r="G1738" i="145"/>
  <c r="G1737" i="145"/>
  <c r="A1737" i="145"/>
  <c r="G1736" i="145"/>
  <c r="G1733" i="145"/>
  <c r="G1732" i="145"/>
  <c r="G1731" i="145"/>
  <c r="A1731" i="145"/>
  <c r="G1730" i="145"/>
  <c r="G1724" i="145"/>
  <c r="G1723" i="145"/>
  <c r="A1723" i="145"/>
  <c r="G1722" i="145"/>
  <c r="G1721" i="145"/>
  <c r="A1720" i="145"/>
  <c r="G1719" i="145"/>
  <c r="G1717" i="145"/>
  <c r="G1716" i="145"/>
  <c r="A1716" i="145"/>
  <c r="G1715" i="145"/>
  <c r="G1713" i="145"/>
  <c r="G1712" i="145"/>
  <c r="A1712" i="145"/>
  <c r="G1711" i="145"/>
  <c r="G1709" i="145"/>
  <c r="G1708" i="145"/>
  <c r="A1708" i="145"/>
  <c r="G1707" i="145"/>
  <c r="G1704" i="145"/>
  <c r="G1703" i="145"/>
  <c r="G1702" i="145"/>
  <c r="A1702" i="145"/>
  <c r="G1701" i="145"/>
  <c r="G1699" i="145"/>
  <c r="G1698" i="145"/>
  <c r="G1697" i="145"/>
  <c r="A1697" i="145"/>
  <c r="G1696" i="145"/>
  <c r="G1694" i="145"/>
  <c r="G1693" i="145"/>
  <c r="A1693" i="145"/>
  <c r="G1692" i="145"/>
  <c r="G1689" i="145"/>
  <c r="G1688" i="145"/>
  <c r="G1687" i="145"/>
  <c r="G1686" i="145"/>
  <c r="A1686" i="145"/>
  <c r="G1685" i="145"/>
  <c r="G1683" i="145"/>
  <c r="G1682" i="145"/>
  <c r="G1681" i="145"/>
  <c r="G1680" i="145"/>
  <c r="A1680" i="145"/>
  <c r="G1679" i="145"/>
  <c r="G1677" i="145"/>
  <c r="G1676" i="145"/>
  <c r="G1675" i="145"/>
  <c r="G1674" i="145"/>
  <c r="G1673" i="145"/>
  <c r="A1673" i="145"/>
  <c r="G1672" i="145"/>
  <c r="G1670" i="145"/>
  <c r="G1669" i="145"/>
  <c r="G1637" i="145"/>
  <c r="G1636" i="145"/>
  <c r="G1635" i="145"/>
  <c r="B1635" i="145"/>
  <c r="A1635" i="145"/>
  <c r="C1631" i="145"/>
  <c r="G1629" i="145"/>
  <c r="A1628" i="145"/>
  <c r="G1627" i="145"/>
  <c r="G1626" i="145"/>
  <c r="A1625" i="145"/>
  <c r="G1624" i="145"/>
  <c r="G1623" i="145"/>
  <c r="G1622" i="145"/>
  <c r="A1621" i="145"/>
  <c r="G1620" i="145"/>
  <c r="G1617" i="145"/>
  <c r="G1616" i="145"/>
  <c r="A1616" i="145"/>
  <c r="G1615" i="145"/>
  <c r="G1614" i="145"/>
  <c r="G1613" i="145"/>
  <c r="A1612" i="145"/>
  <c r="G1611" i="145"/>
  <c r="G1607" i="145"/>
  <c r="G1606" i="145"/>
  <c r="G1605" i="145"/>
  <c r="A1605" i="145"/>
  <c r="G1604" i="145"/>
  <c r="G1601" i="145"/>
  <c r="G1600" i="145"/>
  <c r="G1599" i="145"/>
  <c r="A1599" i="145"/>
  <c r="G1598" i="145"/>
  <c r="G1593" i="145"/>
  <c r="G1592" i="145"/>
  <c r="A1592" i="145"/>
  <c r="G1591" i="145"/>
  <c r="G1590" i="145"/>
  <c r="A1589" i="145"/>
  <c r="G1588" i="145"/>
  <c r="G1586" i="145"/>
  <c r="G1585" i="145"/>
  <c r="G1584" i="145"/>
  <c r="A1584" i="145"/>
  <c r="G1583" i="145"/>
  <c r="G1581" i="145"/>
  <c r="G1580" i="145"/>
  <c r="G1579" i="145"/>
  <c r="A1579" i="145"/>
  <c r="G1578" i="145"/>
  <c r="G1576" i="145"/>
  <c r="G1575" i="145"/>
  <c r="A1575" i="145"/>
  <c r="G1574" i="145"/>
  <c r="G1571" i="145"/>
  <c r="G1570" i="145"/>
  <c r="G1569" i="145"/>
  <c r="G1568" i="145"/>
  <c r="A1568" i="145"/>
  <c r="G1567" i="145"/>
  <c r="G1565" i="145"/>
  <c r="G1564" i="145"/>
  <c r="G1563" i="145"/>
  <c r="G1562" i="145"/>
  <c r="A1562" i="145"/>
  <c r="G1561" i="145"/>
  <c r="G1559" i="145"/>
  <c r="G1558" i="145"/>
  <c r="G1557" i="145"/>
  <c r="G1556" i="145"/>
  <c r="G1555" i="145"/>
  <c r="A1555" i="145"/>
  <c r="G1554" i="145"/>
  <c r="G1552" i="145"/>
  <c r="G1551" i="145"/>
  <c r="G1550" i="145"/>
  <c r="A1550" i="145"/>
  <c r="G1549" i="145"/>
  <c r="G1547" i="145"/>
  <c r="G1546" i="145"/>
  <c r="G1514" i="145"/>
  <c r="G1513" i="145"/>
  <c r="G1512" i="145"/>
  <c r="B1512" i="145"/>
  <c r="A1512" i="145"/>
  <c r="C1508" i="145"/>
  <c r="G1506" i="145"/>
  <c r="A1505" i="145"/>
  <c r="G1504" i="145"/>
  <c r="G1503" i="145"/>
  <c r="A1502" i="145"/>
  <c r="G1500" i="145"/>
  <c r="G1499" i="145"/>
  <c r="A1498" i="145"/>
  <c r="G1497" i="145"/>
  <c r="G1495" i="145"/>
  <c r="G1494" i="145"/>
  <c r="A1494" i="145"/>
  <c r="G1493" i="145"/>
  <c r="G1491" i="145"/>
  <c r="G1490" i="145"/>
  <c r="A1490" i="145"/>
  <c r="G1489" i="145"/>
  <c r="G1488" i="145"/>
  <c r="G1487" i="145"/>
  <c r="A1486" i="145"/>
  <c r="G1485" i="145"/>
  <c r="G1482" i="145"/>
  <c r="G1481" i="145"/>
  <c r="G1480" i="145"/>
  <c r="A1480" i="145"/>
  <c r="G1479" i="145"/>
  <c r="G1476" i="145"/>
  <c r="G1475" i="145"/>
  <c r="G1474" i="145"/>
  <c r="A1474" i="145"/>
  <c r="G1473" i="145"/>
  <c r="G1468" i="145"/>
  <c r="G1467" i="145"/>
  <c r="A1467" i="145"/>
  <c r="G1466" i="145"/>
  <c r="G1465" i="145"/>
  <c r="A1464" i="145"/>
  <c r="G1463" i="145"/>
  <c r="G1461" i="145"/>
  <c r="G1460" i="145"/>
  <c r="A1460" i="145"/>
  <c r="G1459" i="145"/>
  <c r="G1457" i="145"/>
  <c r="G1456" i="145"/>
  <c r="G1455" i="145"/>
  <c r="A1455" i="145"/>
  <c r="G1454" i="145"/>
  <c r="G1452" i="145"/>
  <c r="G1451" i="145"/>
  <c r="G1450" i="145"/>
  <c r="A1450" i="145"/>
  <c r="G1449" i="145"/>
  <c r="G1447" i="145"/>
  <c r="G1446" i="145"/>
  <c r="A1446" i="145"/>
  <c r="G1445" i="145"/>
  <c r="G1443" i="145"/>
  <c r="G1442" i="145"/>
  <c r="G1441" i="145"/>
  <c r="G1440" i="145"/>
  <c r="A1440" i="145"/>
  <c r="G1439" i="145"/>
  <c r="G1438" i="145"/>
  <c r="G1437" i="145"/>
  <c r="A1436" i="145"/>
  <c r="G1435" i="145"/>
  <c r="G1433" i="145"/>
  <c r="G1432" i="145"/>
  <c r="G1431" i="145"/>
  <c r="G1430" i="145"/>
  <c r="A1430" i="145"/>
  <c r="G1429" i="145"/>
  <c r="G1427" i="145"/>
  <c r="G1426" i="145"/>
  <c r="G1425" i="145"/>
  <c r="G1424" i="145"/>
  <c r="G1423" i="145"/>
  <c r="A1423" i="145"/>
  <c r="G1422" i="145"/>
  <c r="G1420" i="145"/>
  <c r="G1419" i="145"/>
  <c r="G1418" i="145"/>
  <c r="A1418" i="145"/>
  <c r="G1417" i="145"/>
  <c r="G1415" i="145"/>
  <c r="G1414" i="145"/>
  <c r="G1413" i="145"/>
  <c r="G1381" i="145"/>
  <c r="G1380" i="145"/>
  <c r="G1379" i="145"/>
  <c r="B1379" i="145"/>
  <c r="A1379" i="145"/>
  <c r="C1375" i="145"/>
  <c r="G1373" i="145"/>
  <c r="A1372" i="145"/>
  <c r="G1371" i="145"/>
  <c r="G1370" i="145"/>
  <c r="A1369" i="145"/>
  <c r="G1368" i="145"/>
  <c r="G1367" i="145"/>
  <c r="G1366" i="145"/>
  <c r="A1365" i="145"/>
  <c r="G1364" i="145"/>
  <c r="G1363" i="145"/>
  <c r="A1362" i="145"/>
  <c r="G1361" i="145"/>
  <c r="G1358" i="145"/>
  <c r="G1357" i="145"/>
  <c r="A1357" i="145"/>
  <c r="G1356" i="145"/>
  <c r="G1355" i="145"/>
  <c r="A1354" i="145"/>
  <c r="G1353" i="145"/>
  <c r="G1351" i="145"/>
  <c r="G1350" i="145"/>
  <c r="A1350" i="145"/>
  <c r="G1349" i="145"/>
  <c r="G1348" i="145"/>
  <c r="G1347" i="145"/>
  <c r="A1346" i="145"/>
  <c r="G1341" i="145"/>
  <c r="G1340" i="145"/>
  <c r="A1340" i="145"/>
  <c r="G1339" i="145"/>
  <c r="G1338" i="145"/>
  <c r="A1337" i="145"/>
  <c r="G1336" i="145"/>
  <c r="G1334" i="145"/>
  <c r="G1333" i="145"/>
  <c r="A1333" i="145"/>
  <c r="G1332" i="145"/>
  <c r="G1329" i="145"/>
  <c r="G1328" i="145"/>
  <c r="G1327" i="145"/>
  <c r="A1327" i="145"/>
  <c r="G1326" i="145"/>
  <c r="G1323" i="145"/>
  <c r="G1322" i="145"/>
  <c r="G1321" i="145"/>
  <c r="A1321" i="145"/>
  <c r="G1320" i="145"/>
  <c r="G1318" i="145"/>
  <c r="G1317" i="145"/>
  <c r="A1317" i="145"/>
  <c r="G1316" i="145"/>
  <c r="G1313" i="145"/>
  <c r="G1312" i="145"/>
  <c r="A1312" i="145"/>
  <c r="G1311" i="145"/>
  <c r="G1309" i="145"/>
  <c r="G1308" i="145"/>
  <c r="A1308" i="145"/>
  <c r="G1307" i="145"/>
  <c r="G1303" i="145"/>
  <c r="G1302" i="145"/>
  <c r="A1302" i="145"/>
  <c r="G1301" i="145"/>
  <c r="G1300" i="145"/>
  <c r="G1299" i="145"/>
  <c r="A1298" i="145"/>
  <c r="G1297" i="145"/>
  <c r="G1295" i="145"/>
  <c r="G1294" i="145"/>
  <c r="G1293" i="145"/>
  <c r="G1292" i="145"/>
  <c r="G1291" i="145"/>
  <c r="G1290" i="145"/>
  <c r="A1290" i="145"/>
  <c r="G1289" i="145"/>
  <c r="G1286" i="145"/>
  <c r="G1285" i="145"/>
  <c r="G1282" i="145"/>
  <c r="G1279" i="145"/>
  <c r="G1276" i="145"/>
  <c r="G1275" i="145"/>
  <c r="G1274" i="145"/>
  <c r="A1274" i="145"/>
  <c r="G1273" i="145"/>
  <c r="G1271" i="145"/>
  <c r="G1270" i="145"/>
  <c r="G1269" i="145"/>
  <c r="G1268" i="145"/>
  <c r="G1267" i="145"/>
  <c r="G1266" i="145"/>
  <c r="G1265" i="145"/>
  <c r="G1264" i="145"/>
  <c r="G1263" i="145"/>
  <c r="G1262" i="145"/>
  <c r="G1261" i="145"/>
  <c r="G1260" i="145"/>
  <c r="G1259" i="145"/>
  <c r="G1258" i="145"/>
  <c r="G1257" i="145"/>
  <c r="G1256" i="145"/>
  <c r="G1255" i="145"/>
  <c r="G1254" i="145"/>
  <c r="G1253" i="145"/>
  <c r="G1252" i="145"/>
  <c r="G1251" i="145"/>
  <c r="G1250" i="145"/>
  <c r="G1249" i="145"/>
  <c r="G1248" i="145"/>
  <c r="G1247" i="145"/>
  <c r="G1246" i="145"/>
  <c r="G1245" i="145"/>
  <c r="G1244" i="145"/>
  <c r="G1243" i="145"/>
  <c r="G1242" i="145"/>
  <c r="G1241" i="145"/>
  <c r="G1240" i="145"/>
  <c r="G1239" i="145"/>
  <c r="G1238" i="145"/>
  <c r="G1237" i="145"/>
  <c r="G1236" i="145"/>
  <c r="G1235" i="145"/>
  <c r="G1234" i="145"/>
  <c r="G1233" i="145"/>
  <c r="G1232" i="145"/>
  <c r="G1231" i="145"/>
  <c r="G1230" i="145"/>
  <c r="G1229" i="145"/>
  <c r="A1229" i="145"/>
  <c r="G1228" i="145"/>
  <c r="G1225" i="145"/>
  <c r="G1223" i="145"/>
  <c r="G1221" i="145"/>
  <c r="G1220" i="145"/>
  <c r="G1219" i="145"/>
  <c r="G1218" i="145"/>
  <c r="G1217" i="145"/>
  <c r="G1216" i="145"/>
  <c r="G1215" i="145"/>
  <c r="G1214" i="145"/>
  <c r="G1213" i="145"/>
  <c r="A1213" i="145"/>
  <c r="G1212" i="145"/>
  <c r="G1210" i="145"/>
  <c r="G1209" i="145"/>
  <c r="G1208" i="145"/>
  <c r="G1207" i="145"/>
  <c r="G1206" i="145"/>
  <c r="G1205" i="145"/>
  <c r="G1204" i="145"/>
  <c r="G1203" i="145"/>
  <c r="G1202" i="145"/>
  <c r="A1202" i="145"/>
  <c r="G1201" i="145"/>
  <c r="G1199" i="145"/>
  <c r="G1198" i="145"/>
  <c r="G1197" i="145"/>
  <c r="G1196" i="145"/>
  <c r="G1195" i="145"/>
  <c r="G1194" i="145"/>
  <c r="G1193" i="145"/>
  <c r="G1192" i="145"/>
  <c r="G1191" i="145"/>
  <c r="A1191" i="145"/>
  <c r="G1190" i="145"/>
  <c r="G1187" i="145"/>
  <c r="G1185" i="145"/>
  <c r="G1183" i="145"/>
  <c r="G1182" i="145"/>
  <c r="G1181" i="145"/>
  <c r="G1180" i="145"/>
  <c r="G1179" i="145"/>
  <c r="G1178" i="145"/>
  <c r="G1177" i="145"/>
  <c r="G1176" i="145"/>
  <c r="G1175" i="145"/>
  <c r="G1174" i="145"/>
  <c r="A1174" i="145"/>
  <c r="G1173" i="145"/>
  <c r="G1171" i="145"/>
  <c r="G1170" i="145"/>
  <c r="G1169" i="145"/>
  <c r="G1168" i="145"/>
  <c r="G1167" i="145"/>
  <c r="G1166" i="145"/>
  <c r="G1165" i="145"/>
  <c r="G1164" i="145"/>
  <c r="G1163" i="145"/>
  <c r="G1162" i="145"/>
  <c r="G1161" i="145"/>
  <c r="G1160" i="145"/>
  <c r="G1159" i="145"/>
  <c r="G1158" i="145"/>
  <c r="G1157" i="145"/>
  <c r="G1156" i="145"/>
  <c r="G1155" i="145"/>
  <c r="G1154" i="145"/>
  <c r="G1153" i="145"/>
  <c r="G1152" i="145"/>
  <c r="G1151" i="145"/>
  <c r="G1150" i="145"/>
  <c r="G1149" i="145"/>
  <c r="G1148" i="145"/>
  <c r="G1147" i="145"/>
  <c r="G1146" i="145"/>
  <c r="G1145" i="145"/>
  <c r="G1144" i="145"/>
  <c r="A1144" i="145"/>
  <c r="G1143" i="145"/>
  <c r="G1140" i="145"/>
  <c r="G1139" i="145"/>
  <c r="G1138" i="145"/>
  <c r="G1137" i="145"/>
  <c r="G1136" i="145"/>
  <c r="G1135" i="145"/>
  <c r="G1134" i="145"/>
  <c r="G1133" i="145"/>
  <c r="G1132" i="145"/>
  <c r="G1131" i="145"/>
  <c r="G1130" i="145"/>
  <c r="G1129" i="145"/>
  <c r="G1128" i="145"/>
  <c r="A1128" i="145"/>
  <c r="G1127" i="145"/>
  <c r="G1123" i="145"/>
  <c r="G1122" i="145"/>
  <c r="G1121" i="145"/>
  <c r="G1120" i="145"/>
  <c r="G1119" i="145"/>
  <c r="G1118" i="145"/>
  <c r="A1118" i="145"/>
  <c r="G1117" i="145"/>
  <c r="G1115" i="145"/>
  <c r="G1114" i="145"/>
  <c r="G1113" i="145"/>
  <c r="G1112" i="145"/>
  <c r="G1111" i="145"/>
  <c r="G1110" i="145"/>
  <c r="G1109" i="145"/>
  <c r="G1108" i="145"/>
  <c r="G1107" i="145"/>
  <c r="G1106" i="145"/>
  <c r="G1105" i="145"/>
  <c r="G1104" i="145"/>
  <c r="G1103" i="145"/>
  <c r="G1102" i="145"/>
  <c r="G1101" i="145"/>
  <c r="G1100" i="145"/>
  <c r="G1099" i="145"/>
  <c r="G1098" i="145"/>
  <c r="G1097" i="145"/>
  <c r="G1096" i="145"/>
  <c r="G1095" i="145"/>
  <c r="G1094" i="145"/>
  <c r="G1093" i="145"/>
  <c r="G1092" i="145"/>
  <c r="A1092" i="145"/>
  <c r="G1091" i="145"/>
  <c r="G1088" i="145"/>
  <c r="G1087" i="145"/>
  <c r="G1086" i="145"/>
  <c r="G1085" i="145"/>
  <c r="G1084" i="145"/>
  <c r="G1083" i="145"/>
  <c r="G1082" i="145"/>
  <c r="G1081" i="145"/>
  <c r="G1080" i="145"/>
  <c r="G1079" i="145"/>
  <c r="G1078" i="145"/>
  <c r="G1077" i="145"/>
  <c r="A1077" i="145"/>
  <c r="G1076" i="145"/>
  <c r="G1073" i="145"/>
  <c r="G1072" i="145"/>
  <c r="G1071" i="145"/>
  <c r="G1070" i="145"/>
  <c r="G1069" i="145"/>
  <c r="G1068" i="145"/>
  <c r="G1067" i="145"/>
  <c r="G1066" i="145"/>
  <c r="G1065" i="145"/>
  <c r="G1064" i="145"/>
  <c r="G1063" i="145"/>
  <c r="G1062" i="145"/>
  <c r="G1061" i="145"/>
  <c r="G1060" i="145"/>
  <c r="A1060" i="145"/>
  <c r="G1059" i="145"/>
  <c r="G1055" i="145"/>
  <c r="G1054" i="145"/>
  <c r="G1053" i="145"/>
  <c r="G1052" i="145"/>
  <c r="G1051" i="145"/>
  <c r="G1050" i="145"/>
  <c r="G1049" i="145"/>
  <c r="G1048" i="145"/>
  <c r="G1047" i="145"/>
  <c r="G1046" i="145"/>
  <c r="G1045" i="145"/>
  <c r="G1044" i="145"/>
  <c r="G1043" i="145"/>
  <c r="G1042" i="145"/>
  <c r="G1041" i="145"/>
  <c r="A1041" i="145"/>
  <c r="G1040" i="145"/>
  <c r="G1036" i="145"/>
  <c r="G1035" i="145"/>
  <c r="G1034" i="145"/>
  <c r="G1033" i="145"/>
  <c r="G1032" i="145"/>
  <c r="G1031" i="145"/>
  <c r="A1031" i="145"/>
  <c r="G1030" i="145"/>
  <c r="G1029" i="145"/>
  <c r="G1028" i="145"/>
  <c r="G1027" i="145"/>
  <c r="G1026" i="145"/>
  <c r="G1025" i="145"/>
  <c r="G1024" i="145"/>
  <c r="G1023" i="145"/>
  <c r="G1022" i="145"/>
  <c r="G1021" i="145"/>
  <c r="G1020" i="145"/>
  <c r="G1019" i="145"/>
  <c r="G1018" i="145"/>
  <c r="G1017" i="145"/>
  <c r="G1016" i="145"/>
  <c r="G1015" i="145"/>
  <c r="G1014" i="145"/>
  <c r="G1013" i="145"/>
  <c r="G1012" i="145"/>
  <c r="G1011" i="145"/>
  <c r="G1010" i="145"/>
  <c r="G1009" i="145"/>
  <c r="G1008" i="145"/>
  <c r="A1007" i="145"/>
  <c r="G1006" i="145"/>
  <c r="G1005" i="145"/>
  <c r="G1004" i="145"/>
  <c r="G1003" i="145"/>
  <c r="G1002" i="145"/>
  <c r="G1001" i="145"/>
  <c r="G1000" i="145"/>
  <c r="G999" i="145"/>
  <c r="G998" i="145"/>
  <c r="G997" i="145"/>
  <c r="G996" i="145"/>
  <c r="G995" i="145"/>
  <c r="G994" i="145"/>
  <c r="G993" i="145"/>
  <c r="G992" i="145"/>
  <c r="G991" i="145"/>
  <c r="G990" i="145"/>
  <c r="G989" i="145"/>
  <c r="G988" i="145"/>
  <c r="G987" i="145"/>
  <c r="G986" i="145"/>
  <c r="G985" i="145"/>
  <c r="G984" i="145"/>
  <c r="G983" i="145"/>
  <c r="G982" i="145"/>
  <c r="G981" i="145"/>
  <c r="G980" i="145"/>
  <c r="G979" i="145"/>
  <c r="G978" i="145"/>
  <c r="G977" i="145"/>
  <c r="G976" i="145"/>
  <c r="G975" i="145"/>
  <c r="B974" i="145"/>
  <c r="A974" i="145"/>
  <c r="C970" i="145"/>
  <c r="G969" i="145"/>
  <c r="G968" i="145"/>
  <c r="A967" i="145"/>
  <c r="G966" i="145"/>
  <c r="G965" i="145"/>
  <c r="A964" i="145"/>
  <c r="G963" i="145"/>
  <c r="G962" i="145"/>
  <c r="G961" i="145"/>
  <c r="A960" i="145"/>
  <c r="G959" i="145"/>
  <c r="G958" i="145"/>
  <c r="A957" i="145"/>
  <c r="G956" i="145"/>
  <c r="G954" i="145"/>
  <c r="G953" i="145"/>
  <c r="A953" i="145"/>
  <c r="G952" i="145"/>
  <c r="G951" i="145"/>
  <c r="G950" i="145"/>
  <c r="A949" i="145"/>
  <c r="G948" i="145"/>
  <c r="G946" i="145"/>
  <c r="G945" i="145"/>
  <c r="G944" i="145"/>
  <c r="A944" i="145"/>
  <c r="G943" i="145"/>
  <c r="G941" i="145"/>
  <c r="G940" i="145"/>
  <c r="G939" i="145"/>
  <c r="A939" i="145"/>
  <c r="G938" i="145"/>
  <c r="G935" i="145"/>
  <c r="G934" i="145"/>
  <c r="A934" i="145"/>
  <c r="G933" i="145"/>
  <c r="G932" i="145"/>
  <c r="A931" i="145"/>
  <c r="G930" i="145"/>
  <c r="G928" i="145"/>
  <c r="G927" i="145"/>
  <c r="A927" i="145"/>
  <c r="G926" i="145"/>
  <c r="G924" i="145"/>
  <c r="G923" i="145"/>
  <c r="G922" i="145"/>
  <c r="G921" i="145"/>
  <c r="A921" i="145"/>
  <c r="G920" i="145"/>
  <c r="G918" i="145"/>
  <c r="G917" i="145"/>
  <c r="G916" i="145"/>
  <c r="G915" i="145"/>
  <c r="A915" i="145"/>
  <c r="G914" i="145"/>
  <c r="G912" i="145"/>
  <c r="G911" i="145"/>
  <c r="G910" i="145"/>
  <c r="G909" i="145"/>
  <c r="G908" i="145"/>
  <c r="A908" i="145"/>
  <c r="G907" i="145"/>
  <c r="G905" i="145"/>
  <c r="G904" i="145"/>
  <c r="G903" i="145"/>
  <c r="G902" i="145"/>
  <c r="G901" i="145"/>
  <c r="G900" i="145"/>
  <c r="G899" i="145"/>
  <c r="G898" i="145"/>
  <c r="G897" i="145"/>
  <c r="G896" i="145"/>
  <c r="G895" i="145"/>
  <c r="G894" i="145"/>
  <c r="G893" i="145"/>
  <c r="G892" i="145"/>
  <c r="G891" i="145"/>
  <c r="G890" i="145"/>
  <c r="G889" i="145"/>
  <c r="G888" i="145"/>
  <c r="G887" i="145"/>
  <c r="G886" i="145"/>
  <c r="G885" i="145"/>
  <c r="G884" i="145"/>
  <c r="G883" i="145"/>
  <c r="G882" i="145"/>
  <c r="G881" i="145"/>
  <c r="G880" i="145"/>
  <c r="G879" i="145"/>
  <c r="G878" i="145"/>
  <c r="G877" i="145"/>
  <c r="G876" i="145"/>
  <c r="G875" i="145"/>
  <c r="G874" i="145"/>
  <c r="G873" i="145"/>
  <c r="G872" i="145"/>
  <c r="G871" i="145"/>
  <c r="G870" i="145"/>
  <c r="B870" i="145"/>
  <c r="A870" i="145"/>
  <c r="C866" i="145"/>
  <c r="G864" i="145"/>
  <c r="A863" i="145"/>
  <c r="G862" i="145"/>
  <c r="G861" i="145"/>
  <c r="A860" i="145"/>
  <c r="G859" i="145"/>
  <c r="G858" i="145"/>
  <c r="G857" i="145"/>
  <c r="A856" i="145"/>
  <c r="G855" i="145"/>
  <c r="G853" i="145"/>
  <c r="G852" i="145"/>
  <c r="A852" i="145"/>
  <c r="G851" i="145"/>
  <c r="G849" i="145"/>
  <c r="G848" i="145"/>
  <c r="A848" i="145"/>
  <c r="G847" i="145"/>
  <c r="G842" i="145"/>
  <c r="G841" i="145"/>
  <c r="A841" i="145"/>
  <c r="G840" i="145"/>
  <c r="G839" i="145"/>
  <c r="G838" i="145"/>
  <c r="A837" i="145"/>
  <c r="G836" i="145"/>
  <c r="G833" i="145"/>
  <c r="G832" i="145"/>
  <c r="G831" i="145"/>
  <c r="A831" i="145"/>
  <c r="G830" i="145"/>
  <c r="G827" i="145"/>
  <c r="G826" i="145"/>
  <c r="G825" i="145"/>
  <c r="A825" i="145"/>
  <c r="G824" i="145"/>
  <c r="G819" i="145"/>
  <c r="G818" i="145"/>
  <c r="A818" i="145"/>
  <c r="G817" i="145"/>
  <c r="G816" i="145"/>
  <c r="A815" i="145"/>
  <c r="G814" i="145"/>
  <c r="G811" i="145"/>
  <c r="G810" i="145"/>
  <c r="A810" i="145"/>
  <c r="G809" i="145"/>
  <c r="G806" i="145"/>
  <c r="G805" i="145"/>
  <c r="A805" i="145"/>
  <c r="G804" i="145"/>
  <c r="G801" i="145"/>
  <c r="G800" i="145"/>
  <c r="A800" i="145"/>
  <c r="G799" i="145"/>
  <c r="G796" i="145"/>
  <c r="G795" i="145"/>
  <c r="G794" i="145"/>
  <c r="A794" i="145"/>
  <c r="G793" i="145"/>
  <c r="G790" i="145"/>
  <c r="G789" i="145"/>
  <c r="G788" i="145"/>
  <c r="A788" i="145"/>
  <c r="G787" i="145"/>
  <c r="G783" i="145"/>
  <c r="G782" i="145"/>
  <c r="G781" i="145"/>
  <c r="G780" i="145"/>
  <c r="A780" i="145"/>
  <c r="G779" i="145"/>
  <c r="G775" i="145"/>
  <c r="G774" i="145"/>
  <c r="G773" i="145"/>
  <c r="G772" i="145"/>
  <c r="G771" i="145"/>
  <c r="A771" i="145"/>
  <c r="G770" i="145"/>
  <c r="G866" i="145" s="1"/>
  <c r="G768" i="145"/>
  <c r="G767" i="145"/>
  <c r="G766" i="145"/>
  <c r="G765" i="145"/>
  <c r="G764" i="145"/>
  <c r="G763" i="145"/>
  <c r="G762" i="145"/>
  <c r="G761" i="145"/>
  <c r="G760" i="145"/>
  <c r="G759" i="145"/>
  <c r="G758" i="145"/>
  <c r="G757" i="145"/>
  <c r="G756" i="145"/>
  <c r="B733" i="145"/>
  <c r="A733" i="145"/>
  <c r="C729" i="145"/>
  <c r="G727" i="145"/>
  <c r="A726" i="145"/>
  <c r="G725" i="145"/>
  <c r="G724" i="145"/>
  <c r="A723" i="145"/>
  <c r="G722" i="145"/>
  <c r="G721" i="145"/>
  <c r="A720" i="145"/>
  <c r="G719" i="145"/>
  <c r="G718" i="145"/>
  <c r="G717" i="145"/>
  <c r="A716" i="145"/>
  <c r="G713" i="145"/>
  <c r="G712" i="145"/>
  <c r="A712" i="145"/>
  <c r="G707" i="145"/>
  <c r="G706" i="145"/>
  <c r="A706" i="145"/>
  <c r="G705" i="145"/>
  <c r="G703" i="145"/>
  <c r="G702" i="145"/>
  <c r="A702" i="145"/>
  <c r="G701" i="145"/>
  <c r="G700" i="145"/>
  <c r="G699" i="145"/>
  <c r="A698" i="145"/>
  <c r="G691" i="145"/>
  <c r="G690" i="145"/>
  <c r="G689" i="145"/>
  <c r="A689" i="145"/>
  <c r="G688" i="145"/>
  <c r="G681" i="145"/>
  <c r="G680" i="145"/>
  <c r="G679" i="145"/>
  <c r="A679" i="145"/>
  <c r="G678" i="145"/>
  <c r="G670" i="145"/>
  <c r="G669" i="145"/>
  <c r="A669" i="145"/>
  <c r="G668" i="145"/>
  <c r="G667" i="145"/>
  <c r="A666" i="145"/>
  <c r="G665" i="145"/>
  <c r="G663" i="145"/>
  <c r="G662" i="145"/>
  <c r="A662" i="145"/>
  <c r="G661" i="145"/>
  <c r="G653" i="145"/>
  <c r="G652" i="145"/>
  <c r="A652" i="145"/>
  <c r="G651" i="145"/>
  <c r="G647" i="145"/>
  <c r="G646" i="145"/>
  <c r="A646" i="145"/>
  <c r="G645" i="145"/>
  <c r="G642" i="145"/>
  <c r="G641" i="145"/>
  <c r="A641" i="145"/>
  <c r="G640" i="145"/>
  <c r="G637" i="145"/>
  <c r="G636" i="145"/>
  <c r="A636" i="145"/>
  <c r="G635" i="145"/>
  <c r="G632" i="145"/>
  <c r="G631" i="145"/>
  <c r="G630" i="145"/>
  <c r="A630" i="145"/>
  <c r="G629" i="145"/>
  <c r="G626" i="145"/>
  <c r="G625" i="145"/>
  <c r="G624" i="145"/>
  <c r="A624" i="145"/>
  <c r="G623" i="145"/>
  <c r="G621" i="145"/>
  <c r="G620" i="145"/>
  <c r="A620" i="145"/>
  <c r="G619" i="145"/>
  <c r="G612" i="145"/>
  <c r="G611" i="145"/>
  <c r="A611" i="145"/>
  <c r="G610" i="145"/>
  <c r="G606" i="145"/>
  <c r="G605" i="145"/>
  <c r="G604" i="145"/>
  <c r="G603" i="145"/>
  <c r="A603" i="145"/>
  <c r="G602" i="145"/>
  <c r="G592" i="145"/>
  <c r="G591" i="145"/>
  <c r="G590" i="145"/>
  <c r="G589" i="145"/>
  <c r="A589" i="145"/>
  <c r="G588" i="145"/>
  <c r="G578" i="145"/>
  <c r="G577" i="145"/>
  <c r="G576" i="145"/>
  <c r="G575" i="145"/>
  <c r="G574" i="145"/>
  <c r="A574" i="145"/>
  <c r="G573" i="145"/>
  <c r="G570" i="145"/>
  <c r="G569" i="145"/>
  <c r="G568" i="145"/>
  <c r="G567" i="145"/>
  <c r="G566" i="145"/>
  <c r="G565" i="145"/>
  <c r="G564" i="145"/>
  <c r="G563" i="145"/>
  <c r="G562" i="145"/>
  <c r="G561" i="145"/>
  <c r="G560" i="145"/>
  <c r="G559" i="145"/>
  <c r="G558" i="145"/>
  <c r="G557" i="145"/>
  <c r="G556" i="145"/>
  <c r="G555" i="145"/>
  <c r="G554" i="145"/>
  <c r="G553" i="145"/>
  <c r="G552" i="145"/>
  <c r="G551" i="145"/>
  <c r="G550" i="145"/>
  <c r="G549" i="145"/>
  <c r="G548" i="145"/>
  <c r="G547" i="145"/>
  <c r="G546" i="145"/>
  <c r="G545" i="145"/>
  <c r="G544" i="145"/>
  <c r="G543" i="145"/>
  <c r="G542" i="145"/>
  <c r="G541" i="145"/>
  <c r="G540" i="145"/>
  <c r="G539" i="145"/>
  <c r="G538" i="145"/>
  <c r="G537" i="145"/>
  <c r="G536" i="145"/>
  <c r="G535" i="145"/>
  <c r="B535" i="145"/>
  <c r="A535" i="145"/>
  <c r="G534" i="145"/>
  <c r="C531" i="145"/>
  <c r="G529" i="145"/>
  <c r="A528" i="145"/>
  <c r="G527" i="145"/>
  <c r="G526" i="145"/>
  <c r="A525" i="145"/>
  <c r="G524" i="145"/>
  <c r="G523" i="145"/>
  <c r="G522" i="145"/>
  <c r="A521" i="145"/>
  <c r="G520" i="145"/>
  <c r="G519" i="145"/>
  <c r="A518" i="145"/>
  <c r="G517" i="145"/>
  <c r="G515" i="145"/>
  <c r="G514" i="145"/>
  <c r="A514" i="145"/>
  <c r="G513" i="145"/>
  <c r="G511" i="145"/>
  <c r="G510" i="145"/>
  <c r="A510" i="145"/>
  <c r="G509" i="145"/>
  <c r="G508" i="145"/>
  <c r="G507" i="145"/>
  <c r="A506" i="145"/>
  <c r="G505" i="145"/>
  <c r="G501" i="145"/>
  <c r="G500" i="145"/>
  <c r="G499" i="145"/>
  <c r="A499" i="145"/>
  <c r="G498" i="145"/>
  <c r="G494" i="145"/>
  <c r="G493" i="145"/>
  <c r="G492" i="145"/>
  <c r="A492" i="145"/>
  <c r="G491" i="145"/>
  <c r="G485" i="145"/>
  <c r="G484" i="145"/>
  <c r="A484" i="145"/>
  <c r="G483" i="145"/>
  <c r="G482" i="145"/>
  <c r="A481" i="145"/>
  <c r="G480" i="145"/>
  <c r="G477" i="145"/>
  <c r="G476" i="145"/>
  <c r="A476" i="145"/>
  <c r="G475" i="145"/>
  <c r="G470" i="145"/>
  <c r="G469" i="145"/>
  <c r="A469" i="145"/>
  <c r="G468" i="145"/>
  <c r="G461" i="145"/>
  <c r="G460" i="145"/>
  <c r="A460" i="145"/>
  <c r="G459" i="145"/>
  <c r="G454" i="145"/>
  <c r="G453" i="145"/>
  <c r="A453" i="145"/>
  <c r="G452" i="145"/>
  <c r="G450" i="145"/>
  <c r="G449" i="145"/>
  <c r="A449" i="145"/>
  <c r="G448" i="145"/>
  <c r="G445" i="145"/>
  <c r="G444" i="145"/>
  <c r="G443" i="145"/>
  <c r="A443" i="145"/>
  <c r="G442" i="145"/>
  <c r="G439" i="145"/>
  <c r="G438" i="145"/>
  <c r="G437" i="145"/>
  <c r="A437" i="145"/>
  <c r="G436" i="145"/>
  <c r="G434" i="145"/>
  <c r="G433" i="145"/>
  <c r="A433" i="145"/>
  <c r="G432" i="145"/>
  <c r="G430" i="145"/>
  <c r="G429" i="145"/>
  <c r="G428" i="145"/>
  <c r="G427" i="145"/>
  <c r="A427" i="145"/>
  <c r="G414" i="145"/>
  <c r="G413" i="145"/>
  <c r="G412" i="145"/>
  <c r="G411" i="145"/>
  <c r="A411" i="145"/>
  <c r="G410" i="145"/>
  <c r="G398" i="145"/>
  <c r="G397" i="145"/>
  <c r="G396" i="145"/>
  <c r="G395" i="145"/>
  <c r="G394" i="145"/>
  <c r="A394" i="145"/>
  <c r="G393" i="145"/>
  <c r="G391" i="145"/>
  <c r="G390" i="145"/>
  <c r="G389" i="145"/>
  <c r="G357" i="145"/>
  <c r="G356" i="145"/>
  <c r="G355" i="145"/>
  <c r="B355" i="145"/>
  <c r="A355" i="145"/>
  <c r="C351" i="145"/>
  <c r="G350" i="145"/>
  <c r="G349" i="145"/>
  <c r="A348" i="145"/>
  <c r="G347" i="145"/>
  <c r="G346" i="145"/>
  <c r="A345" i="145"/>
  <c r="G344" i="145"/>
  <c r="G343" i="145"/>
  <c r="G342" i="145"/>
  <c r="A341" i="145"/>
  <c r="G340" i="145"/>
  <c r="G339" i="145"/>
  <c r="A338" i="145"/>
  <c r="G337" i="145"/>
  <c r="G335" i="145"/>
  <c r="G334" i="145"/>
  <c r="A334" i="145"/>
  <c r="G333" i="145"/>
  <c r="G331" i="145"/>
  <c r="G330" i="145"/>
  <c r="A330" i="145"/>
  <c r="G329" i="145"/>
  <c r="G328" i="145"/>
  <c r="G327" i="145"/>
  <c r="A326" i="145"/>
  <c r="G325" i="145"/>
  <c r="G322" i="145"/>
  <c r="G321" i="145"/>
  <c r="G320" i="145"/>
  <c r="A320" i="145"/>
  <c r="G319" i="145"/>
  <c r="G316" i="145"/>
  <c r="G315" i="145"/>
  <c r="G314" i="145"/>
  <c r="A314" i="145"/>
  <c r="G313" i="145"/>
  <c r="G312" i="145"/>
  <c r="G311" i="145"/>
  <c r="G310" i="145"/>
  <c r="G309" i="145"/>
  <c r="G308" i="145"/>
  <c r="G307" i="145"/>
  <c r="A307" i="145"/>
  <c r="G306" i="145"/>
  <c r="G305" i="145"/>
  <c r="A304" i="145"/>
  <c r="G303" i="145"/>
  <c r="G300" i="145"/>
  <c r="G299" i="145"/>
  <c r="A299" i="145"/>
  <c r="G298" i="145"/>
  <c r="G295" i="145"/>
  <c r="G294" i="145"/>
  <c r="A294" i="145"/>
  <c r="G293" i="145"/>
  <c r="G289" i="145"/>
  <c r="G288" i="145"/>
  <c r="A288" i="145"/>
  <c r="G287" i="145"/>
  <c r="G284" i="145"/>
  <c r="G283" i="145"/>
  <c r="A283" i="145"/>
  <c r="G282" i="145"/>
  <c r="G278" i="145"/>
  <c r="G277" i="145"/>
  <c r="A277" i="145"/>
  <c r="G276" i="145"/>
  <c r="G274" i="145"/>
  <c r="G273" i="145"/>
  <c r="G272" i="145"/>
  <c r="A272" i="145"/>
  <c r="G271" i="145"/>
  <c r="G268" i="145"/>
  <c r="G267" i="145"/>
  <c r="G266" i="145"/>
  <c r="A266" i="145"/>
  <c r="G265" i="145"/>
  <c r="G263" i="145"/>
  <c r="G262" i="145"/>
  <c r="A262" i="145"/>
  <c r="G261" i="145"/>
  <c r="G259" i="145"/>
  <c r="G258" i="145"/>
  <c r="G257" i="145"/>
  <c r="G256" i="145"/>
  <c r="A256" i="145"/>
  <c r="G255" i="145"/>
  <c r="G248" i="145"/>
  <c r="G247" i="145"/>
  <c r="G246" i="145"/>
  <c r="G245" i="145"/>
  <c r="A245" i="145"/>
  <c r="G244" i="145"/>
  <c r="G237" i="145"/>
  <c r="G236" i="145"/>
  <c r="G235" i="145"/>
  <c r="G234" i="145"/>
  <c r="G233" i="145"/>
  <c r="A233" i="145"/>
  <c r="G232" i="145"/>
  <c r="G230" i="145"/>
  <c r="G196" i="145"/>
  <c r="G195" i="145"/>
  <c r="G194" i="145"/>
  <c r="B194" i="145"/>
  <c r="A194" i="145"/>
  <c r="C190" i="145"/>
  <c r="G188" i="145"/>
  <c r="A187" i="145"/>
  <c r="G186" i="145"/>
  <c r="G185" i="145"/>
  <c r="A184" i="145"/>
  <c r="G183" i="145"/>
  <c r="G182" i="145"/>
  <c r="G181" i="145"/>
  <c r="A180" i="145"/>
  <c r="G178" i="145"/>
  <c r="A177" i="145"/>
  <c r="G176" i="145"/>
  <c r="G173" i="145"/>
  <c r="G172" i="145"/>
  <c r="A172" i="145"/>
  <c r="G171" i="145"/>
  <c r="G169" i="145"/>
  <c r="G168" i="145"/>
  <c r="A168" i="145"/>
  <c r="G167" i="145"/>
  <c r="G166" i="145"/>
  <c r="G165" i="145"/>
  <c r="A164" i="145"/>
  <c r="G163" i="145"/>
  <c r="G156" i="145"/>
  <c r="G155" i="145"/>
  <c r="G154" i="145"/>
  <c r="A154" i="145"/>
  <c r="G153" i="145"/>
  <c r="G149" i="145"/>
  <c r="G148" i="145"/>
  <c r="G147" i="145"/>
  <c r="A147" i="145"/>
  <c r="G139" i="145"/>
  <c r="G138" i="145"/>
  <c r="A138" i="145"/>
  <c r="G137" i="145"/>
  <c r="G136" i="145"/>
  <c r="A135" i="145"/>
  <c r="G134" i="145"/>
  <c r="G132" i="145"/>
  <c r="G131" i="145"/>
  <c r="A131" i="145"/>
  <c r="G130" i="145"/>
  <c r="G127" i="145"/>
  <c r="G126" i="145"/>
  <c r="A126" i="145"/>
  <c r="G125" i="145"/>
  <c r="G118" i="145"/>
  <c r="G117" i="145"/>
  <c r="A117" i="145"/>
  <c r="G116" i="145"/>
  <c r="G110" i="145"/>
  <c r="G109" i="145"/>
  <c r="A109" i="145"/>
  <c r="G108" i="145"/>
  <c r="G106" i="145"/>
  <c r="G105" i="145"/>
  <c r="A105" i="145"/>
  <c r="G104" i="145"/>
  <c r="G102" i="145"/>
  <c r="G101" i="145"/>
  <c r="A101" i="145"/>
  <c r="G100" i="145"/>
  <c r="G97" i="145"/>
  <c r="G96" i="145"/>
  <c r="G95" i="145"/>
  <c r="A95" i="145"/>
  <c r="G94" i="145"/>
  <c r="G91" i="145"/>
  <c r="G90" i="145"/>
  <c r="G89" i="145"/>
  <c r="A89" i="145"/>
  <c r="G88" i="145"/>
  <c r="G86" i="145"/>
  <c r="G85" i="145"/>
  <c r="A85" i="145"/>
  <c r="G84" i="145"/>
  <c r="G81" i="145"/>
  <c r="G80" i="145"/>
  <c r="G79" i="145"/>
  <c r="G78" i="145"/>
  <c r="A78" i="145"/>
  <c r="G77" i="145"/>
  <c r="G67" i="145"/>
  <c r="G66" i="145"/>
  <c r="G65" i="145"/>
  <c r="G64" i="145"/>
  <c r="A64" i="145"/>
  <c r="G63" i="145"/>
  <c r="G53" i="145"/>
  <c r="G52" i="145"/>
  <c r="G51" i="145"/>
  <c r="G50" i="145"/>
  <c r="G49" i="145"/>
  <c r="A49" i="145"/>
  <c r="G48" i="145"/>
  <c r="G46" i="145"/>
  <c r="G12" i="145"/>
  <c r="G11" i="145"/>
  <c r="G10" i="145"/>
  <c r="B10" i="145"/>
  <c r="A10" i="145"/>
  <c r="G976" i="144"/>
  <c r="A975" i="144"/>
  <c r="G974" i="144"/>
  <c r="G973" i="144"/>
  <c r="A972" i="144"/>
  <c r="G971" i="144"/>
  <c r="G970" i="144"/>
  <c r="A969" i="144"/>
  <c r="G968" i="144"/>
  <c r="A967" i="144"/>
  <c r="G966" i="144"/>
  <c r="G965" i="144"/>
  <c r="A964" i="144"/>
  <c r="G963" i="144"/>
  <c r="G962" i="144"/>
  <c r="G961" i="144"/>
  <c r="A961" i="144"/>
  <c r="G960" i="144"/>
  <c r="A958" i="144"/>
  <c r="G951" i="144"/>
  <c r="G950" i="144"/>
  <c r="G949" i="144"/>
  <c r="A949" i="144"/>
  <c r="G948" i="144"/>
  <c r="A946" i="144"/>
  <c r="A943" i="144"/>
  <c r="G941" i="144"/>
  <c r="G940" i="144"/>
  <c r="A939" i="144"/>
  <c r="A929" i="144"/>
  <c r="G919" i="144"/>
  <c r="G918" i="144"/>
  <c r="A918" i="144"/>
  <c r="G908" i="144"/>
  <c r="G907" i="144"/>
  <c r="G906" i="144"/>
  <c r="A906" i="144"/>
  <c r="G905" i="144"/>
  <c r="G904" i="144"/>
  <c r="A903" i="144"/>
  <c r="G902" i="144"/>
  <c r="A898" i="144"/>
  <c r="G895" i="144"/>
  <c r="G894" i="144"/>
  <c r="A894" i="144"/>
  <c r="G885" i="144"/>
  <c r="G884" i="144"/>
  <c r="G883" i="144"/>
  <c r="A883" i="144"/>
  <c r="G882" i="144"/>
  <c r="G881" i="144"/>
  <c r="A880" i="144"/>
  <c r="G879" i="144"/>
  <c r="G876" i="144"/>
  <c r="G875" i="144"/>
  <c r="A875" i="144"/>
  <c r="G874" i="144"/>
  <c r="G872" i="144"/>
  <c r="G871" i="144"/>
  <c r="A871" i="144"/>
  <c r="G870" i="144"/>
  <c r="G865" i="144"/>
  <c r="G864" i="144"/>
  <c r="A864" i="144"/>
  <c r="G858" i="144"/>
  <c r="G857" i="144"/>
  <c r="A857" i="144"/>
  <c r="G851" i="144"/>
  <c r="G850" i="144"/>
  <c r="A850" i="144"/>
  <c r="A842" i="144"/>
  <c r="G830" i="144"/>
  <c r="G829" i="144"/>
  <c r="A829" i="144"/>
  <c r="G828" i="144"/>
  <c r="G822" i="144"/>
  <c r="G821" i="144"/>
  <c r="B821" i="144"/>
  <c r="B829" i="144" s="1"/>
  <c r="A821" i="144"/>
  <c r="G815" i="144"/>
  <c r="A814" i="144"/>
  <c r="G813" i="144"/>
  <c r="G812" i="144"/>
  <c r="A811" i="144"/>
  <c r="G810" i="144"/>
  <c r="G809" i="144"/>
  <c r="A808" i="144"/>
  <c r="G806" i="144"/>
  <c r="A805" i="144"/>
  <c r="G804" i="144"/>
  <c r="A803" i="144"/>
  <c r="G802" i="144"/>
  <c r="G801" i="144"/>
  <c r="A800" i="144"/>
  <c r="G799" i="144"/>
  <c r="G798" i="144"/>
  <c r="A797" i="144"/>
  <c r="G780" i="144"/>
  <c r="G779" i="144"/>
  <c r="A779" i="144"/>
  <c r="G778" i="144"/>
  <c r="G768" i="144"/>
  <c r="G767" i="144"/>
  <c r="G766" i="144"/>
  <c r="A766" i="144"/>
  <c r="G765" i="144"/>
  <c r="G763" i="144"/>
  <c r="G762" i="144"/>
  <c r="G761" i="144"/>
  <c r="A761" i="144"/>
  <c r="G750" i="144"/>
  <c r="G749" i="144"/>
  <c r="G748" i="144"/>
  <c r="A748" i="144"/>
  <c r="G747" i="144"/>
  <c r="G746" i="144"/>
  <c r="A745" i="144"/>
  <c r="G744" i="144"/>
  <c r="G743" i="144"/>
  <c r="A742" i="144"/>
  <c r="G741" i="144"/>
  <c r="G739" i="144"/>
  <c r="G738" i="144"/>
  <c r="A738" i="144"/>
  <c r="G737" i="144"/>
  <c r="G736" i="144"/>
  <c r="A735" i="144"/>
  <c r="G734" i="144"/>
  <c r="G732" i="144"/>
  <c r="G731" i="144"/>
  <c r="A731" i="144"/>
  <c r="G730" i="144"/>
  <c r="G726" i="144"/>
  <c r="G725" i="144"/>
  <c r="A725" i="144"/>
  <c r="G715" i="144"/>
  <c r="G714" i="144"/>
  <c r="A714" i="144"/>
  <c r="G713" i="144"/>
  <c r="G707" i="144"/>
  <c r="G706" i="144"/>
  <c r="B706" i="144"/>
  <c r="B714" i="144" s="1"/>
  <c r="A706" i="144"/>
  <c r="G700" i="144"/>
  <c r="G698" i="144"/>
  <c r="G697" i="144"/>
  <c r="G695" i="144"/>
  <c r="G694" i="144"/>
  <c r="G692" i="144"/>
  <c r="G690" i="144"/>
  <c r="G689" i="144"/>
  <c r="G687" i="144"/>
  <c r="G686" i="144"/>
  <c r="G681" i="144"/>
  <c r="G674" i="144"/>
  <c r="G673" i="144"/>
  <c r="G672" i="144"/>
  <c r="G671" i="144"/>
  <c r="G670" i="144"/>
  <c r="G668" i="144"/>
  <c r="G667" i="144"/>
  <c r="G659" i="144"/>
  <c r="G658" i="144"/>
  <c r="G657" i="144"/>
  <c r="G656" i="144"/>
  <c r="G653" i="144"/>
  <c r="G652" i="144"/>
  <c r="G651" i="144"/>
  <c r="G650" i="144"/>
  <c r="G644" i="144"/>
  <c r="G643" i="144"/>
  <c r="G642" i="144"/>
  <c r="G641" i="144"/>
  <c r="G640" i="144"/>
  <c r="G638" i="144"/>
  <c r="G637" i="144"/>
  <c r="G635" i="144"/>
  <c r="G634" i="144"/>
  <c r="G632" i="144"/>
  <c r="G631" i="144"/>
  <c r="G629" i="144"/>
  <c r="G628" i="144"/>
  <c r="G626" i="144"/>
  <c r="G623" i="144"/>
  <c r="G621" i="144"/>
  <c r="G620" i="144"/>
  <c r="G618" i="144"/>
  <c r="G617" i="144"/>
  <c r="G615" i="144"/>
  <c r="G611" i="144"/>
  <c r="G610" i="144"/>
  <c r="G609" i="144"/>
  <c r="G607" i="144"/>
  <c r="G606" i="144"/>
  <c r="G605" i="144"/>
  <c r="G601" i="144"/>
  <c r="G594" i="144"/>
  <c r="G593" i="144"/>
  <c r="G592" i="144"/>
  <c r="B592" i="144"/>
  <c r="A592" i="144"/>
  <c r="G586" i="144"/>
  <c r="A585" i="144"/>
  <c r="G584" i="144"/>
  <c r="G583" i="144"/>
  <c r="A582" i="144"/>
  <c r="G581" i="144"/>
  <c r="G580" i="144"/>
  <c r="A579" i="144"/>
  <c r="G578" i="144"/>
  <c r="A577" i="144"/>
  <c r="G576" i="144"/>
  <c r="G575" i="144"/>
  <c r="A574" i="144"/>
  <c r="G573" i="144"/>
  <c r="G572" i="144"/>
  <c r="A571" i="144"/>
  <c r="G570" i="144"/>
  <c r="G569" i="144"/>
  <c r="A568" i="144"/>
  <c r="G547" i="144"/>
  <c r="G546" i="144"/>
  <c r="G545" i="144"/>
  <c r="A545" i="144"/>
  <c r="G544" i="144"/>
  <c r="G543" i="144"/>
  <c r="A542" i="144"/>
  <c r="G541" i="144"/>
  <c r="G540" i="144"/>
  <c r="G539" i="144"/>
  <c r="A538" i="144"/>
  <c r="G537" i="144"/>
  <c r="G534" i="144"/>
  <c r="G533" i="144"/>
  <c r="G532" i="144"/>
  <c r="A532" i="144"/>
  <c r="G531" i="144"/>
  <c r="G528" i="144"/>
  <c r="G527" i="144"/>
  <c r="A527" i="144"/>
  <c r="G526" i="144"/>
  <c r="G525" i="144"/>
  <c r="A524" i="144"/>
  <c r="G523" i="144"/>
  <c r="G520" i="144"/>
  <c r="G519" i="144"/>
  <c r="G518" i="144"/>
  <c r="A518" i="144"/>
  <c r="G517" i="144"/>
  <c r="G516" i="144"/>
  <c r="G515" i="144"/>
  <c r="A514" i="144"/>
  <c r="G513" i="144"/>
  <c r="G503" i="144"/>
  <c r="G502" i="144"/>
  <c r="G501" i="144"/>
  <c r="A501" i="144"/>
  <c r="G488" i="144"/>
  <c r="G487" i="144"/>
  <c r="G486" i="144"/>
  <c r="A486" i="144"/>
  <c r="G485" i="144"/>
  <c r="G484" i="144"/>
  <c r="A483" i="144"/>
  <c r="G478" i="144"/>
  <c r="A478" i="144"/>
  <c r="G477" i="144"/>
  <c r="G474" i="144"/>
  <c r="G473" i="144"/>
  <c r="A473" i="144"/>
  <c r="G472" i="144"/>
  <c r="G469" i="144"/>
  <c r="G468" i="144"/>
  <c r="A468" i="144"/>
  <c r="G467" i="144"/>
  <c r="G457" i="144"/>
  <c r="G456" i="144"/>
  <c r="G455" i="144"/>
  <c r="A455" i="144"/>
  <c r="G454" i="144"/>
  <c r="G451" i="144"/>
  <c r="G450" i="144"/>
  <c r="A450" i="144"/>
  <c r="G449" i="144"/>
  <c r="G446" i="144"/>
  <c r="G445" i="144"/>
  <c r="A445" i="144"/>
  <c r="G444" i="144"/>
  <c r="G440" i="144"/>
  <c r="G439" i="144"/>
  <c r="A439" i="144"/>
  <c r="G436" i="144"/>
  <c r="G435" i="144"/>
  <c r="A435" i="144"/>
  <c r="G431" i="144"/>
  <c r="G430" i="144"/>
  <c r="A430" i="144"/>
  <c r="G429" i="144"/>
  <c r="A426" i="144"/>
  <c r="G424" i="144"/>
  <c r="G423" i="144"/>
  <c r="G422" i="144"/>
  <c r="G421" i="144"/>
  <c r="G420" i="144"/>
  <c r="G419" i="144"/>
  <c r="G418" i="144"/>
  <c r="G417" i="144"/>
  <c r="G416" i="144"/>
  <c r="G415" i="144"/>
  <c r="G414" i="144"/>
  <c r="G413" i="144"/>
  <c r="G412" i="144"/>
  <c r="G411" i="144"/>
  <c r="G410" i="144"/>
  <c r="G409" i="144"/>
  <c r="G408" i="144"/>
  <c r="G407" i="144"/>
  <c r="G406" i="144"/>
  <c r="G405" i="144"/>
  <c r="G404" i="144"/>
  <c r="G403" i="144"/>
  <c r="G402" i="144"/>
  <c r="G401" i="144"/>
  <c r="G400" i="144"/>
  <c r="G399" i="144"/>
  <c r="G398" i="144"/>
  <c r="G397" i="144"/>
  <c r="A396" i="144"/>
  <c r="G395" i="144"/>
  <c r="G394" i="144"/>
  <c r="G393" i="144"/>
  <c r="G392" i="144"/>
  <c r="G391" i="144"/>
  <c r="G390" i="144"/>
  <c r="G389" i="144"/>
  <c r="G388" i="144"/>
  <c r="G387" i="144"/>
  <c r="G386" i="144"/>
  <c r="G385" i="144"/>
  <c r="G384" i="144"/>
  <c r="G383" i="144"/>
  <c r="G382" i="144"/>
  <c r="G381" i="144"/>
  <c r="G380" i="144"/>
  <c r="G379" i="144"/>
  <c r="G378" i="144"/>
  <c r="A377" i="144"/>
  <c r="G376" i="144"/>
  <c r="G354" i="144"/>
  <c r="A354" i="144"/>
  <c r="G353" i="144"/>
  <c r="G344" i="144"/>
  <c r="G343" i="144"/>
  <c r="G342" i="144"/>
  <c r="G341" i="144"/>
  <c r="G340" i="144"/>
  <c r="G339" i="144"/>
  <c r="G338" i="144"/>
  <c r="G337" i="144"/>
  <c r="G336" i="144"/>
  <c r="G335" i="144"/>
  <c r="G334" i="144"/>
  <c r="G333" i="144"/>
  <c r="G332" i="144"/>
  <c r="G331" i="144"/>
  <c r="A331" i="144"/>
  <c r="G311" i="144"/>
  <c r="B311" i="144"/>
  <c r="A311" i="144"/>
  <c r="G305" i="144"/>
  <c r="G303" i="144"/>
  <c r="G302" i="144"/>
  <c r="G300" i="144"/>
  <c r="G299" i="144"/>
  <c r="G297" i="144"/>
  <c r="G295" i="144"/>
  <c r="G294" i="144"/>
  <c r="G292" i="144"/>
  <c r="G291" i="144"/>
  <c r="G289" i="144"/>
  <c r="G288" i="144"/>
  <c r="G287" i="144"/>
  <c r="G286" i="144"/>
  <c r="G283" i="144"/>
  <c r="G282" i="144"/>
  <c r="G281" i="144"/>
  <c r="G280" i="144"/>
  <c r="G278" i="144"/>
  <c r="G277" i="144"/>
  <c r="G276" i="144"/>
  <c r="G274" i="144"/>
  <c r="G272" i="144"/>
  <c r="G271" i="144"/>
  <c r="G270" i="144"/>
  <c r="G269" i="144"/>
  <c r="G260" i="144"/>
  <c r="G259" i="144"/>
  <c r="G258" i="144"/>
  <c r="G257" i="144"/>
  <c r="G256" i="144"/>
  <c r="G254" i="144"/>
  <c r="G251" i="144"/>
  <c r="G250" i="144"/>
  <c r="G249" i="144"/>
  <c r="G248" i="144"/>
  <c r="G238" i="144"/>
  <c r="G237" i="144"/>
  <c r="G235" i="144"/>
  <c r="G233" i="144"/>
  <c r="G232" i="144"/>
  <c r="G230" i="144"/>
  <c r="G229" i="144"/>
  <c r="G227" i="144"/>
  <c r="G226" i="144"/>
  <c r="G221" i="144"/>
  <c r="G219" i="144"/>
  <c r="G216" i="144"/>
  <c r="G215" i="144"/>
  <c r="G214" i="144"/>
  <c r="G210" i="144"/>
  <c r="G209" i="144"/>
  <c r="G208" i="144"/>
  <c r="G205" i="144"/>
  <c r="G204" i="144"/>
  <c r="G203" i="144"/>
  <c r="G200" i="144"/>
  <c r="G199" i="144"/>
  <c r="G198" i="144"/>
  <c r="G193" i="144"/>
  <c r="G192" i="144"/>
  <c r="G191" i="144"/>
  <c r="G185" i="144"/>
  <c r="G184" i="144"/>
  <c r="G183" i="144"/>
  <c r="G181" i="144"/>
  <c r="G180" i="144"/>
  <c r="G146" i="144"/>
  <c r="G145" i="144"/>
  <c r="G144" i="144"/>
  <c r="G142" i="144"/>
  <c r="G141" i="144"/>
  <c r="G140" i="144"/>
  <c r="G138" i="144"/>
  <c r="G137" i="144"/>
  <c r="G136" i="144"/>
  <c r="G133" i="144"/>
  <c r="G132" i="144"/>
  <c r="G131" i="144"/>
  <c r="G130" i="144"/>
  <c r="G129" i="144"/>
  <c r="G127" i="144"/>
  <c r="G114" i="144"/>
  <c r="G113" i="144"/>
  <c r="G111" i="144"/>
  <c r="G110" i="144"/>
  <c r="G107" i="144"/>
  <c r="G105" i="144"/>
  <c r="G104" i="144"/>
  <c r="G97" i="144"/>
  <c r="G95" i="144"/>
  <c r="G94" i="144"/>
  <c r="G92" i="144"/>
  <c r="G91" i="144"/>
  <c r="G88" i="144"/>
  <c r="G86" i="144"/>
  <c r="G85" i="144"/>
  <c r="G84" i="144"/>
  <c r="G83" i="144"/>
  <c r="G82" i="144"/>
  <c r="G81" i="144"/>
  <c r="G80" i="144"/>
  <c r="G79" i="144"/>
  <c r="G78" i="144"/>
  <c r="G77" i="144"/>
  <c r="G76" i="144"/>
  <c r="G75" i="144"/>
  <c r="G74" i="144"/>
  <c r="G73" i="144"/>
  <c r="G72" i="144"/>
  <c r="G71" i="144"/>
  <c r="G70" i="144"/>
  <c r="G69" i="144"/>
  <c r="G68" i="144"/>
  <c r="G67" i="144"/>
  <c r="G66" i="144"/>
  <c r="G65" i="144"/>
  <c r="G64" i="144"/>
  <c r="G63" i="144"/>
  <c r="G61" i="144"/>
  <c r="G60" i="144"/>
  <c r="G59" i="144"/>
  <c r="G58" i="144"/>
  <c r="G57" i="144"/>
  <c r="G56" i="144"/>
  <c r="G55" i="144"/>
  <c r="G54" i="144"/>
  <c r="G53" i="144"/>
  <c r="G52" i="144"/>
  <c r="G51" i="144"/>
  <c r="G50" i="144"/>
  <c r="G49" i="144"/>
  <c r="G48" i="144"/>
  <c r="G47" i="144"/>
  <c r="G46" i="144"/>
  <c r="G45" i="144"/>
  <c r="G44" i="144"/>
  <c r="G43" i="144"/>
  <c r="G42" i="144"/>
  <c r="G41" i="144"/>
  <c r="G40" i="144"/>
  <c r="G39" i="144"/>
  <c r="G38" i="144"/>
  <c r="G37" i="144"/>
  <c r="G36" i="144"/>
  <c r="G35" i="144"/>
  <c r="G34" i="144"/>
  <c r="G33" i="144"/>
  <c r="G32" i="144"/>
  <c r="G31" i="144"/>
  <c r="G30" i="144"/>
  <c r="G29" i="144"/>
  <c r="G28" i="144"/>
  <c r="G27" i="144"/>
  <c r="G26" i="144"/>
  <c r="G25" i="144"/>
  <c r="G24" i="144"/>
  <c r="G23" i="144"/>
  <c r="G22" i="144"/>
  <c r="G21" i="144"/>
  <c r="G20" i="144"/>
  <c r="G19" i="144"/>
  <c r="G18" i="144"/>
  <c r="G17" i="144"/>
  <c r="G16" i="144"/>
  <c r="G15" i="144"/>
  <c r="G14" i="144"/>
  <c r="G13" i="144"/>
  <c r="G12" i="144"/>
  <c r="G11" i="144"/>
  <c r="B10" i="144"/>
  <c r="A10" i="144"/>
  <c r="C604" i="143"/>
  <c r="A600" i="143"/>
  <c r="A596" i="143"/>
  <c r="A592" i="143"/>
  <c r="A588" i="143"/>
  <c r="A584" i="143"/>
  <c r="A579" i="143"/>
  <c r="A575" i="143"/>
  <c r="A572" i="143"/>
  <c r="A569" i="143"/>
  <c r="A566" i="143"/>
  <c r="A563" i="143"/>
  <c r="A559" i="143"/>
  <c r="A555" i="143"/>
  <c r="A551" i="143"/>
  <c r="A548" i="143"/>
  <c r="A543" i="143"/>
  <c r="A539" i="143"/>
  <c r="A535" i="143"/>
  <c r="A531" i="143"/>
  <c r="A527" i="143"/>
  <c r="A523" i="143"/>
  <c r="A518" i="143"/>
  <c r="A514" i="143"/>
  <c r="A510" i="143"/>
  <c r="A507" i="143"/>
  <c r="A502" i="143"/>
  <c r="A498" i="143"/>
  <c r="A494" i="143"/>
  <c r="A488" i="143"/>
  <c r="A483" i="143"/>
  <c r="A478" i="143"/>
  <c r="A474" i="143"/>
  <c r="A470" i="143"/>
  <c r="A466" i="143"/>
  <c r="A462" i="143"/>
  <c r="A458" i="143"/>
  <c r="A454" i="143"/>
  <c r="A449" i="143"/>
  <c r="A444" i="143"/>
  <c r="A440" i="143"/>
  <c r="A435" i="143"/>
  <c r="A431" i="143"/>
  <c r="A427" i="143"/>
  <c r="A423" i="143"/>
  <c r="A418" i="143"/>
  <c r="A413" i="143"/>
  <c r="A409" i="143"/>
  <c r="A405" i="143"/>
  <c r="B400" i="143"/>
  <c r="A400" i="143"/>
  <c r="C396" i="143"/>
  <c r="A392" i="143"/>
  <c r="A388" i="143"/>
  <c r="A384" i="143"/>
  <c r="A380" i="143"/>
  <c r="A376" i="143"/>
  <c r="A372" i="143"/>
  <c r="A368" i="143"/>
  <c r="A365" i="143"/>
  <c r="A360" i="143"/>
  <c r="A357" i="143"/>
  <c r="A353" i="143"/>
  <c r="A348" i="143"/>
  <c r="A345" i="143"/>
  <c r="A340" i="143"/>
  <c r="A337" i="143"/>
  <c r="A333" i="143"/>
  <c r="A329" i="143"/>
  <c r="A324" i="143"/>
  <c r="A319" i="143"/>
  <c r="A314" i="143"/>
  <c r="A310" i="143"/>
  <c r="A306" i="143"/>
  <c r="B302" i="143"/>
  <c r="A302" i="143"/>
  <c r="C298" i="143"/>
  <c r="A295" i="143"/>
  <c r="A292" i="143"/>
  <c r="A289" i="143"/>
  <c r="A286" i="143"/>
  <c r="A283" i="143"/>
  <c r="A280" i="143"/>
  <c r="A277" i="143"/>
  <c r="A271" i="143"/>
  <c r="A265" i="143"/>
  <c r="A262" i="143"/>
  <c r="A257" i="143"/>
  <c r="A254" i="143"/>
  <c r="A246" i="143"/>
  <c r="A243" i="143"/>
  <c r="A238" i="143"/>
  <c r="A233" i="143"/>
  <c r="A228" i="143"/>
  <c r="A225" i="143"/>
  <c r="A172" i="143"/>
  <c r="A167" i="143"/>
  <c r="A155" i="143"/>
  <c r="A152" i="143"/>
  <c r="A145" i="143"/>
  <c r="A139" i="143"/>
  <c r="A130" i="143"/>
  <c r="A120" i="143"/>
  <c r="A107" i="143"/>
  <c r="A102" i="143"/>
  <c r="A97" i="143"/>
  <c r="A92" i="143"/>
  <c r="A86" i="143"/>
  <c r="A83" i="143"/>
  <c r="A80" i="143"/>
  <c r="A75" i="143"/>
  <c r="A70" i="143"/>
  <c r="A65" i="143"/>
  <c r="A61" i="143"/>
  <c r="A57" i="143"/>
  <c r="A47" i="143"/>
  <c r="A40" i="143"/>
  <c r="A35" i="143"/>
  <c r="A31" i="143"/>
  <c r="A27" i="143"/>
  <c r="A23" i="143"/>
  <c r="A19" i="143"/>
  <c r="A15" i="143"/>
  <c r="B11" i="143"/>
  <c r="A11" i="143"/>
  <c r="G978" i="144" l="1"/>
  <c r="G817" i="144"/>
  <c r="G588" i="144"/>
  <c r="G307" i="144"/>
  <c r="G702" i="144"/>
  <c r="G2153" i="145"/>
  <c r="G2185" i="145" s="1"/>
  <c r="G190" i="145"/>
  <c r="G2159" i="145" s="1"/>
  <c r="G351" i="145"/>
  <c r="G2161" i="145" s="1"/>
  <c r="G970" i="145"/>
  <c r="G1897" i="145"/>
  <c r="G1631" i="145"/>
  <c r="G729" i="145"/>
  <c r="G2165" i="145" s="1"/>
  <c r="G1765" i="145"/>
  <c r="G2017" i="145"/>
  <c r="G2181" i="145" s="1"/>
  <c r="G531" i="145"/>
  <c r="G2163" i="145" s="1"/>
  <c r="G1375" i="145"/>
  <c r="G2171" i="145" s="1"/>
  <c r="G2072" i="145"/>
  <c r="B92" i="146"/>
  <c r="G134" i="146"/>
  <c r="G136" i="146" s="1"/>
  <c r="F14" i="141" s="1"/>
  <c r="B306" i="143"/>
  <c r="B1550" i="145"/>
  <c r="G2177" i="145"/>
  <c r="G2169" i="145"/>
  <c r="G2167" i="145"/>
  <c r="G2175" i="145"/>
  <c r="G1508" i="145"/>
  <c r="G2173" i="145" s="1"/>
  <c r="B1939" i="145"/>
  <c r="G2179" i="145"/>
  <c r="B771" i="145"/>
  <c r="B780" i="145" s="1"/>
  <c r="B1673" i="145"/>
  <c r="B1680" i="145" s="1"/>
  <c r="B1686" i="145" s="1"/>
  <c r="A1944" i="145"/>
  <c r="B1007" i="145"/>
  <c r="G2183" i="145"/>
  <c r="B87" i="144"/>
  <c r="B90" i="144" s="1"/>
  <c r="B15" i="143"/>
  <c r="B19" i="143" s="1"/>
  <c r="C607" i="143"/>
  <c r="B49" i="145"/>
  <c r="B1805" i="145"/>
  <c r="B394" i="145"/>
  <c r="A1939" i="145"/>
  <c r="A1951" i="145"/>
  <c r="A1957" i="145"/>
  <c r="A1963" i="145"/>
  <c r="A1969" i="145"/>
  <c r="A1975" i="145"/>
  <c r="A1999" i="145"/>
  <c r="B2030" i="145"/>
  <c r="B2034" i="145" s="1"/>
  <c r="B15" i="146"/>
  <c r="B18" i="146" s="1"/>
  <c r="B405" i="143"/>
  <c r="B331" i="144"/>
  <c r="A2011" i="145"/>
  <c r="B2114" i="145"/>
  <c r="B2118" i="145" s="1"/>
  <c r="B725" i="144"/>
  <c r="B731" i="144" s="1"/>
  <c r="B1418" i="145"/>
  <c r="B1423" i="145" s="1"/>
  <c r="B1555" i="145"/>
  <c r="B1562" i="145" s="1"/>
  <c r="B96" i="146"/>
  <c r="B100" i="146" s="1"/>
  <c r="A2007" i="145"/>
  <c r="B600" i="144"/>
  <c r="B842" i="144"/>
  <c r="B850" i="144" s="1"/>
  <c r="B908" i="145"/>
  <c r="A1978" i="145"/>
  <c r="B233" i="145"/>
  <c r="B574" i="145"/>
  <c r="B589" i="145" s="1"/>
  <c r="B1031" i="145"/>
  <c r="A2003" i="145"/>
  <c r="C136" i="146"/>
  <c r="A1986" i="145"/>
  <c r="A1992" i="145"/>
  <c r="G981" i="144" l="1"/>
  <c r="F10" i="141" s="1"/>
  <c r="G2187" i="145"/>
  <c r="F12" i="141" s="1"/>
  <c r="B22" i="146"/>
  <c r="B310" i="143"/>
  <c r="B314" i="143" s="1"/>
  <c r="B319" i="143" s="1"/>
  <c r="B788" i="145"/>
  <c r="B794" i="145" s="1"/>
  <c r="B915" i="145"/>
  <c r="B921" i="145" s="1"/>
  <c r="B927" i="145" s="1"/>
  <c r="B2038" i="145"/>
  <c r="B2043" i="145" s="1"/>
  <c r="B411" i="145"/>
  <c r="B1944" i="145"/>
  <c r="B1951" i="145" s="1"/>
  <c r="B1957" i="145" s="1"/>
  <c r="B603" i="145"/>
  <c r="B611" i="145" s="1"/>
  <c r="B354" i="144"/>
  <c r="B1568" i="145"/>
  <c r="B1575" i="145" s="1"/>
  <c r="B1430" i="145"/>
  <c r="B1436" i="145" s="1"/>
  <c r="B1440" i="145" s="1"/>
  <c r="B857" i="144"/>
  <c r="B245" i="145"/>
  <c r="B605" i="144"/>
  <c r="B104" i="146"/>
  <c r="B2122" i="145"/>
  <c r="B1041" i="145"/>
  <c r="B1693" i="145"/>
  <c r="B1697" i="145" s="1"/>
  <c r="B409" i="143"/>
  <c r="B413" i="143" s="1"/>
  <c r="B23" i="143"/>
  <c r="B26" i="146"/>
  <c r="B93" i="144"/>
  <c r="B96" i="144" s="1"/>
  <c r="B735" i="144"/>
  <c r="B64" i="145"/>
  <c r="B1812" i="145"/>
  <c r="F17" i="141" l="1"/>
  <c r="F26" i="25" s="1"/>
  <c r="B800" i="145"/>
  <c r="B805" i="145" s="1"/>
  <c r="B810" i="145" s="1"/>
  <c r="B2125" i="145"/>
  <c r="B931" i="145"/>
  <c r="B934" i="145" s="1"/>
  <c r="B1963" i="145"/>
  <c r="B109" i="146"/>
  <c r="B1446" i="145"/>
  <c r="B2048" i="145"/>
  <c r="B2052" i="145" s="1"/>
  <c r="B2058" i="145" s="1"/>
  <c r="B1702" i="145"/>
  <c r="B2130" i="145"/>
  <c r="B2134" i="145" s="1"/>
  <c r="B2139" i="145" s="1"/>
  <c r="B2143" i="145" s="1"/>
  <c r="B620" i="145"/>
  <c r="B624" i="145" s="1"/>
  <c r="B630" i="145" s="1"/>
  <c r="B27" i="143"/>
  <c r="B427" i="145"/>
  <c r="B433" i="145" s="1"/>
  <c r="B610" i="144"/>
  <c r="B616" i="144" s="1"/>
  <c r="B418" i="143"/>
  <c r="B106" i="144"/>
  <c r="B256" i="145"/>
  <c r="B262" i="145" s="1"/>
  <c r="B324" i="143"/>
  <c r="B78" i="145"/>
  <c r="B30" i="146"/>
  <c r="B34" i="146" s="1"/>
  <c r="B864" i="144"/>
  <c r="B871" i="144"/>
  <c r="B875" i="144" s="1"/>
  <c r="B377" i="144"/>
  <c r="B1579" i="145"/>
  <c r="B1818" i="145"/>
  <c r="B738" i="144"/>
  <c r="B1060" i="145"/>
  <c r="B2147" i="145" l="1"/>
  <c r="B2150" i="145" s="1"/>
  <c r="B423" i="143"/>
  <c r="B427" i="143" s="1"/>
  <c r="B1969" i="145"/>
  <c r="B1975" i="145" s="1"/>
  <c r="B742" i="144"/>
  <c r="B745" i="144" s="1"/>
  <c r="B939" i="145"/>
  <c r="B266" i="145"/>
  <c r="B329" i="143"/>
  <c r="B2064" i="145"/>
  <c r="B2068" i="145" s="1"/>
  <c r="B1077" i="145"/>
  <c r="B1092" i="145" s="1"/>
  <c r="B815" i="145"/>
  <c r="B818" i="145" s="1"/>
  <c r="B1825" i="145"/>
  <c r="B396" i="144"/>
  <c r="B880" i="144"/>
  <c r="B883" i="144" s="1"/>
  <c r="B1584" i="145"/>
  <c r="B437" i="145"/>
  <c r="B112" i="144"/>
  <c r="B1450" i="145"/>
  <c r="B619" i="144"/>
  <c r="B622" i="144" s="1"/>
  <c r="B37" i="146"/>
  <c r="B85" i="145"/>
  <c r="B89" i="145" s="1"/>
  <c r="B636" i="145"/>
  <c r="B641" i="145" s="1"/>
  <c r="B112" i="146"/>
  <c r="B31" i="143"/>
  <c r="B1708" i="145"/>
  <c r="B117" i="146" l="1"/>
  <c r="B120" i="146" s="1"/>
  <c r="B431" i="143"/>
  <c r="B1978" i="145"/>
  <c r="B1986" i="145" s="1"/>
  <c r="B825" i="145"/>
  <c r="B831" i="145" s="1"/>
  <c r="B837" i="145" s="1"/>
  <c r="B1829" i="145"/>
  <c r="B1834" i="145" s="1"/>
  <c r="B1840" i="145" s="1"/>
  <c r="B1845" i="145" s="1"/>
  <c r="B35" i="143"/>
  <c r="B426" i="144"/>
  <c r="B1455" i="145"/>
  <c r="B95" i="145"/>
  <c r="B101" i="145" s="1"/>
  <c r="B40" i="146"/>
  <c r="B44" i="146" s="1"/>
  <c r="B627" i="144"/>
  <c r="B748" i="144"/>
  <c r="B761" i="144" s="1"/>
  <c r="B646" i="145"/>
  <c r="B652" i="145" s="1"/>
  <c r="B333" i="143"/>
  <c r="B1118" i="145"/>
  <c r="B1589" i="145"/>
  <c r="B1592" i="145" s="1"/>
  <c r="B1712" i="145"/>
  <c r="B1716" i="145" s="1"/>
  <c r="B116" i="144"/>
  <c r="B894" i="144"/>
  <c r="B272" i="145"/>
  <c r="B944" i="145"/>
  <c r="B949" i="145" s="1"/>
  <c r="B443" i="145"/>
  <c r="B449" i="145" s="1"/>
  <c r="B123" i="146" l="1"/>
  <c r="B127" i="146" s="1"/>
  <c r="B131" i="146" s="1"/>
  <c r="B430" i="144"/>
  <c r="B435" i="144" s="1"/>
  <c r="B435" i="143"/>
  <c r="B453" i="145"/>
  <c r="B460" i="145" s="1"/>
  <c r="B105" i="145"/>
  <c r="B109" i="145" s="1"/>
  <c r="B117" i="145" s="1"/>
  <c r="B1992" i="145"/>
  <c r="B1999" i="145" s="1"/>
  <c r="B766" i="144"/>
  <c r="B662" i="145"/>
  <c r="B666" i="145" s="1"/>
  <c r="B669" i="145" s="1"/>
  <c r="B679" i="145" s="1"/>
  <c r="B689" i="145" s="1"/>
  <c r="B698" i="145" s="1"/>
  <c r="B702" i="145" s="1"/>
  <c r="B706" i="145" s="1"/>
  <c r="B712" i="145" s="1"/>
  <c r="B716" i="145" s="1"/>
  <c r="B720" i="145" s="1"/>
  <c r="B723" i="145" s="1"/>
  <c r="B726" i="145" s="1"/>
  <c r="B841" i="145"/>
  <c r="B848" i="145" s="1"/>
  <c r="B852" i="145" s="1"/>
  <c r="B856" i="145" s="1"/>
  <c r="B860" i="145" s="1"/>
  <c r="B863" i="145" s="1"/>
  <c r="B337" i="143"/>
  <c r="B40" i="143"/>
  <c r="B953" i="145"/>
  <c r="B957" i="145" s="1"/>
  <c r="B960" i="145" s="1"/>
  <c r="B964" i="145" s="1"/>
  <c r="B1599" i="145"/>
  <c r="B1605" i="145" s="1"/>
  <c r="B1612" i="145" s="1"/>
  <c r="B1616" i="145" s="1"/>
  <c r="B1621" i="145" s="1"/>
  <c r="B1625" i="145" s="1"/>
  <c r="B1628" i="145" s="1"/>
  <c r="B1720" i="145"/>
  <c r="B1128" i="145"/>
  <c r="B47" i="146"/>
  <c r="B50" i="146" s="1"/>
  <c r="B53" i="146" s="1"/>
  <c r="B56" i="146" s="1"/>
  <c r="B59" i="146" s="1"/>
  <c r="B62" i="146" s="1"/>
  <c r="B65" i="146" s="1"/>
  <c r="B68" i="146" s="1"/>
  <c r="B71" i="146" s="1"/>
  <c r="B74" i="146" s="1"/>
  <c r="B77" i="146" s="1"/>
  <c r="B81" i="146" s="1"/>
  <c r="B120" i="144"/>
  <c r="B898" i="144"/>
  <c r="B903" i="144" s="1"/>
  <c r="B277" i="145"/>
  <c r="B340" i="143"/>
  <c r="B630" i="144"/>
  <c r="B633" i="144" s="1"/>
  <c r="B1849" i="145"/>
  <c r="B1460" i="145"/>
  <c r="B439" i="144" l="1"/>
  <c r="B440" i="143"/>
  <c r="B345" i="143"/>
  <c r="B348" i="143" s="1"/>
  <c r="B126" i="145"/>
  <c r="B131" i="145" s="1"/>
  <c r="B135" i="145" s="1"/>
  <c r="B138" i="145" s="1"/>
  <c r="B147" i="145" s="1"/>
  <c r="B154" i="145" s="1"/>
  <c r="B164" i="145" s="1"/>
  <c r="B469" i="145"/>
  <c r="B476" i="145" s="1"/>
  <c r="B967" i="145"/>
  <c r="B2003" i="145"/>
  <c r="B2007" i="145" s="1"/>
  <c r="B800" i="144"/>
  <c r="B803" i="144" s="1"/>
  <c r="B805" i="144" s="1"/>
  <c r="B808" i="144" s="1"/>
  <c r="B811" i="144" s="1"/>
  <c r="B814" i="144" s="1"/>
  <c r="B779" i="144"/>
  <c r="B797" i="144" s="1"/>
  <c r="B906" i="144"/>
  <c r="B918" i="144" s="1"/>
  <c r="B929" i="144" s="1"/>
  <c r="B939" i="144" s="1"/>
  <c r="B943" i="144" s="1"/>
  <c r="B946" i="144" s="1"/>
  <c r="B949" i="144" s="1"/>
  <c r="B958" i="144" s="1"/>
  <c r="B961" i="144" s="1"/>
  <c r="B964" i="144" s="1"/>
  <c r="B967" i="144" s="1"/>
  <c r="B969" i="144" s="1"/>
  <c r="B972" i="144" s="1"/>
  <c r="B975" i="144" s="1"/>
  <c r="B636" i="144"/>
  <c r="B639" i="144" s="1"/>
  <c r="B1464" i="145"/>
  <c r="B1467" i="145" s="1"/>
  <c r="B1474" i="145" s="1"/>
  <c r="B1480" i="145" s="1"/>
  <c r="B1486" i="145" s="1"/>
  <c r="B1490" i="145" s="1"/>
  <c r="B1494" i="145" s="1"/>
  <c r="B1498" i="145" s="1"/>
  <c r="B1502" i="145" s="1"/>
  <c r="B1505" i="145" s="1"/>
  <c r="B445" i="144"/>
  <c r="B283" i="145"/>
  <c r="B1852" i="145"/>
  <c r="B1859" i="145" s="1"/>
  <c r="B124" i="144"/>
  <c r="B1144" i="145"/>
  <c r="B1174" i="145" s="1"/>
  <c r="B1191" i="145" s="1"/>
  <c r="B1202" i="145" s="1"/>
  <c r="B1213" i="145" s="1"/>
  <c r="B1229" i="145" s="1"/>
  <c r="B1274" i="145" s="1"/>
  <c r="B1290" i="145" s="1"/>
  <c r="B1298" i="145" s="1"/>
  <c r="B1302" i="145" s="1"/>
  <c r="B1308" i="145" s="1"/>
  <c r="B1312" i="145" s="1"/>
  <c r="B1317" i="145" s="1"/>
  <c r="B1321" i="145" s="1"/>
  <c r="B1327" i="145" s="1"/>
  <c r="B1333" i="145" s="1"/>
  <c r="B1337" i="145" s="1"/>
  <c r="B1340" i="145" s="1"/>
  <c r="B1346" i="145" s="1"/>
  <c r="B1350" i="145" s="1"/>
  <c r="B1354" i="145" s="1"/>
  <c r="B1357" i="145" s="1"/>
  <c r="B1362" i="145" s="1"/>
  <c r="B1365" i="145" s="1"/>
  <c r="B1369" i="145" s="1"/>
  <c r="B1372" i="145" s="1"/>
  <c r="B47" i="143"/>
  <c r="B1723" i="145"/>
  <c r="B1731" i="145" s="1"/>
  <c r="B1737" i="145" s="1"/>
  <c r="B1744" i="145" s="1"/>
  <c r="B1748" i="145" s="1"/>
  <c r="B1752" i="145" s="1"/>
  <c r="B642" i="144" l="1"/>
  <c r="B651" i="144" s="1"/>
  <c r="B657" i="144" s="1"/>
  <c r="B666" i="144" s="1"/>
  <c r="B669" i="144" s="1"/>
  <c r="B672" i="144" s="1"/>
  <c r="B682" i="144" s="1"/>
  <c r="B685" i="144" s="1"/>
  <c r="B688" i="144" s="1"/>
  <c r="B691" i="144" s="1"/>
  <c r="B693" i="144" s="1"/>
  <c r="B696" i="144" s="1"/>
  <c r="B699" i="144" s="1"/>
  <c r="B353" i="143"/>
  <c r="B357" i="143" s="1"/>
  <c r="B360" i="143" s="1"/>
  <c r="B365" i="143" s="1"/>
  <c r="B368" i="143" s="1"/>
  <c r="B372" i="143" s="1"/>
  <c r="B376" i="143" s="1"/>
  <c r="B380" i="143" s="1"/>
  <c r="B384" i="143" s="1"/>
  <c r="B388" i="143" s="1"/>
  <c r="B392" i="143" s="1"/>
  <c r="B444" i="143"/>
  <c r="B2011" i="145"/>
  <c r="B2014" i="145" s="1"/>
  <c r="B1865" i="145"/>
  <c r="B1872" i="145" s="1"/>
  <c r="B1876" i="145" s="1"/>
  <c r="B1880" i="145" s="1"/>
  <c r="B1884" i="145" s="1"/>
  <c r="B1887" i="145" s="1"/>
  <c r="B1891" i="145" s="1"/>
  <c r="B1894" i="145" s="1"/>
  <c r="B481" i="145"/>
  <c r="B484" i="145" s="1"/>
  <c r="B492" i="145" s="1"/>
  <c r="B499" i="145" s="1"/>
  <c r="B506" i="145" s="1"/>
  <c r="B510" i="145" s="1"/>
  <c r="B168" i="145"/>
  <c r="B172" i="145" s="1"/>
  <c r="B177" i="145" s="1"/>
  <c r="B180" i="145" s="1"/>
  <c r="B184" i="145" s="1"/>
  <c r="B187" i="145" s="1"/>
  <c r="B57" i="143"/>
  <c r="B288" i="145"/>
  <c r="B294" i="145" s="1"/>
  <c r="B299" i="145" s="1"/>
  <c r="B304" i="145" s="1"/>
  <c r="B307" i="145" s="1"/>
  <c r="B314" i="145" s="1"/>
  <c r="B320" i="145" s="1"/>
  <c r="B326" i="145" s="1"/>
  <c r="B330" i="145" s="1"/>
  <c r="B334" i="145" s="1"/>
  <c r="B338" i="145" s="1"/>
  <c r="B341" i="145" s="1"/>
  <c r="B345" i="145" s="1"/>
  <c r="B348" i="145" s="1"/>
  <c r="B128" i="144"/>
  <c r="B132" i="144" s="1"/>
  <c r="B137" i="144" s="1"/>
  <c r="B141" i="144" s="1"/>
  <c r="B145" i="144" s="1"/>
  <c r="B155" i="144" s="1"/>
  <c r="B159" i="144" s="1"/>
  <c r="B163" i="144" s="1"/>
  <c r="B167" i="144" s="1"/>
  <c r="B173" i="144" s="1"/>
  <c r="B177" i="144" s="1"/>
  <c r="B180" i="144" s="1"/>
  <c r="B184" i="144" s="1"/>
  <c r="B192" i="144" s="1"/>
  <c r="B199" i="144" s="1"/>
  <c r="B204" i="144" s="1"/>
  <c r="B209" i="144" s="1"/>
  <c r="B215" i="144" s="1"/>
  <c r="B220" i="144" s="1"/>
  <c r="B225" i="144" s="1"/>
  <c r="B228" i="144" s="1"/>
  <c r="B231" i="144" s="1"/>
  <c r="B234" i="144" s="1"/>
  <c r="B237" i="144" s="1"/>
  <c r="B249" i="144" s="1"/>
  <c r="B255" i="144" s="1"/>
  <c r="B258" i="144" s="1"/>
  <c r="B270" i="144" s="1"/>
  <c r="B275" i="144" s="1"/>
  <c r="B279" i="144" s="1"/>
  <c r="B290" i="144" s="1"/>
  <c r="B293" i="144" s="1"/>
  <c r="B296" i="144" s="1"/>
  <c r="B298" i="144" s="1"/>
  <c r="B301" i="144" s="1"/>
  <c r="B304" i="144" s="1"/>
  <c r="B450" i="144"/>
  <c r="B455" i="144" s="1"/>
  <c r="B468" i="144" s="1"/>
  <c r="B473" i="144" s="1"/>
  <c r="B478" i="144" s="1"/>
  <c r="B483" i="144" s="1"/>
  <c r="B486" i="144" s="1"/>
  <c r="B501" i="144" s="1"/>
  <c r="B514" i="144" s="1"/>
  <c r="B518" i="144" s="1"/>
  <c r="B524" i="144" s="1"/>
  <c r="B527" i="144" s="1"/>
  <c r="B532" i="144" s="1"/>
  <c r="B538" i="144" s="1"/>
  <c r="B542" i="144" s="1"/>
  <c r="B1755" i="145"/>
  <c r="B1759" i="145" s="1"/>
  <c r="B1762" i="145" s="1"/>
  <c r="B449" i="143" l="1"/>
  <c r="B514" i="145"/>
  <c r="B518" i="145" s="1"/>
  <c r="B521" i="145" s="1"/>
  <c r="B61" i="143"/>
  <c r="B65" i="143" s="1"/>
  <c r="B70" i="143" s="1"/>
  <c r="B75" i="143" s="1"/>
  <c r="B80" i="143" s="1"/>
  <c r="B83" i="143" s="1"/>
  <c r="B86" i="143" s="1"/>
  <c r="B92" i="143" s="1"/>
  <c r="B97" i="143" s="1"/>
  <c r="B102" i="143" s="1"/>
  <c r="B107" i="143" s="1"/>
  <c r="B120" i="143" s="1"/>
  <c r="B130" i="143" s="1"/>
  <c r="B139" i="143" s="1"/>
  <c r="B145" i="143" s="1"/>
  <c r="B152" i="143" s="1"/>
  <c r="B155" i="143" s="1"/>
  <c r="B167" i="143" s="1"/>
  <c r="B172" i="143" s="1"/>
  <c r="B225" i="143" s="1"/>
  <c r="B228" i="143" s="1"/>
  <c r="B233" i="143" s="1"/>
  <c r="B238" i="143" s="1"/>
  <c r="B243" i="143" s="1"/>
  <c r="B246" i="143" s="1"/>
  <c r="B254" i="143" s="1"/>
  <c r="B257" i="143" s="1"/>
  <c r="B262" i="143" s="1"/>
  <c r="B265" i="143" s="1"/>
  <c r="B271" i="143" s="1"/>
  <c r="B277" i="143" s="1"/>
  <c r="B280" i="143" s="1"/>
  <c r="B283" i="143" s="1"/>
  <c r="B286" i="143" s="1"/>
  <c r="B289" i="143" s="1"/>
  <c r="B292" i="143" s="1"/>
  <c r="B295" i="143" s="1"/>
  <c r="B545" i="144"/>
  <c r="B568" i="144" s="1"/>
  <c r="B571" i="144" s="1"/>
  <c r="B574" i="144" s="1"/>
  <c r="B577" i="144" s="1"/>
  <c r="B579" i="144" s="1"/>
  <c r="B582" i="144" s="1"/>
  <c r="B585" i="144" s="1"/>
  <c r="B458" i="143" l="1"/>
  <c r="B462" i="143" s="1"/>
  <c r="B466" i="143" s="1"/>
  <c r="B470" i="143" s="1"/>
  <c r="B474" i="143" s="1"/>
  <c r="B478" i="143" s="1"/>
  <c r="B483" i="143" s="1"/>
  <c r="B488" i="143" s="1"/>
  <c r="B494" i="143" s="1"/>
  <c r="B498" i="143" s="1"/>
  <c r="B502" i="143" s="1"/>
  <c r="B507" i="143" s="1"/>
  <c r="B510" i="143" s="1"/>
  <c r="B514" i="143" s="1"/>
  <c r="B518" i="143" s="1"/>
  <c r="B523" i="143" s="1"/>
  <c r="B527" i="143" s="1"/>
  <c r="B531" i="143" s="1"/>
  <c r="B535" i="143" s="1"/>
  <c r="B539" i="143" s="1"/>
  <c r="B543" i="143" s="1"/>
  <c r="B548" i="143" s="1"/>
  <c r="B551" i="143" s="1"/>
  <c r="B555" i="143" s="1"/>
  <c r="B559" i="143" s="1"/>
  <c r="B563" i="143" s="1"/>
  <c r="B566" i="143" s="1"/>
  <c r="B569" i="143" s="1"/>
  <c r="B572" i="143" s="1"/>
  <c r="B575" i="143" s="1"/>
  <c r="B579" i="143" s="1"/>
  <c r="B584" i="143" s="1"/>
  <c r="B588" i="143" s="1"/>
  <c r="B592" i="143" s="1"/>
  <c r="B596" i="143" s="1"/>
  <c r="B600" i="143" s="1"/>
  <c r="B454" i="143"/>
  <c r="B525" i="145"/>
  <c r="B528" i="145" s="1"/>
  <c r="C93" i="140"/>
  <c r="A89" i="140"/>
  <c r="A87" i="140"/>
  <c r="A84" i="140"/>
  <c r="B82" i="140"/>
  <c r="A82" i="140"/>
  <c r="C77" i="140"/>
  <c r="A74" i="140"/>
  <c r="A72" i="140"/>
  <c r="A70" i="140"/>
  <c r="A56" i="140"/>
  <c r="A54" i="140"/>
  <c r="A52" i="140"/>
  <c r="A50" i="140"/>
  <c r="A48" i="140"/>
  <c r="B46" i="140"/>
  <c r="A46" i="140"/>
  <c r="C42" i="140"/>
  <c r="A40" i="140"/>
  <c r="A37" i="140"/>
  <c r="A35" i="140"/>
  <c r="A33" i="140"/>
  <c r="A30" i="140"/>
  <c r="A28" i="140"/>
  <c r="A26" i="140"/>
  <c r="A24" i="140"/>
  <c r="A22" i="140"/>
  <c r="B15" i="140"/>
  <c r="A15" i="140"/>
  <c r="A9" i="140"/>
  <c r="A140" i="137"/>
  <c r="A136" i="137"/>
  <c r="A134" i="137"/>
  <c r="A132" i="137"/>
  <c r="A130" i="137"/>
  <c r="A128" i="137"/>
  <c r="A124" i="137"/>
  <c r="A122" i="137"/>
  <c r="A120" i="137"/>
  <c r="A115" i="137"/>
  <c r="A113" i="137"/>
  <c r="A111" i="137"/>
  <c r="A109" i="137"/>
  <c r="A107" i="137"/>
  <c r="A101" i="137"/>
  <c r="A94" i="137"/>
  <c r="A89" i="137"/>
  <c r="A86" i="137"/>
  <c r="A84" i="137"/>
  <c r="A82" i="137"/>
  <c r="A80" i="137"/>
  <c r="A78" i="137"/>
  <c r="A76" i="137"/>
  <c r="A74" i="137"/>
  <c r="A69" i="137"/>
  <c r="A67" i="137"/>
  <c r="A65" i="137"/>
  <c r="A63" i="137"/>
  <c r="A61" i="137"/>
  <c r="A59" i="137"/>
  <c r="A55" i="137"/>
  <c r="A53" i="137"/>
  <c r="A51" i="137"/>
  <c r="A49" i="137"/>
  <c r="A47" i="137"/>
  <c r="A45" i="137"/>
  <c r="A43" i="137"/>
  <c r="A41" i="137"/>
  <c r="A39" i="137"/>
  <c r="A37" i="137"/>
  <c r="A35" i="137"/>
  <c r="A33" i="137"/>
  <c r="A31" i="137"/>
  <c r="A29" i="137"/>
  <c r="A27" i="137"/>
  <c r="A25" i="137"/>
  <c r="A23" i="137"/>
  <c r="A21" i="137"/>
  <c r="A19" i="137"/>
  <c r="A17" i="137"/>
  <c r="B15" i="137"/>
  <c r="A15" i="137"/>
  <c r="A13" i="137"/>
  <c r="C54" i="134"/>
  <c r="A50" i="134"/>
  <c r="A48" i="134"/>
  <c r="A46" i="134"/>
  <c r="A44" i="134"/>
  <c r="A42" i="134"/>
  <c r="A39" i="134"/>
  <c r="A37" i="134"/>
  <c r="A35" i="134"/>
  <c r="A32" i="134"/>
  <c r="A30" i="134"/>
  <c r="A27" i="134"/>
  <c r="A24" i="134"/>
  <c r="A21" i="134"/>
  <c r="A19" i="134"/>
  <c r="A17" i="134"/>
  <c r="A14" i="134"/>
  <c r="B12" i="134"/>
  <c r="A12" i="134"/>
  <c r="C30" i="133"/>
  <c r="A28" i="133"/>
  <c r="A26" i="133"/>
  <c r="A24" i="133"/>
  <c r="A22" i="133"/>
  <c r="A20" i="133"/>
  <c r="A18" i="133"/>
  <c r="A16" i="133"/>
  <c r="A14" i="133"/>
  <c r="B12" i="133"/>
  <c r="A12" i="133"/>
  <c r="B8" i="131"/>
  <c r="C46" i="129"/>
  <c r="A41" i="129"/>
  <c r="A39" i="129"/>
  <c r="B37" i="129"/>
  <c r="A37" i="129"/>
  <c r="A29" i="129"/>
  <c r="A24" i="129"/>
  <c r="A22" i="129"/>
  <c r="A20" i="129"/>
  <c r="A18" i="129"/>
  <c r="A16" i="129"/>
  <c r="B9" i="129"/>
  <c r="A9" i="129"/>
  <c r="B8" i="127"/>
  <c r="C85" i="126"/>
  <c r="A83" i="126"/>
  <c r="A81" i="126"/>
  <c r="A46" i="126"/>
  <c r="B7" i="126"/>
  <c r="A7" i="126"/>
  <c r="B34" i="111"/>
  <c r="A34" i="111"/>
  <c r="C218" i="125"/>
  <c r="A204" i="125"/>
  <c r="A188" i="125"/>
  <c r="A184" i="125"/>
  <c r="A181" i="125"/>
  <c r="A178" i="125"/>
  <c r="A176" i="125"/>
  <c r="A172" i="125"/>
  <c r="A152" i="125"/>
  <c r="A149" i="125"/>
  <c r="B131" i="125"/>
  <c r="A131" i="125"/>
  <c r="C126" i="125"/>
  <c r="A119" i="125"/>
  <c r="A115" i="125"/>
  <c r="A112" i="125"/>
  <c r="A109" i="125"/>
  <c r="A106" i="125"/>
  <c r="A103" i="125"/>
  <c r="A99" i="125"/>
  <c r="A92" i="125"/>
  <c r="B89" i="125"/>
  <c r="A89" i="125"/>
  <c r="C84" i="125"/>
  <c r="A77" i="125"/>
  <c r="A73" i="125"/>
  <c r="A70" i="125"/>
  <c r="A67" i="125"/>
  <c r="A64" i="125"/>
  <c r="A61" i="125"/>
  <c r="A58" i="125"/>
  <c r="A55" i="125"/>
  <c r="A51" i="125"/>
  <c r="A48" i="125"/>
  <c r="A45" i="125"/>
  <c r="A42" i="125"/>
  <c r="A39" i="125"/>
  <c r="A36" i="125"/>
  <c r="A33" i="125"/>
  <c r="A30" i="125"/>
  <c r="A27" i="125"/>
  <c r="B10" i="125"/>
  <c r="A10" i="125"/>
  <c r="A32" i="111"/>
  <c r="C48" i="124"/>
  <c r="A46" i="124"/>
  <c r="A40" i="124"/>
  <c r="A37" i="124"/>
  <c r="A25" i="124"/>
  <c r="A23" i="124"/>
  <c r="A21" i="124"/>
  <c r="A19" i="124"/>
  <c r="A17" i="124"/>
  <c r="B10" i="124"/>
  <c r="A10" i="124"/>
  <c r="C51" i="123"/>
  <c r="A49" i="123"/>
  <c r="A47" i="123"/>
  <c r="A45" i="123"/>
  <c r="A43" i="123"/>
  <c r="A41" i="123"/>
  <c r="A39" i="123"/>
  <c r="A37" i="123"/>
  <c r="A35" i="123"/>
  <c r="A33" i="123"/>
  <c r="A31" i="123"/>
  <c r="A29" i="123"/>
  <c r="A27" i="123"/>
  <c r="A25" i="123"/>
  <c r="A23" i="123"/>
  <c r="A21" i="123"/>
  <c r="A19" i="123"/>
  <c r="A17" i="123"/>
  <c r="A15" i="123"/>
  <c r="A13" i="123"/>
  <c r="B11" i="123"/>
  <c r="A11" i="123"/>
  <c r="B28" i="111"/>
  <c r="A28" i="111"/>
  <c r="C51" i="122"/>
  <c r="A49" i="122"/>
  <c r="A47" i="122"/>
  <c r="A45" i="122"/>
  <c r="A43" i="122"/>
  <c r="A41" i="122"/>
  <c r="A38" i="122"/>
  <c r="A36" i="122"/>
  <c r="A34" i="122"/>
  <c r="A32" i="122"/>
  <c r="A30" i="122"/>
  <c r="A27" i="122"/>
  <c r="A25" i="122"/>
  <c r="A23" i="122"/>
  <c r="A21" i="122"/>
  <c r="A19" i="122"/>
  <c r="A17" i="122"/>
  <c r="A15" i="122"/>
  <c r="B13" i="122"/>
  <c r="A13" i="122"/>
  <c r="C20" i="121"/>
  <c r="A18" i="121"/>
  <c r="A16" i="121"/>
  <c r="A14" i="121"/>
  <c r="A12" i="121"/>
  <c r="B9" i="121"/>
  <c r="A9" i="121"/>
  <c r="C70" i="120"/>
  <c r="A68" i="120"/>
  <c r="A66" i="120"/>
  <c r="A64" i="120"/>
  <c r="A62" i="120"/>
  <c r="A60" i="120"/>
  <c r="A58" i="120"/>
  <c r="A56" i="120"/>
  <c r="A54" i="120"/>
  <c r="A52" i="120"/>
  <c r="A50" i="120"/>
  <c r="A48" i="120"/>
  <c r="A46" i="120"/>
  <c r="A44" i="120"/>
  <c r="A42" i="120"/>
  <c r="A40" i="120"/>
  <c r="A38" i="120"/>
  <c r="A36" i="120"/>
  <c r="A34" i="120"/>
  <c r="A32" i="120"/>
  <c r="A30" i="120"/>
  <c r="A28" i="120"/>
  <c r="A26" i="120"/>
  <c r="A24" i="120"/>
  <c r="A22" i="120"/>
  <c r="A20" i="120"/>
  <c r="A18" i="120"/>
  <c r="A16" i="120"/>
  <c r="A14" i="120"/>
  <c r="A12" i="120"/>
  <c r="B10" i="120"/>
  <c r="A10" i="120"/>
  <c r="C67" i="119"/>
  <c r="A64" i="119"/>
  <c r="A62" i="119"/>
  <c r="A60" i="119"/>
  <c r="A58" i="119"/>
  <c r="A52" i="119"/>
  <c r="A50" i="119"/>
  <c r="A48" i="119"/>
  <c r="A46" i="119"/>
  <c r="A44" i="119"/>
  <c r="A42" i="119"/>
  <c r="A40" i="119"/>
  <c r="A38" i="119"/>
  <c r="A36" i="119"/>
  <c r="A34" i="119"/>
  <c r="A32" i="119"/>
  <c r="A30" i="119"/>
  <c r="A28" i="119"/>
  <c r="A26" i="119"/>
  <c r="A24" i="119"/>
  <c r="A22" i="119"/>
  <c r="A20" i="119"/>
  <c r="A18" i="119"/>
  <c r="A16" i="119"/>
  <c r="A14" i="119"/>
  <c r="A12" i="119"/>
  <c r="B10" i="119"/>
  <c r="A10" i="119"/>
  <c r="B20" i="111"/>
  <c r="A20" i="111"/>
  <c r="C96" i="118"/>
  <c r="A94" i="118"/>
  <c r="A92" i="118"/>
  <c r="A90" i="118"/>
  <c r="A88" i="118"/>
  <c r="A86" i="118"/>
  <c r="A84" i="118"/>
  <c r="A82" i="118"/>
  <c r="A80" i="118"/>
  <c r="A78" i="118"/>
  <c r="A72" i="118"/>
  <c r="A70" i="118"/>
  <c r="A68" i="118"/>
  <c r="A66" i="118"/>
  <c r="A60" i="118"/>
  <c r="A58" i="118"/>
  <c r="A56" i="118"/>
  <c r="A53" i="118"/>
  <c r="A51" i="118"/>
  <c r="A49" i="118"/>
  <c r="A47" i="118"/>
  <c r="A44" i="118"/>
  <c r="B41" i="118"/>
  <c r="B16" i="111"/>
  <c r="C96" i="117"/>
  <c r="A94" i="117"/>
  <c r="A86" i="117"/>
  <c r="A84" i="117"/>
  <c r="A78" i="117"/>
  <c r="A71" i="117"/>
  <c r="A69" i="117"/>
  <c r="A66" i="117"/>
  <c r="A51" i="117"/>
  <c r="A49" i="117"/>
  <c r="A47" i="117"/>
  <c r="A45" i="117"/>
  <c r="A43" i="117"/>
  <c r="A41" i="117"/>
  <c r="A39" i="117"/>
  <c r="A31" i="117"/>
  <c r="A24" i="117"/>
  <c r="A22" i="117"/>
  <c r="B12" i="117"/>
  <c r="A12" i="117"/>
  <c r="B18" i="111"/>
  <c r="A18" i="111"/>
  <c r="C115" i="116"/>
  <c r="A113" i="116"/>
  <c r="A111" i="116"/>
  <c r="A109" i="116"/>
  <c r="A107" i="116"/>
  <c r="A105" i="116"/>
  <c r="A103" i="116"/>
  <c r="A101" i="116"/>
  <c r="A97" i="116"/>
  <c r="A95" i="116"/>
  <c r="A93" i="116"/>
  <c r="A91" i="116"/>
  <c r="A89" i="116"/>
  <c r="A87" i="116"/>
  <c r="A85" i="116"/>
  <c r="A81" i="116"/>
  <c r="A77" i="116"/>
  <c r="A75" i="116"/>
  <c r="A73" i="116"/>
  <c r="A71" i="116"/>
  <c r="A69" i="116"/>
  <c r="A67" i="116"/>
  <c r="A65" i="116"/>
  <c r="A62" i="116"/>
  <c r="A58" i="116"/>
  <c r="A54" i="116"/>
  <c r="A52" i="116"/>
  <c r="A49" i="116"/>
  <c r="A46" i="116"/>
  <c r="A44" i="116"/>
  <c r="A42" i="116"/>
  <c r="A40" i="116"/>
  <c r="A38" i="116"/>
  <c r="A34" i="116"/>
  <c r="A30" i="116"/>
  <c r="A28" i="116"/>
  <c r="A26" i="116"/>
  <c r="A24" i="116"/>
  <c r="A22" i="116"/>
  <c r="A20" i="116"/>
  <c r="A18" i="116"/>
  <c r="A16" i="116"/>
  <c r="B14" i="116"/>
  <c r="B16" i="116" s="1"/>
  <c r="B14" i="111"/>
  <c r="A14" i="111"/>
  <c r="C461" i="115"/>
  <c r="A459" i="115"/>
  <c r="A456" i="115"/>
  <c r="A448" i="115"/>
  <c r="A432" i="115"/>
  <c r="A417" i="115"/>
  <c r="A398" i="115"/>
  <c r="A382" i="115"/>
  <c r="A366" i="115"/>
  <c r="A354" i="115"/>
  <c r="A334" i="115"/>
  <c r="A318" i="115"/>
  <c r="A302" i="115"/>
  <c r="A288" i="115"/>
  <c r="A268" i="115"/>
  <c r="A253" i="115"/>
  <c r="A242" i="115"/>
  <c r="A231" i="115"/>
  <c r="A220" i="115"/>
  <c r="A209" i="115"/>
  <c r="A190" i="115"/>
  <c r="A173" i="115"/>
  <c r="A161" i="115"/>
  <c r="A140" i="115"/>
  <c r="A123" i="115"/>
  <c r="A112" i="115"/>
  <c r="A100" i="115"/>
  <c r="A86" i="115"/>
  <c r="A75" i="115"/>
  <c r="A67" i="115"/>
  <c r="A41" i="115"/>
  <c r="B8" i="115"/>
  <c r="A8" i="115"/>
  <c r="B12" i="111"/>
  <c r="A12" i="111"/>
  <c r="C192" i="114"/>
  <c r="A189" i="114"/>
  <c r="A187" i="114"/>
  <c r="A185" i="114"/>
  <c r="A179" i="114"/>
  <c r="A177" i="114"/>
  <c r="A175" i="114"/>
  <c r="A173" i="114"/>
  <c r="A171" i="114"/>
  <c r="A169" i="114"/>
  <c r="A167" i="114"/>
  <c r="A165" i="114"/>
  <c r="A163" i="114"/>
  <c r="A161" i="114"/>
  <c r="A155" i="114"/>
  <c r="A153" i="114"/>
  <c r="A147" i="114"/>
  <c r="A141" i="114"/>
  <c r="A139" i="114"/>
  <c r="A137" i="114"/>
  <c r="A135" i="114"/>
  <c r="A133" i="114"/>
  <c r="A131" i="114"/>
  <c r="A129" i="114"/>
  <c r="A127" i="114"/>
  <c r="A125" i="114"/>
  <c r="A123" i="114"/>
  <c r="A121" i="114"/>
  <c r="A119" i="114"/>
  <c r="A116" i="114"/>
  <c r="A112" i="114"/>
  <c r="A110" i="114"/>
  <c r="A106" i="114"/>
  <c r="A100" i="114"/>
  <c r="A98" i="114"/>
  <c r="A96" i="114"/>
  <c r="A94" i="114"/>
  <c r="A90" i="114"/>
  <c r="A85" i="114"/>
  <c r="A81" i="114"/>
  <c r="A76" i="114"/>
  <c r="A71" i="114"/>
  <c r="A65" i="114"/>
  <c r="A63" i="114"/>
  <c r="A57" i="114"/>
  <c r="A55" i="114"/>
  <c r="A51" i="114"/>
  <c r="A47" i="114"/>
  <c r="A43" i="114"/>
  <c r="A39" i="114"/>
  <c r="A36" i="114"/>
  <c r="B12" i="114"/>
  <c r="B36" i="114" s="1"/>
  <c r="B39" i="114" s="1"/>
  <c r="B43" i="114" s="1"/>
  <c r="B47" i="114" s="1"/>
  <c r="B51" i="114" s="1"/>
  <c r="B55" i="114" s="1"/>
  <c r="B57" i="114" s="1"/>
  <c r="B63" i="114" s="1"/>
  <c r="B65" i="114" s="1"/>
  <c r="B71" i="114" s="1"/>
  <c r="B76" i="114" s="1"/>
  <c r="B81" i="114" s="1"/>
  <c r="B85" i="114" s="1"/>
  <c r="B90" i="114" s="1"/>
  <c r="B94" i="114" s="1"/>
  <c r="B96" i="114" s="1"/>
  <c r="B98" i="114" s="1"/>
  <c r="A12" i="114"/>
  <c r="B10" i="111"/>
  <c r="A10" i="111"/>
  <c r="C147" i="113"/>
  <c r="A145" i="113"/>
  <c r="A142" i="113"/>
  <c r="A140" i="113"/>
  <c r="A138" i="113"/>
  <c r="A136" i="113"/>
  <c r="A134" i="113"/>
  <c r="A131" i="113"/>
  <c r="A127" i="113"/>
  <c r="A123" i="113"/>
  <c r="A120" i="113"/>
  <c r="A117" i="113"/>
  <c r="A114" i="113"/>
  <c r="A112" i="113"/>
  <c r="B109" i="113"/>
  <c r="A109" i="113"/>
  <c r="C103" i="113"/>
  <c r="A100" i="113"/>
  <c r="A98" i="113"/>
  <c r="A96" i="113"/>
  <c r="A94" i="113"/>
  <c r="A92" i="113"/>
  <c r="A90" i="113"/>
  <c r="A88" i="113"/>
  <c r="A86" i="113"/>
  <c r="A84" i="113"/>
  <c r="A82" i="113"/>
  <c r="A78" i="113"/>
  <c r="A76" i="113"/>
  <c r="A74" i="113"/>
  <c r="A72" i="113"/>
  <c r="A70" i="113"/>
  <c r="A68" i="113"/>
  <c r="A66" i="113"/>
  <c r="A64" i="113"/>
  <c r="A62" i="113"/>
  <c r="A60" i="113"/>
  <c r="A58" i="113"/>
  <c r="A56" i="113"/>
  <c r="A54" i="113"/>
  <c r="A52" i="113"/>
  <c r="A50" i="113"/>
  <c r="A48" i="113"/>
  <c r="A46" i="113"/>
  <c r="A44" i="113"/>
  <c r="A42" i="113"/>
  <c r="A40" i="113"/>
  <c r="A38" i="113"/>
  <c r="A36" i="113"/>
  <c r="A34" i="113"/>
  <c r="A31" i="113"/>
  <c r="A29" i="113"/>
  <c r="A26" i="113"/>
  <c r="A24" i="113"/>
  <c r="A22" i="113"/>
  <c r="A20" i="113"/>
  <c r="A18" i="113"/>
  <c r="A16" i="113"/>
  <c r="A14" i="113"/>
  <c r="A12" i="113"/>
  <c r="B10" i="113"/>
  <c r="A10" i="113"/>
  <c r="B8" i="111"/>
  <c r="B30" i="111"/>
  <c r="A30" i="111"/>
  <c r="B26" i="111"/>
  <c r="B24" i="111"/>
  <c r="B22" i="111"/>
  <c r="A22" i="111"/>
  <c r="B16" i="109"/>
  <c r="B18" i="109" s="1"/>
  <c r="B10" i="106"/>
  <c r="A10" i="106"/>
  <c r="B8" i="106"/>
  <c r="A8" i="106"/>
  <c r="C110" i="100"/>
  <c r="A72" i="100"/>
  <c r="A91" i="100" s="1"/>
  <c r="A93" i="100" s="1"/>
  <c r="A95" i="100" s="1"/>
  <c r="A70" i="100"/>
  <c r="A89" i="100" s="1"/>
  <c r="A64" i="100"/>
  <c r="A66" i="100" s="1"/>
  <c r="C60" i="100"/>
  <c r="A56" i="100"/>
  <c r="A54" i="100"/>
  <c r="A51" i="100"/>
  <c r="A49" i="100"/>
  <c r="A47" i="100"/>
  <c r="B45" i="100"/>
  <c r="A45" i="100"/>
  <c r="C41" i="100"/>
  <c r="A37" i="100"/>
  <c r="A35" i="100"/>
  <c r="A33" i="100"/>
  <c r="A31" i="100"/>
  <c r="A29" i="100"/>
  <c r="A25" i="100"/>
  <c r="A21" i="100"/>
  <c r="C17" i="100"/>
  <c r="A15" i="100"/>
  <c r="A13" i="100"/>
  <c r="B11" i="100"/>
  <c r="A11" i="100"/>
  <c r="B14" i="95"/>
  <c r="C79" i="99"/>
  <c r="A77" i="99"/>
  <c r="A75" i="99"/>
  <c r="A73" i="99"/>
  <c r="A71" i="99"/>
  <c r="C67" i="99"/>
  <c r="A61" i="99"/>
  <c r="A63" i="99" s="1"/>
  <c r="A59" i="99"/>
  <c r="B47" i="99"/>
  <c r="A47" i="99"/>
  <c r="C43" i="99"/>
  <c r="A39" i="99"/>
  <c r="A37" i="99"/>
  <c r="A35" i="99"/>
  <c r="A33" i="99"/>
  <c r="A31" i="99"/>
  <c r="A27" i="99"/>
  <c r="A23" i="99"/>
  <c r="C19" i="99"/>
  <c r="A17" i="99"/>
  <c r="A15" i="99"/>
  <c r="A13" i="99"/>
  <c r="B11" i="99"/>
  <c r="A11" i="99"/>
  <c r="B12" i="95"/>
  <c r="C95" i="98"/>
  <c r="A93" i="98"/>
  <c r="A91" i="98"/>
  <c r="A89" i="98"/>
  <c r="A87" i="98"/>
  <c r="A85" i="98"/>
  <c r="A83" i="98"/>
  <c r="B81" i="98"/>
  <c r="A81" i="98"/>
  <c r="C77" i="98"/>
  <c r="A73" i="98"/>
  <c r="A71" i="98"/>
  <c r="A69" i="98"/>
  <c r="A67" i="98"/>
  <c r="A65" i="98"/>
  <c r="A63" i="98"/>
  <c r="A61" i="98"/>
  <c r="A59" i="98"/>
  <c r="A57" i="98"/>
  <c r="A55" i="98"/>
  <c r="A53" i="98"/>
  <c r="A51" i="98"/>
  <c r="A49" i="98"/>
  <c r="A47" i="98"/>
  <c r="B45" i="98"/>
  <c r="A45" i="98"/>
  <c r="C41" i="98"/>
  <c r="A39" i="98"/>
  <c r="A37" i="98"/>
  <c r="A35" i="98"/>
  <c r="A33" i="98"/>
  <c r="A31" i="98"/>
  <c r="A29" i="98"/>
  <c r="A25" i="98"/>
  <c r="A21" i="98"/>
  <c r="B19" i="98"/>
  <c r="A19" i="98"/>
  <c r="C15" i="98"/>
  <c r="A13" i="98"/>
  <c r="B11" i="98"/>
  <c r="A11" i="98"/>
  <c r="B10" i="95"/>
  <c r="C152" i="97"/>
  <c r="A137" i="97"/>
  <c r="A139" i="97" s="1"/>
  <c r="A141" i="97" s="1"/>
  <c r="A143" i="97" s="1"/>
  <c r="A145" i="97" s="1"/>
  <c r="A147" i="97" s="1"/>
  <c r="A135" i="97"/>
  <c r="A133" i="97"/>
  <c r="A131" i="97"/>
  <c r="A129" i="97"/>
  <c r="A127" i="97"/>
  <c r="A125" i="97"/>
  <c r="A123" i="97"/>
  <c r="A121" i="97"/>
  <c r="B119" i="97"/>
  <c r="A119" i="97"/>
  <c r="C115" i="97"/>
  <c r="A113" i="97"/>
  <c r="A107" i="97"/>
  <c r="A105" i="97"/>
  <c r="A103" i="97"/>
  <c r="A101" i="97"/>
  <c r="A99" i="97"/>
  <c r="A95" i="97"/>
  <c r="A93" i="97"/>
  <c r="A89" i="97"/>
  <c r="A87" i="97"/>
  <c r="A85" i="97"/>
  <c r="A83" i="97"/>
  <c r="A81" i="97"/>
  <c r="A79" i="97"/>
  <c r="A77" i="97"/>
  <c r="A75" i="97"/>
  <c r="A73" i="97"/>
  <c r="A71" i="97"/>
  <c r="B69" i="97"/>
  <c r="A69" i="97"/>
  <c r="C65" i="97"/>
  <c r="A63" i="97"/>
  <c r="A61" i="97"/>
  <c r="A59" i="97"/>
  <c r="A57" i="97"/>
  <c r="A55" i="97"/>
  <c r="A51" i="97"/>
  <c r="B49" i="97"/>
  <c r="A49" i="97"/>
  <c r="C45" i="97"/>
  <c r="A44" i="97"/>
  <c r="A40" i="97"/>
  <c r="A34" i="97"/>
  <c r="A32" i="97"/>
  <c r="A30" i="97"/>
  <c r="A28" i="97"/>
  <c r="A26" i="97"/>
  <c r="A24" i="97"/>
  <c r="A22" i="97"/>
  <c r="A20" i="97"/>
  <c r="A18" i="97"/>
  <c r="A16" i="97"/>
  <c r="A14" i="97"/>
  <c r="A12" i="97"/>
  <c r="B10" i="97"/>
  <c r="A10" i="97"/>
  <c r="B14" i="134" l="1"/>
  <c r="B17" i="134" s="1"/>
  <c r="B41" i="115"/>
  <c r="B67" i="115" s="1"/>
  <c r="B100" i="114"/>
  <c r="B13" i="100"/>
  <c r="B21" i="98"/>
  <c r="B25" i="98" s="1"/>
  <c r="B29" i="98" s="1"/>
  <c r="B12" i="113"/>
  <c r="B14" i="113" s="1"/>
  <c r="B49" i="99"/>
  <c r="B47" i="98"/>
  <c r="A38" i="97"/>
  <c r="B51" i="97"/>
  <c r="B55" i="97" s="1"/>
  <c r="B57" i="97" s="1"/>
  <c r="B59" i="97" s="1"/>
  <c r="C33" i="133"/>
  <c r="C51" i="124"/>
  <c r="A18" i="138"/>
  <c r="A19" i="138" s="1"/>
  <c r="C98" i="140"/>
  <c r="C145" i="137"/>
  <c r="A17" i="135"/>
  <c r="A18" i="135" s="1"/>
  <c r="C31" i="129"/>
  <c r="A19" i="106"/>
  <c r="A20" i="106" s="1"/>
  <c r="A21" i="106" s="1"/>
  <c r="A16" i="111"/>
  <c r="A26" i="111"/>
  <c r="C57" i="134"/>
  <c r="C71" i="119"/>
  <c r="B32" i="111"/>
  <c r="A8" i="127"/>
  <c r="C221" i="125"/>
  <c r="C89" i="126"/>
  <c r="C23" i="121"/>
  <c r="A24" i="111"/>
  <c r="C99" i="118"/>
  <c r="C33" i="108"/>
  <c r="A49" i="99"/>
  <c r="A51" i="99" s="1"/>
  <c r="A53" i="99" s="1"/>
  <c r="B13" i="99"/>
  <c r="B22" i="140"/>
  <c r="B48" i="140"/>
  <c r="B17" i="137"/>
  <c r="A8" i="131"/>
  <c r="B14" i="133"/>
  <c r="B39" i="129"/>
  <c r="B16" i="129"/>
  <c r="C50" i="129"/>
  <c r="C195" i="114"/>
  <c r="C150" i="113"/>
  <c r="C118" i="116"/>
  <c r="B15" i="122"/>
  <c r="B17" i="122" s="1"/>
  <c r="A8" i="111"/>
  <c r="B112" i="113"/>
  <c r="B13" i="123"/>
  <c r="B149" i="125"/>
  <c r="C464" i="115"/>
  <c r="B46" i="126"/>
  <c r="B81" i="126" s="1"/>
  <c r="B83" i="126" s="1"/>
  <c r="C99" i="117"/>
  <c r="B12" i="121"/>
  <c r="B12" i="119"/>
  <c r="B44" i="118"/>
  <c r="B73" i="120"/>
  <c r="C54" i="122"/>
  <c r="B27" i="125"/>
  <c r="B18" i="116"/>
  <c r="C54" i="123"/>
  <c r="B17" i="124"/>
  <c r="B12" i="120"/>
  <c r="B22" i="117"/>
  <c r="B92" i="125"/>
  <c r="C27" i="109"/>
  <c r="C32" i="109"/>
  <c r="A149" i="97"/>
  <c r="A87" i="100"/>
  <c r="A68" i="100"/>
  <c r="A97" i="100"/>
  <c r="A101" i="100"/>
  <c r="B121" i="97"/>
  <c r="B83" i="98"/>
  <c r="B85" i="98" s="1"/>
  <c r="B87" i="98" s="1"/>
  <c r="B47" i="100"/>
  <c r="B12" i="97"/>
  <c r="B71" i="97"/>
  <c r="B14" i="119" l="1"/>
  <c r="A55" i="99"/>
  <c r="B61" i="97"/>
  <c r="B63" i="97" s="1"/>
  <c r="F8" i="106"/>
  <c r="F12" i="106" s="1"/>
  <c r="A57" i="99"/>
  <c r="B51" i="99"/>
  <c r="B53" i="99" s="1"/>
  <c r="B14" i="121"/>
  <c r="B16" i="121" s="1"/>
  <c r="B18" i="121" s="1"/>
  <c r="A44" i="111"/>
  <c r="A45" i="111" s="1"/>
  <c r="A20" i="138"/>
  <c r="A19" i="135"/>
  <c r="A20" i="135" s="1"/>
  <c r="A21" i="135" s="1"/>
  <c r="A21" i="131"/>
  <c r="A22" i="131" s="1"/>
  <c r="A19" i="127"/>
  <c r="A20" i="127" s="1"/>
  <c r="A22" i="106"/>
  <c r="B49" i="100"/>
  <c r="B51" i="100" s="1"/>
  <c r="B50" i="140"/>
  <c r="B52" i="140" s="1"/>
  <c r="B24" i="140"/>
  <c r="B84" i="140"/>
  <c r="B87" i="140" s="1"/>
  <c r="B19" i="137"/>
  <c r="B16" i="133"/>
  <c r="B19" i="134"/>
  <c r="B21" i="134" s="1"/>
  <c r="B41" i="129"/>
  <c r="B18" i="129"/>
  <c r="B19" i="122"/>
  <c r="B21" i="122" s="1"/>
  <c r="B20" i="116"/>
  <c r="B30" i="125"/>
  <c r="B33" i="125" s="1"/>
  <c r="B16" i="113"/>
  <c r="B18" i="113" s="1"/>
  <c r="B19" i="124"/>
  <c r="B99" i="125"/>
  <c r="B103" i="125" s="1"/>
  <c r="B75" i="115"/>
  <c r="B86" i="115" s="1"/>
  <c r="B114" i="113"/>
  <c r="B47" i="118"/>
  <c r="B14" i="120"/>
  <c r="B152" i="125"/>
  <c r="B15" i="123"/>
  <c r="B24" i="117"/>
  <c r="B16" i="119"/>
  <c r="A103" i="100"/>
  <c r="A105" i="100" s="1"/>
  <c r="A107" i="100" s="1"/>
  <c r="A99" i="100"/>
  <c r="B73" i="97"/>
  <c r="B123" i="97"/>
  <c r="B31" i="98"/>
  <c r="B33" i="98" s="1"/>
  <c r="B14" i="97"/>
  <c r="B20" i="97" s="1"/>
  <c r="B21" i="124" l="1"/>
  <c r="F14" i="25"/>
  <c r="F12" i="25"/>
  <c r="A46" i="111"/>
  <c r="A47" i="111" s="1"/>
  <c r="A23" i="106"/>
  <c r="A24" i="106" s="1"/>
  <c r="A25" i="106" s="1"/>
  <c r="B89" i="140"/>
  <c r="B91" i="140" s="1"/>
  <c r="A21" i="138"/>
  <c r="A22" i="138" s="1"/>
  <c r="A22" i="135"/>
  <c r="A23" i="135" s="1"/>
  <c r="A24" i="135" s="1"/>
  <c r="A25" i="135" s="1"/>
  <c r="A26" i="135" s="1"/>
  <c r="A39" i="135" s="1"/>
  <c r="A23" i="131"/>
  <c r="A24" i="131" s="1"/>
  <c r="A25" i="131" s="1"/>
  <c r="A26" i="131" s="1"/>
  <c r="A27" i="131" s="1"/>
  <c r="A28" i="131" s="1"/>
  <c r="A29" i="131" s="1"/>
  <c r="A21" i="127"/>
  <c r="A22" i="127" s="1"/>
  <c r="A23" i="127" s="1"/>
  <c r="A24" i="127" s="1"/>
  <c r="B54" i="100"/>
  <c r="B56" i="100" s="1"/>
  <c r="B26" i="140"/>
  <c r="B54" i="140"/>
  <c r="B56" i="140" s="1"/>
  <c r="B21" i="137"/>
  <c r="B24" i="134"/>
  <c r="B27" i="134" s="1"/>
  <c r="B20" i="129"/>
  <c r="B22" i="129" s="1"/>
  <c r="B18" i="119"/>
  <c r="B49" i="118"/>
  <c r="B51" i="118" s="1"/>
  <c r="B53" i="118" s="1"/>
  <c r="B16" i="120"/>
  <c r="B18" i="120" s="1"/>
  <c r="B106" i="125"/>
  <c r="B109" i="125" s="1"/>
  <c r="B112" i="125" s="1"/>
  <c r="B22" i="116"/>
  <c r="B20" i="113"/>
  <c r="B22" i="113" s="1"/>
  <c r="B23" i="122"/>
  <c r="B25" i="122" s="1"/>
  <c r="B117" i="113"/>
  <c r="B100" i="115"/>
  <c r="B172" i="125"/>
  <c r="B17" i="123"/>
  <c r="B19" i="123" s="1"/>
  <c r="B21" i="123" s="1"/>
  <c r="B36" i="125"/>
  <c r="B39" i="125" s="1"/>
  <c r="B22" i="97"/>
  <c r="B26" i="97" s="1"/>
  <c r="B55" i="99"/>
  <c r="B57" i="99" s="1"/>
  <c r="B125" i="97"/>
  <c r="B75" i="97"/>
  <c r="B77" i="97" s="1"/>
  <c r="B35" i="98"/>
  <c r="B23" i="124" l="1"/>
  <c r="F16" i="25"/>
  <c r="B24" i="113"/>
  <c r="B26" i="113" s="1"/>
  <c r="A26" i="106"/>
  <c r="A27" i="106" s="1"/>
  <c r="A28" i="106" s="1"/>
  <c r="A48" i="111"/>
  <c r="A49" i="111" s="1"/>
  <c r="A23" i="138"/>
  <c r="A24" i="138" s="1"/>
  <c r="A25" i="138" s="1"/>
  <c r="A26" i="138" s="1"/>
  <c r="A27" i="138" s="1"/>
  <c r="A25" i="127"/>
  <c r="A26" i="127" s="1"/>
  <c r="A27" i="127" s="1"/>
  <c r="B59" i="99"/>
  <c r="B61" i="99" s="1"/>
  <c r="B28" i="140"/>
  <c r="B70" i="140"/>
  <c r="B72" i="140" s="1"/>
  <c r="B74" i="140" s="1"/>
  <c r="B23" i="137"/>
  <c r="B30" i="134"/>
  <c r="B18" i="133"/>
  <c r="B24" i="129"/>
  <c r="B29" i="129" s="1"/>
  <c r="B23" i="123"/>
  <c r="B42" i="125"/>
  <c r="B45" i="125" s="1"/>
  <c r="B115" i="125"/>
  <c r="B119" i="125" s="1"/>
  <c r="B112" i="115"/>
  <c r="B120" i="113"/>
  <c r="B27" i="122"/>
  <c r="B24" i="116"/>
  <c r="B26" i="116" s="1"/>
  <c r="B28" i="116" s="1"/>
  <c r="B176" i="125"/>
  <c r="B178" i="125" s="1"/>
  <c r="B20" i="120"/>
  <c r="B31" i="117"/>
  <c r="B39" i="117" s="1"/>
  <c r="B20" i="119"/>
  <c r="B56" i="118"/>
  <c r="B58" i="118" s="1"/>
  <c r="B60" i="118" s="1"/>
  <c r="B28" i="97"/>
  <c r="B37" i="98"/>
  <c r="B39" i="98" s="1"/>
  <c r="B127" i="97"/>
  <c r="B22" i="119" l="1"/>
  <c r="B24" i="119" s="1"/>
  <c r="B26" i="119" s="1"/>
  <c r="B25" i="124"/>
  <c r="A50" i="111"/>
  <c r="A51" i="111" s="1"/>
  <c r="A52" i="111" s="1"/>
  <c r="A40" i="138"/>
  <c r="B123" i="115"/>
  <c r="B140" i="115" s="1"/>
  <c r="B30" i="140"/>
  <c r="B33" i="140" s="1"/>
  <c r="B25" i="137"/>
  <c r="B20" i="133"/>
  <c r="B22" i="133" s="1"/>
  <c r="B29" i="113"/>
  <c r="B31" i="113" s="1"/>
  <c r="B34" i="113" s="1"/>
  <c r="B30" i="116"/>
  <c r="B30" i="122"/>
  <c r="B32" i="122" s="1"/>
  <c r="B34" i="122" s="1"/>
  <c r="B36" i="122" s="1"/>
  <c r="B38" i="122" s="1"/>
  <c r="B41" i="117"/>
  <c r="B181" i="125"/>
  <c r="B123" i="113"/>
  <c r="B127" i="113" s="1"/>
  <c r="B25" i="123"/>
  <c r="B27" i="123" s="1"/>
  <c r="B64" i="118"/>
  <c r="B66" i="118" s="1"/>
  <c r="B68" i="118" s="1"/>
  <c r="B22" i="120"/>
  <c r="B26" i="120" s="1"/>
  <c r="B48" i="125"/>
  <c r="B129" i="97"/>
  <c r="B30" i="97"/>
  <c r="B161" i="115" l="1"/>
  <c r="B173" i="115" s="1"/>
  <c r="B27" i="124"/>
  <c r="B32" i="124" s="1"/>
  <c r="B37" i="124" s="1"/>
  <c r="B184" i="125"/>
  <c r="B188" i="125" s="1"/>
  <c r="B204" i="125" s="1"/>
  <c r="B35" i="140"/>
  <c r="B37" i="140" s="1"/>
  <c r="B27" i="137"/>
  <c r="B29" i="137" s="1"/>
  <c r="B24" i="133"/>
  <c r="B26" i="133" s="1"/>
  <c r="B28" i="133" s="1"/>
  <c r="B32" i="134"/>
  <c r="B35" i="134" s="1"/>
  <c r="B37" i="134" s="1"/>
  <c r="B39" i="134" s="1"/>
  <c r="B42" i="134" s="1"/>
  <c r="B44" i="134" s="1"/>
  <c r="B46" i="134" s="1"/>
  <c r="B48" i="134" s="1"/>
  <c r="B70" i="118"/>
  <c r="B72" i="118" s="1"/>
  <c r="B78" i="118" s="1"/>
  <c r="B80" i="118" s="1"/>
  <c r="B51" i="125"/>
  <c r="B55" i="125" s="1"/>
  <c r="B31" i="123"/>
  <c r="B29" i="123"/>
  <c r="B33" i="123" s="1"/>
  <c r="B35" i="123" s="1"/>
  <c r="B37" i="123" s="1"/>
  <c r="B43" i="117"/>
  <c r="B34" i="116"/>
  <c r="B38" i="116" s="1"/>
  <c r="B24" i="120"/>
  <c r="B28" i="119"/>
  <c r="B131" i="113"/>
  <c r="B41" i="122"/>
  <c r="B43" i="122" s="1"/>
  <c r="B45" i="122" s="1"/>
  <c r="B47" i="122" s="1"/>
  <c r="B49" i="122" s="1"/>
  <c r="B36" i="113"/>
  <c r="B131" i="97"/>
  <c r="B32" i="97"/>
  <c r="B34" i="97" s="1"/>
  <c r="B36" i="97" s="1"/>
  <c r="B38" i="97" s="1"/>
  <c r="B40" i="97" s="1"/>
  <c r="B42" i="97" l="1"/>
  <c r="B44" i="97" s="1"/>
  <c r="B190" i="115"/>
  <c r="B209" i="115" s="1"/>
  <c r="B40" i="124"/>
  <c r="B46" i="124" s="1"/>
  <c r="B134" i="113"/>
  <c r="B136" i="113" s="1"/>
  <c r="B138" i="113" s="1"/>
  <c r="B140" i="113" s="1"/>
  <c r="B142" i="113" s="1"/>
  <c r="B145" i="113" s="1"/>
  <c r="B40" i="140"/>
  <c r="B31" i="137"/>
  <c r="B33" i="137" s="1"/>
  <c r="B35" i="137" s="1"/>
  <c r="B37" i="137" s="1"/>
  <c r="B39" i="137" s="1"/>
  <c r="B41" i="137" s="1"/>
  <c r="B43" i="137" s="1"/>
  <c r="B45" i="137" s="1"/>
  <c r="B47" i="137" s="1"/>
  <c r="B49" i="137" s="1"/>
  <c r="B51" i="137" s="1"/>
  <c r="B53" i="137" s="1"/>
  <c r="B55" i="137" s="1"/>
  <c r="B59" i="137" s="1"/>
  <c r="B61" i="137" s="1"/>
  <c r="B63" i="137" s="1"/>
  <c r="B65" i="137" s="1"/>
  <c r="B67" i="137" s="1"/>
  <c r="B69" i="137" s="1"/>
  <c r="B74" i="137" s="1"/>
  <c r="B76" i="137" s="1"/>
  <c r="B78" i="137" s="1"/>
  <c r="B80" i="137" s="1"/>
  <c r="B82" i="137" s="1"/>
  <c r="B84" i="137" s="1"/>
  <c r="B50" i="134"/>
  <c r="B40" i="116"/>
  <c r="B42" i="116" s="1"/>
  <c r="B58" i="125"/>
  <c r="B61" i="125" s="1"/>
  <c r="B64" i="125" s="1"/>
  <c r="B67" i="125" s="1"/>
  <c r="B70" i="125" s="1"/>
  <c r="B73" i="125" s="1"/>
  <c r="B77" i="125" s="1"/>
  <c r="B82" i="118"/>
  <c r="B86" i="118" s="1"/>
  <c r="B84" i="118"/>
  <c r="B28" i="120"/>
  <c r="B30" i="120" s="1"/>
  <c r="B32" i="120" s="1"/>
  <c r="B39" i="123"/>
  <c r="B41" i="123" s="1"/>
  <c r="B43" i="123" s="1"/>
  <c r="B45" i="123" s="1"/>
  <c r="B47" i="123" s="1"/>
  <c r="B49" i="123" s="1"/>
  <c r="B38" i="113"/>
  <c r="B40" i="113" s="1"/>
  <c r="B42" i="113" s="1"/>
  <c r="B44" i="113" s="1"/>
  <c r="B46" i="113" s="1"/>
  <c r="B48" i="113" s="1"/>
  <c r="B50" i="113" s="1"/>
  <c r="B52" i="113" s="1"/>
  <c r="B54" i="113" s="1"/>
  <c r="B56" i="113" s="1"/>
  <c r="B58" i="113" s="1"/>
  <c r="B60" i="113" s="1"/>
  <c r="B62" i="113" s="1"/>
  <c r="B64" i="113" s="1"/>
  <c r="B66" i="113" s="1"/>
  <c r="B68" i="113" s="1"/>
  <c r="B70" i="113" s="1"/>
  <c r="B72" i="113" s="1"/>
  <c r="B74" i="113" s="1"/>
  <c r="B76" i="113" s="1"/>
  <c r="B78" i="113" s="1"/>
  <c r="B82" i="113" s="1"/>
  <c r="B84" i="113" s="1"/>
  <c r="B86" i="113" s="1"/>
  <c r="B88" i="113" s="1"/>
  <c r="B90" i="113" s="1"/>
  <c r="B92" i="113" s="1"/>
  <c r="B94" i="113" s="1"/>
  <c r="B96" i="113" s="1"/>
  <c r="B98" i="113" s="1"/>
  <c r="B100" i="113" s="1"/>
  <c r="B30" i="119"/>
  <c r="B45" i="117"/>
  <c r="B133" i="97"/>
  <c r="B220" i="115" l="1"/>
  <c r="B231" i="115" s="1"/>
  <c r="B242" i="115" s="1"/>
  <c r="B88" i="118"/>
  <c r="B90" i="118" s="1"/>
  <c r="B92" i="118" s="1"/>
  <c r="B94" i="118" s="1"/>
  <c r="B44" i="116"/>
  <c r="B46" i="116" s="1"/>
  <c r="B49" i="116" s="1"/>
  <c r="B52" i="116" s="1"/>
  <c r="B54" i="116" s="1"/>
  <c r="B58" i="116" s="1"/>
  <c r="B62" i="116" s="1"/>
  <c r="B86" i="137"/>
  <c r="B89" i="137" s="1"/>
  <c r="B94" i="137" s="1"/>
  <c r="B101" i="137" s="1"/>
  <c r="B107" i="137" s="1"/>
  <c r="B109" i="137" s="1"/>
  <c r="B111" i="137" s="1"/>
  <c r="B113" i="137" s="1"/>
  <c r="B115" i="137" s="1"/>
  <c r="B120" i="137" s="1"/>
  <c r="B122" i="137" s="1"/>
  <c r="B124" i="137" s="1"/>
  <c r="B128" i="137" s="1"/>
  <c r="B130" i="137" s="1"/>
  <c r="B132" i="137" s="1"/>
  <c r="B134" i="137" s="1"/>
  <c r="B136" i="137" s="1"/>
  <c r="B140" i="137" s="1"/>
  <c r="B34" i="120"/>
  <c r="B36" i="120" s="1"/>
  <c r="B38" i="120" s="1"/>
  <c r="B40" i="120" s="1"/>
  <c r="B42" i="120" s="1"/>
  <c r="B44" i="120" s="1"/>
  <c r="B46" i="120" s="1"/>
  <c r="B48" i="120" s="1"/>
  <c r="B50" i="120" s="1"/>
  <c r="B52" i="120" s="1"/>
  <c r="B54" i="120" s="1"/>
  <c r="B56" i="120" s="1"/>
  <c r="B58" i="120" s="1"/>
  <c r="B60" i="120" s="1"/>
  <c r="B62" i="120" s="1"/>
  <c r="B64" i="120" s="1"/>
  <c r="B66" i="120" s="1"/>
  <c r="B68" i="120" s="1"/>
  <c r="B32" i="119"/>
  <c r="B34" i="119" s="1"/>
  <c r="B36" i="119" s="1"/>
  <c r="B38" i="119" s="1"/>
  <c r="B40" i="119" s="1"/>
  <c r="B42" i="119" s="1"/>
  <c r="B47" i="117"/>
  <c r="B49" i="117" s="1"/>
  <c r="B51" i="117" s="1"/>
  <c r="B135" i="97"/>
  <c r="B137" i="97" s="1"/>
  <c r="B139" i="97" s="1"/>
  <c r="B141" i="97" s="1"/>
  <c r="B143" i="97" s="1"/>
  <c r="B145" i="97" s="1"/>
  <c r="B147" i="97" s="1"/>
  <c r="B149" i="97" s="1"/>
  <c r="B253" i="115" l="1"/>
  <c r="B268" i="115" s="1"/>
  <c r="B288" i="115" s="1"/>
  <c r="B65" i="116"/>
  <c r="B67" i="116" s="1"/>
  <c r="B69" i="116" s="1"/>
  <c r="B71" i="116" s="1"/>
  <c r="B73" i="116" s="1"/>
  <c r="B75" i="116" s="1"/>
  <c r="B77" i="116" s="1"/>
  <c r="B81" i="116" s="1"/>
  <c r="B85" i="116" s="1"/>
  <c r="B87" i="116" s="1"/>
  <c r="B89" i="116" s="1"/>
  <c r="B91" i="116" s="1"/>
  <c r="B93" i="116" s="1"/>
  <c r="B95" i="116" s="1"/>
  <c r="B44" i="119"/>
  <c r="B46" i="119" s="1"/>
  <c r="B48" i="119" s="1"/>
  <c r="B50" i="119" s="1"/>
  <c r="B52" i="119" s="1"/>
  <c r="B106" i="114"/>
  <c r="A88" i="71"/>
  <c r="A84" i="71"/>
  <c r="B302" i="115" l="1"/>
  <c r="B318" i="115" s="1"/>
  <c r="B334" i="115" s="1"/>
  <c r="B354" i="115" s="1"/>
  <c r="B110" i="114"/>
  <c r="B112" i="114" s="1"/>
  <c r="B116" i="114" s="1"/>
  <c r="B97" i="116"/>
  <c r="B101" i="116" s="1"/>
  <c r="B103" i="116" s="1"/>
  <c r="B105" i="116" s="1"/>
  <c r="B107" i="116" s="1"/>
  <c r="B109" i="116" s="1"/>
  <c r="B111" i="116" s="1"/>
  <c r="B113" i="116" s="1"/>
  <c r="B66" i="117"/>
  <c r="B69" i="117" s="1"/>
  <c r="B71" i="117" s="1"/>
  <c r="B78" i="117" s="1"/>
  <c r="B84" i="117" s="1"/>
  <c r="B86" i="117" s="1"/>
  <c r="B94" i="117" s="1"/>
  <c r="B58" i="119"/>
  <c r="B60" i="119" s="1"/>
  <c r="B62" i="119" s="1"/>
  <c r="B64" i="119" s="1"/>
  <c r="B366" i="115" l="1"/>
  <c r="B382" i="115" s="1"/>
  <c r="B398" i="115" s="1"/>
  <c r="B417" i="115" s="1"/>
  <c r="B119" i="114"/>
  <c r="B121" i="114" s="1"/>
  <c r="B123" i="114" s="1"/>
  <c r="B125" i="114" s="1"/>
  <c r="B127" i="114" s="1"/>
  <c r="B129" i="114" s="1"/>
  <c r="B131" i="114" s="1"/>
  <c r="B133" i="114" s="1"/>
  <c r="B135" i="114" s="1"/>
  <c r="B137" i="114" s="1"/>
  <c r="B139" i="114" s="1"/>
  <c r="B141" i="114" s="1"/>
  <c r="B147" i="114" s="1"/>
  <c r="B153" i="114" s="1"/>
  <c r="B155" i="114" s="1"/>
  <c r="B161" i="114" s="1"/>
  <c r="B163" i="114" s="1"/>
  <c r="B165" i="114" s="1"/>
  <c r="A38" i="62"/>
  <c r="A36" i="62"/>
  <c r="A34" i="62"/>
  <c r="B432" i="115" l="1"/>
  <c r="B448" i="115" s="1"/>
  <c r="B456" i="115" s="1"/>
  <c r="B459" i="115" s="1"/>
  <c r="B167" i="114"/>
  <c r="B169" i="114" s="1"/>
  <c r="A70" i="71"/>
  <c r="A68" i="71"/>
  <c r="B171" i="114" l="1"/>
  <c r="B173" i="114" s="1"/>
  <c r="B175" i="114" s="1"/>
  <c r="B177" i="114" s="1"/>
  <c r="B179" i="114" s="1"/>
  <c r="B185" i="114" s="1"/>
  <c r="B187" i="114" s="1"/>
  <c r="B189" i="114" s="1"/>
  <c r="A14" i="93" l="1"/>
  <c r="A11" i="93" l="1"/>
  <c r="A25" i="65" l="1"/>
  <c r="A64" i="67"/>
  <c r="A62" i="67"/>
  <c r="A58" i="67"/>
  <c r="A56" i="67"/>
  <c r="A53" i="67"/>
  <c r="A51" i="67"/>
  <c r="A49" i="67"/>
  <c r="B47" i="67"/>
  <c r="A47" i="67"/>
  <c r="A34" i="76"/>
  <c r="B49" i="67" l="1"/>
  <c r="B51" i="67" l="1"/>
  <c r="B53" i="67"/>
  <c r="B56" i="67" l="1"/>
  <c r="B58" i="67" l="1"/>
  <c r="A32" i="76" l="1"/>
  <c r="A48" i="32"/>
  <c r="A46" i="32"/>
  <c r="A44" i="32"/>
  <c r="A44" i="59" l="1"/>
  <c r="A42" i="59"/>
  <c r="A70" i="59"/>
  <c r="A35" i="54" l="1"/>
  <c r="A82" i="67"/>
  <c r="A118" i="71" l="1"/>
  <c r="A116" i="71"/>
  <c r="G37" i="53"/>
  <c r="G45" i="53" s="1"/>
  <c r="A226" i="67"/>
  <c r="A78" i="56"/>
  <c r="A280" i="32"/>
  <c r="A278" i="32"/>
  <c r="A72" i="94"/>
  <c r="A70" i="94"/>
  <c r="A68" i="94"/>
  <c r="A66" i="94"/>
  <c r="A64" i="94"/>
  <c r="A62" i="94"/>
  <c r="A60" i="94"/>
  <c r="A56" i="94"/>
  <c r="A54" i="94"/>
  <c r="A52" i="94"/>
  <c r="A50" i="94"/>
  <c r="A48" i="94"/>
  <c r="A46" i="94"/>
  <c r="A44" i="94"/>
  <c r="B22" i="29"/>
  <c r="A22" i="29"/>
  <c r="A40" i="94"/>
  <c r="A38" i="94"/>
  <c r="A36" i="94"/>
  <c r="A34" i="94"/>
  <c r="A32" i="94"/>
  <c r="A30" i="94"/>
  <c r="B28" i="94"/>
  <c r="A28" i="94"/>
  <c r="B30" i="94" s="1"/>
  <c r="A96" i="71"/>
  <c r="A94" i="71"/>
  <c r="A92" i="71"/>
  <c r="A90" i="71"/>
  <c r="A98" i="71"/>
  <c r="A65" i="65"/>
  <c r="A63" i="65"/>
  <c r="A224" i="67"/>
  <c r="A222" i="67"/>
  <c r="A220" i="67"/>
  <c r="A218" i="67"/>
  <c r="A216" i="67"/>
  <c r="A214" i="67"/>
  <c r="A212" i="67"/>
  <c r="A210" i="67"/>
  <c r="A208" i="67"/>
  <c r="A206" i="67"/>
  <c r="A204" i="67"/>
  <c r="A202" i="67"/>
  <c r="A200" i="67"/>
  <c r="A198" i="67"/>
  <c r="A196" i="67"/>
  <c r="A194" i="67"/>
  <c r="A192" i="67"/>
  <c r="A190" i="67"/>
  <c r="A188" i="67"/>
  <c r="A42" i="56"/>
  <c r="A68" i="59"/>
  <c r="A32" i="91"/>
  <c r="A61" i="65"/>
  <c r="A50" i="76"/>
  <c r="A48" i="76"/>
  <c r="A54" i="76"/>
  <c r="A52" i="76"/>
  <c r="A40" i="76"/>
  <c r="A38" i="76"/>
  <c r="A36" i="76"/>
  <c r="A186" i="67"/>
  <c r="A184" i="67"/>
  <c r="A182" i="67"/>
  <c r="A180" i="67"/>
  <c r="A178" i="67"/>
  <c r="A176" i="67"/>
  <c r="A174" i="67"/>
  <c r="A172" i="67"/>
  <c r="A170" i="67"/>
  <c r="A168" i="67"/>
  <c r="A166" i="67"/>
  <c r="A164" i="67"/>
  <c r="A162" i="67"/>
  <c r="A160" i="67"/>
  <c r="A158" i="67"/>
  <c r="A156" i="67"/>
  <c r="A154" i="67"/>
  <c r="A152" i="67"/>
  <c r="A150" i="67"/>
  <c r="A148" i="67"/>
  <c r="A146" i="67"/>
  <c r="A144" i="67"/>
  <c r="A142" i="67"/>
  <c r="A140" i="67"/>
  <c r="A138" i="67"/>
  <c r="A136" i="67"/>
  <c r="A134" i="67"/>
  <c r="A132" i="67"/>
  <c r="A130" i="67"/>
  <c r="A128" i="67"/>
  <c r="A126" i="67"/>
  <c r="A124" i="67"/>
  <c r="A122" i="67"/>
  <c r="A120" i="67"/>
  <c r="A118" i="67"/>
  <c r="A116" i="67"/>
  <c r="A114" i="67"/>
  <c r="A112" i="67"/>
  <c r="A110" i="67"/>
  <c r="A108" i="67"/>
  <c r="A106" i="67"/>
  <c r="A104" i="67"/>
  <c r="A98" i="67"/>
  <c r="A96" i="67"/>
  <c r="A94" i="67"/>
  <c r="A92" i="67"/>
  <c r="A90" i="67"/>
  <c r="A88" i="67"/>
  <c r="A84" i="67"/>
  <c r="A80" i="67"/>
  <c r="A78" i="67"/>
  <c r="A76" i="67"/>
  <c r="A74" i="67"/>
  <c r="A72" i="67"/>
  <c r="A68" i="67"/>
  <c r="A66" i="67"/>
  <c r="A60" i="67"/>
  <c r="B10" i="29"/>
  <c r="A10" i="29"/>
  <c r="A9" i="93"/>
  <c r="B7" i="93"/>
  <c r="A7" i="93"/>
  <c r="B9" i="93"/>
  <c r="A43" i="53"/>
  <c r="A41" i="53"/>
  <c r="A51" i="35"/>
  <c r="A49" i="35"/>
  <c r="A43" i="65"/>
  <c r="A41" i="65"/>
  <c r="A112" i="71"/>
  <c r="A110" i="71"/>
  <c r="A108" i="71"/>
  <c r="A45" i="54"/>
  <c r="A43" i="54"/>
  <c r="A39" i="53"/>
  <c r="A76" i="71"/>
  <c r="A64" i="32"/>
  <c r="A62" i="32"/>
  <c r="A60" i="32"/>
  <c r="A86" i="56"/>
  <c r="A84" i="56"/>
  <c r="A82" i="56"/>
  <c r="A80" i="56"/>
  <c r="A93" i="59"/>
  <c r="A91" i="59"/>
  <c r="A89" i="59"/>
  <c r="A87" i="59"/>
  <c r="A85" i="59"/>
  <c r="A39" i="54"/>
  <c r="A37" i="54"/>
  <c r="A33" i="54"/>
  <c r="A31" i="54"/>
  <c r="A27" i="52"/>
  <c r="A36" i="32"/>
  <c r="A33" i="53"/>
  <c r="A31" i="53"/>
  <c r="A33" i="65"/>
  <c r="A29" i="65"/>
  <c r="A21" i="65"/>
  <c r="A225" i="32"/>
  <c r="A173" i="32"/>
  <c r="A74" i="71"/>
  <c r="A66" i="71"/>
  <c r="A64" i="71"/>
  <c r="A62" i="71"/>
  <c r="A35" i="65"/>
  <c r="A106" i="71"/>
  <c r="A82" i="71"/>
  <c r="A80" i="71"/>
  <c r="A78" i="71"/>
  <c r="A59" i="65"/>
  <c r="A47" i="65"/>
  <c r="A45" i="65"/>
  <c r="A39" i="65"/>
  <c r="A55" i="65"/>
  <c r="A56" i="56"/>
  <c r="A58" i="56"/>
  <c r="A54" i="56"/>
  <c r="A52" i="56"/>
  <c r="A64" i="59"/>
  <c r="A62" i="59"/>
  <c r="A60" i="59"/>
  <c r="A34" i="32"/>
  <c r="A41" i="35"/>
  <c r="A39" i="35"/>
  <c r="A56" i="62"/>
  <c r="A54" i="62"/>
  <c r="A50" i="62"/>
  <c r="A48" i="62"/>
  <c r="A44" i="71"/>
  <c r="A46" i="71"/>
  <c r="A71" i="35"/>
  <c r="A69" i="35"/>
  <c r="A67" i="35"/>
  <c r="A63" i="35"/>
  <c r="A61" i="35"/>
  <c r="A45" i="35"/>
  <c r="A37" i="35"/>
  <c r="A26" i="56"/>
  <c r="A38" i="56"/>
  <c r="A74" i="59"/>
  <c r="A72" i="59"/>
  <c r="A76" i="59"/>
  <c r="A66" i="59"/>
  <c r="A56" i="59"/>
  <c r="A54" i="59"/>
  <c r="A46" i="59"/>
  <c r="A40" i="59"/>
  <c r="A38" i="59"/>
  <c r="A100" i="71"/>
  <c r="A75" i="35"/>
  <c r="A46" i="76"/>
  <c r="A44" i="76"/>
  <c r="A58" i="76"/>
  <c r="A56" i="76"/>
  <c r="A35" i="35"/>
  <c r="A33" i="35"/>
  <c r="A68" i="32"/>
  <c r="A66" i="32"/>
  <c r="A53" i="65"/>
  <c r="A56" i="32"/>
  <c r="A28" i="56"/>
  <c r="A24" i="56"/>
  <c r="A36" i="59"/>
  <c r="A58" i="32"/>
  <c r="A54" i="32"/>
  <c r="A35" i="53"/>
  <c r="A29" i="53"/>
  <c r="A37" i="53"/>
  <c r="A27" i="53"/>
  <c r="A25" i="53"/>
  <c r="A40" i="62"/>
  <c r="A29" i="52"/>
  <c r="A114" i="71"/>
  <c r="A104" i="71"/>
  <c r="A102" i="71"/>
  <c r="A42" i="32"/>
  <c r="A40" i="32"/>
  <c r="A38" i="32"/>
  <c r="A50" i="32"/>
  <c r="A51" i="65"/>
  <c r="A49" i="65"/>
  <c r="A37" i="65"/>
  <c r="A59" i="35"/>
  <c r="A57" i="35"/>
  <c r="A86" i="71"/>
  <c r="A56" i="71"/>
  <c r="A54" i="71"/>
  <c r="A52" i="71"/>
  <c r="A50" i="71"/>
  <c r="A48" i="71"/>
  <c r="A42" i="71"/>
  <c r="A120" i="32"/>
  <c r="A34" i="91"/>
  <c r="A47" i="35"/>
  <c r="A44" i="56"/>
  <c r="A40" i="56"/>
  <c r="A36" i="56"/>
  <c r="A34" i="56"/>
  <c r="A32" i="56"/>
  <c r="A58" i="59"/>
  <c r="A50" i="59"/>
  <c r="A34" i="59"/>
  <c r="A52" i="59"/>
  <c r="A22" i="45"/>
  <c r="A25" i="52"/>
  <c r="A57" i="65"/>
  <c r="A88" i="35"/>
  <c r="A76" i="56"/>
  <c r="A46" i="56"/>
  <c r="A78" i="59"/>
  <c r="A42" i="76"/>
  <c r="A23" i="53"/>
  <c r="A50" i="56"/>
  <c r="A18" i="56"/>
  <c r="A29" i="54"/>
  <c r="A58" i="71"/>
  <c r="A30" i="91"/>
  <c r="A28" i="91"/>
  <c r="A46" i="62"/>
  <c r="A73" i="35"/>
  <c r="A55" i="35"/>
  <c r="A52" i="32"/>
  <c r="A70" i="67"/>
  <c r="A92" i="35"/>
  <c r="A60" i="71"/>
  <c r="A8" i="29"/>
  <c r="A41" i="54"/>
  <c r="A43" i="35"/>
  <c r="A31" i="35"/>
  <c r="A30" i="56"/>
  <c r="A20" i="45"/>
  <c r="B16" i="30"/>
  <c r="A16" i="30"/>
  <c r="B26" i="91"/>
  <c r="A26" i="91"/>
  <c r="B28" i="91" s="1"/>
  <c r="A28" i="32"/>
  <c r="B28" i="32"/>
  <c r="B34" i="32" s="1"/>
  <c r="B36" i="32" s="1"/>
  <c r="A17" i="65"/>
  <c r="B17" i="65"/>
  <c r="A21" i="53"/>
  <c r="A22" i="52"/>
  <c r="B22" i="52"/>
  <c r="A30" i="59"/>
  <c r="B34" i="59" s="1"/>
  <c r="B30" i="59"/>
  <c r="A40" i="71"/>
  <c r="B40" i="71"/>
  <c r="A72" i="71"/>
  <c r="A27" i="54"/>
  <c r="B27" i="54"/>
  <c r="A47" i="54"/>
  <c r="A51" i="54"/>
  <c r="A22" i="76"/>
  <c r="B24" i="76" s="1"/>
  <c r="B22" i="76"/>
  <c r="A24" i="76"/>
  <c r="A26" i="76"/>
  <c r="A28" i="76"/>
  <c r="A30" i="76"/>
  <c r="A80" i="59"/>
  <c r="A82" i="59"/>
  <c r="A96" i="59"/>
  <c r="A100" i="59"/>
  <c r="A29" i="35"/>
  <c r="B29" i="35"/>
  <c r="A53" i="35"/>
  <c r="A90" i="35"/>
  <c r="A99" i="35"/>
  <c r="A16" i="56"/>
  <c r="B16" i="56"/>
  <c r="A20" i="56"/>
  <c r="A22" i="56"/>
  <c r="A28" i="62"/>
  <c r="B30" i="62" s="1"/>
  <c r="B32" i="62" s="1"/>
  <c r="B28" i="62"/>
  <c r="A30" i="62"/>
  <c r="A32" i="62"/>
  <c r="A42" i="62"/>
  <c r="A44" i="62"/>
  <c r="A64" i="76"/>
  <c r="A48" i="56"/>
  <c r="A63" i="56"/>
  <c r="B22" i="30"/>
  <c r="B8" i="29"/>
  <c r="A12" i="29"/>
  <c r="B12" i="29"/>
  <c r="A14" i="29"/>
  <c r="B14" i="29"/>
  <c r="A18" i="29"/>
  <c r="B18" i="29"/>
  <c r="A16" i="29"/>
  <c r="B16" i="29"/>
  <c r="A20" i="29"/>
  <c r="B20" i="29"/>
  <c r="A8" i="30"/>
  <c r="B8" i="30"/>
  <c r="A10" i="30"/>
  <c r="B10" i="30"/>
  <c r="A12" i="30"/>
  <c r="B12" i="30"/>
  <c r="A14" i="30"/>
  <c r="B14" i="30"/>
  <c r="A18" i="30"/>
  <c r="B18" i="30"/>
  <c r="A20" i="30"/>
  <c r="B20" i="30"/>
  <c r="A22" i="30"/>
  <c r="A7" i="45"/>
  <c r="B7" i="45"/>
  <c r="B21" i="53"/>
  <c r="B31" i="35"/>
  <c r="B20" i="45" l="1"/>
  <c r="B18" i="56"/>
  <c r="B20" i="56" s="1"/>
  <c r="B22" i="56" s="1"/>
  <c r="F12" i="30"/>
  <c r="B23" i="53"/>
  <c r="B25" i="53" s="1"/>
  <c r="B25" i="52"/>
  <c r="B27" i="52" s="1"/>
  <c r="B29" i="52" s="1"/>
  <c r="B36" i="59"/>
  <c r="B38" i="59" s="1"/>
  <c r="B22" i="45"/>
  <c r="F16" i="30"/>
  <c r="F20" i="30"/>
  <c r="B34" i="62"/>
  <c r="B36" i="62" s="1"/>
  <c r="B26" i="76"/>
  <c r="B28" i="76" s="1"/>
  <c r="B32" i="94"/>
  <c r="B30" i="91"/>
  <c r="F10" i="30"/>
  <c r="B42" i="71"/>
  <c r="F18" i="30"/>
  <c r="F14" i="30"/>
  <c r="B33" i="35"/>
  <c r="B35" i="35" s="1"/>
  <c r="B37" i="35" s="1"/>
  <c r="B11" i="93"/>
  <c r="B14" i="93" s="1"/>
  <c r="B38" i="32"/>
  <c r="B40" i="32" s="1"/>
  <c r="F8" i="30"/>
  <c r="B29" i="54"/>
  <c r="B21" i="65"/>
  <c r="B25" i="65" s="1"/>
  <c r="B28" i="45" l="1"/>
  <c r="B30" i="45" s="1"/>
  <c r="F22" i="30"/>
  <c r="F25" i="30" s="1"/>
  <c r="F10" i="25" s="1"/>
  <c r="B44" i="71"/>
  <c r="B32" i="91"/>
  <c r="B34" i="91" s="1"/>
  <c r="B34" i="94"/>
  <c r="B36" i="94" s="1"/>
  <c r="B38" i="94" s="1"/>
  <c r="B30" i="76"/>
  <c r="B32" i="76" s="1"/>
  <c r="B38" i="62"/>
  <c r="B40" i="62" s="1"/>
  <c r="B40" i="59"/>
  <c r="B24" i="56"/>
  <c r="B26" i="56" s="1"/>
  <c r="B39" i="35"/>
  <c r="B41" i="35" s="1"/>
  <c r="B42" i="32"/>
  <c r="B44" i="32" s="1"/>
  <c r="B31" i="54"/>
  <c r="B27" i="53"/>
  <c r="B29" i="65"/>
  <c r="B32" i="45" l="1"/>
  <c r="B34" i="45"/>
  <c r="B46" i="71"/>
  <c r="B48" i="71" s="1"/>
  <c r="B50" i="71" s="1"/>
  <c r="B34" i="76"/>
  <c r="B42" i="62"/>
  <c r="B42" i="59"/>
  <c r="B44" i="59" s="1"/>
  <c r="B46" i="59" s="1"/>
  <c r="B36" i="76"/>
  <c r="B38" i="76" s="1"/>
  <c r="B40" i="76" s="1"/>
  <c r="B44" i="62"/>
  <c r="B46" i="62" s="1"/>
  <c r="B40" i="94"/>
  <c r="B44" i="94" s="1"/>
  <c r="B28" i="56"/>
  <c r="B43" i="35"/>
  <c r="B46" i="32"/>
  <c r="B48" i="32" s="1"/>
  <c r="B50" i="32" s="1"/>
  <c r="B52" i="32" s="1"/>
  <c r="B33" i="54"/>
  <c r="B35" i="54" s="1"/>
  <c r="B29" i="53"/>
  <c r="B31" i="53" s="1"/>
  <c r="B33" i="65"/>
  <c r="B60" i="67"/>
  <c r="B30" i="56" l="1"/>
  <c r="F8" i="25"/>
  <c r="F31" i="25" s="1"/>
  <c r="F36" i="25" s="1"/>
  <c r="F38" i="25" s="1"/>
  <c r="F41" i="25" s="1"/>
  <c r="B42" i="76"/>
  <c r="B44" i="76" s="1"/>
  <c r="B46" i="76" s="1"/>
  <c r="B48" i="76" s="1"/>
  <c r="B50" i="76" s="1"/>
  <c r="B52" i="76" s="1"/>
  <c r="B54" i="76" s="1"/>
  <c r="B48" i="62"/>
  <c r="B50" i="62" s="1"/>
  <c r="B46" i="94"/>
  <c r="B52" i="71"/>
  <c r="B54" i="71" s="1"/>
  <c r="B32" i="56"/>
  <c r="B45" i="35"/>
  <c r="B54" i="32"/>
  <c r="B56" i="32" s="1"/>
  <c r="B58" i="32" s="1"/>
  <c r="B60" i="32" s="1"/>
  <c r="B37" i="54"/>
  <c r="B33" i="53"/>
  <c r="B62" i="67"/>
  <c r="B64" i="67" s="1"/>
  <c r="B35" i="65"/>
  <c r="B50" i="59"/>
  <c r="B54" i="62" l="1"/>
  <c r="B56" i="62" s="1"/>
  <c r="B56" i="71"/>
  <c r="B58" i="71" s="1"/>
  <c r="B48" i="94"/>
  <c r="B34" i="56"/>
  <c r="B47" i="35"/>
  <c r="B49" i="35" s="1"/>
  <c r="B62" i="32"/>
  <c r="B64" i="32" s="1"/>
  <c r="B66" i="32" s="1"/>
  <c r="B39" i="54"/>
  <c r="B41" i="54" s="1"/>
  <c r="B43" i="54" s="1"/>
  <c r="B35" i="53"/>
  <c r="B37" i="53" s="1"/>
  <c r="B37" i="65"/>
  <c r="B39" i="65" s="1"/>
  <c r="B56" i="76"/>
  <c r="B52" i="59"/>
  <c r="B66" i="67"/>
  <c r="B60" i="71" l="1"/>
  <c r="B50" i="94"/>
  <c r="B36" i="56"/>
  <c r="B38" i="56" s="1"/>
  <c r="B51" i="35"/>
  <c r="B53" i="35" s="1"/>
  <c r="B55" i="35" s="1"/>
  <c r="B57" i="35" s="1"/>
  <c r="B59" i="35" s="1"/>
  <c r="B61" i="35" s="1"/>
  <c r="B63" i="35" s="1"/>
  <c r="B68" i="32"/>
  <c r="B120" i="32" s="1"/>
  <c r="B45" i="54"/>
  <c r="B47" i="54" s="1"/>
  <c r="B39" i="53"/>
  <c r="B41" i="53" s="1"/>
  <c r="B43" i="53" s="1"/>
  <c r="B41" i="65"/>
  <c r="B58" i="76"/>
  <c r="B64" i="76" s="1"/>
  <c r="B54" i="59"/>
  <c r="B56" i="59" s="1"/>
  <c r="B68" i="67"/>
  <c r="B62" i="71" l="1"/>
  <c r="B64" i="71" s="1"/>
  <c r="B52" i="94"/>
  <c r="B54" i="94" s="1"/>
  <c r="B56" i="94" s="1"/>
  <c r="B40" i="56"/>
  <c r="B67" i="35"/>
  <c r="B69" i="35" s="1"/>
  <c r="B71" i="35" s="1"/>
  <c r="B73" i="35" s="1"/>
  <c r="B75" i="35" s="1"/>
  <c r="B88" i="35" s="1"/>
  <c r="B90" i="35" s="1"/>
  <c r="B92" i="35" s="1"/>
  <c r="B99" i="35" s="1"/>
  <c r="B173" i="32"/>
  <c r="B225" i="32" s="1"/>
  <c r="B278" i="32" s="1"/>
  <c r="B280" i="32" s="1"/>
  <c r="B51" i="54"/>
  <c r="B43" i="65"/>
  <c r="B45" i="65" s="1"/>
  <c r="B47" i="65" s="1"/>
  <c r="B49" i="65" s="1"/>
  <c r="B51" i="65" s="1"/>
  <c r="B53" i="65" s="1"/>
  <c r="B55" i="65" s="1"/>
  <c r="B57" i="65" s="1"/>
  <c r="B59" i="65" s="1"/>
  <c r="B61" i="65" s="1"/>
  <c r="B63" i="65" s="1"/>
  <c r="B65" i="65" s="1"/>
  <c r="B58" i="59"/>
  <c r="B70" i="67"/>
  <c r="B72" i="67" s="1"/>
  <c r="B42" i="56" l="1"/>
  <c r="B44" i="56" s="1"/>
  <c r="B46" i="56" s="1"/>
  <c r="B66" i="71"/>
  <c r="B60" i="94"/>
  <c r="B62" i="94" s="1"/>
  <c r="B64" i="94" s="1"/>
  <c r="B60" i="59"/>
  <c r="B62" i="59" s="1"/>
  <c r="B64" i="59" s="1"/>
  <c r="B66" i="59" s="1"/>
  <c r="B74" i="67"/>
  <c r="B76" i="67" s="1"/>
  <c r="B78" i="67" s="1"/>
  <c r="B80" i="67" s="1"/>
  <c r="B48" i="56" l="1"/>
  <c r="B50" i="56" s="1"/>
  <c r="B52" i="56" s="1"/>
  <c r="B54" i="56" s="1"/>
  <c r="B56" i="56" s="1"/>
  <c r="B58" i="56" s="1"/>
  <c r="B63" i="56" s="1"/>
  <c r="B76" i="56" s="1"/>
  <c r="B78" i="56" s="1"/>
  <c r="B80" i="56" s="1"/>
  <c r="B82" i="56" s="1"/>
  <c r="B84" i="56" s="1"/>
  <c r="B86" i="56" s="1"/>
  <c r="B68" i="71"/>
  <c r="B66" i="94"/>
  <c r="B68" i="94" s="1"/>
  <c r="B70" i="94" s="1"/>
  <c r="B72" i="94" s="1"/>
  <c r="B68" i="59"/>
  <c r="B70" i="59" s="1"/>
  <c r="B82" i="67"/>
  <c r="B84" i="67" s="1"/>
  <c r="B88" i="67" s="1"/>
  <c r="B90" i="67" s="1"/>
  <c r="B92" i="67" s="1"/>
  <c r="B94" i="67" s="1"/>
  <c r="B96" i="67" s="1"/>
  <c r="B98" i="67" s="1"/>
  <c r="B100" i="67" l="1"/>
  <c r="B104" i="67" s="1"/>
  <c r="B106" i="67" s="1"/>
  <c r="B108" i="67" s="1"/>
  <c r="B110" i="67" s="1"/>
  <c r="B112" i="67" s="1"/>
  <c r="B114" i="67" s="1"/>
  <c r="B116" i="67" s="1"/>
  <c r="B118" i="67" s="1"/>
  <c r="B120" i="67" s="1"/>
  <c r="B122" i="67" s="1"/>
  <c r="B124" i="67" s="1"/>
  <c r="B126" i="67" s="1"/>
  <c r="B128" i="67" s="1"/>
  <c r="B130" i="67" s="1"/>
  <c r="B132" i="67" s="1"/>
  <c r="B134" i="67" s="1"/>
  <c r="B136" i="67" s="1"/>
  <c r="B138" i="67" s="1"/>
  <c r="B140" i="67" s="1"/>
  <c r="B142" i="67" s="1"/>
  <c r="B144" i="67" s="1"/>
  <c r="B146" i="67" s="1"/>
  <c r="B148" i="67" s="1"/>
  <c r="B150" i="67" s="1"/>
  <c r="B152" i="67" s="1"/>
  <c r="B154" i="67" s="1"/>
  <c r="B156" i="67" s="1"/>
  <c r="B158" i="67" s="1"/>
  <c r="B160" i="67" s="1"/>
  <c r="B162" i="67" s="1"/>
  <c r="B164" i="67" s="1"/>
  <c r="B166" i="67" s="1"/>
  <c r="B168" i="67" s="1"/>
  <c r="B170" i="67" s="1"/>
  <c r="B172" i="67" s="1"/>
  <c r="B174" i="67" s="1"/>
  <c r="B176" i="67" s="1"/>
  <c r="B178" i="67" s="1"/>
  <c r="B180" i="67" s="1"/>
  <c r="B182" i="67" s="1"/>
  <c r="B184" i="67" s="1"/>
  <c r="B186" i="67" s="1"/>
  <c r="B188" i="67" s="1"/>
  <c r="B190" i="67" s="1"/>
  <c r="B192" i="67" s="1"/>
  <c r="B194" i="67" s="1"/>
  <c r="B196" i="67" s="1"/>
  <c r="B198" i="67" s="1"/>
  <c r="B200" i="67" s="1"/>
  <c r="B202" i="67" s="1"/>
  <c r="B204" i="67" s="1"/>
  <c r="B206" i="67" s="1"/>
  <c r="B208" i="67" s="1"/>
  <c r="B210" i="67" s="1"/>
  <c r="B212" i="67" s="1"/>
  <c r="B214" i="67" s="1"/>
  <c r="B216" i="67" s="1"/>
  <c r="B218" i="67" s="1"/>
  <c r="B220" i="67" s="1"/>
  <c r="B222" i="67" s="1"/>
  <c r="B224" i="67" s="1"/>
  <c r="B226" i="67" s="1"/>
  <c r="B70" i="71"/>
  <c r="B72" i="71" s="1"/>
  <c r="B74" i="71" s="1"/>
  <c r="B76" i="71" s="1"/>
  <c r="B78" i="71" s="1"/>
  <c r="B72" i="59"/>
  <c r="B74" i="59" s="1"/>
  <c r="B76" i="59" s="1"/>
  <c r="B78" i="59" s="1"/>
  <c r="B80" i="59" s="1"/>
  <c r="B82" i="59" s="1"/>
  <c r="B85" i="59" s="1"/>
  <c r="B87" i="59" s="1"/>
  <c r="B89" i="59" s="1"/>
  <c r="B91" i="59" s="1"/>
  <c r="B93" i="59" s="1"/>
  <c r="B96" i="59" s="1"/>
  <c r="B100" i="59" s="1"/>
  <c r="B80" i="71" l="1"/>
  <c r="B82" i="71" s="1"/>
  <c r="B84" i="71" l="1"/>
  <c r="B86" i="71" s="1"/>
  <c r="B88" i="71" l="1"/>
  <c r="B90" i="71" s="1"/>
  <c r="B92" i="71" s="1"/>
  <c r="B94" i="71" s="1"/>
  <c r="B96" i="71" s="1"/>
  <c r="B98" i="71" s="1"/>
  <c r="B100" i="71" s="1"/>
  <c r="B102" i="71" s="1"/>
  <c r="B104" i="71" s="1"/>
  <c r="B106" i="71" s="1"/>
  <c r="B108" i="71" s="1"/>
  <c r="B110" i="71" s="1"/>
  <c r="B112" i="71" s="1"/>
  <c r="B114" i="71" s="1"/>
  <c r="B116" i="71" s="1"/>
  <c r="B118" i="71" s="1"/>
</calcChain>
</file>

<file path=xl/sharedStrings.xml><?xml version="1.0" encoding="utf-8"?>
<sst xmlns="http://schemas.openxmlformats.org/spreadsheetml/2006/main" count="10306" uniqueCount="3846">
  <si>
    <t>DN 40</t>
  </si>
  <si>
    <t>DN 65</t>
  </si>
  <si>
    <t>Barva, tip, velikost in način polaganja po izboru projektanta.</t>
  </si>
  <si>
    <t>Izvajalec keramičarskih del mora dati na vpogled vzorce keramičnih ploščic, bordur in zaključnih profilov predvidenih za polaganje.</t>
  </si>
  <si>
    <t>Oblaganje se lahko prične po pisni potrditvi vzorcev s strani projektanta.</t>
  </si>
  <si>
    <t>izdelavo in izrez odprtin za vgradnjo instalacijskih in drugih elementov in tesnenje</t>
  </si>
  <si>
    <t>Tam, kjer je v popisu določen kos opisan kot določen tip ali blagovna znamka (kot npr...), se to razume v smislu lažjega opisa: enakovreden ali boljši.</t>
  </si>
  <si>
    <t>Čiščenje izdelkov pred in po opravljenem delu in zaščita do predaje naročniku.</t>
  </si>
  <si>
    <t>Nanaša se na podlago pripravljeno po navodilu proizvajalca barve.</t>
  </si>
  <si>
    <t>Ton barve za vsa slikopleskarska dela je po izbiri projektanta.</t>
  </si>
  <si>
    <t xml:space="preserve">Izvajalec slikarskih del mora strogo paziti na to, da s svojim delom ne poškoduje ali onesnaži izdelkov drugih izvajalcev, po potrebi mora le-te ustrezno zaščititi. Izlivanje barv, beleža in drugega slikarskega materiala v vodovodne ali straniščne školjke ni dovoljeno, za škodo odgovarja izvajalec slikarskih del, prav tako odgovarja za škodo, ki bi nastala zaradi nepazljivosti ali malomarnega dela. </t>
  </si>
  <si>
    <t>Po izvršenem delu mora izvajalec slikopleskarskih del odstraniti ves preostali material in odpadke ter očistiti prostore, ki so bili zaradi njegovih del onesnaženi.</t>
  </si>
  <si>
    <t xml:space="preserve">Izvajalec slikarskih del mora pred pričetkom dela  pregledati vse površine, ki bodo slikane in opozoriti izvajalca gradbenih del, da se odstranijo eventuelne pomanjkljivosti, ki jih je opazil in katere bi utegnile kvarno vplivati na brezhibno izvršitev in kvaliteto slikarskih del. </t>
  </si>
  <si>
    <t>vsa potrebna čiščenja podlog</t>
  </si>
  <si>
    <t>vsa potrebna izravnava in priprava sten in stropov za slikanje</t>
  </si>
  <si>
    <t>vsi osnovni in končni premazi z vsemi medfazami</t>
  </si>
  <si>
    <t>vse stike med betonskimi oz. opečnimi ter montažnimi stenami je potrebno bandažirati</t>
  </si>
  <si>
    <t>Poleg osnovnega je sestavni del izvedbe tlakov tudi:</t>
  </si>
  <si>
    <t>Gotova površina cementnega estriha mora biti ravna v skladu z dopustnimi ravninskimi odstopanji po DIN 18202.</t>
  </si>
  <si>
    <t xml:space="preserve">Cementni estrih kot zaključni sloj podloge za tlake ne sme imeti razpok, poroznih mest, površina mora biti gladka oz. izdelana v skadu z zahtevami finalnega poda. Pri izdelavi je paziti na predpisane debeline posameznih plasti in višino tlaka v posameznem prostoru. </t>
  </si>
  <si>
    <t>vse kotne letvice v robovih in dodatne trikotne letvice na stikih različnih betonaž</t>
  </si>
  <si>
    <t>letvice 3x3 cm na vseh konzolnih ploščah za izvedbo odkapa</t>
  </si>
  <si>
    <t>Vse elemente okovja mora pred vgradnjo pregledati in potrditi projektant. Vgrajevanje vrat mora bit usklajeno s tehnološkim postopkom gradnje objekta.</t>
  </si>
  <si>
    <t>Poleg osnovnega so sestavni del vrat vsi elementi, ki so potrebni za zahtevan namen vrat in so navedeni v detajlnejšem opisu za vsako vrsto posebej.</t>
  </si>
  <si>
    <t>Glede na zahteve protipožarne zaščite, so vrata oz. stene izvedena v zahtevani ognjeodpornosti. Izdelana morajo biti iz negorljivega materiala in opremljena z vsem potrebnim okovjem za požarna vrata, po veljanih tehničnih predpisih.</t>
  </si>
  <si>
    <t>Po izvršenem delu mora izvajalec keramičarskih del odstraniti ves preostali material in odpadke ter očistiti prostore, ki so bili zaradi njegovih del onesnaženi.</t>
  </si>
  <si>
    <t>obrobe in zaključke, razen če so zajeti v posebni postavki</t>
  </si>
  <si>
    <t>izdelavo vseh potrebnih zaključkov</t>
  </si>
  <si>
    <t>Izbrani proizvajalec vrat mora ustreznost vrat glede požarne varnosti in zvočne izolativnosti dokazati z atestom. Izvajalec vgradnje mora zagotoviti strokovno vgradnjo, tako da bodo vgrajena vrata dosegala predpisane zahteve.</t>
  </si>
  <si>
    <t>Poz.</t>
  </si>
  <si>
    <t>Opis postavke</t>
  </si>
  <si>
    <t>Enota</t>
  </si>
  <si>
    <t>Vgradijo se samo proizvodi, katere je predhodno s podpisom potrdil projektant.</t>
  </si>
  <si>
    <t xml:space="preserve">Dno izkopov mora biti izvedeno ravno s točnostjo ±3 cm na dolžini letve 3,00 m. </t>
  </si>
  <si>
    <t>Za nasipavanje mora biti uporabljen izbran čisti gramozni material.</t>
  </si>
  <si>
    <t>Zasipavanje je izvajati v slojih, z utrjevanjem vsakega sloja posebej tako, da je posedanje materiala zmanjšano na minimum.</t>
  </si>
  <si>
    <t>Modul utrjevanja nasipa je odvisen od predvidenih površinskih obremenitev.</t>
  </si>
  <si>
    <t>Nasip mora imeti tudi funkcijo drenažnega sloja, da se prepreči zbiranje vode v področju ukopanih zidov in temeljev.</t>
  </si>
  <si>
    <t>Obračun po m položenih cevi, fazonske komade se ne obračunava posebej. V ceni zajeta dobava, prevoz, prenos, preizkusi, vgradnja, certifikati, izvedba, ves potrebni material, cevi, fazonski komadi, bet. podloga, obbetoniranje in opažanje. Pri polaganju cevi v objektu pod talno ploščo je potrebna dodatna ojačitev z armaturnim železom po navodilih statika.</t>
  </si>
  <si>
    <t xml:space="preserve">Lokacijo deponije za nasipni material je določiti z načrtom "Organizacija gradbišča". </t>
  </si>
  <si>
    <t xml:space="preserve">Ves odvečni material je transportirati izven gradbišča na trajno deponijo. </t>
  </si>
  <si>
    <t xml:space="preserve">Vsa dela morajo biti izvedena pravilno in po pravilih stroke.  </t>
  </si>
  <si>
    <t>za vidne konstrukcije je potrebno vgrajevati eanako kvaliteto mešanice betona in enako kvaliteto cementa istega proizvajalca</t>
  </si>
  <si>
    <t>čiščenje gradbišča, objekta in konstrukcijskih elemntov zaradi betoniranja</t>
  </si>
  <si>
    <t>Hidroizolacije - bitumenski izdelki morajo ustrezati zahtevam SIST EN 13707 in 13969.</t>
  </si>
  <si>
    <t>Izvajalec oblog tal s svojim delom ne sme poškodovati ali onesnažiti drugih izdelkov, po potrebi mora te usrezno zaščititi.</t>
  </si>
  <si>
    <t>Po izvršenem delu mora izvajalec oblog tal odstraniti ves preostali material in odpadke ter očistiti prostore, ki so bili zaradi njegovih del onesnaženi.</t>
  </si>
  <si>
    <t>Opaži morajo biti izdelani točno po projektirani obliki in merah oz. kotah betonske konstrukcije z vsemi potrebnimi podporami, oporami, horizontalno in vertikalno povezavo, tako, da so stabilni in sposobni za prevzem obtežbe betona in tehnologijo dela. Notranje površine opažev morajo biti ravne. Opaži morajo biti izdelani tako, da se razopaženje opravi lahko, brez pretresov in poškodovanja betonske konstrukcije.</t>
  </si>
  <si>
    <t>Istočasno z izdelavo opažev se polagajo v opaže tudi razvodi in doze za elektroinstalacije.</t>
  </si>
  <si>
    <t>vse delo v delavnici in na objektu z vsemi dajatvami</t>
  </si>
  <si>
    <t>Vse mere snemati in kontrolirati na licu mesta.</t>
  </si>
  <si>
    <t xml:space="preserve">Vse elemente okovja mora pred vgradnjo pregledati in potrditi projektant. Vgrajevanje mora bit usklajeno s tehnološkim postopkom gradnje objekta. </t>
  </si>
  <si>
    <t>Vsi nosilni elementi vrat morajo po nosilnosti odgovarjati teži kril, teža pa je odvisna od velikosti krila, debeline in sestave.</t>
  </si>
  <si>
    <t>V posameznih postavkah je zajeto: dobava materiala, vgradnja materiala in gradbena pomoč inštalaterjem, razen kjer je eksplicitno drugače navedeno</t>
  </si>
  <si>
    <t>Betonska dela</t>
  </si>
  <si>
    <t>Tesarska dela</t>
  </si>
  <si>
    <t>Izdelava tehnoloških risb za proizvodnjo, z detajli, ki jih je potrebno izvesti za končanje posameznih del, tudi če niso podrobno navedeni in opisani v popisu in načrtih, so pa nujna za pravilno funkcioniranje posameznih sistemov in elemnotv. Potrditi jih mora odgovorni projektant statike in arhitekture.</t>
  </si>
  <si>
    <t xml:space="preserve">Nasip mora imeti tudi funkcijo drenažnega sloja, da se prepreči zbiranje vode v področju vkopanih zidov in temeljev. </t>
  </si>
  <si>
    <t xml:space="preserve">Lokacijo deponije za nasipni material določiti z načrtom "Organizacija gradbišča". </t>
  </si>
  <si>
    <t>Izkopi za jarke, kanale in jaške vključujejo odmet na rob jarka oz. na tovorno vozilo in odvoz na deponijo</t>
  </si>
  <si>
    <t>Izvajalec mora v enotnih cenah upoštevati naslednje stroške, v kolikor le-ti niso upoštevani v posebnih postavkah:</t>
  </si>
  <si>
    <t>Popis tvori celoto skupaj z grafičnim in teksualnim delom načrta, zato ga je potrebno brati skupaj s celotnim načrtom (grafike, tehnična poročila)</t>
  </si>
  <si>
    <t>Zidarska dela</t>
  </si>
  <si>
    <t>Obloge tal</t>
  </si>
  <si>
    <t>Pred pričetkom del je treba vse opise, mere, količine in obdelave kontrolirati po zadnjeveljavnih načrtrih, detajlih in opisih.</t>
  </si>
  <si>
    <t>V ceno vključiti ves material, delo, dobavo, montažo, prenose in prevoze</t>
  </si>
  <si>
    <t>DN 25</t>
  </si>
  <si>
    <t>Zajet je najem, morebitna nabava, dostava in odvoz, kompletna montaža, demontaža opažev in odrov s podpiranjem in priprava površine betona do stopnje, ki je pogoj za normalno izvedbo predvidene finalizacije v posameznem prostoru (odstranitev pvc distančnikov in sidernih ploščic, popolna zapolnitev lukenj distančnikov, brušenje vseh nastalih robov zaradi slabega stikovanja opažev, vse morebitne potrebne izravnave zaradi neprecizno postavljenih oziroma učvrščenih opažev).</t>
  </si>
  <si>
    <t>Na željo investitorja in projektanta mora izvajalec del dati na vpogled vzorce in po izbranih vzorcih naročiti material in izvesti slikopleskarska dela. Barva se mora dobro sprijemati s podlago površina izvedenega premaza mora biti enakomerne strukture.</t>
  </si>
  <si>
    <t>Površina izvedenega premaza mora biti enakomerne strukture.</t>
  </si>
  <si>
    <t>ur</t>
  </si>
  <si>
    <t>Suhomontažna dela</t>
  </si>
  <si>
    <t>vse potrebne zakoličbe tras z nivelirjem</t>
  </si>
  <si>
    <t>vse dilatacije - stiki s stenami in konstrukcijskimi elementi za preprečitev zvočnih mostov, konstruktivne dilatacije, prehodi instalacij</t>
  </si>
  <si>
    <t>čiščenje prostorov, izdelkov in delovnih priprav med delom in po končanem delu</t>
  </si>
  <si>
    <t>Pri izvedbi plavajočih estrihov je potrebno ob stenah položiti sloj mehkega izloacijskega materiala debeline min. 0,5 cm, višine minimalno kot je debelina estriha, kot dilatacijski sloj med estrihom in steno, s čimer se prepreči prenos udarnega zvoka.</t>
  </si>
  <si>
    <t>Toplotne in zvočne izolacije morajo biti izvedene tako, da na preklopih in v stiku z drugimi konstrukcijami ni toplotnih in zvočnih mostov.</t>
  </si>
  <si>
    <t>V kolikor želi izvajalec prilagoditi izvedbo svoji tehnologiji, mora izdelati ustrezno projektno dokumentacijo z detajli. Tehnološke risbe in projektno dokumentacijo z detajli mora pregledati in s podpisom potrditi arhitekt. Izvajanjena objektu se lahko prične, ko projektant potrdi risbe.</t>
  </si>
  <si>
    <t>Priključne fuge pri betonskih stenah se zatesnijo z elasto-plastičnimi tesnilnimi masami, ki ustrezajo DIN 52452. Po navodilih proizvajalca mora biti poskrbljeno za ustrezno oprijemljivost mase na podlago (s pomočjo prednamazov). Širina fuge je odvisna od razteznosti izbrane fugirne mase (acryl, silikon…) in od gibanja konstrukcijskega spoja.</t>
  </si>
  <si>
    <t>vse stroške za sanacijo in kultiviranje površin delovnega pasu in gradbiščnih površin po odstranitvi objektov</t>
  </si>
  <si>
    <t>stroške za postavitev objekta s poslovnim prostorom vključno z opremo za dve delovni mesti in za skupne operativne sestanke vel. cca 20 m2 za potrebe investitorja, s tekočim vzdrževanjem in čiščenjem</t>
  </si>
  <si>
    <t>Izvajalec je dolžan pri ponudbi upoštevati vse povezane stroške, ki so potrebni za tehnično pravilno izvedbo del, ki jih ponuja v izvedbo (kot npr. razni pritrdilni material, vezni in tesnilni material, stikovanje, sidra, nosilne profile, podkonstrukcije in podobno).</t>
  </si>
  <si>
    <t>vse potrebne transporte do mesta vgrajevanja (vsi manipulativnimi stroški)</t>
  </si>
  <si>
    <t>vse potrebne gradbene profile</t>
  </si>
  <si>
    <t>vse potrebno delo in material</t>
  </si>
  <si>
    <t>ves potrebni glavni in pomožni, pritrdilni tesnilni in vezni material</t>
  </si>
  <si>
    <t>terminsko usklajevanje del z ostalimi izvajalci na objektu</t>
  </si>
  <si>
    <t>Pri izvedbi se je treba držati načrtov in navodil oziroma tolmačenj projektanta. V primeru nejasnosti mora izvajalec del oz. ponudnik že v času izdelave ponudbe iskati ustrezna tolmačenja glavnega projektanta. V primeru, da izvajalec opazi v načrtu oziroma detajlu napako, mora nanjo opozoriti, delo pa izvesti strokovno pravilno.</t>
  </si>
  <si>
    <t>Površina gotovega cem. estriha mora biti gladka ali hrapava, odvisno od predvidene vrste talne obloge.</t>
  </si>
  <si>
    <t>Izdelana podlaga mora biti trdna, ravna in horizontalna, mokri prostori morajo imeti naklon proti sifonu.</t>
  </si>
  <si>
    <t>Vse slikane površine morajo biti enakomerno pobarvane, brez temnih ali svetlih lis, madežev in podobnih pomanjkljivosti.</t>
  </si>
  <si>
    <t>Lepilo mora biti take kvalitete, da se z njimi doseže čvrsta in trajna veza. Ne sme škodljivo vplivati na      podlogo, na pod in na zdravje osebja, ki z njim dela. Proizvajalec lepila mora skupaj z lepilom dati        deklaracijo, v kateri mora biti navedeno da je lepilo primerno in preizkušeno za to vrsto dela. Pri delu z lepili na osnovi organskih topil je strogo upoštevati navidila za uporabo, zaradi predpisanih zaščitnih mer pred požarom.</t>
  </si>
  <si>
    <t>Podloga na katero se pod polaga ne sme vsebovati več vlage kot je predpisana za posamezno vrsto poda.</t>
  </si>
  <si>
    <t>SPLOŠNE OPOMBE K POPISU DEL</t>
  </si>
  <si>
    <t>Investitor bo zagotovil delovne površine v okviru ustreznega delovnega pasu. Na odsekih, kjer bo zaradi objektivnih vzrokov (v območju bližine objektov, konfiguracije terena, nepridobljenih soglasij ipd.) delovni pas ožji od običajnega se gradnja prilagodi dejanskim razmeram na terenu.</t>
  </si>
  <si>
    <t xml:space="preserve">Vse ostale površine, ki jih bo izvajalec potreboval za gradnjo in za organizacijo gradbišč, si bo moral priskbeti sam na svoje stroške.   </t>
  </si>
  <si>
    <t>Pri izvedbi se je treba držati načrtov in navodil oziroma tolmačenj projektanta. V primeru nejasnosti mora izvajalec del oz. ponudnik že v času izdelave ponudbe iskati ustrezna tolmačenja glavnega projektanta. V primeru, da izvajalec opazi v načrtu oz. detajlu napako, mora nanjo opozoriti, delo pa izvesti strokovno pravilno.</t>
  </si>
  <si>
    <t>Pri vseh pozicijah upoštevati tudi:</t>
  </si>
  <si>
    <t xml:space="preserve"> </t>
  </si>
  <si>
    <t>cevi fi 110</t>
  </si>
  <si>
    <t>Vsi elementi za pritrjevanje morajo biti kovinski nerjaveči, ter ustrezne velikosti in nosilnosti.</t>
  </si>
  <si>
    <t>Tehnološke risbe za proizvodnjo mora izvajalec del izdelati skladno s projektno dokumentacijo z detajli, katero mora pregledati in s podpisom potrditi projektant.</t>
  </si>
  <si>
    <t>Stavbno pohištvo</t>
  </si>
  <si>
    <t xml:space="preserve">Pri vseh postavkah upoštevati tudi: fino vpasovanje vratnih kril; vsa tesnila in PVC čepe; Izdelava, odpiranje glej shemo oken in vrat; ves pritrdilni in vezni material; vsa pripravljalna in zaključna dela vključno z zidarsko pomočjo.  </t>
  </si>
  <si>
    <t>Pri postavkah, kjer je določen odvoz odpadnega materiala oziroma ruševin (gradbeni odpadki) na trajno deponijo pomeni, da za odvoz poskrbi izvajalec.</t>
  </si>
  <si>
    <t>I.</t>
  </si>
  <si>
    <t>II.</t>
  </si>
  <si>
    <t>Opombe:</t>
  </si>
  <si>
    <t>REKAPITULACIJA</t>
  </si>
  <si>
    <t>Cene na enoto in vrednosti so v EUR brez DDV!</t>
  </si>
  <si>
    <t>Vrednosti so v EUR brez DDV!</t>
  </si>
  <si>
    <t>GRADBENA DELA</t>
  </si>
  <si>
    <t>Izvajalec je dolžan izvesti vsa dela kvalitetno, v skladu s predpisi, standardi, projektom, tehničnimi pogoji in v skladu z dobro gradbeno prakso.</t>
  </si>
  <si>
    <t>*</t>
  </si>
  <si>
    <t>vse stroške za pridobitev začasnih površin za gradnjo  izven delovnega pasu (soglasja, odškodnine, itd.);</t>
  </si>
  <si>
    <t>vse stroške v zvezi z začasnim odvozom, deponiranjem in vračanjem izkopanega materiala na mestih, kjer ga ne bo možno deponirati na gradbišču;</t>
  </si>
  <si>
    <t>vse stroške za postavitev gradbišča, gradbiščnih objektov, ureditev začasnih deponij, tekoče vzdrževanje in odstranitev gradbišča;</t>
  </si>
  <si>
    <t>pregled bočnih strani izkopa vsak dan pred pričetkom dela, zlasti po dež. vremenu, mrazu ali miniranju</t>
  </si>
  <si>
    <t>čiščenje in odvoz gradbenih odpadkov na trajno deponijo</t>
  </si>
  <si>
    <t>plačilo dajatev za trajno deponijo</t>
  </si>
  <si>
    <t>eventuelne poškodbe in čiščenja javnih vozišč ter drugih površin zaradi prevozov bremenijo izvajalca. Izvajalec del mora posebej paziti na vse obstoječe komunalne in energetske priključke</t>
  </si>
  <si>
    <t>preizkušanje kvalitete materiala, ki se vgrajuje in dokazovanje kvalitete z atesti</t>
  </si>
  <si>
    <t>Vsa dela morajo biti izvedena pravilno in po pravilih stroke oz. po določilih veljavnih tehničnih predpisov, normativov ter skladno z obveznimi standardi (SIST EN 206, SIST 1026, SIST EN 13670, SIST EN 10080, tolerance ravnine betonov po DIN 18202).</t>
  </si>
  <si>
    <t>Material za ta dela mora po kvaliteti ustrezati določilom veljavnih normativov in standardov.</t>
  </si>
  <si>
    <t>nosilni pocinkani profili (horizontalni in vertikalni) ter dodatne ojačitve pri odprtinah za vratne podboje, sanitarne, kuhinjske elemente, konvektorje in spuščene stropove</t>
  </si>
  <si>
    <t>kpl</t>
  </si>
  <si>
    <t>Obračun izvršenih količin predstavlja netto zasipne količine v utrjenem stanju.</t>
  </si>
  <si>
    <t>Pred izvedbo ometov je potrebno predhodno čiščenje reg, in podlog ter vlaženje podlage.</t>
  </si>
  <si>
    <t>Ščitenje že vgrajenih elementov in konstrukcij, ki se ne ometavajo.</t>
  </si>
  <si>
    <t>Pri izvedbi je potrebno upoštevati tudi navodila, pogoje in podatke proizvajalca krovnega materiala, ki je uporabljen pri predmetnem objektu.</t>
  </si>
  <si>
    <t>Izvajalec izolacijskih del mora preučiti z načrtom zahtevane tehnične karakteristike, za predvideno hidro in toplotno izolacijo. Za proizvode, predvidene za vgradnjo, mora izvajalec predložiti tehnične liste (osnove za izjave o skladnosti).</t>
  </si>
  <si>
    <t>Polaganje enega sloja strešne lepenke pod pločevinastimi oblogami na opeki, malti in betonu.</t>
  </si>
  <si>
    <t>Dela izvajati točno po določilih in navodilih dobavitelja kritine z upoštevanjem veljavnih tehničnih predpisov in standardov.</t>
  </si>
  <si>
    <t>kontrola in čiščenje podlag</t>
  </si>
  <si>
    <t>vsa potrebna tesnenja</t>
  </si>
  <si>
    <t>Krovskokleparska dela</t>
  </si>
  <si>
    <t>m3</t>
  </si>
  <si>
    <t>m2</t>
  </si>
  <si>
    <t>III.</t>
  </si>
  <si>
    <t>IV.</t>
  </si>
  <si>
    <t>V.</t>
  </si>
  <si>
    <t>VI.</t>
  </si>
  <si>
    <t>VII.</t>
  </si>
  <si>
    <t>VIII.</t>
  </si>
  <si>
    <t>Ključavničarska dela</t>
  </si>
  <si>
    <t>Slikopleskarska dela</t>
  </si>
  <si>
    <t>Keramičarska dela</t>
  </si>
  <si>
    <t>Odvodnjavanje</t>
  </si>
  <si>
    <t>Tehnologija izvedbe izkopa in varovanja gradbene jame je predmet izvajalca. Pred potrditvijo načina izkopa in varovanja je potrebno pridobiti potrditev projektnata gradbenih konstrukcij in geomehanika. Po opravljenem izkopu in kontroli geomehanik poda svoje mneneje, ki je merodajno za nadaljevanje dela.</t>
  </si>
  <si>
    <t>Izvajalec je dolžan pri izvedbi izkopov prestaviti vse obstoječe inštalacijske vode: fekalno in meteorno kanalizacijo, elektroinštalacijo, telefon, vodovod, plinovod...</t>
  </si>
  <si>
    <r>
      <t xml:space="preserve">Za zasipanje gradbene jame se mora uporabiti izbran čisti material, dobljen pri izkopu gradbene jame, ali pa če ta ne ustreza, dobaviti novega. </t>
    </r>
    <r>
      <rPr>
        <sz val="9"/>
        <color indexed="8"/>
        <rFont val="Arial CE"/>
        <family val="2"/>
        <charset val="238"/>
      </rPr>
      <t>Zasipanje je potrebno izvajati v slojih, z utrjevanjem vsakega sloja posebej tako, da se sesedanje zemeljskega materiala zmanjša na minimum.</t>
    </r>
  </si>
  <si>
    <t>Prehodi inštalacij morajo biti izvedeni na način, da gradbeno fizikalne in požarne karakteristike ostanejo nespremenjene. Za prehod inštalacij skozi predelne stene se v stenah izrežejo odprtine, stike z inštalacijami je tesniti z ustreznim kitom, odvisno od zahtevanih zvočnih in požarnih zahtev za predelno steno.</t>
  </si>
  <si>
    <t>Čiščenje prostorov in izdelkov pred in po opravljenem delu in zaščita do predaje naročniku.</t>
  </si>
  <si>
    <t>Izvajalec suhomontažnih del s svojim delom ne sme poškodovati ali onesnažiti drugih izdelkov, po potrebi mora te usrezno zaščititi.</t>
  </si>
  <si>
    <t>Po izvršenem delu mora izvajalec suhomontažnih del odstraniti ves preostali material in odpadke ter očistiti prostore, ki so bili zaradi njegovih del onesnaženi.</t>
  </si>
  <si>
    <t>Poleg osnovnega je sestavni del izvedbe montažnih predelnih sten in oblog tudi:</t>
  </si>
  <si>
    <t>izvedba stikov montažnih predelnih sten in oblog z zidanimi stenami izvedeni po tehnologiji izvajalca predelnih sten, vsemi potrebnimi tesnili in polnili s tesnilnim materialom</t>
  </si>
  <si>
    <t>vogali zaščiteni s tipskimi pocinkanimi pločevinastimi (ali PVC) vogalniki</t>
  </si>
  <si>
    <t>v sanitarnih stenah upoštevati vgradnjo elementov za pritrjevanje sanitarne opreme</t>
  </si>
  <si>
    <t>v vseh mokrih prostorih morajo biti stene iz vodoodpornih mavčnih plošč</t>
  </si>
  <si>
    <t>na stenah iz vodoodpornih plošč se mora uporabiti vodoodporni kit za bandažiranje</t>
  </si>
  <si>
    <t>bandažiranje stikov mavčno kartonskih plošč (medsebojno)</t>
  </si>
  <si>
    <t>izdelavo vseh potrebnih zaključkov, spojev, dilatacij, prehodov</t>
  </si>
  <si>
    <t>prehodi instalacij morajo biti izvedeni na način, da zvočna izolirnost ostane nespremenjena</t>
  </si>
  <si>
    <t>Poleg osnovnega je sestavni del izvedbe spuščenih stropov tudi:</t>
  </si>
  <si>
    <t>Spuščeni stropovi so pritrjeni s posebnimi vešaljkami na armiranobetonsko stropno konstrukcijo objekta. Način obešanja je odvisen od patenta proizvajalca stropa. Nosilni elementi spuščenih stropov morajo po dimenziji odgovarjati teži stropa. Pritrjevanje mora biti elastično in izbran način pritrjevanja mora odgovarjati teži in ter statični in dinamični obremenitvi. Vsi kovinski deli nosilne podkonstrukcije morajo biti pocinkani, vidne površine barvane.</t>
  </si>
  <si>
    <t>Sestavni deli spuščenih stropov so zaključni profili za stikovanje spuščenega stropa s stenami. Stike s stenami je izvesti po posebnem detajlu.</t>
  </si>
  <si>
    <t>Stropovi morajo biti ravni. Vse stike med ploščami medsebojno in stike z bet. konstrukcijo, s profili in ostalim, je potrebno brusiti in bandažirati oziroma izvesti na način da končni premaz na stiku dveh plošč ne poka. Način izvedbe določi izvajalec, ki tudi garantira za kvaliteto izvedbe. Na stropu iz vodoodpornih plošč se mora uporabiti tudi vodoodporni kit za bandažiranje.</t>
  </si>
  <si>
    <t>Prehodi inštalacij morajo biti izvedeni na način, da gradbeno fizikalne in požarne karakteristike ostanejo nespremenjene. Za prehod inštalacij skozi strop se izrežejo odprtine, stike z inštalacijami je tesniti z ustreznim kitom, odvisno od zahtevanih zvočnih in požarnih zahtev za predelno steno.</t>
  </si>
  <si>
    <t>vse potrebne ojačitve v stenah</t>
  </si>
  <si>
    <t>vse preskoke višin, izreze, potrebne ojačitve in menjalnike za vgradnjo luči in raznih instalacijskih elementov v stropu</t>
  </si>
  <si>
    <t>vse obrobe in zaključke, razen če so zajeti v posebni postavki</t>
  </si>
  <si>
    <t>vsa potrebna tesnenja med stenami in stropovi</t>
  </si>
  <si>
    <t>vse morebitno potrebne ojačitve robov v stenah</t>
  </si>
  <si>
    <t>vse priprave in čiščenje podlag</t>
  </si>
  <si>
    <t>vse potrebna sidranja opečnih in siporeks zidov v betonske konstrukcije</t>
  </si>
  <si>
    <t>Vse slabo izdelane podloge tlakov gredo v breme izvajalca podloge. Tlak je potrebno do pridobitve popolne trdnosti negovati in zaščititi.</t>
  </si>
  <si>
    <t>Za povečanje odpornosti cementnega estriha, kvalitete izdelave in obdelave je uporabiti naslednje dodatke: pospeševalce, plastifikatorje in sredstva za zaščito proti mrazu. Dodatke je dovoljeno uporabljati, kadar le-ti ne vplivajo škodljivo na kvaliteto cementnega estriha in talno oblogo.</t>
  </si>
  <si>
    <t>Hidroizolacijski sloj na katerega se direktno izvede cementni estrih, mora imeti zavarjene ali zalepljene stike, biti brez mehurjev in mehaničnih poškodb, raven in čist.</t>
  </si>
  <si>
    <t>čiščenje izdelkov in delovnih priprav med delom in po končanem delu</t>
  </si>
  <si>
    <t>Izvajalec je dolžan pri ponudbi upoštevati vse povezane stroške, ki so potrebni za tehnično pravilno izvedbo del, ki jih ponuja v izvedbo (kot npr. razni pritrdilni material, vezni in tesnilni material, podkonstrukcije in podobno).</t>
  </si>
  <si>
    <t>Pri vzidavah upoštevati nameščanje, sidranje, opiranje, podpiranje in vezanje elementa za vzidavo.</t>
  </si>
  <si>
    <t>V primeru tiskarskih napak in neskladij v projektu je dolžan na to opozoriti projektanta pred oddajo ponudbe</t>
  </si>
  <si>
    <t>Količina</t>
  </si>
  <si>
    <t>Cena</t>
  </si>
  <si>
    <t>Vrednost</t>
  </si>
  <si>
    <t>m</t>
  </si>
  <si>
    <t>kg</t>
  </si>
  <si>
    <t>kos</t>
  </si>
  <si>
    <t>vse zaključne letve</t>
  </si>
  <si>
    <t>Vse barve, detajle, odbelave, načine vgradnje in možne spremembe pred dokončno izdelavo potrdi     projektant.</t>
  </si>
  <si>
    <t>Vse mere je potrebno preveriti na licu mesta.</t>
  </si>
  <si>
    <t>vsa potrebna merjenja</t>
  </si>
  <si>
    <t>usklajevanje z osnovnim načrtom in posvetovanje s projektantom</t>
  </si>
  <si>
    <t>povračilo morebitne škode povzročene ostalim izvajalcem</t>
  </si>
  <si>
    <t>vsa potrebna pomožna sredstva na objektu kot so lestve, odri, …</t>
  </si>
  <si>
    <t>skladiščenje materiala na gradbišču</t>
  </si>
  <si>
    <t>dela in ukrepe po določilih veljavnih predpisov varstva pri delu</t>
  </si>
  <si>
    <t>Zemeljska dela</t>
  </si>
  <si>
    <t>Pred izvedbo temeljev mora gradbeno jamo pregledati in prevzeti geomehanik ter potrditi predpostavljene vrednosti in način temeljenja ali podati navodila za pogoje temeljenja in predpisati ukrepe za morebitno sanacijo temeljnih tal na posameznih globinah temeljenja.</t>
  </si>
  <si>
    <t>Način polaganja določi projektant z vpisom v gradbeni dnevnik ali polagalnim načrtom.</t>
  </si>
  <si>
    <t xml:space="preserve">Keramične ploščice se polagajo z lepljenjem na že pripravljeno površino. </t>
  </si>
  <si>
    <t>Čiščenje prostorov in izdelkov po opravljenem delu in zaščita do predaje naročniku.</t>
  </si>
  <si>
    <t xml:space="preserve">Izvajalec keramičarskih del mora pred pričetkom dela pregledati vse površine, ki bodo oblagane in opozoriti grad. vodstvo oziroma nadzor na eventuelne pomanjkljivosti, ki bi utegnile kvarno vplivati na na brezhibno polaganje keramike. Kasnejše izgovori o pomanjkljivih površinah bodo smatrani za brezpredmetne. </t>
  </si>
  <si>
    <t>Izvajalec keramičarskih del s svojim delom ne sme poškodovati ali onesnažiti drugih izdelkov, po potrebi mora te usrezno zaščititi.</t>
  </si>
  <si>
    <t>nanos emulzije na mavčnokartonske stene, kitanje vogalov pri mavčnokartonskih stenah, kitanje dilatacij</t>
  </si>
  <si>
    <t>ves osnovni in pomožni material, okovja, nasadila, kljuke, ključavnice, štoperje, zapahe…</t>
  </si>
  <si>
    <t>zunanje in notranje okenske police, razen če so zajete v posebni postavki</t>
  </si>
  <si>
    <t>senčila, razen če so zajeta v posebni postavki</t>
  </si>
  <si>
    <t>vse slepe podboje in okvirje</t>
  </si>
  <si>
    <t>stavbno pohištvo se izdeluje po potrjenih shemah iz projekta</t>
  </si>
  <si>
    <t>Izvajalec del mora dati na vpogled vzorce podov predvidenih za polaganje in jih vgraditi na objektu skupaj s stenskimi zaključki. Polaganje se lahko začne po pisni potrditvi vzorcev.</t>
  </si>
  <si>
    <t xml:space="preserve">Izkop gradbene jame mora biti izveden na način, ki ustreza kvaliteti in lastnosti zemljin (glej Geotehnično poročilo). </t>
  </si>
  <si>
    <t>Dno gradbene jame mora biti izvedeno ravno s točnostjo ±3 cm na dolžini letve 3,00 m. Za nasipavanje mora biti uporabljen izbran čisti gramozni material.</t>
  </si>
  <si>
    <t>Zasipavanje je izvajati v slojih, z utrjevanjem vsakega sloja posebej tako, da je posedanje materiala zmanjšano na minimum. Modul utrjevanja nasipa je odvisen od predvidenih površinskih obremenitev.</t>
  </si>
  <si>
    <t>Dejansko potrebne module zbitosti določi geomehanik.</t>
  </si>
  <si>
    <t>Betonska armatura mora biti obdelana v skladu z veljavninimi predpisi v kvaliteti predpisani v statičnem računu in izdelana točno po armaturnih načrtih. Pritrjena mora biti tako, da ostane med betoniranjem v zahtevanem položaju.</t>
  </si>
  <si>
    <t>Končno poročilo preiskav betona, ki ga izvede pooblaščena institucija, je vkalkulirano v ceni po enoti mere.</t>
  </si>
  <si>
    <t>Za posamezne vidne konstrukcije je potrebno vgrajevati enako kvaliteto mešanice betona in enako kvaliteto cementa istega proizvajalca.</t>
  </si>
  <si>
    <t>Za izvajalca del so merodajne marke betonov, ki so navedene v posamezni postavki popisa oziroma v statičnem računu in armaturnih načrtih. V primeru neskladnosti velja tolmačenje statika.</t>
  </si>
  <si>
    <t>Za obliko in mesto ev. delovne rege ali prekinitve betoniranja se je potrebno predhodno dogovoriti s projektantom statike.</t>
  </si>
  <si>
    <t>izdelava betona</t>
  </si>
  <si>
    <t>vse delavniške načrte izdela izvajalec</t>
  </si>
  <si>
    <t>zgoščevanje in negovanje betona (močenje, zaščita pred mrazom, soncem, vetrom, tresljaji itd.)</t>
  </si>
  <si>
    <t>vgradnjo vseh sider oz kovinskih nosilnih elementov za ostala gradbena in obrtniška dela</t>
  </si>
  <si>
    <t>čiščenje opažev po montaži armature</t>
  </si>
  <si>
    <t>čiščenje in vlaženje opažev neposredno pred pričetkom betoniranja</t>
  </si>
  <si>
    <t>manjša popravila opažev med betoniranjem</t>
  </si>
  <si>
    <t>Vsa dela morajo biti izvedena pravilno in po pravilih stroke oz. po določilih veljavnih tehničnih predpisov, normativov ter skladno z obveznimi standardi.</t>
  </si>
  <si>
    <t xml:space="preserve">Obračun izvršenih količin predstavlja netto izkopane količine v raščenem stanju. </t>
  </si>
  <si>
    <t>Pred pričetkom izvajanja del je mora izvajalec preveriti kvaliteto predhodno izvršenih del, ki bi lahko vplivali na kvaliteto, sigurnost in trajnost elementovl za izvedbo strehe. Kasnejše relemacije se ne bodo upoštevale.</t>
  </si>
  <si>
    <t>Izvajalec mora izdelati tehnološke risbe z detajli, ki jih je potrebno izvesti za končanje posameznih del, tudi če niso podrobno navedeni in opisani v popisu in načrtih, so pa nujna za pravilno funkcioniranje posameznih sistemov in elemnotv. Potrditi jih mora odgovorni projektant statike in arhitekture.</t>
  </si>
  <si>
    <t xml:space="preserve">Ves vgradni material mora imeti ustrezne ateste, mora biti vgrajen po predpisih in mora ustrezati veljavnim predpisom in standardom. </t>
  </si>
  <si>
    <t>vmetavanje betona v opaže ter premeščanje lijaka ali transportne cevi med betoniranjem</t>
  </si>
  <si>
    <t>čiščenje betonskega železa od blata, rje, ki se lušči, maščobe; postavljanje podložk in začasno vezanje armature k opažu</t>
  </si>
  <si>
    <t>kontrolirati, da so vsa sidra, škatle, vložki, doze, cevi in podobno, na predvidenih mestih</t>
  </si>
  <si>
    <t>vsi stroški za zagotavljanje varnosti in zdravja pri delu, zlasti stroške za vsa dela, ki izhajajo iz zahtev Varnostnega načrta</t>
  </si>
  <si>
    <t>stroški odvoda meteorne vode iz gradbene jame in vode, ki se izceja iz bočnih strani izkopa, če je potrebno</t>
  </si>
  <si>
    <t>stroški dela v kampadah zaradi oteženih geoloških razmer</t>
  </si>
  <si>
    <t>stroški dela v nagnjenem terenu</t>
  </si>
  <si>
    <t>stroški oteženega izkopa v mokrem terenu, izkop v vodi, prekop potokov itd.</t>
  </si>
  <si>
    <t>vse stroške v zvezi s transporti po javnih poteh in cestah: morebitne odškodnine, morebitne sanacije cestišč zaradi poškodb med gradnjo itd.</t>
  </si>
  <si>
    <t>stroške odvoza in zagotovitev odstranjevanja odpadnega gradbenega materiala skladno z zakonodajo na področju ravnanja z odpadki (odvoz na urejene deponije s taksami itd.)</t>
  </si>
  <si>
    <t xml:space="preserve">Ves odvečni material transportirati izven gradbišča na trajno deponijo. </t>
  </si>
  <si>
    <r>
      <t xml:space="preserve">Dobava in polaganje PVC kanalizacijskih cevi SN8 </t>
    </r>
    <r>
      <rPr>
        <sz val="9"/>
        <rFont val="Arial"/>
        <family val="2"/>
        <charset val="238"/>
      </rPr>
      <t>z vsemi potrebnimi spojkami, priključnimi in revizijskimi kosi, skupaj z izdelavo podloge in obbetoniranjem cevi, obračun po tekočem metru;</t>
    </r>
  </si>
  <si>
    <t>Izvajalec je dolžan pri sestavi ponudbe (in izvajanju del) upoštevati vse grafične in tekstualne dele projekta (PZI).</t>
  </si>
  <si>
    <r>
      <t>vsa potrebna pripravljalna in zaključna dela</t>
    </r>
    <r>
      <rPr>
        <sz val="10"/>
        <rFont val="Arial"/>
        <family val="2"/>
        <charset val="238"/>
      </rPr>
      <t/>
    </r>
  </si>
  <si>
    <t>Ponudnik je dolžan o vsaki ugotovljeni neskladnosti med popisom in tehničnim poročilom/grafičnimi prikazi obvestiti projektanta in investitorja.</t>
  </si>
  <si>
    <t>Pri vseh postavkah upoštevati tudi:</t>
  </si>
  <si>
    <t>vso zaščito pred mrazom, vročino, dežjem in fizičnimi poškodbami</t>
  </si>
  <si>
    <t>V ceni vseh postavk, morajo biti zajeta vsa dela, dobava in montaža, osnovni material, steklo, pritrdilni in tesnilni material, okovje, zapiralno okovje ter material za vse zaključke. Izvajalec mora vse mere preveriti na licu mesta in izdelati ustrezno tehnično dokumentacijo in delavniške risbe v skladu z dogovorom s projektantom.</t>
  </si>
  <si>
    <t>kontrola in priprava podlag in stikov</t>
  </si>
  <si>
    <t>Pri izdelavi ponudbe za posamezne postavke pregledati kompletno tehnično dokumentacijo z vsemi načrti.</t>
  </si>
  <si>
    <t>Izvajalec mora omogočati stalen, prost in vzdrževan dostop za potrebe intervencije oz. vzdrževanja.</t>
  </si>
  <si>
    <t>Izdelava detajlov in dopolnitev, ki jih je potrebno izvesti za končanje posameznih del, tudi če niso podrobno navedeni in opisani v popisu in načrtih, so pa nujna za pravilno funkcioniranje posameznih sistemov in elementov. Potrditi jih mora odgovorni projektant arhitekture.</t>
  </si>
  <si>
    <t>V ceni na enoto zajeti tudi izdelavo delavniških načrtov in delavniške dokumentacije (izdela jo izvajalec kovinske konstrukcije), katere potrdi odgovorni projektant gradbenih konstrukcij in arhitekture, sidranje jeklene konstrukcije v nosilno konstrukcijo objekta (po načrtih in detajlih konstrukcije) ter izvedbo pregleda jeklene konstrukcije s strani pooblaščenega inštituta oziroma odgovornega statika.</t>
  </si>
  <si>
    <t>Tehnološke risbe za proizvodnjo mora izvajalec del izdelati v skladu s projektno dokumentacijo. V kolikor želi izvajalec prilagoditi izvedbo svoji tehnologiji, mora izdelati ustrezno projektno dokumentacijo z detajli, katero mora pregledati in s podpisom potrditi projektant.</t>
  </si>
  <si>
    <t>V cenah na enoto je potrebno predvideti tudi strošek nadzora in pridobitve potrdila o ustreznosti izvedbe kovinskih konstrukcij.</t>
  </si>
  <si>
    <t>V cenah na enoto je potrebno predvideti vsa čiščenja železnih izdelkov in 2x no miniziranje, če ni v posamezni postavki drugače zahtevano.</t>
  </si>
  <si>
    <t>V cenah na enoto je potrebno vključiti tudi finalno pleskanje kovinske konstrukcije, če ni v posamezni postavki drugače zahtevano.</t>
  </si>
  <si>
    <t xml:space="preserve">Dimenzijo nosilnih elementov je potrebno dokazati z analizo konstrukcij. </t>
  </si>
  <si>
    <t>izdelava tehnoloških risb za proizvodnjo (z detajli)</t>
  </si>
  <si>
    <t>izdelava elementov v delavnici in montaža na objektu</t>
  </si>
  <si>
    <t>preboj do fi 200 mm</t>
  </si>
  <si>
    <t>cevi fi 160</t>
  </si>
  <si>
    <t>preboj do fi 160 mm</t>
  </si>
  <si>
    <r>
      <t>Izdelava fasadnih odrov višine do 10 m</t>
    </r>
    <r>
      <rPr>
        <sz val="9"/>
        <rFont val="Arial"/>
        <family val="2"/>
      </rPr>
      <t>, naprava podstavka, montaža in demontaža ter vsa pomožna dela na gradbišču, zaščita odra z mrežico oz. tkanino, obračun po kvadratnem metru;</t>
    </r>
  </si>
  <si>
    <t>Izvajalec je dolžan izdelati projekt betona.</t>
  </si>
  <si>
    <t>začasne ograje na robovih plošč in v stopniščih</t>
  </si>
  <si>
    <t>Pripravljalna dela</t>
  </si>
  <si>
    <t>SKUPNA REKAPITULACIJA</t>
  </si>
  <si>
    <t>SISTEM POGONA: Električni, ACVF - frekvenčno reguliran brez reduktorja</t>
  </si>
  <si>
    <t>SISTEM UPRAVLJANJA:</t>
  </si>
  <si>
    <t>KABINA:</t>
  </si>
  <si>
    <t>Vključeno v ceno:</t>
  </si>
  <si>
    <r>
      <t>·</t>
    </r>
    <r>
      <rPr>
        <sz val="7"/>
        <rFont val="Times New Roman"/>
        <family val="1"/>
      </rPr>
      <t xml:space="preserve">         </t>
    </r>
    <r>
      <rPr>
        <sz val="9"/>
        <rFont val="Arial"/>
        <family val="2"/>
      </rPr>
      <t>razsvetljava jaška</t>
    </r>
  </si>
  <si>
    <r>
      <t>·</t>
    </r>
    <r>
      <rPr>
        <sz val="7"/>
        <rFont val="Times New Roman"/>
        <family val="1"/>
      </rPr>
      <t xml:space="preserve">         </t>
    </r>
    <r>
      <rPr>
        <sz val="9"/>
        <rFont val="Arial"/>
        <family val="2"/>
      </rPr>
      <t>lestev za dostop v jašek</t>
    </r>
  </si>
  <si>
    <r>
      <t>·</t>
    </r>
    <r>
      <rPr>
        <sz val="7"/>
        <rFont val="Times New Roman"/>
        <family val="1"/>
      </rPr>
      <t xml:space="preserve">         </t>
    </r>
    <r>
      <rPr>
        <sz val="9"/>
        <rFont val="Arial"/>
        <family val="2"/>
      </rPr>
      <t xml:space="preserve">montaža brez gradbenega odra v jašku </t>
    </r>
  </si>
  <si>
    <t>STROJNICA: Brez strojnice - pogonski stroj zgoraj v jašku dvigala</t>
  </si>
  <si>
    <t xml:space="preserve">ELEKTRIČNA NAPETOST: 3 x 400V / 230V, 50 Hz </t>
  </si>
  <si>
    <r>
      <t>Zasipanje jarkov s premetom izkopanega materiala</t>
    </r>
    <r>
      <rPr>
        <sz val="9"/>
        <rFont val="Arial"/>
        <family val="2"/>
      </rPr>
      <t>, utrjevanje nasipa po plasteh do potrebne zbitosti, obračun po kubičnem metru;</t>
    </r>
  </si>
  <si>
    <t>cevi fi 200</t>
  </si>
  <si>
    <r>
      <t>Zakoličba kanalizacije</t>
    </r>
    <r>
      <rPr>
        <sz val="9"/>
        <rFont val="Arial"/>
        <family val="2"/>
        <charset val="238"/>
      </rPr>
      <t xml:space="preserve"> in postavitev profilov na vseh ključnih točkah, H in V lomih in jaških, obračun po tekočem metru;</t>
    </r>
  </si>
  <si>
    <r>
      <t>Odvoz odvečnega materiala od izkopa na gradbiščno deponijo</t>
    </r>
    <r>
      <rPr>
        <sz val="9"/>
        <rFont val="Arial"/>
        <family val="2"/>
      </rPr>
      <t>, z nakladanjem in razkladanjem, obračun po m3 v raščenem stanju;</t>
    </r>
  </si>
  <si>
    <t>preboj do fi 250 mm</t>
  </si>
  <si>
    <t>preboj do fi 110 mm</t>
  </si>
  <si>
    <t xml:space="preserve">V ceni zajeti tudi transport elementov na lokacijo gradbišča in montažo s pomočjo ustreznega dvigala. </t>
  </si>
  <si>
    <t xml:space="preserve">Izvajalec oblog tal mora pred pričetkom dela pregledati vse površine, ki bodo oblagane in opozoriti grad. vodstvo oziroma nadzor na eventuelne pomanjkljivosti, ki bi utegnile kvarno vplivati na brezhibno polaganje. Kasnejše izgovori o pomanjkljivih površinah bodo smatrani za brezpredmetne. </t>
  </si>
  <si>
    <t>izdelavo delavniških načrtov za vse ograje s potrditvijo projektanta</t>
  </si>
  <si>
    <t>Vse po navodilih proizvajalca: strešna konstrukcija in vsi detajli v zvezi s streho morajo biti izvedeni po navodilih pooblaščenega izvajalca ravnih streh, ob upoštevanju dežja, burje, sonca, paropropustnosti in pritrjevanja, obračun po m2 tlorisa ravne strehe;</t>
  </si>
  <si>
    <t>pravokotni preboj do 0,10 m2</t>
  </si>
  <si>
    <t>pravokotni preboj od 0,11 do 0,20 m2</t>
  </si>
  <si>
    <t>pravokotni preboj od 0,21 do 0,30 m2</t>
  </si>
  <si>
    <t>pravokotni preboj od 0,31 do 0,40 m2</t>
  </si>
  <si>
    <t>pravokotni preboj od 0,41 do 0,50 m2</t>
  </si>
  <si>
    <r>
      <t xml:space="preserve">Razna gradbena pomoč pri ključavničarskih delih </t>
    </r>
    <r>
      <rPr>
        <sz val="9"/>
        <rFont val="Arial"/>
        <family val="2"/>
        <charset val="238"/>
      </rPr>
      <t>(v</t>
    </r>
    <r>
      <rPr>
        <sz val="9"/>
        <rFont val="Arial"/>
        <family val="2"/>
      </rPr>
      <t>grajevanje večjih vrat, oken in zasteklitev...)</t>
    </r>
  </si>
  <si>
    <t>Fasaderska dela</t>
  </si>
  <si>
    <t>Upoštevati vse normative in tehnične pogoje za tovrstne objekte.</t>
  </si>
  <si>
    <t>Na željo investitorja in projektanta mora izvajalec del dati na vpogled vzorce in po izbranih vzorcih naročiti material in izvesti fasaderska dela. Barva se mora dobro sprijemati s podlago površina izvedenega premaza mora biti enakomerne strukture.</t>
  </si>
  <si>
    <t>Podlaga na katero lepimo izolacijske plošče mora biti ravna, trdna, suha in čista. Za normativno porabo lepila mora biti fasadni zid raven do odstopanja ±0,5 cm na dolžini 3 m. Pri odstopanju do ±1,0 cm se poraba lepila in časa za lepljenje poveča za 15%. Površine z večjimi neravninami je potrebno predhodno izravnati z grobo apneno cementno malto. Betonske, azbestno cementne in površine iz lahkih betonov je potrebno pred lepljenjem fasadnih plošč premazati s prednamazom. Pritrjevanje izolativnih plošč na fasado se izvede z lepljenjem in dodatnim pritrjevajem z vijaki po navodilu proizvajalca.</t>
  </si>
  <si>
    <t>Izvajalec fasaderskih del s svojim delom ne sme poškodovati ali onesnažiti drugih izdelkov, po potrebi mora te usrezno zaščititi.</t>
  </si>
  <si>
    <t>Vremenski pogoji za izvajanje fasade:</t>
  </si>
  <si>
    <t>Fasado izvajamo pri temperaturi od +5°C do +35°C. V hladnejšem obdobju moramo paziti, da temperatura tudi po končanem delu (npr. čez noč) ne pade pod +5°C. Pred direktnim soncem je fasado potrebno obvezno zasenčiti z gradbenimi zavesami.</t>
  </si>
  <si>
    <t>Prav tako zaključnih fasadnih slojev ne nanašamo ob močnem vetru, dežju, megli ter pri visoki relativni vlagi</t>
  </si>
  <si>
    <t>kontrola in čiščenje in pranje podlag, razen če so zajeti v posebni postavki</t>
  </si>
  <si>
    <t>krpanje, popravilo in prednamazi podlag, razen če so zajeti v posebni postavki</t>
  </si>
  <si>
    <t>morebitne potrebne ojačitve na stenah</t>
  </si>
  <si>
    <t>morebitno potrebne ojačitve robov</t>
  </si>
  <si>
    <t>postavitev varnostnih znakov in opozorilnih tabel po zahtevah varnostnega načrta in koordinatorja</t>
  </si>
  <si>
    <t>postavitev gradbiščnih kontejnerjev</t>
  </si>
  <si>
    <t>postavitev kemičnega WC-ja na gradbišču</t>
  </si>
  <si>
    <t>omarica prve pomoči</t>
  </si>
  <si>
    <t>gasilniki</t>
  </si>
  <si>
    <t>gradbiščni el. priključek skupaj z ozemlitvijo in vsemi meritvami</t>
  </si>
  <si>
    <t>gradbiščni vodovodni priključek s števcem</t>
  </si>
  <si>
    <r>
      <t xml:space="preserve">Opaž stopnišč </t>
    </r>
    <r>
      <rPr>
        <sz val="9"/>
        <rFont val="Arial"/>
        <family val="2"/>
      </rPr>
      <t>- poševne stopniščne rame in</t>
    </r>
    <r>
      <rPr>
        <sz val="9"/>
        <rFont val="Arial"/>
        <family val="2"/>
        <charset val="238"/>
      </rPr>
      <t xml:space="preserve"> nastopnih ploskev stopnic ter podestov, komplet s podpiranjem in vsemi potrebnimi deli, obračun po m2;</t>
    </r>
  </si>
  <si>
    <r>
      <t xml:space="preserve">Dobava in vgradnja tipskih nerjavečih kovinskih profilov </t>
    </r>
    <r>
      <rPr>
        <sz val="9"/>
        <rFont val="Arial"/>
        <family val="2"/>
      </rPr>
      <t>na stikih različnih tlakov, obračun po m1;</t>
    </r>
  </si>
  <si>
    <r>
      <t>·</t>
    </r>
    <r>
      <rPr>
        <sz val="7"/>
        <rFont val="Times New Roman"/>
        <family val="1"/>
        <charset val="238"/>
      </rPr>
      <t xml:space="preserve">         </t>
    </r>
    <r>
      <rPr>
        <sz val="9"/>
        <rFont val="Arial"/>
        <family val="2"/>
        <charset val="238"/>
      </rPr>
      <t>Avtomatska evakuacija ujetih oseb iz kabine dvigala v primeru izpada električne energije s pomočjo lastni baterij</t>
    </r>
  </si>
  <si>
    <r>
      <t>·</t>
    </r>
    <r>
      <rPr>
        <sz val="7"/>
        <rFont val="Times New Roman"/>
        <family val="1"/>
        <charset val="238"/>
      </rPr>
      <t xml:space="preserve">         </t>
    </r>
    <r>
      <rPr>
        <sz val="9"/>
        <rFont val="Arial"/>
        <family val="2"/>
        <charset val="238"/>
      </rPr>
      <t>Krmilna omara dvigala skrita v podboju jaškovnih vrat v najvišji postaji</t>
    </r>
  </si>
  <si>
    <r>
      <t>·</t>
    </r>
    <r>
      <rPr>
        <sz val="7"/>
        <rFont val="Times New Roman"/>
        <family val="1"/>
        <charset val="238"/>
      </rPr>
      <t xml:space="preserve">         </t>
    </r>
    <r>
      <rPr>
        <sz val="9"/>
        <rFont val="Arial"/>
        <family val="2"/>
        <charset val="238"/>
      </rPr>
      <t xml:space="preserve">svetlobna zavesa </t>
    </r>
  </si>
  <si>
    <t>Zaščita vhoda:</t>
  </si>
  <si>
    <r>
      <t>·</t>
    </r>
    <r>
      <rPr>
        <sz val="7"/>
        <rFont val="Times New Roman"/>
        <family val="1"/>
        <charset val="238"/>
      </rPr>
      <t xml:space="preserve">         </t>
    </r>
    <r>
      <rPr>
        <sz val="9"/>
        <rFont val="Arial"/>
        <family val="2"/>
        <charset val="238"/>
      </rPr>
      <t>omejilec sile zapiranja</t>
    </r>
  </si>
  <si>
    <r>
      <t>·</t>
    </r>
    <r>
      <rPr>
        <sz val="7"/>
        <rFont val="Times New Roman"/>
        <family val="1"/>
        <charset val="238"/>
      </rPr>
      <t xml:space="preserve">    </t>
    </r>
    <r>
      <rPr>
        <sz val="9"/>
        <rFont val="Arial"/>
        <family val="2"/>
        <charset val="238"/>
      </rPr>
      <t>vsa varnostna in končna stikala</t>
    </r>
  </si>
  <si>
    <r>
      <t>·</t>
    </r>
    <r>
      <rPr>
        <sz val="7"/>
        <rFont val="Times New Roman"/>
        <family val="1"/>
        <charset val="238"/>
      </rPr>
      <t xml:space="preserve">    </t>
    </r>
    <r>
      <rPr>
        <sz val="9"/>
        <rFont val="Arial"/>
        <family val="2"/>
        <charset val="238"/>
      </rPr>
      <t>servisna komandna plošča na strehi kabine</t>
    </r>
  </si>
  <si>
    <r>
      <t>·</t>
    </r>
    <r>
      <rPr>
        <sz val="7"/>
        <rFont val="Times New Roman"/>
        <family val="1"/>
        <charset val="238"/>
      </rPr>
      <t xml:space="preserve">    </t>
    </r>
    <r>
      <rPr>
        <sz val="9"/>
        <rFont val="Arial"/>
        <family val="2"/>
        <charset val="238"/>
      </rPr>
      <t>ploščice in napisi</t>
    </r>
  </si>
  <si>
    <r>
      <rPr>
        <b/>
        <sz val="9"/>
        <rFont val="Arial"/>
        <family val="2"/>
        <charset val="238"/>
      </rPr>
      <t>Površinski odriv humusa</t>
    </r>
    <r>
      <rPr>
        <sz val="9"/>
        <rFont val="Arial"/>
        <family val="2"/>
        <charset val="238"/>
      </rPr>
      <t xml:space="preserve"> debeline do ca 20 cm, nakladanje in odvoz na začasno deponijo gradbenega materiala na gradbišču na razdalji do 100 m zaradi kasnejšega razgrinjanja ob objektu, obračun po m3;</t>
    </r>
  </si>
  <si>
    <r>
      <t xml:space="preserve">Strojni izkop gradbene jame </t>
    </r>
    <r>
      <rPr>
        <sz val="9"/>
        <rFont val="Arial CE"/>
        <family val="2"/>
        <charset val="238"/>
      </rPr>
      <t>v terenu III. kategorije, nakladanje in odvoz na trajno deponijo gradbenega materiala s koncesijo za odlaganje tovrstnih odpadkov, s plačilom takse na deponiji, z nakladanjem in razkladanjem, obračun po m3 v raščenem stanju; (kategorija izkopa po lestvici od 1 do 5 po klasifikaciji DRSI)</t>
    </r>
  </si>
  <si>
    <r>
      <t>Planiranje in utrjevanje</t>
    </r>
    <r>
      <rPr>
        <sz val="9"/>
        <rFont val="Arial"/>
        <family val="2"/>
        <charset val="238"/>
      </rPr>
      <t xml:space="preserve"> dna izkopa, pomožna dela, prenosi, obračun po m2;</t>
    </r>
  </si>
  <si>
    <r>
      <t>Nakladanje, dovoz in zasip ob objektu</t>
    </r>
    <r>
      <rPr>
        <sz val="9"/>
        <rFont val="Arial"/>
        <family val="2"/>
      </rPr>
      <t xml:space="preserve"> s finejšim materialom od izkopa iz začasne deponije gradbišča z razgrinjanjem in utrjevanjem v plasteh do potrebne zbitosti, obračun po m3 v raščenem stanju;</t>
    </r>
  </si>
  <si>
    <r>
      <t>Planiranje in utrjevanje</t>
    </r>
    <r>
      <rPr>
        <sz val="9"/>
        <rFont val="Arial"/>
        <family val="2"/>
        <charset val="238"/>
      </rPr>
      <t xml:space="preserve"> dna izkopa v terenu III. kategorije v projektiranih padcih s točnostjo +- 1,00 cm z minimalnim izmetom ali dosipom ter premetom odvečnega materiala, obračun po m2;</t>
    </r>
  </si>
  <si>
    <t>SKUPAJ Z DDV:</t>
  </si>
  <si>
    <t>kitanje horizontalnih in vertikalnih stikov keramike (med nizkostenko obrobo in talno keramiko ter vsi vertikalni in horizontani stiki keramike) z Mapesil AC ali enakovradno, v barvi fugirne mase</t>
  </si>
  <si>
    <r>
      <t xml:space="preserve">Dobava in polaganje PVC kanalizacijskih cevi SN8 </t>
    </r>
    <r>
      <rPr>
        <sz val="9"/>
        <rFont val="Arial"/>
        <family val="2"/>
        <charset val="238"/>
      </rPr>
      <t>z vsemi potrebnimi spojkami, priključnimi in revizijskimi kosi, obračun po tekočem metru; (vertikalna cev skozi talno ploščo)</t>
    </r>
  </si>
  <si>
    <r>
      <rPr>
        <b/>
        <sz val="9"/>
        <rFont val="Arial CE"/>
        <charset val="238"/>
      </rPr>
      <t>Gradbena pomoč obrtnikom in inštalaterjem</t>
    </r>
    <r>
      <rPr>
        <sz val="9"/>
        <rFont val="Arial CE"/>
        <charset val="238"/>
      </rPr>
      <t>, z delovno silo in gradbenim materialom:</t>
    </r>
  </si>
  <si>
    <t xml:space="preserve"> - vzidave elementov, katerih dobava je zajeta v postavkah zaključnih gradbenih del in inštalacijskih del (vzidave el. omaric, zazidave inšralacij...)</t>
  </si>
  <si>
    <t xml:space="preserve"> - ostala drobna dela kot pomoč obrtnikom in inštalaterjem</t>
  </si>
  <si>
    <t xml:space="preserve"> - nepredvidena dela, izvedba katerih se določi na objektu, zaradi nepoznavanja skritih del</t>
  </si>
  <si>
    <r>
      <t xml:space="preserve">Strojni izkop gradbene jame </t>
    </r>
    <r>
      <rPr>
        <sz val="9"/>
        <rFont val="Arial CE"/>
        <family val="2"/>
        <charset val="238"/>
      </rPr>
      <t>v terenu III. kategorije, nakladanje in odvoz na začasno deponijo gradbenega materiala na gradbišču za kasnejši zasip ob objektu, obračun po m3 v raščenem stanju; (kategorija izkopa po lestvici od 1 do 5 po klasifikaciji DRSI)</t>
    </r>
  </si>
  <si>
    <r>
      <t>Enostranski opaž talnih plošč in poglobitev v talni plošči</t>
    </r>
    <r>
      <rPr>
        <sz val="9"/>
        <rFont val="Arial"/>
        <family val="2"/>
        <charset val="238"/>
      </rPr>
      <t>, komplet s podpiranjem in vsemi potrebnimi deli, obračun po kvadratnem metru;</t>
    </r>
  </si>
  <si>
    <r>
      <t>Montaža in demontaža delovnega cevnega odra v dvigalnem jašku,</t>
    </r>
    <r>
      <rPr>
        <sz val="9"/>
        <rFont val="Arial"/>
        <family val="2"/>
      </rPr>
      <t xml:space="preserve"> obračun po m3;</t>
    </r>
  </si>
  <si>
    <r>
      <t>Izdelava fasadnih odrov višine nad 10 m</t>
    </r>
    <r>
      <rPr>
        <sz val="9"/>
        <rFont val="Arial"/>
        <family val="2"/>
      </rPr>
      <t>, naprava podstavka, montaža in demontaža ter vsa pomožna dela na gradbišču, zaščita odra z mrežico oz. tkanino, obračun po kvadratnem metru;</t>
    </r>
  </si>
  <si>
    <t>GRADBENA DELA SKUPAJ:</t>
  </si>
  <si>
    <t>OBRTNIŠKA DELA SKUPAJ:</t>
  </si>
  <si>
    <r>
      <t>Opaž nosilcev pod ploščo</t>
    </r>
    <r>
      <rPr>
        <sz val="9"/>
        <rFont val="Arial"/>
        <family val="2"/>
        <charset val="238"/>
      </rPr>
      <t>, komplet s podpiranjem do 4,0 m in vsemi potrebnimi deli, obračun po kvadratnem metru;</t>
    </r>
  </si>
  <si>
    <t>RAL vgradnja stavbnega pohištva na obodu stavbe</t>
  </si>
  <si>
    <t>Fasada mora imeti sistemski certifikat - požarni razred fasadnega sistema B-S1,d0.</t>
  </si>
  <si>
    <r>
      <t>Izdelava prebojev s kronskim vrtanjem</t>
    </r>
    <r>
      <rPr>
        <sz val="9"/>
        <rFont val="Arial"/>
        <family val="2"/>
        <charset val="238"/>
      </rPr>
      <t xml:space="preserve"> za prehod instalacij skozi armiranobetonskene stene in plošče širine do 30 cm</t>
    </r>
    <r>
      <rPr>
        <sz val="9"/>
        <rFont val="Arial"/>
        <family val="2"/>
      </rPr>
      <t>, komplet z nakladanjem ruševin in odvoz na stalno deponijo gradbenega materiala, obračun po komadu; (preboji izvedeni na licu mesta)</t>
    </r>
  </si>
  <si>
    <t>preboj do fi 300 mm</t>
  </si>
  <si>
    <t>preboj do fi 350 mm</t>
  </si>
  <si>
    <t>V ceni stavbnega pohištva zajeti vse dodatne kotnike, okvirje in pritrdila za montažo stavbnega pohištva v ravnini toplotne izolacije!</t>
  </si>
  <si>
    <t xml:space="preserve"> - izdelava reg manjšega preseka in manjših vrtanih prebojev sten in plošč za prehod kablov in manjših cevi</t>
  </si>
  <si>
    <t xml:space="preserve"> - zazidava oziroma kitanje reg manjšega preseka in manjših vrtanih prebojev sten in plošč</t>
  </si>
  <si>
    <t xml:space="preserve">Pri vseh vratih, ki so opremljena z letvijo za zaščito prstov, upoštevati višino letve 2,0m. </t>
  </si>
  <si>
    <r>
      <t xml:space="preserve">Dobava in montaža trirogeljnika </t>
    </r>
    <r>
      <rPr>
        <sz val="9"/>
        <rFont val="Arial"/>
        <family val="2"/>
      </rPr>
      <t>finalno obdelan z vročim cinkanjem in prašnim barvanjem v barvi po izboru projektanta, komplet z vsem pritrdilnim materialom, vse komplet, obračun po komadu;</t>
    </r>
  </si>
  <si>
    <t>Izvajalec mora izdelati NOV dokumentacijo</t>
  </si>
  <si>
    <t>postavitev gradbiščne ograje (polna kovinska ograja) - gradbišče se uredi tako, da se omogoči nemoteno delovanje obstoječih dejavnosti in varnost otrok v vrtcu.</t>
  </si>
  <si>
    <r>
      <t>Dobava in nasip ob objektu proti utrjenim površinam</t>
    </r>
    <r>
      <rPr>
        <sz val="9"/>
        <rFont val="Arial"/>
        <family val="2"/>
      </rPr>
      <t xml:space="preserve"> s tamponskim materialom 0/32 mm, z dobavo materiala, dovozom razplaniranjem in utrjevanjem do potrebne zbitosti po plasteh (ca 25 cm), pomožna dela, prenosi, obračun po m3;</t>
    </r>
  </si>
  <si>
    <t>Opomba:</t>
  </si>
  <si>
    <t>Humusiranje in razgrinjanje zemljine ob objektu zajeto v popisu zunanje ureditve!</t>
  </si>
  <si>
    <t>HITROST: 1,0 m/s</t>
  </si>
  <si>
    <r>
      <t>·</t>
    </r>
    <r>
      <rPr>
        <sz val="7"/>
        <rFont val="Times New Roman"/>
        <family val="1"/>
        <charset val="238"/>
      </rPr>
      <t xml:space="preserve">    </t>
    </r>
    <r>
      <rPr>
        <sz val="9"/>
        <rFont val="Arial"/>
        <family val="2"/>
        <charset val="238"/>
      </rPr>
      <t>mikroprocesor  - simplex, zbirno krmiljenje v obe smeri</t>
    </r>
  </si>
  <si>
    <r>
      <t>·</t>
    </r>
    <r>
      <rPr>
        <sz val="7"/>
        <rFont val="Times New Roman"/>
        <family val="1"/>
        <charset val="238"/>
      </rPr>
      <t xml:space="preserve">    </t>
    </r>
    <r>
      <rPr>
        <sz val="9"/>
        <rFont val="Arial"/>
        <family val="2"/>
        <charset val="238"/>
      </rPr>
      <t>govorna povezava iz kabine (varnostni sistem omogoča avtomatični telefonski klic v sili iz kabine na 4 predhodno programirane tel. številke - možnost 24 urnega priklopa na dežurno službo</t>
    </r>
  </si>
  <si>
    <r>
      <t>·</t>
    </r>
    <r>
      <rPr>
        <sz val="7"/>
        <rFont val="Times New Roman"/>
        <family val="1"/>
        <charset val="238"/>
      </rPr>
      <t xml:space="preserve">    </t>
    </r>
    <r>
      <rPr>
        <sz val="9"/>
        <rFont val="Arial"/>
        <family val="2"/>
        <charset val="238"/>
      </rPr>
      <t>možnost priklopa na hišni agregat</t>
    </r>
  </si>
  <si>
    <r>
      <t>·</t>
    </r>
    <r>
      <rPr>
        <sz val="7"/>
        <rFont val="Times New Roman"/>
        <family val="1"/>
        <charset val="238"/>
      </rPr>
      <t xml:space="preserve">    </t>
    </r>
    <r>
      <rPr>
        <sz val="9"/>
        <rFont val="Arial"/>
        <family val="2"/>
        <charset val="238"/>
      </rPr>
      <t>kontrolni panel iz brušene nerjaveče pločevine z mikrostikali iz brušene nerjaveče pločevine</t>
    </r>
  </si>
  <si>
    <r>
      <t>·</t>
    </r>
    <r>
      <rPr>
        <sz val="7"/>
        <rFont val="Times New Roman"/>
        <family val="1"/>
        <charset val="238"/>
      </rPr>
      <t xml:space="preserve">    </t>
    </r>
    <r>
      <rPr>
        <sz val="9"/>
        <rFont val="Arial"/>
        <family val="2"/>
        <charset val="238"/>
      </rPr>
      <t>rezervacija kabine s ključem</t>
    </r>
  </si>
  <si>
    <r>
      <t>·</t>
    </r>
    <r>
      <rPr>
        <sz val="7"/>
        <rFont val="Times New Roman"/>
        <family val="1"/>
        <charset val="238"/>
      </rPr>
      <t xml:space="preserve">    </t>
    </r>
    <r>
      <rPr>
        <sz val="9"/>
        <rFont val="Arial"/>
        <family val="2"/>
        <charset val="238"/>
      </rPr>
      <t>mehanska tipkala</t>
    </r>
  </si>
  <si>
    <r>
      <t>·</t>
    </r>
    <r>
      <rPr>
        <sz val="7"/>
        <rFont val="Times New Roman"/>
        <family val="1"/>
        <charset val="238"/>
      </rPr>
      <t xml:space="preserve">    </t>
    </r>
    <r>
      <rPr>
        <sz val="9"/>
        <rFont val="Arial"/>
        <family val="2"/>
        <charset val="238"/>
      </rPr>
      <t>svetlobna indikacija potrditve pozivov</t>
    </r>
  </si>
  <si>
    <r>
      <t>·</t>
    </r>
    <r>
      <rPr>
        <sz val="7"/>
        <rFont val="Times New Roman"/>
        <family val="1"/>
        <charset val="238"/>
      </rPr>
      <t xml:space="preserve">    </t>
    </r>
    <r>
      <rPr>
        <sz val="9"/>
        <rFont val="Arial"/>
        <family val="2"/>
        <charset val="238"/>
      </rPr>
      <t>svetlobni signal za preobremenitev</t>
    </r>
  </si>
  <si>
    <r>
      <t>·</t>
    </r>
    <r>
      <rPr>
        <sz val="7"/>
        <rFont val="Times New Roman"/>
        <family val="1"/>
        <charset val="238"/>
      </rPr>
      <t xml:space="preserve">    </t>
    </r>
    <r>
      <rPr>
        <sz val="9"/>
        <rFont val="Arial"/>
        <family val="2"/>
        <charset val="238"/>
      </rPr>
      <t>tipka za zapiranje vrat</t>
    </r>
  </si>
  <si>
    <r>
      <t>·</t>
    </r>
    <r>
      <rPr>
        <sz val="7"/>
        <rFont val="Times New Roman"/>
        <family val="1"/>
        <charset val="238"/>
      </rPr>
      <t xml:space="preserve">    </t>
    </r>
    <r>
      <rPr>
        <sz val="9"/>
        <rFont val="Arial"/>
        <family val="2"/>
        <charset val="238"/>
      </rPr>
      <t>tipka za odpiranje vrat</t>
    </r>
  </si>
  <si>
    <t>SIGNALIZACIJA: 
v kabini: Pokazatelj položaja kabine in smeri nadaljnje vožnje, gong</t>
  </si>
  <si>
    <t>v glavni postaji: Pokazatelj položaja kabine in smeri nadaljnje vožnje, gong</t>
  </si>
  <si>
    <t>v  ostalih postajah: Pokazatelj položaja kabine in smeri nadaljnje vožnje, gong</t>
  </si>
  <si>
    <r>
      <t>·</t>
    </r>
    <r>
      <rPr>
        <sz val="7"/>
        <rFont val="Times New Roman"/>
        <family val="1"/>
        <charset val="238"/>
      </rPr>
      <t xml:space="preserve">    </t>
    </r>
    <r>
      <rPr>
        <sz val="9"/>
        <rFont val="Arial"/>
        <family val="2"/>
        <charset val="238"/>
      </rPr>
      <t xml:space="preserve">kabinske stranice iz brušene nerjaveče pločevine </t>
    </r>
  </si>
  <si>
    <t>štev. vhodov: 2 - prehodna kabina</t>
  </si>
  <si>
    <r>
      <t>·</t>
    </r>
    <r>
      <rPr>
        <sz val="7"/>
        <rFont val="Times New Roman"/>
        <family val="1"/>
        <charset val="238"/>
      </rPr>
      <t xml:space="preserve">         </t>
    </r>
    <r>
      <rPr>
        <sz val="9"/>
        <rFont val="Arial"/>
        <family val="2"/>
        <charset val="238"/>
      </rPr>
      <t xml:space="preserve">elektronska svetlobna zavesa </t>
    </r>
  </si>
  <si>
    <r>
      <t>·</t>
    </r>
    <r>
      <rPr>
        <sz val="7"/>
        <rFont val="Times New Roman"/>
        <family val="1"/>
        <charset val="238"/>
      </rPr>
      <t xml:space="preserve">         </t>
    </r>
    <r>
      <rPr>
        <sz val="9"/>
        <rFont val="Arial"/>
        <family val="2"/>
        <charset val="238"/>
      </rPr>
      <t>Rezervacija kabine s ključem</t>
    </r>
  </si>
  <si>
    <r>
      <t xml:space="preserve">Izdelava premaza betona </t>
    </r>
    <r>
      <rPr>
        <sz val="9"/>
        <rFont val="Arial"/>
        <family val="2"/>
        <charset val="238"/>
      </rPr>
      <t>dvigalnih jaškov s protiprašnim premazom na epoksidni osnovi, kompet z vsemi potrebnimi deli;</t>
    </r>
  </si>
  <si>
    <r>
      <t xml:space="preserve">Dobava in montaža inštalacijske gips kartonske stene, deb. 25,5 cm </t>
    </r>
    <r>
      <rPr>
        <sz val="9"/>
        <rFont val="Arial"/>
        <family val="2"/>
        <charset val="238"/>
      </rPr>
      <t>(W115-255)</t>
    </r>
    <r>
      <rPr>
        <sz val="9"/>
        <rFont val="Arial"/>
        <family val="2"/>
      </rPr>
      <t>, sestavljene iz:
- gips kartonske plošče deb. 2 x1,25 cm, vključno z bandažiranjem 
- nosilna konstrukcija - tankostenski pocinkani profili,  vmes mineralna volna 2x 10 cm, (λ ≤ 0,038 W/mK) kot npr. Knauf Naturboard Fit ali enakovredno,
- gips kartonske plošče deb. 2 x1,25 cm, vključno z bandažiranjem
Z zaključki ob zidu, vsemi potrebnimi zaključnimi profili in letvicami, s pritrdilnim materialom, z bandažiranjem, s prenosi in z vsemi pomožnimi deli, v ceni zajeti vse dodatne vogalne ojačitve in ojačitve za pritrjevanje opreme, obračun po m2;</t>
    </r>
  </si>
  <si>
    <r>
      <t>Dobava in montaža inštalacijskih sten oziroma oblog</t>
    </r>
    <r>
      <rPr>
        <sz val="9"/>
        <rFont val="Arial"/>
        <family val="2"/>
        <charset val="238"/>
      </rPr>
      <t xml:space="preserve"> (W628), sestavljene iz:</t>
    </r>
    <r>
      <rPr>
        <sz val="9"/>
        <rFont val="Arial"/>
        <family val="2"/>
      </rPr>
      <t xml:space="preserve">
- mavčnokartonske plošče deb. 2 x1,25 cm, vključno z bandažiranjem,
- nosilna konstrukcija - tankostenski pocinkani profili z vso dodatno podkonstrukcijo za pritrjevanje opreme,
- mineralna volna d=5 cm, (λ ≤ 0,038 W/mK) kot npr. Knauf Naturboard Fit ali enakovredno,
Z zaključki ob zidu, vsemi potrebnimi zaključnimi profili in letvicami, s pritrdilnim materialom, z bandažiranjem, s prenosi in z vsemi pomožnimi deli, v ceni zajeti vse dodatne vogalne ojačitve in ojačitve za pritrjevanje opreme, obračun po m2;</t>
    </r>
  </si>
  <si>
    <r>
      <t>Dobava in vgrajevanje kasete za drsna vrata za mavčnokartonske stene</t>
    </r>
    <r>
      <rPr>
        <sz val="9"/>
        <rFont val="Arial"/>
        <family val="2"/>
        <charset val="238"/>
      </rPr>
      <t>, komplet z ojačitvenim kovinskim podbojem</t>
    </r>
    <r>
      <rPr>
        <sz val="9"/>
        <rFont val="Arial"/>
        <family val="2"/>
      </rPr>
      <t>, dimenzij cca 100 x 210 cm in z vsem pritrdilnim materialom, obračun po komadu; (kaseto potrebno vskladiti s ponudnikom vrat)</t>
    </r>
  </si>
  <si>
    <t>Vključno z vsem pritdilnim, spojnim, podložnim materialom in vsemi vertikalnimi zaključki čez atike s tipskimi zaključnimi letvicami, vsemi dodatnimi deli in prenosi, dobavo in montažo.</t>
  </si>
  <si>
    <r>
      <t>Dobava in izdelava horizontalne hidroizolacije</t>
    </r>
    <r>
      <rPr>
        <sz val="9"/>
        <rFont val="Arial"/>
        <family val="2"/>
      </rPr>
      <t xml:space="preserve"> z 2x zaščitnim premazom kot npr. MAPEI Mapelastic ali enakovredno (kopalnice, wcji, kuhinja, lože v nadstropjih), komplet z zaključki na zid, obdelava vogalov in prehodov iz horizontale v vrtikalo s sistemskim izolacijskim trakom, obračun po m2;</t>
    </r>
  </si>
  <si>
    <r>
      <t>Strojni izkop</t>
    </r>
    <r>
      <rPr>
        <sz val="9"/>
        <rFont val="Arial"/>
        <family val="2"/>
      </rPr>
      <t xml:space="preserve"> za nove kanalizacijske cevi in nove jaške v terenu III. Kategorije (kamnita greda) do globine 1,00 m, s pravilnim odsekavanjem stranic in odmetom materiala na rob izkopa, obračun po m3; (kategorija izkopa po lestvici od 1 do 5 po klasifikaciji DRSI)</t>
    </r>
  </si>
  <si>
    <r>
      <t xml:space="preserve">Kompletna izdelava peskolova iz betonskih cevi </t>
    </r>
    <r>
      <rPr>
        <sz val="9"/>
        <rFont val="Arial"/>
        <family val="2"/>
      </rPr>
      <t>fi 50 cm, globine do 2,0 m, komplet z dobavo in montažo LTŽ pokrova in zasipom ob jašku s tamponskim nasutjem, obračun po komadu;</t>
    </r>
  </si>
  <si>
    <r>
      <rPr>
        <b/>
        <sz val="9"/>
        <rFont val="Arial"/>
        <family val="2"/>
        <charset val="238"/>
      </rPr>
      <t xml:space="preserve">Dobava in montaža akustičnega spuščenega stropa </t>
    </r>
    <r>
      <rPr>
        <sz val="9"/>
        <rFont val="Arial"/>
        <family val="2"/>
        <charset val="238"/>
      </rPr>
      <t>kot npr. Knauf Ceiling Solutions (KCS) ali enakovredno z visoko absorbcijo zvoka, razred A, izgrajenega iz enonivojske kovinske konstrukcije iz glavnih ter prečnih Prelude TL2 / Ventatec SG 15 mm profilov, obešenih v primarni strop z obešali za spuščanje do 0,5 m. V konstrukcijo so vložene ali vpete snemljive mineralne laminirane plošče kot npr. KCS Armstrong Perla OP dim. 1200 x 600x15 mm ali enakovredno, bele barve, s poglobljenim robom Tegular 15/90 in vidnim T profilom. Ob steni bo zaključni dvojni L profil 15/8/15/25 mm. Koeficient absorbcije zvoka: 0,95 po EN ISO 11654. Vzdolžna zvočna izolirnost stropa je Dn,f,w = 25 dB po EN 10848-2. Plošče so odporne na relativno zračno vlago do 95%. Plošče so v razredu gradiva A2-s1,d0 po EN 13501-1. Razred čistosti ISO 5 po EN ISO 14644-1  (kot na primer KCS Armstrong Perla OP, Sistem C, Tegular 15/90 ali enakovredno). Primerljiv izdelek mora ustrezati, vsem vizualnim in  tehničnim lastnostim, s potrebnimi izrezi v stropu in z zaključki ob zidu, vsemi potrebnimi zaključnimi profili in letvicami, komplet z vsemi zaključki, s pritrdilnim materialom, s prenosi in z vsemi pomožnimi deli, obračun po m2;</t>
    </r>
  </si>
  <si>
    <t>stopničasta</t>
  </si>
  <si>
    <t>ravna</t>
  </si>
  <si>
    <r>
      <t>Slikanje stropov na mavčnokartonske površine,</t>
    </r>
    <r>
      <rPr>
        <sz val="9"/>
        <rFont val="Arial"/>
        <family val="2"/>
        <charset val="238"/>
      </rPr>
      <t xml:space="preserve"> 2 x glajenje stropov z disperzijskim kitom - izravnavanje s stopnjo kakovosti Q3, brušenje, impregnacija in 2x oplesk površin z disperzijsko barvo v niansah po izboru projektanta. Površina mora biti ravna, gladka in enakomerno pobarvana. Kitanje se izdela z disperzijsko izravnalno maso s predhodno izdelavo osnovnega premaza, obračun po m2;</t>
    </r>
  </si>
  <si>
    <r>
      <t>Slikanje stropov na betonske površine</t>
    </r>
    <r>
      <rPr>
        <sz val="9"/>
        <rFont val="Arial"/>
        <family val="2"/>
        <charset val="238"/>
      </rPr>
      <t xml:space="preserve"> (stopniščne rame in stropovi) 2 x glajenje sten in stropov z disperzijskim kitom, brušenje, impregnacija in 2x oplesk površin z disperzijsko barvo v niansah po izboru projektanta. Površina mora biti ravna, gladka in enakomerno pobarvana. Kitanje se izdela z disperzijsko izravnalno maso s predhodno izdelavo osnovnega premaza, obračun po m2;</t>
    </r>
  </si>
  <si>
    <r>
      <rPr>
        <b/>
        <sz val="9"/>
        <rFont val="Arial CE"/>
        <charset val="238"/>
      </rPr>
      <t>Zazidava utorov</t>
    </r>
    <r>
      <rPr>
        <sz val="9"/>
        <rFont val="Arial CE"/>
        <charset val="238"/>
      </rPr>
      <t xml:space="preserve"> v armiranobetonski konstrukciji dim. cca 10 x 20 cm, vse komplet, obračun po tekočem metru;</t>
    </r>
  </si>
  <si>
    <r>
      <t>Izdelava, dobava in montaža tipskih vročecinkanih pohodnih rešetk na podestu zunanjih stopnic</t>
    </r>
    <r>
      <rPr>
        <sz val="9"/>
        <rFont val="Arial"/>
        <family val="2"/>
        <charset val="238"/>
      </rPr>
      <t>, mere mrežnega očesa 31 x 11mm, nosilni element 30 x 2mm), komplet z vročecinkanim okvirjem 50/30/5mm in vsem potrebnim pritrdilnim materialom, obračun po m2;</t>
    </r>
  </si>
  <si>
    <t>armatura do fi 12 mm (ocena)</t>
  </si>
  <si>
    <t>armatura nad fi 12 mm (ocena)</t>
  </si>
  <si>
    <t>vodnjaki globine 4,0 m</t>
  </si>
  <si>
    <r>
      <t>Kompletna izdelava, dobava in montaža varnostnih preliv</t>
    </r>
    <r>
      <rPr>
        <b/>
        <sz val="9"/>
        <rFont val="Arial CE"/>
        <charset val="238"/>
      </rPr>
      <t xml:space="preserve">ov ravne strehe </t>
    </r>
    <r>
      <rPr>
        <sz val="9"/>
        <rFont val="Arial CE"/>
        <family val="2"/>
        <charset val="238"/>
      </rPr>
      <t>po detajlu oz. načrtu, z vso obdelavo prebojev, ves potrebni material, vodonepropustno izvedbo in podkonstrukcijo, vse komplet;</t>
    </r>
  </si>
  <si>
    <r>
      <t>Nakladanje, dovoz in zasip izvedenih vodnjakov</t>
    </r>
    <r>
      <rPr>
        <sz val="9"/>
        <rFont val="Arial"/>
        <family val="2"/>
      </rPr>
      <t xml:space="preserve"> s finejšim materialom od izkopa iz začasne deponije gradbišča z razgrinjanjem in utrjevanjem v plasteh do potrebne zbitosti, obračun po m3 v raščenem stanju;</t>
    </r>
  </si>
  <si>
    <r>
      <t>Strojni izkop za vodnjake</t>
    </r>
    <r>
      <rPr>
        <sz val="9"/>
        <rFont val="Arial CE"/>
        <family val="2"/>
        <charset val="238"/>
      </rPr>
      <t xml:space="preserve"> v terenu III. kategorije, nakladanje in odvoz na začasno deponijo gradbenega materiala na gradbišču za kasnejši zasip ob objektu, obračun po m3 v raščenem stanju; (kategorija izkopa po lestvici od 1 do 5 po klasifikaciji DRSI)</t>
    </r>
  </si>
  <si>
    <r>
      <t>Kompletna izdelava drenaže,</t>
    </r>
    <r>
      <rPr>
        <sz val="9"/>
        <rFont val="Arial"/>
        <family val="2"/>
      </rPr>
      <t xml:space="preserve"> z dobavo in polaganjem drenažne cevi fi 200 mm iz polietilena visoke gostote, stopnja perforacije 220°, komplet z izdelavo podlage - položene na plast betona, z dobavo in zasipom z drenažnim nasutjem - agregat 8 do 16 mm in geotekstilom 200g, obračun po tekočem metru;</t>
    </r>
  </si>
  <si>
    <r>
      <t>Dobava in montaža zaključkov oddušnikov</t>
    </r>
    <r>
      <rPr>
        <sz val="9"/>
        <rFont val="Arial"/>
        <family val="2"/>
      </rPr>
      <t xml:space="preserve"> iz pocinkane in barvane pločevine fi 160 mm, komplet z obrobo in obdelavo preboja, komplet z vsem pritrdilnim in spojnim materialom, vodonepropustno izvedbo, obračun po komadu;</t>
    </r>
  </si>
  <si>
    <t>vodnjaki globine 3,5 m</t>
  </si>
  <si>
    <r>
      <t xml:space="preserve">Izdelava vodnjakov: </t>
    </r>
    <r>
      <rPr>
        <sz val="9"/>
        <rFont val="Arial"/>
        <family val="2"/>
        <charset val="238"/>
      </rPr>
      <t>Dobava in polaganje betonskih cevi fi 80, komplet z izdelavo AB podlage, polaganjem bet. cevi, vstavljanje armature, beton C 25/30, XC2, PV-II, komplet z vsem potrebnim materialom in delom, vse v kompletu, obračun po komadu;
Opombe:
- Armaturo in dolžino vodnjakov je potrebno prilagajati na gradbišču samem
- Globino vodnjakov je potrebno določiti skupaj s projektanti in geomehanikom
- Zaščitni sloj betona znaša 9cm.</t>
    </r>
  </si>
  <si>
    <r>
      <t xml:space="preserve">Dobava in vgrajevanje nabrekljivega traku </t>
    </r>
    <r>
      <rPr>
        <sz val="9"/>
        <rFont val="Arial"/>
        <family val="2"/>
        <charset val="238"/>
      </rPr>
      <t>kot npr. Sikaswell ob obstoječi konstrukciji zaklonišča, od jaških in okrog vseh cevnih napeljav, ki prebadajo talno AB ploščo, po detajlu proizvajalca, komplet z vsem potrebnim materialom, obračun po tekočem metru;</t>
    </r>
  </si>
  <si>
    <r>
      <t>Izdelava tesnenja medetažnih plošč na vseh stikih plošč in stiku plošč s konstrukcijo</t>
    </r>
    <r>
      <rPr>
        <sz val="9"/>
        <rFont val="Arial"/>
        <family val="2"/>
        <charset val="238"/>
      </rPr>
      <t>, tesnenje izvedeno s trajnoelastičnim kitom, obračun komplet;</t>
    </r>
  </si>
  <si>
    <r>
      <t xml:space="preserve">Podpiranje montažnih medetažnih plošč (omnia), </t>
    </r>
    <r>
      <rPr>
        <sz val="9"/>
        <rFont val="Arial"/>
        <family val="2"/>
        <charset val="238"/>
      </rPr>
      <t>podpiranje do 3,5 m in vsemi potrebnimi deli, obračun po kvadratnem metru;</t>
    </r>
  </si>
  <si>
    <r>
      <t>Opaž pasovnih temeljev in gred nad zakloniščem</t>
    </r>
    <r>
      <rPr>
        <sz val="9"/>
        <rFont val="Arial"/>
        <family val="2"/>
        <charset val="238"/>
      </rPr>
      <t>, komplet s podpiranjem in vsemi potrebnimi deli, obračun po kvadratnem metru;</t>
    </r>
  </si>
  <si>
    <r>
      <t>Opaž AB slopov in stebrov ter razširitev v betonskih stenah</t>
    </r>
    <r>
      <rPr>
        <sz val="9"/>
        <rFont val="Arial"/>
        <family val="2"/>
        <charset val="238"/>
      </rPr>
      <t>, komplet s podpiranjem do 4,0 m in vsemi potrebnimi deli, obračun po kvadratnem metru;</t>
    </r>
  </si>
  <si>
    <r>
      <t>Dobava in izvedba zaščite vertikalne hidroizolacije</t>
    </r>
    <r>
      <rPr>
        <sz val="9"/>
        <rFont val="Arial"/>
        <family val="2"/>
      </rPr>
      <t xml:space="preserve"> pred poškodbami s trdo toplotno izolacijo xps (λ ≤ 0,033 W/mK) kot npr. Fibran 300 L ali enakovredno deb. 5 cm in čepasto folijo, obračun po m2;</t>
    </r>
  </si>
  <si>
    <r>
      <t>Dobava in izvedba zaščite vertikalne hidroizolacije</t>
    </r>
    <r>
      <rPr>
        <sz val="9"/>
        <rFont val="Arial"/>
        <family val="2"/>
      </rPr>
      <t xml:space="preserve"> pred poškodbami s trdo toplotno izolacijo xps (λ ≤ 0,033 W/mK) kot npr. Fibran XPS 300 L ali enakovredno, deb. 15 cm in čepasto folijo, obračun po m2;</t>
    </r>
  </si>
  <si>
    <r>
      <t>Dobava in izvedba zaščite vertikalne hidroizolacije</t>
    </r>
    <r>
      <rPr>
        <sz val="9"/>
        <rFont val="Arial"/>
        <family val="2"/>
      </rPr>
      <t xml:space="preserve"> pred poškodbami s trdo toplotno izolacijo xps (λ ≤ 0,033 W/mK) kot npr. Fibran XPS 300 L ali enakovredno, deb. 20 cm in čepasto folijo, obračun po m2;</t>
    </r>
  </si>
  <si>
    <r>
      <t>Izvedba cem. estriha</t>
    </r>
    <r>
      <rPr>
        <sz val="9"/>
        <rFont val="Arial"/>
        <family val="2"/>
      </rPr>
      <t xml:space="preserve"> debeline 5,5 - 6,5 cm v vseh potrebnih naklonih, zaribane površine, estrih armiran s pvc oz. jeklenimi vlakni, predhodno čiščenje podlage, prenosi in vsa pomožna dela ter robnim dilatacijskim trakom;</t>
    </r>
  </si>
  <si>
    <r>
      <t>Izvedba naklonskega betona</t>
    </r>
    <r>
      <rPr>
        <sz val="9"/>
        <rFont val="Arial"/>
        <family val="2"/>
      </rPr>
      <t xml:space="preserve"> debeline 6 - 12 cm v vseh potrebnih naklonih, zaribane površine, beton armiran s pvc oz. jeklenimi vlakni oz. armaturno mrežo, predhodno čiščenje podlage, prenosi in vsa pomožna dela ter robnim dilatacijskim trakom; (lože in balkoni)</t>
    </r>
  </si>
  <si>
    <r>
      <t>Izvedba naklonskega betona</t>
    </r>
    <r>
      <rPr>
        <sz val="9"/>
        <rFont val="Arial"/>
        <family val="2"/>
      </rPr>
      <t xml:space="preserve"> debeline 14 - 22 cm v vseh potrebnih naklonih, zaribane površine, beton armiran s pvc oz. jeklenimi vlakni oz. armaturno mrežo, predhodno čiščenje podlage, prenosi in vsa pomožna dela ter robnim dilatacijskim trakom; (parkirišče)</t>
    </r>
  </si>
  <si>
    <r>
      <rPr>
        <b/>
        <sz val="9"/>
        <rFont val="Arial"/>
        <family val="2"/>
        <charset val="238"/>
      </rPr>
      <t xml:space="preserve">Dobava in lepljenje trde toplotne izolacije </t>
    </r>
    <r>
      <rPr>
        <sz val="9"/>
        <rFont val="Arial"/>
        <family val="2"/>
        <charset val="238"/>
      </rPr>
      <t>xps (λ ≤ 0,033 W/mK) kot npr. Fibran 300 L ali enakovredno deb. 10 cm za dilatacijo med trakti objekta (ob prebojih v pasu 0,5m okrog preboja je potrebno vgraditi negorljivo izolacijo iz kamene volne kot npr. Knauf Smartwall N C1, deb. 5 cm, komplet z vsem potrebnim delom in materialom, obrečun po m2;</t>
    </r>
  </si>
  <si>
    <r>
      <rPr>
        <b/>
        <sz val="9"/>
        <rFont val="Arial"/>
        <family val="2"/>
        <charset val="238"/>
      </rPr>
      <t xml:space="preserve">Dobava in polaganje trde toplotne izolacije na talne površine, </t>
    </r>
    <r>
      <rPr>
        <sz val="9"/>
        <rFont val="Arial"/>
        <family val="2"/>
        <charset val="238"/>
      </rPr>
      <t>xps (λ ≤ 0,035 W/mK) kot npr. Fibran 500 L ali enakovredno deb. 10 cm, obračun po m2;</t>
    </r>
  </si>
  <si>
    <r>
      <t>Dobava in polaganje trde toplotne izolacije</t>
    </r>
    <r>
      <rPr>
        <sz val="9"/>
        <rFont val="Arial"/>
        <family val="2"/>
      </rPr>
      <t xml:space="preserve"> na talne površine, kot npr. EPS Silent ali enakovredno deb. 5 cm in 1x PE folija, obračun po m2;</t>
    </r>
  </si>
  <si>
    <r>
      <rPr>
        <b/>
        <sz val="9"/>
        <rFont val="Arial"/>
        <family val="2"/>
        <charset val="238"/>
      </rPr>
      <t xml:space="preserve">Dobava in polaganje trde toplotne izolacije na talne površine, </t>
    </r>
    <r>
      <rPr>
        <sz val="9"/>
        <rFont val="Arial"/>
        <family val="2"/>
        <charset val="238"/>
      </rPr>
      <t>xps (λ ≤ 0,035 W/mK) kot npr. Fibran 500 L ali enakovredno deb. 10 cm in 1x PE folija, obračun po m2; (lože/terase)</t>
    </r>
  </si>
  <si>
    <r>
      <t>Dobava in izdelava grobega in finega ometa predelnih sten</t>
    </r>
    <r>
      <rPr>
        <sz val="9"/>
        <rFont val="Arial CE"/>
        <family val="2"/>
        <charset val="238"/>
      </rPr>
      <t>, v podaljšani cementni malti, kompletno s predhodnim cementnim obrizgom, naprava malte, prenosi ter vsa pomožna dela na objektu, obračun po m2;</t>
    </r>
  </si>
  <si>
    <r>
      <t xml:space="preserve">Dobava in montaža predelnih ognjeodpornih EI 90 gips kartonskih sten, deb. 15 cm </t>
    </r>
    <r>
      <rPr>
        <sz val="9"/>
        <rFont val="Arial"/>
        <family val="2"/>
        <charset val="238"/>
      </rPr>
      <t xml:space="preserve">(W112-150), sestavljene iz: 
- ognjeodporne gips kartonske plošče deb. 2 x1,25 cm, </t>
    </r>
    <r>
      <rPr>
        <sz val="9"/>
        <rFont val="Arial"/>
        <family val="2"/>
      </rPr>
      <t>vključno z bandažiranjem 
- nosilna konstrukcija - tankostenski pocinkani profili,  vmes mineralna volna, d= 10 cm, (λ ≤ 0,038 W/mK) kot npr. Knauf Naturboard Fit ali enakovredno,
- ognjeodporne gips kartonske plošče deb. 2 x1,25 cm, vključno z bandažiranjem 
Z zaključki ob zidu, vsemi potrebnimi zaključnimi profili in letvicami, s pritrdilnim materialom, z bandažiranjem, s prenosi in z vsemi pomožnimi deli, v ceni zajeti vse dodatne vogalne ojačitve in ojačitve za pritrjevanje opreme, obračun po m2;</t>
    </r>
  </si>
  <si>
    <r>
      <t xml:space="preserve">Dobava in montaža predelnih ognjeodpornih EI 90 gips kartonskih sten, deb. 21,5 cm </t>
    </r>
    <r>
      <rPr>
        <sz val="9"/>
        <rFont val="Arial"/>
        <family val="2"/>
        <charset val="238"/>
      </rPr>
      <t xml:space="preserve">(W115W-215), sestavljene iz: 
- ognjeodporne gips kartonske plošče deb. 2 x1,25 cm, </t>
    </r>
    <r>
      <rPr>
        <sz val="9"/>
        <rFont val="Arial"/>
        <family val="2"/>
      </rPr>
      <t>vključno z bandažiranjem,
- nosilna konstrukcija - tankostenski pocinkani profili,  vmes mineralna volna, d= 7,5 cm, (λ ≤ 0,038 W/mK) kot npr. Knauf Naturboard Fit ali enakovredno,
- ognjeodporne gips kartonske plošče deb. 1 x1,25 cm, vključno z bandažiranjem,
- nosilna konstrukcija - tankostenski pocinkani profili,  vmes mineralna volna, d= 7,5 cm, (λ ≤ 0,038 W/mK) kot npr. Knauf Naturboard Fit ali enakovredno,
- ognjeodporne gips kartonske plošče deb. 2 x1,25 cm, vključno z bandažiranjem 
Z zaključki ob zidu, vsemi potrebnimi zaključnimi profili in letvicami, s pritrdilnim materialom, z bandažiranjem, s prenosi in z vsemi pomožnimi deli, v ceni zajeti vse dodatne vogalne ojačitve in ojačitve za pritrjevanje opreme, obračun po m2;</t>
    </r>
  </si>
  <si>
    <r>
      <t>Dobava in montaža ognjeodpornih EI 90 oblog inštalacijskega jaška</t>
    </r>
    <r>
      <rPr>
        <sz val="9"/>
        <rFont val="Arial"/>
        <family val="2"/>
        <charset val="238"/>
      </rPr>
      <t xml:space="preserve"> (W628B)</t>
    </r>
    <r>
      <rPr>
        <b/>
        <sz val="9"/>
        <rFont val="Arial"/>
        <family val="2"/>
      </rPr>
      <t xml:space="preserve"> </t>
    </r>
    <r>
      <rPr>
        <sz val="9"/>
        <rFont val="Arial"/>
        <family val="2"/>
      </rPr>
      <t>z ognjevarno mavčnokartonsko oblogo, sestavljene iz:
- ognjeodporne mavčnokartonske plošče deb. 3 x1,5 cm, vključno z bandažiranjem,
- nosilna konstrukcija - tankostenski pocinkani profili z vso dodatno podkonstrukcijo za pritrjevanje opreme,
Z zaključki ob zidu, vsemi potrebnimi zaključnimi profili in letvicami, s pritrdilnim materialom, z bandažiranjem, s prenosi in z vsemi pomožnimi deli, v ceni zajeti vse dodatne vogalne ojačitve in ojačitve za pritrjevanje opreme, obračun po m2;</t>
    </r>
  </si>
  <si>
    <r>
      <t>Dobava in vgrajevanje kasete za drsna vrata za mavčnokartonske stene</t>
    </r>
    <r>
      <rPr>
        <sz val="9"/>
        <rFont val="Arial"/>
        <family val="2"/>
        <charset val="238"/>
      </rPr>
      <t>, komplet z ojačitvenim kovinskim podbojem</t>
    </r>
    <r>
      <rPr>
        <sz val="9"/>
        <rFont val="Arial"/>
        <family val="2"/>
      </rPr>
      <t>, dimenzij cca 90 x 210 cm in z vsem pritrdilnim materialom, obračun po komadu; (kaseto potrebno vskladiti s ponudnikom vrat)</t>
    </r>
  </si>
  <si>
    <r>
      <t>Dobava in polaganje geotekstila 400g</t>
    </r>
    <r>
      <rPr>
        <sz val="9"/>
        <rFont val="Arial"/>
        <family val="2"/>
        <charset val="238"/>
      </rPr>
      <t>, obračun po m2;</t>
    </r>
  </si>
  <si>
    <r>
      <t>Dobava in polaganje horizontalne hidroizolacije na balkonih,</t>
    </r>
    <r>
      <rPr>
        <sz val="9"/>
        <rFont val="Arial"/>
        <family val="2"/>
      </rPr>
      <t xml:space="preserve"> EPDM membrana mehansko pritrjena, komplet z zaključki na zid, vključena dobava materiala, transport ter vsa pomožna dela ter priprava površine za polaganje po navodilu proizvajalca, obračun po m2;</t>
    </r>
  </si>
  <si>
    <r>
      <rPr>
        <b/>
        <sz val="9"/>
        <rFont val="Arial"/>
        <family val="2"/>
        <charset val="238"/>
      </rPr>
      <t>Dobava in montaža nosilne trapezne pločevine</t>
    </r>
    <r>
      <rPr>
        <sz val="9"/>
        <rFont val="Arial"/>
        <family val="2"/>
        <charset val="238"/>
      </rPr>
      <t xml:space="preserve"> kot npr. HIBOND 55mm ali enakovredno na balkone, HIBOND s čepi za beton, komplet z vsem potrebnim pritrdilnim materialom in delom, vse komplet, obračun po m2;</t>
    </r>
  </si>
  <si>
    <r>
      <t>Opaž točkovnega temelja nadstrešnice nad vhodom</t>
    </r>
    <r>
      <rPr>
        <sz val="9"/>
        <rFont val="Arial"/>
        <family val="2"/>
        <charset val="238"/>
      </rPr>
      <t>, komplet s podpiranjem in vsemi potrebnimi deli, obračun po kvadratnem metru;</t>
    </r>
  </si>
  <si>
    <r>
      <t>Opaž AB plošče nadstrešnice pred vhodom, opaž za vidni beton VB4, izdelava opaža v vseh potrebnih naklonih in lomih - izvedba po načrtu in detajlih,</t>
    </r>
    <r>
      <rPr>
        <sz val="9"/>
        <rFont val="Arial"/>
        <family val="2"/>
        <charset val="238"/>
      </rPr>
      <t xml:space="preserve"> komplet s podpiranjem do 4,0 m in vsemi potrebnimi deli, obračun po kvadratnem metru;</t>
    </r>
  </si>
  <si>
    <r>
      <t>Opaž AB stebra nadstrešnice pred vhodom, opaž za vidni beton VB4, izdelava opaža v vseh potrebnih naklonih in lomih - izvedba po načrtu in detajlih,</t>
    </r>
    <r>
      <rPr>
        <sz val="9"/>
        <rFont val="Arial"/>
        <family val="2"/>
        <charset val="238"/>
      </rPr>
      <t xml:space="preserve"> komplet s podpiranjem do 4,0 m in vsemi potrebnimi deli, obračun po kvadratnem metru;</t>
    </r>
  </si>
  <si>
    <r>
      <t>Dobava in montaža medetažnih omnia plošč</t>
    </r>
    <r>
      <rPr>
        <sz val="9"/>
        <rFont val="Arial"/>
        <family val="2"/>
        <charset val="238"/>
      </rPr>
      <t xml:space="preserve"> tipa kot npr. DUAL SOLUTION ali enakovredno, REI 90, širine 240cm in višine H = 5 + 18 + 7cm, plošče so dimenzionirane skladno z EC2 (stalna obremenitev 2,50 / 8,70kN/m2 + koristna obremenitev 3,00 / 5,00kN/m2), razred izpostavljenosti XC2, v ceni je zajeta tovarniško vgrajena vzdolžna armatura. V postavki ni zajeta dodatna prečna armatura, armatura na mestu naslonov, prebojna armatura ter armaturna mreža, katera se vgradi v zgornjo cono pred betonažo plošč. Zalivanje plošč in linijsko podpiranje ni zajeto v tej postavki. Po kompletiranju plošče mora plošča izkazati zvočno prehodnost Rw=58dB, komplet z vsemi potrebnimi deli in materialom, obračun po m2;</t>
    </r>
  </si>
  <si>
    <r>
      <rPr>
        <b/>
        <sz val="9"/>
        <rFont val="Arial CE"/>
        <charset val="238"/>
      </rPr>
      <t>Dobava in montaža varovalnih jeklenic na strehi za vzdrževalna dela</t>
    </r>
    <r>
      <rPr>
        <sz val="9"/>
        <rFont val="Arial CE"/>
        <family val="2"/>
        <charset val="238"/>
      </rPr>
      <t xml:space="preserve"> kot npr. sistem ABS ali enakovredno, varnostno sidro (kot npr. ABS-Lock III-BE-Pro-24 ali enakovredno) eno točkovna sidrna točka namenjena za zaščito pred padcem z višine največ 3 osebam. Naprava se pritrdi na površine, izdelane iz betona. Sidrna naprava se pritrdi s pomočjo vrtine (Ø 24 mm) v osnovni plošči. Uporabljajo se pritrdilni elementi, ki so ustrezni glede na površino za pritrditev. V celoti je izdelano iz nerjavnega jekla z zanko, ki jo je mogoče odviti in odstraniti, za vse strešne nad konstrukcije do največ 850 mm. Povezovalna jeklenica premera 6mm je izdelana iz nerjavnega jekla in testirana na podlagi EN795:2012 in CEN/TS 16415:2013. Izvedba v kompletu z vsem potrebnim pritrdilnim materilom ter pritrdili v nosilno konstrukcijo, vse po detajlu proizvajalca varovalnega sistema, obračun komplet;</t>
    </r>
  </si>
  <si>
    <r>
      <t>Izdelava, dobava in montaža odkapne obrobe balkonov in lož</t>
    </r>
    <r>
      <rPr>
        <sz val="9"/>
        <rFont val="Arial"/>
        <family val="2"/>
      </rPr>
      <t xml:space="preserve"> iz pocinkane in barvane pločevine</t>
    </r>
    <r>
      <rPr>
        <sz val="9"/>
        <rFont val="Arial"/>
        <family val="2"/>
        <charset val="238"/>
      </rPr>
      <t xml:space="preserve"> deb. 0,6 mm - barva po izboru projektanta, razvite širine do 15 cm, pritrjeno v nosilno konstrukcijo, komplet s vsem pritrdilnim in spojnim materialom, vodonepropustno izvedbo in podkonstrukcijo, vse komplet po načrtu, obračun po tekočem metru;</t>
    </r>
  </si>
  <si>
    <r>
      <t>Dobava in montaža PVC vtočnikov na ravni strehi skozi atiko,</t>
    </r>
    <r>
      <rPr>
        <sz val="9"/>
        <rFont val="Arial CE"/>
        <charset val="238"/>
      </rPr>
      <t xml:space="preserve"> vtočnik fi 150 mm z zaščitno rešetko, komplet sidrano v nosilno konstrukcijo, z vsem pritrdilnim in spojnim materialom, vodonepropustno izvedbo, komplet z vsem potrebnim materialom in delom, obračun po komadu;</t>
    </r>
  </si>
  <si>
    <r>
      <t>Dobava in montaža PVC odtočnih cevi</t>
    </r>
    <r>
      <rPr>
        <sz val="9"/>
        <rFont val="Arial CE"/>
        <charset val="238"/>
      </rPr>
      <t xml:space="preserve"> fi 125 cm (v fasadi), komplet s koleni, pritrjevanjem cevi v nosilno konstrukcijo, ves pritrdilni in spojni material, vodonepropustno izvedbo in podkonstrukcijo, vse komplet po detajlu, obračun po tekočem metru;</t>
    </r>
  </si>
  <si>
    <r>
      <t>Dobava in montaža LTŽ odtočnih cevi</t>
    </r>
    <r>
      <rPr>
        <sz val="9"/>
        <rFont val="Arial CE"/>
        <charset val="238"/>
      </rPr>
      <t xml:space="preserve"> (nadstrešnica) fi 110 cm, kompletno z zaščitno rešetko, koleni, pritrjevanjem cevi v nosilno konstrukcijo, ves pritrdilni in spojni material, vodonepropustno izvedbo in podkonstrukcijo, vse komplet po detajlu, obračun po tekočem metru;</t>
    </r>
  </si>
  <si>
    <r>
      <t>Izdelava in montaža kape jaška dvigala</t>
    </r>
    <r>
      <rPr>
        <sz val="9"/>
        <rFont val="Arial"/>
        <family val="2"/>
        <charset val="238"/>
      </rPr>
      <t xml:space="preserve"> (dim. konstrukcije 45 x 45 cm, viš. 50 cm nad zaključeno streho in dim. kape 66 x 66 cm, viš. 25 cm) iz pocinkane in barvane pločevine oz. po izboru projektanta, deb. 0,6 mm, pritrjeno v nosilno konstrukcijo, komplet s vsem pritrdilnim in spojnim materialom, vodonepropustno izvedbo in podkonstrukcijo in mrežico proti mrčesu, vse komplet;</t>
    </r>
  </si>
  <si>
    <r>
      <t xml:space="preserve">Dobava in vgradnja talnega alu guma dilatacijskega profila s požarnim tesnilom EI 90 </t>
    </r>
    <r>
      <rPr>
        <sz val="9"/>
        <rFont val="Arial"/>
        <family val="2"/>
        <charset val="238"/>
      </rPr>
      <t>(kot npr. DEFLEX 446/b-065 ali enakovredno); za fugo med objekti 50 mm, pomik 30 mm (+/- 15 mm), komplet z dobavo in vgradnjo sistemskega požarnega tesnila, vgradnja po navodilih proizvajalca z vsemi pomožnimi deli, obračun po tekočem metru;</t>
    </r>
  </si>
  <si>
    <r>
      <t xml:space="preserve">Dobava in vgradnja stenskega in stropnega alu guma dilatacijskega profila s požarnim tesnilom EI 90 </t>
    </r>
    <r>
      <rPr>
        <sz val="9"/>
        <rFont val="Arial"/>
        <family val="2"/>
        <charset val="238"/>
      </rPr>
      <t>(kot npr. DEFLEX 322-050 ali enakovredno); za fugo med objekti 50 mm, pomik 30 mm (+/- 15 mm), vgrajena v fugo, bočno lepljena na stene, komplet z dobavo in vgradnjo sistemskega požarnega tesnila, vgradnja po navodilih proizvajalca z vsemi pomožnimi deli, obračun po tekočem metru;</t>
    </r>
  </si>
  <si>
    <t>zunanje stopnice za dostop na streho (ocena)</t>
  </si>
  <si>
    <r>
      <rPr>
        <b/>
        <sz val="9"/>
        <rFont val="Arial"/>
        <family val="2"/>
        <charset val="238"/>
      </rPr>
      <t>Izdelava, dobava in montaža jeklenih konstrukcij</t>
    </r>
    <r>
      <rPr>
        <sz val="9"/>
        <rFont val="Arial"/>
        <family val="2"/>
        <charset val="238"/>
      </rPr>
      <t>, jeklo S355 J2, dimenzij in oblik po statičnem računu in detajlih, konstrukcija vročecinkana in barvana z barvo po izboru projektanta, v ceni na enoto zajeti tudi izdelavo delavniške dokumentacije (izdela jo izvajalec kovinske konstrukcije in jo pošlje odgovornemu projektantu v potrditev), sidranje jeklene konstrukcije v nosilno konstrukcijo ter izvedbo pregleda jeklene konstrukcije s strani pooblaščenega inštituta oziroma odgovornega statika in izdaje poročila, z vsemi deli in vsem pritrdilnim materialom, obračun po kilogramu;</t>
    </r>
  </si>
  <si>
    <r>
      <rPr>
        <b/>
        <sz val="9"/>
        <rFont val="Arial"/>
        <family val="2"/>
      </rPr>
      <t>Izdelava, dobava in vgrajevanje kovinske ograje zunanjih stopnic za dostop na streho</t>
    </r>
    <r>
      <rPr>
        <sz val="9"/>
        <rFont val="Arial"/>
        <family val="2"/>
      </rPr>
      <t>, kovinska konstrukcija vročecinkana, ograja iz kovinskih profilov dim. kot po načrtu, ograja je viš. 110 cm od gotovega tlaka, v ceni na enoto zajeti tudi izdelavo delavniške dokumentacije (izdela jo izvajalec kograje in jo pošlje odgovornemu projektantu v potrditev). Vse komplet po detajlu oziroma načrtu, z drobnim materialom in s potrebnim pritrdilnim materialom za pritrjevanje v nosilno konstrukcijo, obračun po tekočem metru;</t>
    </r>
  </si>
  <si>
    <r>
      <t>Obdelava odprtine strešnih oken za odvod dima</t>
    </r>
    <r>
      <rPr>
        <sz val="9"/>
        <rFont val="Arial"/>
        <family val="2"/>
      </rPr>
      <t xml:space="preserve"> z vodoodpornimi ploščami</t>
    </r>
    <r>
      <rPr>
        <sz val="9"/>
        <rFont val="Arial"/>
        <family val="2"/>
        <charset val="238"/>
      </rPr>
      <t xml:space="preserve"> 1</t>
    </r>
    <r>
      <rPr>
        <sz val="9"/>
        <rFont val="Arial"/>
        <family val="2"/>
      </rPr>
      <t xml:space="preserve"> x 1,25 cm s pritrjevanjem na nosilno podkonstrukcijo, komplet z vsem veznim in pritrdilnim materialom in s pomožnimi deli, z bandažiranjem, s prenosi in z vsemi pomožnimi deli, obračun po m2;</t>
    </r>
  </si>
  <si>
    <t>kovinska konstrukcija za montažo zasteklitev v predelnih gips kartonskih sten (ocena)</t>
  </si>
  <si>
    <r>
      <t xml:space="preserve">Doplačilo za ojačitve v knauf stenah za vratne odprtine </t>
    </r>
    <r>
      <rPr>
        <sz val="9"/>
        <rFont val="Arial"/>
        <family val="2"/>
        <charset val="238"/>
      </rPr>
      <t>do 3,0 m2;</t>
    </r>
  </si>
  <si>
    <r>
      <t xml:space="preserve">Doplačilo za ojačitve v knauf stenah za vratne odprtine </t>
    </r>
    <r>
      <rPr>
        <sz val="9"/>
        <rFont val="Arial"/>
        <family val="2"/>
        <charset val="238"/>
      </rPr>
      <t>do 3,1 do 6,0 m2;</t>
    </r>
  </si>
  <si>
    <r>
      <t>Doplačilo za ojačitve v knauf stenah za držala v kopalnicah in wcjih</t>
    </r>
    <r>
      <rPr>
        <sz val="9"/>
        <rFont val="Arial"/>
        <family val="2"/>
        <charset val="238"/>
      </rPr>
      <t>, obračun po komadu;</t>
    </r>
  </si>
  <si>
    <r>
      <t>Dobava in montaža varovalnih držal</t>
    </r>
    <r>
      <rPr>
        <sz val="9"/>
        <rFont val="Arial"/>
        <family val="2"/>
      </rPr>
      <t>, leseno držalo iz hrastovega lesa, držalo fi 40 mm (površinsko finalno obdelano s 3x lakiranjem - mat), pritrjeno v nosilno konstrukcijo s kovinskimi držali, vijačen v stene s primernimi pritrdilnimi sredstvi ter vsemi potrebnimi zaključki, obračun po m1; (držala po objektu in stopniščih)</t>
    </r>
  </si>
  <si>
    <r>
      <rPr>
        <b/>
        <sz val="9"/>
        <rFont val="Arial"/>
        <family val="2"/>
      </rPr>
      <t>Izdelava, dobava in vgrajevanje kovinske ograje notranjega stopnišča</t>
    </r>
    <r>
      <rPr>
        <sz val="9"/>
        <rFont val="Arial"/>
        <family val="2"/>
      </rPr>
      <t>, kovinska ograja vročecinkana in prašno barvana z barvo po izbiri projektanta, ograja iz kovinskih profilov dim. kot po načrtu, ograja je viš. 120 cm od gotovega tlaka, leseno držalo iz hrastovega lesa, držalo fi 40 mm (površinsko finalno obdelano s 3x lakiranjem - mat), vse komplet po shemi ograje, v ceni na enoto zajeti tudi izdelavo delavniške dokumentacije (izdela jo izvajalec kograje in jo pošlje odgovornemu projektantu v potrditev). Vse komplet po detajlu in načrtih, z drobnim materialom in s potrebnim pritrdilnim materialom za pritrjevanje v nosilno konstrukcijo, obračun po tekočem metru;</t>
    </r>
  </si>
  <si>
    <r>
      <t>Dobava ter komplet izdelava cokla fasade in pas nad ravno streho ter lož</t>
    </r>
    <r>
      <rPr>
        <sz val="9"/>
        <rFont val="Arial"/>
        <family val="2"/>
        <charset val="238"/>
      </rPr>
      <t xml:space="preserve"> s toplotnoizolativnimi ploščami xps deb. 20 cm lepljene in sidrane na zunanjo površino zidu. Površ</t>
    </r>
    <r>
      <rPr>
        <sz val="9"/>
        <rFont val="Arial"/>
        <family val="2"/>
      </rPr>
      <t>ina prilepljenih in sidranih plošč se zaščiti z armiranim tankoslojnim ometom v sestavi: lepilo-prvi sloj, armirna pvc mrežica in lepilo-drugi sloj, komplet s pripravo podlage, dobavo materiala, obdelavo špalet, prenosi, transport, vsa pomožna dela ter ves drobni pritrdilni material in vse potrebne letvice, obračun po m2;</t>
    </r>
  </si>
  <si>
    <r>
      <t>Dobava ter komplet izdelava toplotnoizolativne fasade in stropa niš</t>
    </r>
    <r>
      <rPr>
        <sz val="9"/>
        <rFont val="Arial"/>
        <family val="2"/>
        <charset val="238"/>
      </rPr>
      <t>, kamena volna v lamelah deb. 20 cm, lepljene in sidrane na površino zidu in stropa, površina prilepljenih in sidranih plošč se zaščiti z armiranim tankoslojnim ometom v sestavi: lepilo-prvi sloj, armirna pvc mrežica in lepilo-drugi sloj, komplet s pripravo podlage, dobavo materiala, obdelavo špalet, prenosi, transport, vsa pomožna dela ter ves drobni pritrdilni material in vse potrebne letvice, obračun po m2;</t>
    </r>
  </si>
  <si>
    <r>
      <t>Izdelava, dobava in montaža napisa</t>
    </r>
    <r>
      <rPr>
        <sz val="9"/>
        <rFont val="Arial"/>
        <family val="2"/>
      </rPr>
      <t xml:space="preserve"> "DOM STAREJŠIH VELENJE", tekst font: ISOCP črke se izvedejo iz pločevine (širina 7mm; debelina 6mm), črke vročecinkane in prašno barvane v RAL po izbiri projektanta, na pritrdilnih distančnikih okroglega prereza ∅5mm (dolžna distančnika 25mm). OPOMBA: Stiki distančnikov in črk naj bodo nevidni - brušeni. Vse barve, detajle, odbelave, načine vgradnje in možne sprem. pred dokončno izdelavo potrdi projektant! Črke pritrjene na fasado objekta, komplet z vsem pritrdilnim materialom, vse v kompletu;</t>
    </r>
  </si>
  <si>
    <r>
      <rPr>
        <b/>
        <sz val="9"/>
        <rFont val="Arial CE"/>
        <charset val="238"/>
      </rPr>
      <t xml:space="preserve">Kompletna dobava in izvedba mehansko in UV odpornega HI premaza nadstreška nad vhodom </t>
    </r>
    <r>
      <rPr>
        <sz val="9"/>
        <rFont val="Arial CE"/>
        <charset val="238"/>
      </rPr>
      <t xml:space="preserve">kot npr. Murexin ali enakovredno, </t>
    </r>
    <r>
      <rPr>
        <sz val="9"/>
        <rFont val="Arial CE"/>
        <family val="2"/>
        <charset val="238"/>
      </rPr>
      <t xml:space="preserve">brušenje betonske podlage, prvi sloj kot npr. WD-1K ali enakovredno, poraba 1,8kg/m2, filc NV 110, drugi sloj kot npr. WD-1K ali enakovredno, poraba 0,9kg/m2, tretji zaščitni sloj kot npr. WD Pool Top+ ali enakovredno, poraba 0,25kg/m2, komplet z vsem potrebnim delom in materialom, vse komplet, obračun po m2;
</t>
    </r>
  </si>
  <si>
    <r>
      <t>Doplačilo za vodoodporne mavčne plošče</t>
    </r>
    <r>
      <rPr>
        <sz val="9"/>
        <rFont val="Arial CE"/>
        <family val="2"/>
        <charset val="238"/>
      </rPr>
      <t xml:space="preserve"> v mokrih prostorih (upoštevana 1x površina sten in stropov), obračun po m2;</t>
    </r>
  </si>
  <si>
    <r>
      <rPr>
        <b/>
        <sz val="9"/>
        <rFont val="Arial"/>
        <family val="2"/>
        <charset val="238"/>
      </rPr>
      <t xml:space="preserve">Dobava in montaža spuščenega stopa </t>
    </r>
    <r>
      <rPr>
        <sz val="9"/>
        <rFont val="Arial"/>
        <family val="2"/>
        <charset val="238"/>
      </rPr>
      <t>kot npr. Heraklit AMF Heradesign, sistem B stropna obloga ali enakovredno, iz lesnih vlaknastih plošč, dimenzija plošč 120 x 60cm, debelina plošč 25 mm. Površina plošč je tip Trend Superfine, debeline vlakna 1,00 mm, barvani v barvo po izboru projektanta po RAL lestvici in BFA dodatek v barvi. Dvojna podkonstrukcija tvorijo pocinkani CD 27x60x27x0,6 mm in UD 28x27x0,6 mm. CD profili so z togimi direktnimi obešali pritrjeni v razmaku od maks. 80 do 90 cm, na primarno stropno konstrukcijo. Razmak primarnih CD profilov je 90 cm, sekundarni profiili  60 cm, nato se vidno privijači plošče z vijaki AMF Heradesign 50 mm, vijaki se naknadno barvajo v barvo stropa. Robovi plošče so posneti (AK01). Plošče imajo poprečno absorpcijo zvoka do αw = 1,00 po EN ISO 11654. Plošče so odporne na relativno zračno vlago do 95%.</t>
    </r>
    <r>
      <rPr>
        <u/>
        <sz val="9"/>
        <rFont val="Arial"/>
        <family val="2"/>
        <charset val="238"/>
      </rPr>
      <t xml:space="preserve"> Plošče so v razredu gradiva A2-s1,d0 po EN 13501-1</t>
    </r>
    <r>
      <rPr>
        <sz val="9"/>
        <rFont val="Arial"/>
        <family val="2"/>
        <charset val="238"/>
      </rPr>
      <t>. Nad stropom se položi kamena volna gostote 40-70kg/m3 debeline 3cm in akustični filc. Montaža stropa se izvrši po navodilih proizvajalca, obračun po m2;</t>
    </r>
  </si>
  <si>
    <r>
      <rPr>
        <b/>
        <sz val="9"/>
        <rFont val="Arial"/>
        <family val="2"/>
        <charset val="238"/>
      </rPr>
      <t>Dobava in montaža akustičnega higieničnega spuščenega stropa</t>
    </r>
    <r>
      <rPr>
        <sz val="9"/>
        <rFont val="Arial"/>
        <family val="2"/>
        <charset val="238"/>
      </rPr>
      <t xml:space="preserve"> kot npr. AMF TOPIQ Prime Hygiena ali enakovredno z absorbcijo zvoka, razred A, izgrajenega iz enonivojske kovinske konstrukcije iz glavnih ter prečnih Prelude TL2 / Ventatec SG 24 mm profilov, obešenih v primarni strop z obešali za spuščanje do 0,8 m. V konstrukcijo so vložene ali vpete snemljive mineralne laminirane plošče z vodoodbojno površino kot npr. AMF TOPIQ Prime Hygiena dim. 600 x 600 mm ali enakovredno, bele barve, z ravnim robom in vidnim T profilom. Ob steni je zaključni L profil 19/24 mm. Razred čistosti ISO 3 po EN ISO 14644-1. Plošče so odporne na mokro čiščenje ter dezinfekcijska stedstva. (kot na primer AMF TOPIQ Prime Hygiena, board ali enakovredno). Primerljiv izdelek mora ustrezati, vsem vizualnim in  tehničnim lastnostim, s potrebnimi izrezi v stropu in z zaključki ob zidu, vsemi potrebnimi zaključnimi profili in letvicami, komplet z vsemi zaključki, s pritrdilnim materialom, s prenosi in z vsemi pomožnimi deli, obračun po m2;</t>
    </r>
  </si>
  <si>
    <r>
      <rPr>
        <b/>
        <sz val="9"/>
        <rFont val="Arial"/>
        <family val="2"/>
        <charset val="238"/>
      </rPr>
      <t xml:space="preserve">Dobava in montaža akustičnega spuščenega stropa </t>
    </r>
    <r>
      <rPr>
        <sz val="9"/>
        <rFont val="Arial"/>
        <family val="2"/>
        <charset val="238"/>
      </rPr>
      <t>kot npr. Knauf Ceiling Solutions (KCS) ali enakovredno z visoko absorbcijo zvoka, razred A, izgrajenega iz enonivojske kovinske konstrukcije iz glavnih ter prečnih Prelude TL2 / Ventatec SG 15 mm profilov, obešenih v primarni strop z obešali za spuščanje do 0,5 m. V konstrukcijo so vložene ali vpete snemljive mineralne laminirane plošče kot npr. KCS Armstrong Perla OP dim. 600 x 600x15 mm ali enakovredno, bele barve, s poglobljenim robom Tegular 15/90 in vidnim T profilom. Ob steni bo zaključni dvojni L profil 15/8/15/25 mm. Koeficient absorbcije zvoka: 0,95 po EN ISO 11654. Vzdolžna zvočna izolirnost stropa je Dn,f,w = 25 dB po EN 10848-2. Plošče so odporne na relativno zračno vlago do 95%. Plošče so v razredu gradiva A2-s1,d0 po EN 13501-1. Razred čistosti ISO 5 po EN ISO 14644-1  (kot na primer KCS Armstrong Perla OP, Sistem C, Tegular 15/90 ali enakovredno). Primerljiv izdelek mora ustrezati, vsem vizualnim in  tehničnim lastnostim, s potrebnimi izrezi v stropu in z zaključki ob zidu, vsemi potrebnimi zaključnimi profili in letvicami, komplet z vsemi zaključki, s pritrdilnim materialom, s prenosi in z vsemi pomožnimi deli, obračun po m2;</t>
    </r>
  </si>
  <si>
    <r>
      <rPr>
        <b/>
        <sz val="9"/>
        <rFont val="Arial"/>
        <family val="2"/>
        <charset val="238"/>
      </rPr>
      <t xml:space="preserve">Dobava in montaža spuščenega stropa </t>
    </r>
    <r>
      <rPr>
        <sz val="9"/>
        <rFont val="Arial"/>
        <family val="2"/>
        <charset val="238"/>
      </rPr>
      <t>kot npr. Knauf Ceiling Solutions (KCS) ali enakovredno z visoko absorbcijo zvoka, razred A, izgrajenega iz enonivojske kovinske konstrukcije iz glavnih ter prečnih Prelude TL2 / Ventatec SG 15 mm profilov, obešenih v primarni strop z obešali za spuščanje do 0,5 m. V konstrukcijo so vložene ali vpete snemljive mineralne laminirane plošče kot npr. KCS Armstrong Saniguard dim. 600 x 600 mm ali enakovredno, bele barve, s poglobljenim robom Tegular 15/90 in vidnim T profilom. Ob steni bo zaključni dvojni L profil 15/8/15/25 mm. Koeficient absorbcije zvoka: 0,95 po EN ISO 11654. Vzdolžna zvočna izolirnost stropa je Dn,f,w = 25 dB po EN 10848-2. Plošče so odporne na relativno zračno vlago do 95%. Plošče so v razredu gradiva A2-s1,d0 po EN 13501-1. Razred čistosti ISO 5 po EN ISO 14644-1  (kot na primer KCS Armstrong Perla OP, Sistem C, Tegular 15/90 ali enakovredno). Primerljiv izdelek mora ustrezati, vsem vizualnim in  tehničnim lastnostim, s potrebnimi izrezi v stropu in z zaključki ob zidu, vsemi potrebnimi zaključnimi profili in letvicami, komplet z vsemi zaključki, s pritrdilnim materialom, s prenosi in z vsemi pomožnimi deli, obračun po m2;</t>
    </r>
  </si>
  <si>
    <r>
      <t>Dobava in montaža osebnega dvigala D1,</t>
    </r>
    <r>
      <rPr>
        <sz val="9"/>
        <rFont val="Arial"/>
        <family val="2"/>
      </rPr>
      <t xml:space="preserve"> (kot npr. Schindler S3000 ali enakovredno), obračun komplet;</t>
    </r>
  </si>
  <si>
    <t>NOSILNOST: 535 kg ali 7 oseb</t>
  </si>
  <si>
    <t>VIŠINA DVIGA: 14,40 m</t>
  </si>
  <si>
    <t xml:space="preserve">ŠTEV. VHODOV: 6 (prehodna kabina)          </t>
  </si>
  <si>
    <t>ŠTEV. POSTAJ: 5</t>
  </si>
  <si>
    <r>
      <t>·</t>
    </r>
    <r>
      <rPr>
        <sz val="7"/>
        <rFont val="Times New Roman"/>
        <family val="1"/>
        <charset val="238"/>
      </rPr>
      <t xml:space="preserve">         </t>
    </r>
    <r>
      <rPr>
        <sz val="9"/>
        <rFont val="Arial"/>
        <family val="2"/>
        <charset val="238"/>
      </rPr>
      <t>GSM vmesnik</t>
    </r>
  </si>
  <si>
    <r>
      <t>·</t>
    </r>
    <r>
      <rPr>
        <sz val="7"/>
        <rFont val="Times New Roman"/>
        <family val="1"/>
        <charset val="238"/>
      </rPr>
      <t xml:space="preserve">         </t>
    </r>
    <r>
      <rPr>
        <sz val="9"/>
        <rFont val="Arial"/>
        <family val="2"/>
        <charset val="238"/>
      </rPr>
      <t>kontrolni panel iz brušene nerjaveče pločevine z mikrostikali iz brušene nerjaveče pločevine mehanska tipkala</t>
    </r>
  </si>
  <si>
    <r>
      <t>·</t>
    </r>
    <r>
      <rPr>
        <sz val="7"/>
        <rFont val="Times New Roman"/>
        <family val="1"/>
        <charset val="238"/>
      </rPr>
      <t xml:space="preserve">         </t>
    </r>
    <r>
      <rPr>
        <sz val="9"/>
        <rFont val="Arial"/>
        <family val="2"/>
        <charset val="238"/>
      </rPr>
      <t>svetlobna indikacija potrditve pozivov</t>
    </r>
  </si>
  <si>
    <r>
      <t>·</t>
    </r>
    <r>
      <rPr>
        <sz val="7"/>
        <rFont val="Times New Roman"/>
        <family val="1"/>
        <charset val="238"/>
      </rPr>
      <t xml:space="preserve">         </t>
    </r>
    <r>
      <rPr>
        <sz val="9"/>
        <rFont val="Arial"/>
        <family val="2"/>
        <charset val="238"/>
      </rPr>
      <t>svetlobni signal za preobremenitev</t>
    </r>
  </si>
  <si>
    <r>
      <t>·</t>
    </r>
    <r>
      <rPr>
        <sz val="7"/>
        <rFont val="Times New Roman"/>
        <family val="1"/>
        <charset val="238"/>
      </rPr>
      <t xml:space="preserve">         </t>
    </r>
    <r>
      <rPr>
        <sz val="9"/>
        <rFont val="Arial"/>
        <family val="2"/>
        <charset val="238"/>
      </rPr>
      <t>tipka za zapiranje vrat</t>
    </r>
  </si>
  <si>
    <r>
      <t>·</t>
    </r>
    <r>
      <rPr>
        <sz val="7"/>
        <rFont val="Times New Roman"/>
        <family val="1"/>
        <charset val="238"/>
      </rPr>
      <t xml:space="preserve">         </t>
    </r>
    <r>
      <rPr>
        <sz val="9"/>
        <rFont val="Arial"/>
        <family val="2"/>
        <charset val="238"/>
      </rPr>
      <t>tipka za odpiranje vrat</t>
    </r>
  </si>
  <si>
    <r>
      <t>·</t>
    </r>
    <r>
      <rPr>
        <sz val="7"/>
        <rFont val="Times New Roman"/>
        <family val="1"/>
        <charset val="238"/>
      </rPr>
      <t xml:space="preserve">         </t>
    </r>
    <r>
      <rPr>
        <sz val="9"/>
        <rFont val="Arial"/>
        <family val="2"/>
        <charset val="238"/>
      </rPr>
      <t>tipka za alarm</t>
    </r>
  </si>
  <si>
    <r>
      <t>·</t>
    </r>
    <r>
      <rPr>
        <sz val="7"/>
        <rFont val="Times New Roman"/>
        <family val="1"/>
        <charset val="238"/>
      </rPr>
      <t xml:space="preserve">         </t>
    </r>
    <r>
      <rPr>
        <sz val="9"/>
        <rFont val="Arial"/>
        <family val="2"/>
        <charset val="238"/>
      </rPr>
      <t>Na kabini predpriprava za vgradnjo čitalca kartic, ki ga dobavi in vgradi naročnik v lastni režiji</t>
    </r>
  </si>
  <si>
    <r>
      <t>·</t>
    </r>
    <r>
      <rPr>
        <sz val="7"/>
        <rFont val="Times New Roman"/>
        <family val="1"/>
        <charset val="238"/>
      </rPr>
      <t xml:space="preserve">         </t>
    </r>
    <r>
      <rPr>
        <sz val="9"/>
        <rFont val="Arial"/>
        <family val="2"/>
        <charset val="238"/>
      </rPr>
      <t>Avtomatski ventilator</t>
    </r>
  </si>
  <si>
    <r>
      <t>·</t>
    </r>
    <r>
      <rPr>
        <sz val="7"/>
        <rFont val="Times New Roman"/>
        <family val="1"/>
        <charset val="238"/>
      </rPr>
      <t xml:space="preserve">         </t>
    </r>
    <r>
      <rPr>
        <sz val="9"/>
        <rFont val="Arial"/>
        <family val="2"/>
        <charset val="238"/>
      </rPr>
      <t>Selektivno odpiranje zaradi prehodnosti kabine v isti etaži</t>
    </r>
  </si>
  <si>
    <r>
      <t>·</t>
    </r>
    <r>
      <rPr>
        <sz val="7"/>
        <rFont val="Times New Roman"/>
        <family val="1"/>
        <charset val="238"/>
      </rPr>
      <t xml:space="preserve">         </t>
    </r>
    <r>
      <rPr>
        <sz val="9"/>
        <rFont val="Arial"/>
        <family val="2"/>
        <charset val="238"/>
      </rPr>
      <t>mikroprocesor  - simplex,  1 KS zbirno krmiljenje v obe smeri</t>
    </r>
  </si>
  <si>
    <r>
      <t>·</t>
    </r>
    <r>
      <rPr>
        <sz val="7"/>
        <rFont val="Times New Roman"/>
        <family val="1"/>
        <charset val="238"/>
      </rPr>
      <t xml:space="preserve">         </t>
    </r>
    <r>
      <rPr>
        <sz val="9"/>
        <rFont val="Arial"/>
        <family val="2"/>
        <charset val="238"/>
      </rPr>
      <t>govorna povezava iz kabine (varnostni sistem omogoča avtomatični telefonski klic v sili iz kabine na 4 predhodno programirane tel. številke - možnost 24 urnega priklopa na dežurno službo</t>
    </r>
  </si>
  <si>
    <r>
      <t>·</t>
    </r>
    <r>
      <rPr>
        <sz val="7"/>
        <rFont val="Times New Roman"/>
        <family val="1"/>
        <charset val="238"/>
      </rPr>
      <t xml:space="preserve">    </t>
    </r>
    <r>
      <rPr>
        <sz val="9"/>
        <rFont val="Arial"/>
        <family val="2"/>
        <charset val="238"/>
      </rPr>
      <t>strop iz rahlo odsevne nerjaveče pločevine z LED razsvetljavo tip »LINE«</t>
    </r>
  </si>
  <si>
    <r>
      <t>·</t>
    </r>
    <r>
      <rPr>
        <sz val="7"/>
        <rFont val="Times New Roman"/>
        <family val="1"/>
        <charset val="238"/>
      </rPr>
      <t xml:space="preserve">    </t>
    </r>
    <r>
      <rPr>
        <sz val="9"/>
        <rFont val="Arial"/>
        <family val="2"/>
        <charset val="238"/>
      </rPr>
      <t>talna obloga iz naravne nedrseče pegaste gume – barva po izboru iz kataloga.</t>
    </r>
  </si>
  <si>
    <r>
      <t>·</t>
    </r>
    <r>
      <rPr>
        <sz val="7"/>
        <rFont val="Times New Roman"/>
        <family val="1"/>
        <charset val="238"/>
      </rPr>
      <t xml:space="preserve">    </t>
    </r>
    <r>
      <rPr>
        <sz val="9"/>
        <rFont val="Arial"/>
        <family val="2"/>
        <charset val="238"/>
      </rPr>
      <t>Zaščitni inox odbojniki na treh višinah</t>
    </r>
  </si>
  <si>
    <t>dimenzije min: širina 1000 mm, dolžina 1400 mm, višina 2200 mm</t>
  </si>
  <si>
    <t>VRATA KABINE: Avtomatska, teleskopska enostranska, 2-delna, iz brušene nerjaveče pločevine, s frekvenčno reguliranim pogonom
širina 800 mm, višina 2100 mm</t>
  </si>
  <si>
    <r>
      <t xml:space="preserve">Dobava in montaža spuščenega stropa </t>
    </r>
    <r>
      <rPr>
        <sz val="9"/>
        <rFont val="Arial"/>
        <family val="2"/>
      </rPr>
      <t>iz mavčnokartonskih plošč deb. 2x1,25cm (kot npr. Knauf plošče ali enakovredno), vključno z nosilno in pritrdilno podkonstrukcijo, s potrebnimi izrezi v stropu in z zaključki ob zidu, vsemi potrebnimi zaključnimi profili in letvicami, vsemi vertikalnimi in poševnimi deli ter kaskadami, komplet z vsemi zaključki, s pritrdilnim materialom, z bandažiranjem, s prenosi in z vsemi pomožnimi deli, v ceni zajeti vse dodatne ojačitve za pritrjevanje opreme, obračun po m2;</t>
    </r>
  </si>
  <si>
    <t>JAŠKOVNA VRATA: Avtomatska, teleskopska, 2-delna, iz brušene nerjaveče pločevine, Požarna odpornost vrat E 120 skladno  s standardom EN 81-58 
širina 800 mm, višina 2100 mm</t>
  </si>
  <si>
    <t xml:space="preserve">JAŠEK DVIGALA: širina 1430 mm, globina 1950 mm </t>
  </si>
  <si>
    <t xml:space="preserve">glava jaška: min. 4000 mm </t>
  </si>
  <si>
    <t>poglobitev: 1300 mm</t>
  </si>
  <si>
    <r>
      <t>Dobava in montaža osebnega dvigala D2,</t>
    </r>
    <r>
      <rPr>
        <sz val="9"/>
        <rFont val="Arial"/>
        <family val="2"/>
      </rPr>
      <t xml:space="preserve"> (kot npr. Schindler S5500 ali enakovredno), obračun komplet;</t>
    </r>
  </si>
  <si>
    <t>NOSILNOST: 1625 kg ali 21 oseb</t>
  </si>
  <si>
    <t>ŠTEVILO VKLOPOV NA URO: 180</t>
  </si>
  <si>
    <t xml:space="preserve">ŠTEV. VHODOV: 1 (neprehodna kabina)               </t>
  </si>
  <si>
    <r>
      <t>·</t>
    </r>
    <r>
      <rPr>
        <sz val="7"/>
        <rFont val="Times New Roman"/>
        <family val="1"/>
        <charset val="238"/>
      </rPr>
      <t xml:space="preserve">    </t>
    </r>
    <r>
      <rPr>
        <sz val="9"/>
        <rFont val="Arial"/>
        <family val="2"/>
        <charset val="238"/>
      </rPr>
      <t>GSM vmesnik</t>
    </r>
  </si>
  <si>
    <r>
      <t>·</t>
    </r>
    <r>
      <rPr>
        <sz val="7"/>
        <rFont val="Times New Roman"/>
        <family val="1"/>
        <charset val="238"/>
      </rPr>
      <t xml:space="preserve">    </t>
    </r>
    <r>
      <rPr>
        <sz val="9"/>
        <rFont val="Arial"/>
        <family val="2"/>
        <charset val="238"/>
      </rPr>
      <t>tipka za alarm</t>
    </r>
  </si>
  <si>
    <r>
      <t>·</t>
    </r>
    <r>
      <rPr>
        <sz val="7"/>
        <rFont val="Times New Roman"/>
        <family val="1"/>
        <charset val="238"/>
      </rPr>
      <t xml:space="preserve">    </t>
    </r>
    <r>
      <rPr>
        <sz val="9"/>
        <rFont val="Arial"/>
        <family val="2"/>
        <charset val="238"/>
      </rPr>
      <t>na kabini predpriprava za vgradnjo čitalca kartic, ki ga dobavi in vgradi naročnik v lastni režiji</t>
    </r>
  </si>
  <si>
    <r>
      <t>·</t>
    </r>
    <r>
      <rPr>
        <sz val="7"/>
        <rFont val="Times New Roman"/>
        <family val="1"/>
        <charset val="238"/>
      </rPr>
      <t xml:space="preserve">    </t>
    </r>
    <r>
      <rPr>
        <sz val="9"/>
        <rFont val="Arial"/>
        <family val="2"/>
        <charset val="238"/>
      </rPr>
      <t>Avtomatski ventilator</t>
    </r>
  </si>
  <si>
    <r>
      <t>·</t>
    </r>
    <r>
      <rPr>
        <sz val="7"/>
        <rFont val="Times New Roman"/>
        <family val="1"/>
        <charset val="238"/>
      </rPr>
      <t xml:space="preserve">    </t>
    </r>
    <r>
      <rPr>
        <sz val="9"/>
        <rFont val="Arial"/>
        <family val="2"/>
        <charset val="238"/>
      </rPr>
      <t>ogledalo na zadnji steni nad višino ročaja</t>
    </r>
  </si>
  <si>
    <r>
      <t>·</t>
    </r>
    <r>
      <rPr>
        <sz val="7"/>
        <rFont val="Times New Roman"/>
        <family val="1"/>
        <charset val="238"/>
      </rPr>
      <t xml:space="preserve">    </t>
    </r>
    <r>
      <rPr>
        <sz val="9"/>
        <rFont val="Arial"/>
        <family val="2"/>
        <charset val="238"/>
      </rPr>
      <t>ročaj na stranski steni</t>
    </r>
  </si>
  <si>
    <r>
      <t>·</t>
    </r>
    <r>
      <rPr>
        <sz val="7"/>
        <rFont val="Times New Roman"/>
        <family val="1"/>
        <charset val="238"/>
      </rPr>
      <t xml:space="preserve">    </t>
    </r>
    <r>
      <rPr>
        <sz val="9"/>
        <rFont val="Arial"/>
        <family val="2"/>
        <charset val="238"/>
      </rPr>
      <t>zaščitni inox odbojniki na treh višinah na vseh treh stranicah</t>
    </r>
  </si>
  <si>
    <t xml:space="preserve">dimenzije min: širina 1450 mm, dolžina 2400 mm, višina 2200 mm </t>
  </si>
  <si>
    <t>štev. vhodov: 1 - neprehodna kabina</t>
  </si>
  <si>
    <t>VRATA KABINE: Avtomatska, centralna teleskopska, 4-delna, iz brušene nerjaveče pločevine, s frekvenčno reguliranim pogonom
širina 1200 mm, višina 2100 mm</t>
  </si>
  <si>
    <t>JAŠKOVNA VRATA: Avtomatska, centralna teleskopska, 4-delna, iz brušene nerjaveče pločevine, Požarna odpornost vrat E 120 skladno  s standardom EN 81-58 
širina 1200 mm, višina 2100 mm</t>
  </si>
  <si>
    <t xml:space="preserve">JAŠEK DVIGALA: širina 2100 mm, globina 2800 mm </t>
  </si>
  <si>
    <r>
      <t>Dobava in montaža osebnega dvigala D3,</t>
    </r>
    <r>
      <rPr>
        <sz val="9"/>
        <rFont val="Arial"/>
        <family val="2"/>
      </rPr>
      <t xml:space="preserve"> (kot npr. Schindler S3000 ali enakovredno), obračun komplet;</t>
    </r>
  </si>
  <si>
    <t>NOSILNOST: 630 kg ali 8 oseb</t>
  </si>
  <si>
    <t xml:space="preserve">ŠTEV. VHODOV: 1 (neprehodna kabina)          </t>
  </si>
  <si>
    <t>ŠTEV. POSTAJ: 6</t>
  </si>
  <si>
    <t>VIŠINA DVIGA: 17.88 m</t>
  </si>
  <si>
    <t xml:space="preserve">dimenzije min: širina 1000 mm, dolžina 1400 mm, višina 2200 mm </t>
  </si>
  <si>
    <r>
      <t>Dobava in montaža osebnega dvigala D4,</t>
    </r>
    <r>
      <rPr>
        <sz val="9"/>
        <rFont val="Arial"/>
        <family val="2"/>
      </rPr>
      <t xml:space="preserve"> (kot npr. Schindler S5500 ali enakovredno), obračun komplet;</t>
    </r>
  </si>
  <si>
    <t>VIŠINA DVIGA: 17,88 m</t>
  </si>
  <si>
    <t>Vključno z vsem pritdilnim, spojnim, podložnim materialom in vsemi vertikalnimi zaključki na zidove s tipskimi zaključnimi letvicami, vsemi dodatnimi deli in prenosi.</t>
  </si>
  <si>
    <r>
      <t>Izdelava, dobava in montaža čelne odkapne obrobe nadstrešnice nad vhodom</t>
    </r>
    <r>
      <rPr>
        <sz val="9"/>
        <rFont val="Arial"/>
        <family val="2"/>
      </rPr>
      <t xml:space="preserve"> iz pocinkane in barvane pločevine</t>
    </r>
    <r>
      <rPr>
        <sz val="9"/>
        <rFont val="Arial"/>
        <family val="2"/>
        <charset val="238"/>
      </rPr>
      <t xml:space="preserve"> deb. 0,6 mm - barva po izboru projektanta, razvite širine do 30 cm, pritrjeno v nosilno konstrukcijo, komplet s vsem pritrdilnim in spojnim materialom, vodonepropustno izvedbo in podkonstrukcijo, vse komplet po načrtu, obračun po tekočem metru;</t>
    </r>
  </si>
  <si>
    <r>
      <t>Izdelava, dobava in montaža zidne obrobe ravne strehe</t>
    </r>
    <r>
      <rPr>
        <sz val="9"/>
        <rFont val="Arial"/>
        <family val="2"/>
        <charset val="238"/>
      </rPr>
      <t xml:space="preserve"> (objekt, dvigala, nadstrešnica nad vhodom) iz p</t>
    </r>
    <r>
      <rPr>
        <sz val="9"/>
        <rFont val="Arial"/>
        <family val="2"/>
      </rPr>
      <t>ocinkane in barvane pločevine</t>
    </r>
    <r>
      <rPr>
        <sz val="9"/>
        <rFont val="Arial"/>
        <family val="2"/>
        <charset val="238"/>
      </rPr>
      <t xml:space="preserve"> deb. 0,6 mm - barva po izboru projektanta, razvite širine do 45 cm, pritrjeno v nosilno konstrukcijo, komplet s vsem pritrdilnim in spojnim materialom, vodonepropustno izvedbo in podkonstrukcijo, vse komplet po načrtu, obračun po tekočem metru;</t>
    </r>
  </si>
  <si>
    <r>
      <t>Slikanje sten</t>
    </r>
    <r>
      <rPr>
        <sz val="9"/>
        <rFont val="Arial"/>
        <family val="2"/>
        <charset val="238"/>
      </rPr>
      <t xml:space="preserve"> </t>
    </r>
    <r>
      <rPr>
        <b/>
        <sz val="9"/>
        <rFont val="Arial"/>
        <family val="2"/>
        <charset val="238"/>
      </rPr>
      <t>na betonske in zidane površine</t>
    </r>
    <r>
      <rPr>
        <sz val="9"/>
        <rFont val="Arial"/>
        <family val="2"/>
        <charset val="238"/>
      </rPr>
      <t>, 2 x glajenje sten z disperzijskim kitom - izravnavanje s stopnjo kakovosti Q3, brušenje, impregnacija in 2x oplesk površin s pralno mat lateks barvo v niansah po izboru projektanta (do stropa). Površina mora biti ravna, gladka in enakomerno pobarvana. Kitanje se izdela z disperzijsko izravnalno maso s predhodno izdelavo osnovnega premaza, obračun po m2;</t>
    </r>
  </si>
  <si>
    <r>
      <t>Slikanje sten na mavčnokartonske površine,</t>
    </r>
    <r>
      <rPr>
        <sz val="9"/>
        <rFont val="Arial"/>
        <family val="2"/>
        <charset val="238"/>
      </rPr>
      <t xml:space="preserve"> 2 x glajenje sten z disperzijskim kitom - izravnavanje s stopnjo kakovosti Q3, brušenje, impregnacija in 2x oplesk površin s pralno mat lateks barvo v niansah po izboru projektanta (do stropa). Površina mora biti ravna, gladka in enakomerno pobarvana. Kitanje se izdela z disperzijsko izravnalno maso s predhodno izdelavo osnovnega premaza, obračun po m2;</t>
    </r>
  </si>
  <si>
    <r>
      <t>Slikanje sten na betonske in zidane površine</t>
    </r>
    <r>
      <rPr>
        <sz val="9"/>
        <rFont val="Arial"/>
        <family val="2"/>
        <charset val="238"/>
      </rPr>
      <t>, 2 x glajenje sten z disperzijskim kitom - izravnavanje s stopnjo kakovosti Q3, brušenje, impregnacija in 2x oplesk površin z disperzijsko barvo v niansah po izboru projektanta. Površina mora biti ravna, gladka in enakomerno pobarvana. Kitanje se izdela z disperzijsko izravnalno maso s predhodno izdelavo osnovnega premaza, obračun po m2;</t>
    </r>
  </si>
  <si>
    <r>
      <t>Slikanje sten na mavčnokartonske površine</t>
    </r>
    <r>
      <rPr>
        <sz val="9"/>
        <rFont val="Arial"/>
        <family val="2"/>
        <charset val="238"/>
      </rPr>
      <t>, 2 x glajenje sten z disperzijskim kitom - izravnavanje s stopnjo kakovosti Q3, brušenje, impregnacija in 2x oplesk površin z disperzijsko barvo v niansah po izboru projektanta. Površina mora biti ravna, gladka in enakomerno pobarvana. Kitanje se izdela z disperzijsko izravnalno maso s predhodno izdelavo osnovnega premaza, obračun po m2;</t>
    </r>
  </si>
  <si>
    <r>
      <t xml:space="preserve">Slikanje sten na že beljeno podlago </t>
    </r>
    <r>
      <rPr>
        <sz val="9"/>
        <rFont val="Arial"/>
        <family val="2"/>
        <charset val="238"/>
      </rPr>
      <t>(obstoječe zaklonišče), impregnacija in 2x oplesk površin z zidno disperzijsko barvo v niansah po izboru projektanta, komplet s predpriravo površine (struganje slabe barve) in 2x kitanje lokalnih poškodb z disperzijskim kitom, obračun po m2;</t>
    </r>
  </si>
  <si>
    <r>
      <t xml:space="preserve">Slikanje stropov na že beljeno podlago </t>
    </r>
    <r>
      <rPr>
        <sz val="9"/>
        <rFont val="Arial"/>
        <family val="2"/>
        <charset val="238"/>
      </rPr>
      <t>(obstoječe zaklonišče), impregnacija in 2x oplesk površin z zidno disperzijsko barvo v niansah po izboru projektanta, komplet s predpriravo površine (struganje slabe barve) in 2x kitanje lokalnih poškodb z disperzijskim kitom, obračun po m2;</t>
    </r>
  </si>
  <si>
    <r>
      <rPr>
        <b/>
        <sz val="9"/>
        <rFont val="Arial"/>
        <family val="2"/>
        <charset val="238"/>
      </rPr>
      <t>Dobava in montaža linijskega gumiranega ležišča za naleganje montažnih Omnia plošč na AB stenski nosilec ob dvigalih</t>
    </r>
    <r>
      <rPr>
        <sz val="9"/>
        <rFont val="Arial"/>
        <family val="2"/>
        <charset val="238"/>
      </rPr>
      <t>, širina ležišča 40 cm, komplet z vsem potrebnim pritrdilnim materialom in delom, vse komplet, obračun po m2;</t>
    </r>
  </si>
  <si>
    <r>
      <t xml:space="preserve">Kompletna izdelava posipa talne plošče </t>
    </r>
    <r>
      <rPr>
        <sz val="9"/>
        <rFont val="Arial"/>
        <family val="2"/>
        <charset val="238"/>
      </rPr>
      <t>za oplemenitenje betonskih tlakov s TAL M KVARC (sive barve), komplet z vsemi deli, obračun po m2; Upoštevati tudi vse potrebne postopke za nego betona pri sušenju.</t>
    </r>
  </si>
  <si>
    <t>parkirišče</t>
  </si>
  <si>
    <t>toplotna postaja</t>
  </si>
  <si>
    <t>Posip talne plošče za oplemenitenje betonskih tlakov s TAL M KVARC zajet pri zidarskih delih - V./18.</t>
  </si>
  <si>
    <r>
      <rPr>
        <b/>
        <sz val="9"/>
        <rFont val="Arial"/>
        <family val="2"/>
        <charset val="238"/>
      </rPr>
      <t xml:space="preserve">Dobava in montaža enomer talne obloge </t>
    </r>
    <r>
      <rPr>
        <sz val="9"/>
        <rFont val="Arial"/>
        <family val="2"/>
        <charset val="238"/>
      </rPr>
      <t xml:space="preserve">kot npr. Upofloor ZERO ali enakovredno, sestavljena iz  60 % naravnih mineralov in 40 % termo plastičnih polimerov, v rolah širine 145 cm, deb 2 mm,talna obloga mora ustrezati naslednjim zahtevam:
• primerna za visoko obremenjene prostore, 
• odpornost proti obrabi po EN 660-2 grupa T (najvišja), 
• ne toksična brez vsebnosti PVC-ja plastifikatorjev, halogenov, 
nitrozaminov, vinil klorida, phtalatov
• obrabni sloj impregniran z ionomerom (odlična odpornost na praske
kemikalije in kisline ….) 
• enostavna za vzdrževanje 
• odporna na cigaretne ogorke po EN 1399, 
• ognjeodpornost po EN 13501-1 Cfl-s1 
• protizdrstnost po EN 13893, 
• elektrostatičnost EN 1815 - antistatičen, 
• antibaktericidna in antifungicidna (ne omogoča razvoj bakterij)
• odporna na koleščke stolov po EN 425 in 
• točkovna odpornost na odtis po EN 433, (po 2,5h), manjša od 0,05 mm
• dimenzijska stabilnost po EN 434, (manjša od 0,2 %)
• primerna za talno gretje
• certifikati Blue Angel – Modri Angel), ki dokazuje da talna obloga 
ne vsebuje škodljivih in strupenih snovi
• ne škoduje okolju (možno uničenje s sežigom)
• je 100 % razgradljiva
</t>
    </r>
  </si>
  <si>
    <t>Montaža talne obloge zajema mehansko pripravo podlage. Izvedba sidrnih kanalov na vseh prekinitvah tlaka. Izvedba parne zapore do vlage 4% po CM metodi, pred premaz za nevpojne podlage, nanos izravnalne mase do 3 mm, 100 % lepljenje in opasovanje v prostor, dobava in montaža
trikotne podložne zaokrožnice 25/25 mm preko katere se položi na steno material višine 10 cm dobava brez protiprašnega roba ter vroče varjenje spojev (vrhnji rob zaokrožnice zaključi slikopleskar z akrilnim kitom), komplet z vsem potrebnim materialom in delom, obračun po m2;</t>
  </si>
  <si>
    <r>
      <t>Šivanje vseh delovnih stikov estriha in učvrščevanje pok s šivanjem,</t>
    </r>
    <r>
      <rPr>
        <sz val="9"/>
        <rFont val="Arial"/>
        <family val="2"/>
        <charset val="238"/>
      </rPr>
      <t xml:space="preserve"> prečno in vzdolžno zarezovanje, vstavljanje kovinskih moznikov in zalivanje z epoksidno smolo, obračun po tekočem metru delavnega stika;</t>
    </r>
  </si>
  <si>
    <r>
      <rPr>
        <b/>
        <sz val="9"/>
        <rFont val="Arial"/>
        <family val="2"/>
        <charset val="238"/>
      </rPr>
      <t>Dobava in montaža gumiranega EPDM tlaka za fitness</t>
    </r>
    <r>
      <rPr>
        <sz val="9"/>
        <rFont val="Arial"/>
        <family val="2"/>
        <charset val="238"/>
      </rPr>
      <t>, plošče po izboru projektanta, gumi plošče položene na tla brez lepljenja, dimenzija plošč: 100 x 100 x 1,5 cm, barva po izboru projektanta, komplet z vsem potrebnim delom in materialom, obračun po m2;</t>
    </r>
  </si>
  <si>
    <r>
      <t>Dobava in montaža samolepilnih PVC zaščitnih vogalnikov</t>
    </r>
    <r>
      <rPr>
        <sz val="9"/>
        <rFont val="Arial"/>
        <family val="2"/>
        <charset val="238"/>
      </rPr>
      <t xml:space="preserve"> kot npr. Gerflor SPM Combo Line 50 ali enakovredno, v barvi po izboru projektanta, višine 200 cm, dim. 50x50 mm in debeline min. 2.0 mm; kot 90º, 100% antibakteriološka zaščita, požarni razred Bs2d0, površina zaključnega sloja rahlo pomarančasta, odpornost na udarce 110J, kar ustreza udarcu 320 kg pri hitrosti 3 km/h, dodatno pritrjen s trajno elastičnim kitom za boljši oprijem, obračun po komadu;</t>
    </r>
  </si>
  <si>
    <r>
      <t xml:space="preserve">Dobava in montaža antibakteriološke PVC stenske obloge </t>
    </r>
    <r>
      <rPr>
        <sz val="9"/>
        <rFont val="Arial"/>
        <family val="2"/>
        <charset val="238"/>
      </rPr>
      <t>kot npr. Gerflor SPM Combo Clad 200 ali enakovredno v barvi po izboru projektanta; skupna debelina EN 428 3.0 mm iz čistega PVCja, širina/dolžina trakov EN 426 200 x 4000 mm, ognjevarnost EN 13501-1 B-s2, d0, primerna za zelo izpostavljene površine, rahlo pomarančasta struktura, odpornost na kemikalije odlična, odpornost na udarce odlična, 100% recycable, montaža nad zaokrožnico (ena linija), s trajno elastičnim kitom, zaključek po potrebi narejen s silikonom v barvi obloge, obračun po tekočem metru;</t>
    </r>
  </si>
  <si>
    <r>
      <t>Opaž zunanjih pasovnih temeljev</t>
    </r>
    <r>
      <rPr>
        <sz val="9"/>
        <rFont val="Arial"/>
        <family val="2"/>
        <charset val="238"/>
      </rPr>
      <t>, komplet s podpiranjem in vsemi potrebnimi deli, obračun po kvadratnem metru;</t>
    </r>
  </si>
  <si>
    <r>
      <t>Enostranski opaž zunanjih talnih plošč</t>
    </r>
    <r>
      <rPr>
        <sz val="9"/>
        <rFont val="Arial"/>
        <family val="2"/>
        <charset val="238"/>
      </rPr>
      <t>, komplet s podpiranjem in vsemi potrebnimi deli, obračun po kvadratnem metru;</t>
    </r>
  </si>
  <si>
    <r>
      <t xml:space="preserve">Opaž zunanjih stopnišč </t>
    </r>
    <r>
      <rPr>
        <sz val="9"/>
        <rFont val="Arial"/>
        <family val="2"/>
      </rPr>
      <t>- poševne stopniščne rame in</t>
    </r>
    <r>
      <rPr>
        <sz val="9"/>
        <rFont val="Arial"/>
        <family val="2"/>
        <charset val="238"/>
      </rPr>
      <t xml:space="preserve"> nastopnih ploskev stopnic ter podestov, komplet s podpiranjem in vsemi potrebnimi deli, obračun po m2;</t>
    </r>
  </si>
  <si>
    <r>
      <rPr>
        <b/>
        <sz val="9"/>
        <rFont val="Arial"/>
        <family val="2"/>
      </rPr>
      <t>Izdelava, dobava in vgrajevanje kovinske ograje na zunanjih zidovih</t>
    </r>
    <r>
      <rPr>
        <sz val="9"/>
        <rFont val="Arial"/>
        <family val="2"/>
      </rPr>
      <t>, kovinska konstrukcija vročecinkana in prašno barvana v barvi po izboru projektanta, ograja iz kovinskih profilov dim. kot po načrtu, višine ograj po načrtih, v ceni na enoto zajeti tudi izdelavo delavniške dokumentacije (izdela jo izvajalec kograje in jo pošlje odgovornemu projektantu v potrditev). Vse komplet po detajlu oziroma načrtu, z drobnim materialom in s potrebnim pritrdilnim materialom za pritrjevanje v nosilno konstrukcijo, obračun po m2;</t>
    </r>
  </si>
  <si>
    <r>
      <t>Izdelava, dobava in vgrajevanje kovinskih varovalnih držal na zunanjih zidovih</t>
    </r>
    <r>
      <rPr>
        <sz val="9"/>
        <rFont val="Arial"/>
        <family val="2"/>
      </rPr>
      <t>, kovinsko držalo vročecinkano in prašno barvano v barvi po izboru projektanta, pritrjeno v nosilno konstrukcijo s kovinskimi držali, vijačen v stene s primernimi pritrdilnimi sredstvi ter vsemi potrebnimi zaključki, obračun po m1;</t>
    </r>
  </si>
  <si>
    <r>
      <t>Dobava in vgrajevanje podložnega betona</t>
    </r>
    <r>
      <rPr>
        <sz val="9"/>
        <rFont val="Arial"/>
        <family val="2"/>
        <charset val="238"/>
      </rPr>
      <t xml:space="preserve"> pod talno ploščo in točkovnimi temelji, beton C20/25, XC0, debeline do 10 cm, površina zaribana, obračun po m3;</t>
    </r>
  </si>
  <si>
    <r>
      <t>Dobava in vgrajevanje podložnega betona</t>
    </r>
    <r>
      <rPr>
        <sz val="9"/>
        <rFont val="Arial"/>
        <family val="2"/>
        <charset val="238"/>
      </rPr>
      <t xml:space="preserve"> pod talnimi ploščami in pasovnimi temelji zunanjih zidov, beton C20/25, XC0, debeline do 10 cm, površina zaribana, obračun po m3;</t>
    </r>
  </si>
  <si>
    <r>
      <t xml:space="preserve">Dobava in vgrajevanje betona - AB nosilec </t>
    </r>
    <r>
      <rPr>
        <sz val="9"/>
        <rFont val="Arial"/>
        <family val="2"/>
        <charset val="238"/>
      </rPr>
      <t>(terasa 4N), beton C30/37, XC2, PV-II, prerez od 0,12-0,20 m3/m1-m2, obračun po m3;</t>
    </r>
  </si>
  <si>
    <r>
      <t>Dobava in vgrajevanje betona - AB podstavki klimatov,</t>
    </r>
    <r>
      <rPr>
        <sz val="9"/>
        <rFont val="Arial"/>
        <family val="2"/>
        <charset val="238"/>
      </rPr>
      <t xml:space="preserve"> beton C30/37, XC2, PV-II, prerez 0,12-0,20 m3/m1-m2, komplet z zagladitvijo, obračun po m3; </t>
    </r>
  </si>
  <si>
    <r>
      <t>Dobava in vgrajevanje betona - AB zunanji zidovi,</t>
    </r>
    <r>
      <rPr>
        <sz val="9"/>
        <rFont val="Arial"/>
        <family val="2"/>
        <charset val="238"/>
      </rPr>
      <t xml:space="preserve"> beton C30/37, XC2 XD3 XF2 PVII, prerez od 0,20-0,30 m3/m1-m2, obračun po m3;</t>
    </r>
  </si>
  <si>
    <r>
      <t>Dobava in vgrajevanje betona - AB zunanja stopnišča</t>
    </r>
    <r>
      <rPr>
        <sz val="9"/>
        <rFont val="Arial"/>
        <family val="2"/>
        <charset val="238"/>
      </rPr>
      <t xml:space="preserve">, beton C30/37, XC2 XD3 XF2 PVII, prerez 0,20-0,30 m3/m1-m2, komplet z zagladitvijo, obračun po m3; </t>
    </r>
  </si>
  <si>
    <r>
      <t>Dobava in vgrajevanje betona - AB stebri</t>
    </r>
    <r>
      <rPr>
        <sz val="9"/>
        <rFont val="Arial"/>
        <family val="2"/>
        <charset val="238"/>
      </rPr>
      <t>, beton C40/50, XC1, PV-I, prerez od 0,20-0,30 m3/m1-m2, obračun po m3;</t>
    </r>
  </si>
  <si>
    <r>
      <t>Dobava in vgrajevanje betona - AB steber nadstrešnice</t>
    </r>
    <r>
      <rPr>
        <sz val="9"/>
        <rFont val="Arial"/>
        <family val="2"/>
        <charset val="238"/>
      </rPr>
      <t>, beton C40/50, XC2 XD3 XF2 PV-II, prerez od 0,20-0,30 m3/m1-m2, obračun po m3;</t>
    </r>
  </si>
  <si>
    <r>
      <t>Dobava in vgrajevanje betona - AB stene, komplet z razširitvenimi slopi v steni, razširitve za naleganje plošče ter prekladne konstrukcije nad odprtinami</t>
    </r>
    <r>
      <rPr>
        <sz val="9"/>
        <rFont val="Arial"/>
        <family val="2"/>
        <charset val="238"/>
      </rPr>
      <t>, beton C30/37, XC1, PV-I (obodne stene kleti XC4, PV-II, notranje stene kleti XC3, XF2, PV-I), prerez od 0,12-0,20 m3/m1-m2, obračun po m3;</t>
    </r>
  </si>
  <si>
    <r>
      <t>Dobava in vgrajevanje betona - AB stene, komplet z razširitvenimi slopi v steni, razširitve za naleganje plošče ter prekladne konstrukcije nad odprtinami</t>
    </r>
    <r>
      <rPr>
        <sz val="9"/>
        <rFont val="Arial"/>
        <family val="2"/>
        <charset val="238"/>
      </rPr>
      <t>, beton C30/37, XC1, PV-I (obodne stene kleti XC4, PV-II, notranje stene kleti XC3, XF2, PV-I), prerez od 0,20-0,30 m3/m1-m2, obračun po m3;</t>
    </r>
  </si>
  <si>
    <r>
      <t>Dobava in vgrajevanje betona - AB stene, komplet z razširitvenimi slopi v steni ter prekladne konstrukcije nad odprtinami</t>
    </r>
    <r>
      <rPr>
        <sz val="9"/>
        <rFont val="Arial"/>
        <family val="2"/>
        <charset val="238"/>
      </rPr>
      <t>, beton C30/37, XC1, PV-I, (obodne stene kleti XC4, PV-II, notranje stene kleti XC3, XF2, PV-I), prerez nad 0,30 m3/m1-m2, obračun po m3;</t>
    </r>
  </si>
  <si>
    <r>
      <t>Dobava in vgrajevanje betona - AB plošča nadstreška pred vhodom</t>
    </r>
    <r>
      <rPr>
        <sz val="9"/>
        <rFont val="Arial"/>
        <family val="2"/>
        <charset val="238"/>
      </rPr>
      <t xml:space="preserve">, beton C30/37, XC2 XD3 XF2 PV-II, prerez 0,20-0,30 m3/m1-m2, komplet z zagladitvijo v vseh potrebnih naklonih po načrtu, obračun po m3; </t>
    </r>
  </si>
  <si>
    <r>
      <t>Dobava in vgrajevanje betona - AB plošč, komplet z nosilci pod ploščo in stopnišč</t>
    </r>
    <r>
      <rPr>
        <sz val="9"/>
        <rFont val="Arial"/>
        <family val="2"/>
        <charset val="238"/>
      </rPr>
      <t xml:space="preserve"> (plošča nad zakloniščem in stopnišča s podesti), beton C30/37, XC1, PV-I (zunanje plošče XC2, PV-II), prerez 0,20-0,30 m3/m1-m2, komplet z zagladitvijo, obračun po m3; </t>
    </r>
  </si>
  <si>
    <r>
      <t xml:space="preserve">Dobava in vgrajevanje betona - AB plošč, komplet z nosilci pod ploščo </t>
    </r>
    <r>
      <rPr>
        <sz val="9"/>
        <rFont val="Arial"/>
        <family val="2"/>
        <charset val="238"/>
      </rPr>
      <t xml:space="preserve">(plošče teras in plošča na dvigalnih jaških), beton C30/37, XC1, PV-I (zunanje plošče XC2, PV-II), prerez 0,12-0,20 m3/m1-m2, komplet z zagladitvijo, obračun po m3; </t>
    </r>
  </si>
  <si>
    <r>
      <t>Dobava in vgrajevanje betona - zalivanje medetažnih omnia plošč, komplet z vsemi nosilci in ojačitvami, vse komplet</t>
    </r>
    <r>
      <rPr>
        <sz val="9"/>
        <rFont val="Arial"/>
        <family val="2"/>
        <charset val="238"/>
      </rPr>
      <t xml:space="preserve">, beton C30/37, XC1, PV-I (zunanje plošče XC2, PV-II), prerez 0,12-0,20 m3/m1-m2, komplet z zagladitvijo, obračun po m3; </t>
    </r>
  </si>
  <si>
    <t>DOM ZA VARSTVO ODRASLIH VELENJE</t>
  </si>
  <si>
    <r>
      <t>Fino planiranje in utrjevanje</t>
    </r>
    <r>
      <rPr>
        <sz val="9"/>
        <rFont val="Arial"/>
        <family val="2"/>
        <charset val="238"/>
      </rPr>
      <t xml:space="preserve"> pod temelji in talnimi ploščami na +-1 cm, pomožna dela, prenosi, obračun po m2;</t>
    </r>
  </si>
  <si>
    <t>objekt</t>
  </si>
  <si>
    <t>zunanji zidovi</t>
  </si>
  <si>
    <r>
      <t>Slikanje stropa pralnice in sušilnice iz kombi plošč</t>
    </r>
    <r>
      <rPr>
        <sz val="9"/>
        <rFont val="Arial"/>
        <family val="2"/>
        <charset val="238"/>
      </rPr>
      <t>, impregnacija in 2x oplesk površin z disperzijsko barvo v niansah po izboru projektanta, obračun po m2;</t>
    </r>
  </si>
  <si>
    <r>
      <rPr>
        <b/>
        <sz val="9"/>
        <rFont val="Arial"/>
        <family val="2"/>
        <charset val="238"/>
      </rPr>
      <t>Dobava in montaža akustičnega spuščenega stropa</t>
    </r>
    <r>
      <rPr>
        <sz val="9"/>
        <rFont val="Arial"/>
        <family val="2"/>
        <charset val="238"/>
      </rPr>
      <t xml:space="preserve"> kot npr. AMF Thermatex Thermofon ali enakovredno z absorbcijo zvoka, razred A, izgrajenega iz enonivojske kovinske konstrukcije iz glavnih ter prečnih Prelude profilov, obešenih v primarni strop z obešali za spuščanje do 0,8 m. V konstrukcijo so vložene ali vpete snemljive mineralne plošče kot npr. AMF Thermatex Thermofon dim. 600 x 600 mm ali enakovredno, bele barve, z ravnim robom in vidnim T profilom. Ob steni je zaključni L profil 19/24 mm. Primerljiv izdelek mora ustrezati, vsem vizualnim in  tehničnim lastnostim, s potrebnimi izrezi v stropu in z zaključki ob zidu, vsemi potrebnimi zaključnimi profili in letvicami, komplet z vsemi zaključki, s pritrdilnim materialom, s prenosi in z vsemi pomožnimi deli, obračun po m2;</t>
    </r>
  </si>
  <si>
    <r>
      <rPr>
        <b/>
        <sz val="9"/>
        <rFont val="Arial"/>
        <family val="2"/>
        <charset val="238"/>
      </rPr>
      <t>Izdelava tankoslojne talne označbe</t>
    </r>
    <r>
      <rPr>
        <sz val="9"/>
        <rFont val="Arial"/>
        <family val="2"/>
        <charset val="238"/>
      </rPr>
      <t xml:space="preserve"> z enokomponentno belo barvo, strojno deb. plasti suhe snovi 250 mikrometrov, perle 250 g/m2, širine 10 cm, obračun po m1; (parkirišče v kletni etaži)</t>
    </r>
  </si>
  <si>
    <r>
      <t xml:space="preserve">Izdelava tankoslojne talne označbe </t>
    </r>
    <r>
      <rPr>
        <sz val="9"/>
        <rFont val="Arial"/>
        <family val="2"/>
      </rPr>
      <t>z enokomponentno rumeno barvo, strojno deb. plasti suhe snovi 250 mikrometrov, perle 250 g/m2, širine 10 cm, obračun po m1; (parkirišče v kletni etaži)</t>
    </r>
  </si>
  <si>
    <r>
      <t xml:space="preserve">Rezanje AB konstrukcij </t>
    </r>
    <r>
      <rPr>
        <sz val="9"/>
        <rFont val="Arial CE"/>
        <family val="2"/>
        <charset val="238"/>
      </rPr>
      <t>zaradi preprečitve poškodb preostalega dela obstoječih konstrukcij, globina do 40 cm, obračun po tekočem metru; (preboji za vrata in prehode v obstoječem zaklonišču)</t>
    </r>
  </si>
  <si>
    <r>
      <t>Rušenje armirano betonskih konstrukcij</t>
    </r>
    <r>
      <rPr>
        <sz val="9"/>
        <rFont val="Arial"/>
        <family val="2"/>
        <charset val="238"/>
      </rPr>
      <t xml:space="preserve"> (prehod in preboj za vrata v obstoječem zaklonišču), z </t>
    </r>
    <r>
      <rPr>
        <sz val="9"/>
        <rFont val="Arial"/>
        <family val="2"/>
      </rPr>
      <t>odstranjevanjem ruševin ter nalaganje in odvoz na stalno deponijo, vključno s plačilom ustrezne pristojbine, obračun po m3;</t>
    </r>
  </si>
  <si>
    <r>
      <t>Izdelava tankoslojnega ometa</t>
    </r>
    <r>
      <rPr>
        <sz val="9"/>
        <rFont val="Arial"/>
        <family val="2"/>
        <charset val="238"/>
      </rPr>
      <t xml:space="preserve"> siporeks sten in pozidav v sestavi: prvi sloj lepilne malte, armirna pvc mrežica in drugi sloj lepilne malte, komplet s pripravo podlage, dobavo materiala, prenosi, transport, vsa pomožna dela ter ves drobni pritrdilni material in vse potrebne robne letvice, obračun po m2;</t>
    </r>
  </si>
  <si>
    <t>ZASTEKLITEV NA GLAVNEM VHODU</t>
  </si>
  <si>
    <t>Ve01 in Ve02 - ZUNANJA ZASTEKLITEV NA GLAVNEM VHODU, količina: 1 kpl
Dimenzije zidarske odprtine: Ve01 752,5 x 245 cm in Ve02 327,5/245 
v steni drsna dvokrilna vrata svetle širine odprtine 180 cm 
zasteklitev v ALU profilih, raster delitve glej shemo
Sistem: Schüco ADS 75 HD.HI ali enakovredno.
Barva profilacije: RAL barva po izbiri projektanta
Zasteklitev: troslojna izolacijska zasteklitev Ug=0,7W/m2K, TPS distančnik, debelina posameznih stekel v sestavi glede na statični izračun, stekla varnostna lepljena in kaljena</t>
  </si>
  <si>
    <t>Ve03 - NOTRANJA ZASTEKLITEV VETROLOVA, količina: 1 kpl
Dimenzije in delitev - širina: 200cm + 383cm +240cm, viš.: 240cm (zasteklitev) +  73cm ALU polnilo med zasteklitvijo in AB stropno konstrukcijo 
vertikalni profili v rastru po shemi
Zasteklitev: enojna zasteklitev, varnostna lepljena
Ve01 in Ve03 - AVTOMATSKA DRSNA VRATA, količina: 1 kpl notranja + 1 kpl zunanja
notranja in zunanja avtomatska drsna dvokrilna vrata so iz varnostnega lepljenega stekla
Zunanja drsna vrata - svetla mera 180 x 225  cm, notranja drsna vrata 180 x 225  cm. Drsna vrata so opremljena z električnimi drsnimi pogoni, z radarskimi senzorji, varnostnimi fotocelicami ter vsako s po enim programskim stikalom (možno krmiliti brez ključa, montirani v programski stikalni omarici), deblokada vrat v primeru požara; pri vseh pogonih drsnih vrat: statična omejitev moči 150N; vertikalni senzorji prisotnosti na obeh straneh po celotni širini prehoda; vrata se morajo v primeru požara v obratovalnem času objekta avtomatsko odpreti v maksimalno odprto lego brez tuje pomoči in pripomočkov in v odprtem položaju ostati.
- sprožilni radij radarskih senzorjev ca. 1,40 m pred drsnimi vrati
- dovoljenje za bežne in rešilne poti v skladu s uradnimi predpisi 
Ostalo: nalepni trak po celotni dolžini zasteklitve; z vsem potrebnim montažnim in tesnilnim materialom.</t>
  </si>
  <si>
    <r>
      <rPr>
        <b/>
        <sz val="9"/>
        <rFont val="Arial"/>
        <family val="2"/>
        <charset val="238"/>
      </rPr>
      <t xml:space="preserve">VZ-02 </t>
    </r>
    <r>
      <rPr>
        <sz val="9"/>
        <rFont val="Arial"/>
        <family val="2"/>
        <charset val="238"/>
      </rPr>
      <t xml:space="preserve">
požarna evakuacijska dvokrilna ALU polna vrata.
(pomožni prostor)
zidarska odprtina : 190/215
- tip: dvokrilna kovinska zunanja evakuacijska vrata; 
- dim: 190 x 215cm
- krilo: ALU ekstrudirana pločevina z vmesno toplotno izolacijo, ki je lepljeno po celotni površini krila 
- podboj vrat: kovinski, polnjen z izolacijoo, trojna nasadila
- barva RAL po izboru projektanta
- ključavnica, kljuka in okovje skladu s SIST EN 179 - deblokada vrat v primeru požara
- rešetka v obeh krilih za prezračevanje prostora (zajeta v strojnih inštalacijah)
- vrata opremljena s samozapiralom z zaskočko , štoperjem in pragom za preprečevanje vdora vode od zunaj</t>
    </r>
  </si>
  <si>
    <r>
      <t xml:space="preserve">VZ-08 
</t>
    </r>
    <r>
      <rPr>
        <sz val="9"/>
        <rFont val="Arial"/>
        <family val="2"/>
        <charset val="238"/>
      </rPr>
      <t>evakuacijska enokrilna ALU vrata, ob strani z zasteklitev z nizkim parapetom.
(kuhinja)
zidarska odprtina : 277/245
Dimenzije in opis: širina 277cm x višina 245cm, delitev po shemi v načrtu.
Vrata:
- tip: enokrilna kovinska zunanja vrata; 
- dim: 120 x 245cm
- krilo: ALU ekstrudirana pločevina z vmesno toplotno izolacijo, ki je lepljeno po celotni površini krila, Toplotna izolacija U celotnih vrat max. (W/m2K)=1.3. 
- podboj vrat: kovinski, polnjen z izolacijo, trojna nasadila
- barva RAL po izboru projektanta
- ključavnica, kljuka in okovje skladu s SIST EN 179 - deblokada vrat v primeru požara; el. ključavnica in domofon
- vrata opremljena s samozapiralom z zaskočko , štoperjem in pragom za preprečevanje vdora vode od zunaj
Zasteklitev: troslojna izolacijska zasteklitev Ug=0,7W/m2K, TPS distančnik, debelina posameznih stekel v sestavi glede na statični izračun, stekla varnostna lepljena in kaljena
Ostalo: nalepni trak po celotni dolžini zasteklitve; z vsem potrebnim montažnim in tesnilnim materialom</t>
    </r>
  </si>
  <si>
    <r>
      <t xml:space="preserve">VZ-09 
</t>
    </r>
    <r>
      <rPr>
        <sz val="9"/>
        <rFont val="Arial"/>
        <family val="2"/>
        <charset val="238"/>
      </rPr>
      <t>enokrilna ALU polna vrata.
(kuhinja odpadki)
zidarska odprtina : 120/245
- tip: enokrilna kovinska zunanja vrata; 
- dim: 120 x 245cm
- krilo: ALU ekstrudirana pločevina z vmesno toplotno izolacijo, ki je lepljeno po celotni površini krila, Toplotna izolacija U celotnih vrat max. (W/m2K)=1.3. 
- podboj vrat: kovinski, polnjen z izolacijo, trojna nasadila
- barva RAL po izboru projektanta
- ključavnica, kljuka in okovje 
- vrata opremljena s samozapiralom z zaskočko , štoperjem in pragom za preprečevanje vdora vode od zunaj</t>
    </r>
  </si>
  <si>
    <r>
      <t xml:space="preserve">VZ-13
</t>
    </r>
    <r>
      <rPr>
        <sz val="9"/>
        <rFont val="Arial"/>
        <family val="2"/>
        <charset val="238"/>
      </rPr>
      <t>tridelna ALU steklena stena z dvema enokrilnima vratoma in sredinskim fiksnim delom.
(molitveni prostor)
zidarska odprtina : 300/245
Dimenzije in opis: širina 300cm x višina 245cm
krilo proste svetle širine prehoda min. 90 cm (merjeno ob odprtem krilu), odpiranje noter; delitev po shemi v načrtu.
Barva profilacije: RAL barva po izbiri projektanta (znotraj bela, zunaj antracit)
U celotne stene max. (W/m2K)=1.3
Zasteklitev: termopan, steklo varnostno lepljeno.
 Oprema vrat:
nasadila: sistemska Schüco cilndrična
kljuka: Schüco sistemska kljuka.
ključavnica: ključavnica, zapiralo
Ostalo: nalepni trak po celotni dolžini zasteklitve; z vsem potrebnim montažnim in tesnilnim materialom</t>
    </r>
  </si>
  <si>
    <r>
      <t xml:space="preserve">VZ-14
</t>
    </r>
    <r>
      <rPr>
        <sz val="9"/>
        <rFont val="Arial"/>
        <family val="2"/>
        <charset val="238"/>
      </rPr>
      <t>kovinska perforirana dvokrilna vrata (zunanji prostor agregatov kuhinje)
zidarska odprtina: 185/245
Element sestavlja vročecinkano in prašno barvano jekelno ogrodje dvoje kril, zaprto s perforirano pocinkano in barvano pločevino, montirano s poravnavo na rob fasade. Ključavnica in panti.</t>
    </r>
  </si>
  <si>
    <r>
      <t xml:space="preserve">Kompletna izdelava AB revizijskega jaška </t>
    </r>
    <r>
      <rPr>
        <sz val="9"/>
        <rFont val="Arial"/>
        <family val="2"/>
      </rPr>
      <t>dim. 60 X 60 cm globine do 100 cm. Vključena dobava vsega potrebnega materiala, z izvedbo vseh pomožnih del, obdelava jaška, komplet z dobavo in montažo smradotesnega pokrova prirejenega za izdelavo tlaka dim. 60x60 iz nerjavača pločevine in zasipom ob jašku s tamponskim nasutjem, obračun po komadu;</t>
    </r>
  </si>
  <si>
    <r>
      <t xml:space="preserve">Kompletna izdelava AB revizijskega jaška </t>
    </r>
    <r>
      <rPr>
        <sz val="9"/>
        <rFont val="Arial"/>
        <family val="2"/>
        <charset val="238"/>
      </rPr>
      <t xml:space="preserve">dim. </t>
    </r>
    <r>
      <rPr>
        <sz val="9"/>
        <rFont val="Arial"/>
        <family val="2"/>
      </rPr>
      <t>60 X 60 cm globine do 150 cm. Vključena dobava vsega potrebnega materiala, z izvedbo vseh pomožnih del, obdelava jaška, komplet z dobavo in montažo smradotesnega pokrova prirejenega za izdelavo tlaka dim. 60x60 iz nerjavača pločevine in zasipom ob jašku s tamponskim nasutjem, obračun po komadu;</t>
    </r>
  </si>
  <si>
    <r>
      <t xml:space="preserve">Kompletna izdelava AB revizijskega jaška </t>
    </r>
    <r>
      <rPr>
        <sz val="9"/>
        <rFont val="Arial"/>
        <family val="2"/>
      </rPr>
      <t>dim. 70 X 70 cm globine do 100 cm. Vključena dobava vsega potrebnega materiala, z izvedbo vseh pomožnih del, obdelava jaška, komplet z dobavo in montažo smradotesnega pokrova prirejenega za izdelavo tlaka dim. 60x60 iz nerjavača pločevine in zasipom ob jašku s tamponskim nasutjem, obračun po komadu;</t>
    </r>
  </si>
  <si>
    <r>
      <t xml:space="preserve">Kompletna izdelava revizijskega jaška ob objektu </t>
    </r>
    <r>
      <rPr>
        <sz val="9"/>
        <rFont val="Arial"/>
        <family val="2"/>
      </rPr>
      <t>iz betonske cevi fi 80 cm, globine do 1,50 m, komplet z armiranobetonskim temeljem in vencem ter LTŽ pokrovom dimenzije 60x60 cm z nosilnostjo 125 KN, z izvedbo vseh pomožnih del, obdelava jaška, komplet z zasipom ob jašku s tamponskim nasutjem, obračun po komadu;</t>
    </r>
  </si>
  <si>
    <r>
      <t xml:space="preserve">Kompletna izdelava revizijskega jaška ob objektu </t>
    </r>
    <r>
      <rPr>
        <sz val="9"/>
        <rFont val="Arial"/>
        <family val="2"/>
      </rPr>
      <t>iz betonske cevi fi 80 cm, globine do 1,50 m, komplet z armiranobetonskim temeljem in vencem ter LTŽ pokrovom dimenzije 60x60 cm z nosilnostjo 400 KN, z izvedbo vseh pomožnih del, obdelava jaška, komplet z zasipom ob jašku s tamponskim nasutjem, obračun po komadu;</t>
    </r>
  </si>
  <si>
    <r>
      <t xml:space="preserve">Kompletna izdelava revizijskega jaška ob objektu </t>
    </r>
    <r>
      <rPr>
        <sz val="9"/>
        <rFont val="Arial"/>
        <family val="2"/>
      </rPr>
      <t>iz betonske cevi fi 60 cm, globine do 1,50 m, komplet z armiranobetonskim temeljem in vencem ter LTŽ pokrovom dimenzije 60x60 cm z nosilnostjo 125 KN, z izvedbo vseh pomožnih del, obdelava jaška, komplet z zasipom ob jašku s tamponskim nasutjem, obračun po komadu;</t>
    </r>
  </si>
  <si>
    <r>
      <t>Dobava in montaža lovilca maščob z vsedalnikom - 500l</t>
    </r>
    <r>
      <rPr>
        <sz val="9"/>
        <rFont val="Arial CE"/>
        <family val="2"/>
        <charset val="238"/>
      </rPr>
      <t>, maščobolovilec z integriranim usedalnikom grobih nečistoč, z vsemi potrebnimi priključki. Vključena dobava vsega potrebnega materiala, z izvedbo vseh pomožnih del, zasipom maščobolovilca s peskom, izvedba AB plošče oz okvirja nad maščobolovilcem, vgradnjo 2x podaljškov jaška in 2x LTŽ pokrovov 400 KN, komplet z zasipom ob jašku s tamponskim nasutjem, vse komplet, obračun po komadu;</t>
    </r>
  </si>
  <si>
    <t>cevi fi 125</t>
  </si>
  <si>
    <r>
      <t>Izdelava in montaža kape jaška dvigala</t>
    </r>
    <r>
      <rPr>
        <sz val="9"/>
        <rFont val="Arial"/>
        <family val="2"/>
        <charset val="238"/>
      </rPr>
      <t xml:space="preserve"> (dim. konstrukcije 65 x 65 cm, viš. 50 cm nad zaključeno streho in dim. kape 86 x 86 cm, viš. 25 cm) iz pocinkane in barvane pločevine oz. po izboru projektanta, deb. 0,6 mm, pritrjeno v nosilno konstrukcijo, komplet s vsem pritrdilnim in spojnim materialom, vodonepropustno izvedbo in podkonstrukcijo in mrežico proti mrčesu, vse komplet;</t>
    </r>
  </si>
  <si>
    <r>
      <t>Čelni opaž podstavkov strojne opreme na ravni strehi</t>
    </r>
    <r>
      <rPr>
        <sz val="9"/>
        <rFont val="Arial"/>
        <family val="2"/>
      </rPr>
      <t>, višine do 20 cm, komplet s podpiranjem in vsemi potrebnimi deli, obračun po tekočem metru;</t>
    </r>
  </si>
  <si>
    <r>
      <t>Slepi opaž pod ploščo klimatov in strojne opreme iz OSB plošč</t>
    </r>
    <r>
      <rPr>
        <sz val="9"/>
        <rFont val="Arial"/>
        <family val="2"/>
        <charset val="238"/>
      </rPr>
      <t xml:space="preserve"> deb. 25mm, komplet z vsemi potrebnimi deli, obračun po kvadratnem metru;</t>
    </r>
  </si>
  <si>
    <t>Vse po navodilih proizvajalca: strešna konstrukcija in vsi detajli v zvezi s streho morajo biti izvedeni po navodilih pooblaščenega izvajalca ravnih streh, ob upoštevanju dežja, burje, sonca, paropropustnosti in pritrjevanja, obračun po m2 tlorisa ravne strehe (v količini zajete tudi izvedba strehe nad inštalacijskimi kanali);</t>
  </si>
  <si>
    <r>
      <t>Dobava ter komplet izdelava toplotnoizolativne fasade pozidave inštalacijskih kanalov na ravni strehi</t>
    </r>
    <r>
      <rPr>
        <sz val="9"/>
        <rFont val="Arial"/>
        <family val="2"/>
        <charset val="238"/>
      </rPr>
      <t>, kamena volna v lamelah deb. 15 cm, lepljene in sidrane na površino zidu in stropa, površina prilepljenih in sidranih plošč se zaščiti z armiranim tankoslojnim ometom v sestavi: lepilo-prvi sloj, armirna pvc mrežica in lepilo-drugi sloj, komplet s pripravo podlage, dobavo materiala, obdelavo špalet, prenosi, transport, vsa pomožna dela ter ves drobni pritrdilni material in vse potrebne letvice, obračun po m2;</t>
    </r>
  </si>
  <si>
    <r>
      <rPr>
        <b/>
        <sz val="9"/>
        <rFont val="Arial"/>
        <family val="2"/>
        <charset val="238"/>
      </rPr>
      <t>Dobava in zidanje predelnih sten s porolitom</t>
    </r>
    <r>
      <rPr>
        <sz val="9"/>
        <rFont val="Arial"/>
        <family val="2"/>
        <charset val="238"/>
      </rPr>
      <t xml:space="preserve"> deb. 12 cm v podaljšani cementni malti 1:2:6 komplet z vratnimi prekladami iz porolita armirane s +-2 rebrasta armatura fi 10mm, naprava malte, prenosi in vsa pomožna dela na objektu, obračun po m2;</t>
    </r>
  </si>
  <si>
    <r>
      <t>Dobava in zidane s siporeksom - pozidava odprtine v obstoječem zaklonišču, obzidava inštalacijskih kanalov na ravni strehi in zdanje parapetov</t>
    </r>
    <r>
      <rPr>
        <sz val="9"/>
        <rFont val="Arial"/>
        <family val="2"/>
        <charset val="238"/>
      </rPr>
      <t xml:space="preserve"> (parapet pod okni lož/teras), siporeks </t>
    </r>
    <r>
      <rPr>
        <sz val="9"/>
        <rFont val="Arial"/>
        <family val="2"/>
      </rPr>
      <t>deb</t>
    </r>
    <r>
      <rPr>
        <sz val="9"/>
        <rFont val="Arial"/>
        <family val="2"/>
        <charset val="238"/>
      </rPr>
      <t>eline 20 cm, zidanje z l</t>
    </r>
    <r>
      <rPr>
        <sz val="9"/>
        <rFont val="Arial"/>
        <family val="2"/>
      </rPr>
      <t>epilno malto, komplet s sidranjem v AB elemente z elastičnimi sidri po vertikalnem in horizontalnem stiku. Prvo vrsto polagati v podaljšano malto 1:2:8, prenosi in vsa pomožna dela, obračun po m3;</t>
    </r>
  </si>
  <si>
    <r>
      <t xml:space="preserve">Dobava in vgrajevanje betona - AB plošč </t>
    </r>
    <r>
      <rPr>
        <sz val="9"/>
        <rFont val="Arial"/>
        <family val="2"/>
        <charset val="238"/>
      </rPr>
      <t xml:space="preserve">(plošče nad obzidavami inštalacijskih jaškov na ravni strehi), beton C30/37, XC2, PV-II, prerez do 0,12 m3/m1-m2, komplet z zagladitvijo, obračun po m3; </t>
    </r>
  </si>
  <si>
    <r>
      <t>Opaž AB plošč</t>
    </r>
    <r>
      <rPr>
        <sz val="9"/>
        <rFont val="Arial"/>
        <family val="2"/>
        <charset val="238"/>
      </rPr>
      <t xml:space="preserve"> (plošče teras, dvigalnih jaškov in inštalacijskih jaškov), komplet s podpiranjem do 4,0 m in vsemi potrebnimi deli, obračun po kvadratnem metru;</t>
    </r>
  </si>
  <si>
    <r>
      <t>Čelni opaž plošč</t>
    </r>
    <r>
      <rPr>
        <sz val="9"/>
        <rFont val="Arial"/>
        <family val="2"/>
      </rPr>
      <t>, višine do 25 cm, komplet s podpiranjem in vsemi potrebnimi deli, obračun po kvadratnem metru;</t>
    </r>
  </si>
  <si>
    <r>
      <t>Čelni opaž plošč nad inštalacijskimi jaški</t>
    </r>
    <r>
      <rPr>
        <sz val="9"/>
        <rFont val="Arial"/>
        <family val="2"/>
      </rPr>
      <t>, višine do 15 cm, komplet s podpiranjem in vsemi potrebnimi deli, obračun po tekočem metru;</t>
    </r>
  </si>
  <si>
    <t>Omejitve velikosti elementov:
PVC beli profili:
- maksimalna širina ali višina elementa  je 4 m
- maksimalna površina belega elementa je 7 m2
Barvni profili:
- maksimalna širina je 2,6 m za enopoljne elemente
- maksimalna širina je 2,8 m za dvopoljne elemente
- maksimalna širina je 3,0 m za tropoljne elemente
- maksimalna višina je 2,6 m
- maksimalna površina belega elementa je 5 m2 oz. 6 m2 za elemente z nagibno-drsnim odpiranjem
Večje elemente od zgoraj navedenih je potrebno deliti s sitemskimi diletacijskimi spoji</t>
  </si>
  <si>
    <t>Sistemsko kot npr. Schüco VarioTec ali enakovredno okovje za kombinirano odpiranje elementov, odpiranje po vertikalni osi (na krilo) ali odpiranje po horizontalni osi elementa (na ventus). Opcija izvedbe brez vidnih nasadila (Schüco VarioTec NI).
Sistemsko Schüco PASK okovje za nagibno-drsno odpiranje elementov
Možna je vgradnja stekel do debeline 52 mm.
Možnost izvedbe balkonskih vrat s sistemskim nizkim pragom višine 20 mm za neoviran prehod (krilno, kombinirano odpiranje). Pred elementi z nizkim pragom mora biti izvedena kanaleta! 
Možnost izvedbe balkonskih vrat s sistemskim nultim popolnoma poravnanim pragom za neoviran prehod (krilno, kombinirano odpiranje). Pred elementi z nultim pragom mora biti izvedena kanaleta! 
Zaključki na gradbeni element morajo biti izvedeni po RAL smernicah montaže - znotraj paronepropustni, zunaj paropropustni, vodotesni.</t>
  </si>
  <si>
    <t>Kot npr. Schüco Living  MD ali enakovredno - testi in standardi
Toplotna izolativnost po EN ISO 10077-2 - Uf do 0,96 W/m2K 
Zvočna izolativnost po EN ISO 140-3 - do 47 dB 
Protvlomni razred po ENV 1627 - do RC2 
Zrakotesnost po EN 12207 - razred 4 
Vodotesnost po EN 12208 - razred 9a 
Odpornost na udarni veter EN 12210 - razred B5
Opozorilo - navedene vrednosti so maksimalne vrednosti, ki jih je mogoče doseči in so odvisne tudi od vgrajenega stekla in/ali okovja; služijo samo za prikaz 'zmogljivosti' sistema. Dejansko zahtevane vrednosti so zabeležene pri posameznih elementih ali sklopih elementov.</t>
  </si>
  <si>
    <t xml:space="preserve">Kot mpr. Schüco Living 82 AS ali enakovredno
Sistem za okna in vrata iz umetne mase z dvojnim tesnjenjem (prepiri). Osnovna gradbena globina sistema je 82 mm. Sistem ima 7 komor v podboju in krilu. Krilo sistema je na zunanji strani ravno. Letvice za steklo so pravokotne brez zaokroženih robov. Letvica za steklo ima dve komori. Sistem je opremljen z dvema naležnima tesniloma in srednjim sistemskim tesnilom z naslednjimi konstrukcijskimi lastnostmi:
Profili okvirjev so iz kakovostno preverjenega, trdega PVC za visoke obremenitve. Material za profile je standardiziran po DIN EN ISO 1163-1: PVC-U, EDLP, 082-50-T 23. 
Različni profili jeklenih ojačitev v podboju in krilu glede na statične zahteve skrbijo za najvišjo stabilnost in dolgo življenjsko dobo oken.
Preizkušen je za vgradnjo po standardu pasivnih hiš. 
Vsa naležna tesnila so iz EPDM- materiala, ki se na stikih med varjenjem spoji (patentna zaščita s podjetjem Semperit) in je trajno odporen na vremenske vplive, temperaturne razlike in UV žarke. Barva tesnil je srebrnosiva ali črna pri profilih z dekorjem. Tesnila so že tovarniško vstavljena v vse profile. 
Za obojestranske temne dekorje je na voljo sivo osnovno telo profila.  
Višina letvice za steklo je 25 mm, kar zagotavlja globljo lego stekla. Rob stekla ni viden, tesnilo je opremljeno z jezičkom, ki prepreči ta optični efekt. 
Mogoče so 3-slojne zasteklitve do globine izolacijskega stekla 52 mm.  
Optimalno toplotno izolacijo dodatno zagotavlja srednje tesnilo, ki je zaščiteno pred vremenskimi vplivi.  
Ob višjih varnostnih zahtevah je mogoča uporaba varnostnih zaklepov z možnostjo vijačenja v jeklene ojačitve.  
Za izvedbe barvnih profilov in profilov z drugimi dekorativnimi dekorji je uporabljen preverjen in uveljavljen postopek termičnega nanosa dekorativne folije na površino profila. Uporabljene so folije vodilnih svetovnih proizvajalcev dekorativnih folij za sisteme iz umetne mase (npr. Renolit).  Možna je tudi izvedba barvnih profilov po tehnologiji kot npr. Schüco AutomotiveFinish ali enakovredno. </t>
  </si>
  <si>
    <t>Kot npr. Schüco AD UP 75 ali enakovredno. 
Visoko toplotno izolirani sistem za vrata s 75 mm osnovne gradbene globine za navznoter in navzven odpirajoča enokrilna in dvokrilna vrata. 
Na zunanji strani površinsko poravnana konstrukcija za vrata, z zunanjo obodno senčno fugo 7 mm.
5-komorna konstrukcija profila je simetrično razporejena, sestavljena iz treh aluminijskih profilov, ki so med seboj povezani s posebnimi izolacijskimi letvicami brez izolacijske pene.
Profili vratnega krila so sestavljeni s hibridno povezavo – z velikim, strižno odpornim področjem med notranjim in srednjim profilom ter ločenim zunanjim profilom s t.i. »brezstrižno povezavo«. Ta ločitev je izvedena med zunanjim aluminijskim profilom in izolacijsko letvico, da se zmanjša učinek »bi-metala«.
Krilo vrat se izvedejo iz profila, ki neprekinjeno poteka po vseh štirih stranicah krila in je na spojih sestavljen pod kotom 45 stopinj. Tesnjenje je izvedeno preko nivojev profila, z dvema pripirnima tesniloma in srednjim tesnilom.
Montaža okovja se izvede v srednji aluminijski profil, ne v izolacijsko letvico.
Montaža elementa na gradbeno konstrukcijo se prav tako izvede sredinsko, preko srednjega aluminijskega profila. 
Spodnji zaključek vrat je izveden s termično ločenim aluminijskim pragom višine 20 mm ali pa s popolnoma ravnim pragom (sistem preprečevanja vdora meteorne vode utopljen v tlak).
Uporaba sistemskega Schüco okovja omogoča izvedbo do max. višina krila 3000 mm, max. širina krila 1400 mm. in max. teža krila 200 kg.
Sistem certificiran tudi za evakuacijske in panik izhode po EN 179 in EN 1125.
Zaključki na gradbeni element morajo biti izvedeni po RAL smernicah montaže - znotraj paronepropustni, zunaj paropropustni, vodotesni.</t>
  </si>
  <si>
    <t xml:space="preserve">Kot npr. Schüco AD UP 75 ali enakovredno - testi in standardi
Toplotna izolativnost po EN ISO 10077-2 - Uf = 1,6 W/m2K  
Protvlomni razred po ENV 1627 - do RC2
Zrakotesnost po EN 12207 - razred 4
Vodotesnost po EN 12208 - razred E750 
Odpornost na udarni veter EN 12210 - razred C3/B3
Opozorilo - navedene vrednosti so maksimalne vrednosti, ki jih je mogoče doseči in so odvisne tudi od vgrajenega stekla in/ali okovja; služijo samo za prikaz 'zmogljivosti' sistema. Dejansko zahtevane vrednosti so zabeležene pri posameznih elementih ali sklopih elementov. </t>
  </si>
  <si>
    <r>
      <rPr>
        <b/>
        <sz val="9"/>
        <rFont val="Arial"/>
        <family val="2"/>
        <charset val="238"/>
      </rPr>
      <t>Izdelava, dobava in montaža ALU elementov stavbnega pohištva.</t>
    </r>
    <r>
      <rPr>
        <sz val="9"/>
        <rFont val="Arial"/>
        <family val="2"/>
        <charset val="238"/>
      </rPr>
      <t xml:space="preserve">
Pri izvedbi upoštevati vse veljavne standarde in predpise ter gradbeno fizikalne zahteve po elaboratu gradbene fizike za navedeni projekt:
- PURES 2010
- Pravilnik o zaščiti stavb pred vlago
- Pravilnik o bistvenih zahtevah za gradbene objekte, ki jih je treba upoštevati pri določitvi lastnosti  gradbenih proizvodov
- Pravilnik o potrjevanju skladnosti in označevanju  gradbenih proizvodov
- Zakon o gradbenih proizvodih
- Ostali zakoni, pravilniki, smernice na katere se odgovorni projektant sklicuje v PZI projektu
Vsi elementi stavbnega pohištva morajo biti opremljeni s CE oznako ali Slovenskim tehničnim soglasjem ali drugo ustrezno veljavno listino.
Izvajalec alu-steklarskih del je dolžan pred pričetkom izvajanja del opraviti statično kontrolo profilov na dopustne upogibne deformacije profilov (v smislu zagotavljanja funkcionalnosti elementov) in sicer glede na predvidene snežne in vetrne obtežbe na lokaciji vgradnje elementov po SIST EN 1991-1-3 in SIST EN 1991-1-4 in glede na morebitne horizontalne dinamične obremenitve (koristne obtežbe) po SIST EN 1991-1-1 in EN 13380:2015-07. Skupaj z izbranim dobaviteljem profilov in odgovornim projektantom se nato določi ustrezen profil, ki statično in oblikovno ustreza zahtevam.
Prav tako je potrebno glede na vse predvidene obremenitve elementov opraviti statično kontrolo vseh pritrdilnih elementov - konzole, vijaki in morebitni ostali elementi.
Pred začetkom izvajanja del mora izvajalec projektantu v potrditev dostaviti delavniško dokumentacijo iz katere so razvidni predvideni sistemi za izvedbo posameznih elementov, detajli montaže teh elementov, izpolnjevanje statičnih zahtev glede na predvidene obremenitve teh elementov in ostale morebitne specifične zahteve za posamezni element.
Predvideni sistemi za izvedbo elementov stavbnega pohištva skupaj s sistemskimi lastnostmi so navedeni v nadaljevanju. Ponudnik lahko ponudi enakovreden sistem, kar mora dokazati z ustrezno dokumentacijo pred pričetkom izvedbe del, ki jo potrdi odgovorni projektant.			</t>
    </r>
  </si>
  <si>
    <r>
      <t>Dobava in vgrajevanje revizijskih vratc</t>
    </r>
    <r>
      <rPr>
        <sz val="9"/>
        <rFont val="Arial"/>
        <family val="2"/>
      </rPr>
      <t>, dimenzij 60 x 80 cm, komplet z vsem pritrdilnim materialom in požarnim tesnenjem, obračun po komadu;</t>
    </r>
  </si>
  <si>
    <r>
      <t>Dobava in vgrajevanje revizijskih požarno odpornih EI 90- Sm vratc</t>
    </r>
    <r>
      <rPr>
        <sz val="9"/>
        <rFont val="Arial"/>
        <family val="2"/>
      </rPr>
      <t>, dimenzij 60 x 80 cm, komplet z vsem pritrdilnim materialom in požarnim tesnenjem, obračun po komadu;</t>
    </r>
  </si>
  <si>
    <r>
      <t xml:space="preserve">Izkop kanalizacijskih jarkov mora biti izveden na način, ki ustreza kvaliteti in lastnosti zemljin (glej Geotehnično poročilo). </t>
    </r>
    <r>
      <rPr>
        <sz val="9"/>
        <rFont val="Arial CE"/>
        <charset val="238"/>
      </rPr>
      <t xml:space="preserve">   </t>
    </r>
  </si>
  <si>
    <t>Gradbena dela za strojne inštalacije</t>
  </si>
  <si>
    <t>Plinovod</t>
  </si>
  <si>
    <r>
      <t xml:space="preserve">VZ-01 
</t>
    </r>
    <r>
      <rPr>
        <sz val="9"/>
        <rFont val="Arial"/>
        <family val="2"/>
        <charset val="238"/>
      </rPr>
      <t>evakuacijska dvokrilna ALU vrata z zasteklitvijo.
(evakuacijsko stopnišče)
zidarska odprtina : 200/215
Dimenzije in opis: širina 200cm x višina 215cm
primarno krilo proste svetle širine prehoda min. 90 cm (merjeno ob odprtem krilu), odpiranje ven; delitev po shemi v načrtu.
Sistem: Schüco AD UP 75 ali enakovredno
U celotnih vrat max. (W/m2K)=1.3
Barva profilacije: RAL barva po izbiri projektanta
Zasteklitev: enoslojna varnostna - steklo varnostno lepljeno.
 Oprema vrata:
nasadila: sistemska Schüco cilndrična
kljuka: Schüco sistemska kljuka na obeh krilih na notranji strani 1125; Schuco sistemska kljuka na prednostnem krilu na zunanji strani.
ključavnica: električna ključavnica, vezano na požarno centralo, magnetno držalo
zapiralo na obeh krilih s sinhronizacijo zapiranja
posebna izvedba vratnih kril z 11 mm režo na notranji strani proti zatikanju kril v primeru uporabe 'panik' odpiranja s sekundarnim krilom
Ostalo: nalepni trak po celotni dolžini zasteklitve; z vsem potrebnim montažnim in tesnilnim materialom</t>
    </r>
  </si>
  <si>
    <r>
      <t xml:space="preserve">VZ-06 
</t>
    </r>
    <r>
      <rPr>
        <sz val="9"/>
        <rFont val="Arial"/>
        <family val="2"/>
        <charset val="238"/>
      </rPr>
      <t>evakuacijska dvokrilna ALU vrata z zasteklitvijo.
(evakuacijski hodnik)
zidarska odprtina : 190/215
Dimenzije in opis: širina 190cm x višina 215cm
primarno krilo proste svetle širine prehoda min. 90 cm (merjeno ob odprtem krilu), odpiranje ven; delitev po shemi v načrtu.
Sistem: Schüco AD UP 75 ali enakovredno
Barva profilacije: RAL barva po izbiri projektanta
U celotnih vrat max. (W/m2K)=1.3
Zasteklitev: termopan zasteklitev, steklo varnostno lepljeno.
 Oprema vrata:
nasadila: sistemska Schüco cilndrična
kljuka: Schüco sistemska kljuka na obeh krilih na notranji strani 1125; Schuco sistemska kljuka na prednostnem krilu na zunanji strani.
ključavnica: električna ključavnica, vezano na požarno centralo, magnetno držalo
zapiralo na obeh krilih s sinhronizacijo zapiranja
posebna izvedba vratnih kril z 11 mm režo na notranji strani proti zatikanju kril v primeru uporabe 'panik' odpiranja s sekundarnim krilom
Ostalo: nalepni trak po celotni dolžini zasteklitve; z vsem potrebnim montažnim in tesnilnim materialom</t>
    </r>
  </si>
  <si>
    <r>
      <t xml:space="preserve">VZ-11 
</t>
    </r>
    <r>
      <rPr>
        <sz val="9"/>
        <rFont val="Arial"/>
        <family val="2"/>
        <charset val="238"/>
      </rPr>
      <t>dvokrilna ALU vrata z zasteklitvijo.
(knjižnica)
zidarska odprtina : 200/245
Dimenzije in opis: širina 200cm x višina 245cm
primarno krilo proste svetle širine prehoda min. 90 cm (merjeno ob odprtem krilu), odpiranje noter; delitev po shemi v načrtu.
Sistem: Schüco AD UP 75 ali enakovredno
Barva profilacije: RAL barva po izbiri projektanta (znotraj bela, zunaj antracit)
U celotnih vrat max. (W/m2K)=1.3
Zasteklitev: termopan, steklo varnostno lepljeno.
 Oprema vrata:
nasadila: sistemska Schüco cilndrična
kljuka: Schüco sistemska kljuka.
ključavnica: ključavnica, zapiralo
Ostalo: nalepni trak po celotni dolžini zasteklitve; z vsem potrebnim montažnim in tesnilnim materialom</t>
    </r>
  </si>
  <si>
    <t>Izdelava, dobava in montaža ALU elementov stavbnega pohištva.</t>
  </si>
  <si>
    <t>Kot npr Schüco ADS 80 FR 30 ali enakovredno
Sistem alu profilacije za požarne nenosilne konstrukcije steklenih ali polnih vrat in fiksnih steklenih sten z zahtevami za požarno odpornost EI 30 -   najmanj 30 minut morajo preprečiti prehod ognja, omejiti prehod dima, omejiti prehod toplote in s tem preprečiti dvig temperature v prostoru, ki meji na prostor, kjer je požar (v povprečju na 140 K, na nekaterih mestih do  max. 180 K); medtem, ko se temperatura v prostoru s požarom lahko dvigne na 850˚C, mora biti na drugi strani omogočen nemoten prehod ljudi iz same zgradbe. 
Za vgradnjo na zunanje ali notranje meje požarnih sektorjev.
Petkomorni alu profili s prekinjenim toplotnim mostom.Večnamenski utor za pritrditev okovja (ključavnice, varnostni zatiči, pritrdilna sidra, cilindrični tečaji). Dovoljena je le uporaba okovja in stekel ter polnih skladnih s STS 09/0078.
Sistem certificiran tudi za evakuacijske in panik izhode po EN 179 in EN 1125.
Globina profilacije znaša 80 mm. Vratna konstrukcija je med podbojem in krilom površinsko poravnana. 
Maksimala velikost vratnih kril (v skladi s STS:
- enokrilna vrata 1440 x 3000 mm
- dvokrilna vrata 1440* x 3000 mm (* ... posamezno krilo)
Površinska zaščita profilov je lahko izvedena s klasičnim lakiranjem ali prašnim barvanjem po RAL barvni karti - po zahtevah arhitekta.
Izvedba, oprema in montaža elementov mora biti izvedena v skladu z zahtevami STS (Slovenskega tehničnega soglasja) za ta sistem. Vsi stranski zaključki iz pločevine, kakor tudi vsi spoji in obrobe, morajo biti v skladu s požarno - gradbeno - fizikalnimi zahtevami iz STS.</t>
  </si>
  <si>
    <t>Kot npr. Schüco ADS 80 FR 30 ali enakovredno - testi in standardi
Požarna odpornost po EN 13501-2 - EI130 / EI230 
Funkcija samozapiranja po EN 14600 - C5 
Dimnotesnost po EN 1634-3 - razred Sm 
Protvlomni razred po EN 1627-3 - do RC3
Opozorilo - navedene vrednosti so maksimalne vrednosti, ki jih je mogoče doseči in so odvisne tudi od vgrajenega stekla in/ali okovja; služijo samo za prikaz 'zmogljivosti' sistema. Dejansko zahtevane vrednosti so zabeležene pri posameznih elementih ali sklopih elementov.</t>
  </si>
  <si>
    <r>
      <t>Zakoličba vodovoda</t>
    </r>
    <r>
      <rPr>
        <sz val="9"/>
        <rFont val="Arial"/>
        <family val="2"/>
        <charset val="238"/>
      </rPr>
      <t xml:space="preserve"> in postavitev profilov na vseh ključnih točkah, H in V lomih in jaških, obračun po tekočem metru;</t>
    </r>
  </si>
  <si>
    <r>
      <t>Planiranje in utrjevanje</t>
    </r>
    <r>
      <rPr>
        <sz val="9"/>
        <rFont val="Arial"/>
        <family val="2"/>
      </rPr>
      <t xml:space="preserve"> dna izkopa, obračun po m2;</t>
    </r>
  </si>
  <si>
    <r>
      <t xml:space="preserve">Dobava in vgrajevanje peščenega materiala </t>
    </r>
    <r>
      <rPr>
        <sz val="9"/>
        <rFont val="Arial"/>
        <family val="2"/>
      </rPr>
      <t>granulacije 0-4 mm za posteljico debeline 10 cm in zasip nad temenom cevi 30 cm z ročnim nabijanjem, obračun po m3;</t>
    </r>
  </si>
  <si>
    <r>
      <t xml:space="preserve">Dobava in polaganje opozorilnega PVC traku </t>
    </r>
    <r>
      <rPr>
        <sz val="9"/>
        <rFont val="Arial"/>
        <family val="2"/>
      </rPr>
      <t>nad cevovodom, obračun po m1;</t>
    </r>
  </si>
  <si>
    <r>
      <t>Odvoz odvečnega materiala od izkopa na trajno deponijo</t>
    </r>
    <r>
      <rPr>
        <sz val="9"/>
        <rFont val="Arial"/>
        <family val="2"/>
      </rPr>
      <t xml:space="preserve"> gradbenega materiala s koncesijo za odlaganje tovrstnih odpadkov, s plačilom takse na deponiji, z nakladanjem in razkladanjem, obračun po m3 v raščenem stanju;</t>
    </r>
  </si>
  <si>
    <t>Vodovod</t>
  </si>
  <si>
    <t>Toplovod</t>
  </si>
  <si>
    <r>
      <t>Zakoličba plinovoda</t>
    </r>
    <r>
      <rPr>
        <sz val="9"/>
        <rFont val="Arial"/>
        <family val="2"/>
        <charset val="238"/>
      </rPr>
      <t xml:space="preserve"> in postavitev profilov na vseh ključnih točkah, H in V lomih in jaških, obračun po tekočem metru;</t>
    </r>
  </si>
  <si>
    <r>
      <t>Zakoličba toplovoda</t>
    </r>
    <r>
      <rPr>
        <sz val="9"/>
        <rFont val="Arial"/>
        <family val="2"/>
        <charset val="238"/>
      </rPr>
      <t xml:space="preserve"> in postavitev profilov na vseh ključnih točkah, H in V lomih in jaških, obračun po tekočem metru;</t>
    </r>
  </si>
  <si>
    <r>
      <t>Kombiniran strojni in delno ročni izkop</t>
    </r>
    <r>
      <rPr>
        <sz val="9"/>
        <rFont val="Arial"/>
        <family val="2"/>
      </rPr>
      <t xml:space="preserve"> za vodovodne cevi in jaške v terenu III. kategorije do globine 1,2 m z odmetom materiala na rob izkopa, obračun po m3; (kategorija izkopa po lestvici od 1 do 5 po klasifikaciji DRSI)</t>
    </r>
  </si>
  <si>
    <r>
      <t>Kombiniran strojni in delno ročni izkop</t>
    </r>
    <r>
      <rPr>
        <sz val="9"/>
        <rFont val="Arial"/>
        <family val="2"/>
      </rPr>
      <t xml:space="preserve"> za plinovodne cevi in cisterno v terenu III. kategorije do globine 1,0 m z odmetom materiala na rob izkopa, obračun po m3; (kategorija izkopa po lestvici od 1 do 5 po klasifikaciji DRSI)</t>
    </r>
  </si>
  <si>
    <r>
      <t>Kombiniran strojni in delno ročni izkop</t>
    </r>
    <r>
      <rPr>
        <sz val="9"/>
        <rFont val="Arial"/>
        <family val="2"/>
      </rPr>
      <t xml:space="preserve"> za toplovodne cevi v terenu III. kategorije do globine 1,0 m z odmetom materiala na rob izkopa, obračun po m3; (kategorija izkopa po lestvici od 1 do 5 po klasifikaciji DRSI)</t>
    </r>
  </si>
  <si>
    <r>
      <t>Opaž utorov v AB steni za inštalacije</t>
    </r>
    <r>
      <rPr>
        <sz val="9"/>
        <rFont val="Arial"/>
        <family val="2"/>
        <charset val="238"/>
      </rPr>
      <t>, vse komplet, dim. cca 10 x 20 cm, obračun po tekočem metru;</t>
    </r>
  </si>
  <si>
    <r>
      <t>Opaž utorov v AB steni za vodila požarne zavese</t>
    </r>
    <r>
      <rPr>
        <sz val="9"/>
        <rFont val="Arial"/>
        <family val="2"/>
        <charset val="238"/>
      </rPr>
      <t>, vse komplet, dim. cca 10 x 15 cm, obračun po tekočem metru;</t>
    </r>
  </si>
  <si>
    <r>
      <rPr>
        <b/>
        <sz val="9"/>
        <rFont val="Arial"/>
        <family val="2"/>
        <charset val="238"/>
      </rPr>
      <t xml:space="preserve">Dobava in montaža avtomatske požarne zavese </t>
    </r>
    <r>
      <rPr>
        <sz val="9"/>
        <rFont val="Arial"/>
        <family val="2"/>
        <charset val="238"/>
      </rPr>
      <t>svetle zidarske odprtine 217 x 266 cm (višina stropa cca 318cm), kot npr. HW-SO-EX Požarna zavesa FSA-Premium - Požarna ZAVESA Stöbich ( Automatischer Feuerschutz Fiberschild )E</t>
    </r>
    <r>
      <rPr>
        <vertAlign val="subscript"/>
        <sz val="9"/>
        <rFont val="Arial"/>
        <family val="2"/>
        <charset val="238"/>
      </rPr>
      <t>2</t>
    </r>
    <r>
      <rPr>
        <sz val="9"/>
        <rFont val="Arial"/>
        <family val="2"/>
        <charset val="238"/>
      </rPr>
      <t xml:space="preserve"> 30 ali enakovredno
- zadržuje ogenj 1100° C 30 min. po evropski klasifikaciji (EW30),
- stebricki iz jeklenih delov, pocinkani,
- zapiralna plošca iz specialne tkanine Protex 1100 A2, narejene iz steklenega vlakna z visoko gostoto
tkanja in ojacitvijo iz kovinskih vlaken ter enostransko notranjo površinsko prevleko iz PVDF,
teža 690 g/m2,
- elektromotorni pogon z integriranim prikljucnim modulom,
- pripravljeno za priklop na požarno centralo, ob doplacilu možnost požarnih radarjev,
- elektricno napajanje 220/230V, 50 Hz, 10A, elektricni prikljucek 3x1,5 mm2,
- krmilna omarica 122x120x57 mm, IP 65, v svetlo sivi barvi,
- zavesa je požarne odpornosti E</t>
    </r>
    <r>
      <rPr>
        <vertAlign val="subscript"/>
        <sz val="9"/>
        <rFont val="Arial"/>
        <family val="2"/>
        <charset val="238"/>
      </rPr>
      <t>2</t>
    </r>
    <r>
      <rPr>
        <sz val="9"/>
        <rFont val="Arial"/>
        <family val="2"/>
        <charset val="238"/>
      </rPr>
      <t xml:space="preserve"> 30 (ni toplotno izolativna, ni dimotesna),
- zaradi dim. zaves pri njeni uporabi ne sme biti vecjih prepihov oz. razlik v zracnem tlaku,
- hitrost zapiranja 4,5 m/min,
- priklop na požarno centralo. 
Komplet z vsem pritrdilnim materialom in delom, obračun po komadu;</t>
    </r>
  </si>
  <si>
    <r>
      <rPr>
        <b/>
        <sz val="9"/>
        <rFont val="Arial"/>
        <family val="2"/>
        <charset val="238"/>
      </rPr>
      <t xml:space="preserve">Dobava in montaža avtomatske požarne zavese </t>
    </r>
    <r>
      <rPr>
        <sz val="9"/>
        <rFont val="Arial"/>
        <family val="2"/>
        <charset val="238"/>
      </rPr>
      <t>svetle zidarske odprtine 295 x 266 cm (višina stropa cca 318cm), kot npr. HW-SO-EX Požarna zavesa FSA-Premium - Požarna ZAVESA Stöbich ( Automatischer Feuerschutz Fiberschild )E</t>
    </r>
    <r>
      <rPr>
        <vertAlign val="subscript"/>
        <sz val="9"/>
        <rFont val="Arial"/>
        <family val="2"/>
        <charset val="238"/>
      </rPr>
      <t>2</t>
    </r>
    <r>
      <rPr>
        <sz val="9"/>
        <rFont val="Arial"/>
        <family val="2"/>
        <charset val="238"/>
      </rPr>
      <t xml:space="preserve"> 30 ali enakovredno
- zadržuje ogenj 1100° C 30 min. po evropski klasifikaciji (EW30),
- stebricki iz jeklenih delov, pocinkani,
- zapiralna plošca iz specialne tkanine Protex 1100 A2, narejene iz steklenega vlakna z visoko gostoto
tkanja in ojacitvijo iz kovinskih vlaken ter enostransko notranjo površinsko prevleko iz PVDF,
teža 690 g/m2,
- elektromotorni pogon z integriranim prikljucnim modulom,
- pripravljeno za priklop na požarno centralo, ob doplacilu možnost požarnih radarjev,
- elektricno napajanje 220/230V, 50 Hz, 10A, elektricni prikljucek 3x1,5 mm2,
- krmilna omarica 122x120x57 mm, IP 65, v svetlo sivi barvi,
- zavesa je požarne odpornosti E</t>
    </r>
    <r>
      <rPr>
        <vertAlign val="subscript"/>
        <sz val="9"/>
        <rFont val="Arial"/>
        <family val="2"/>
        <charset val="238"/>
      </rPr>
      <t>2</t>
    </r>
    <r>
      <rPr>
        <sz val="9"/>
        <rFont val="Arial"/>
        <family val="2"/>
        <charset val="238"/>
      </rPr>
      <t xml:space="preserve"> 30 (ni toplotno izolativna, ni dimotesna),
- zaradi dim. zaves pri njeni uporabi ne sme biti vecjih prepihov oz. razlik v zracnem tlaku,
- hitrost zapiranja 4,5 m/min,
- priklop na požarno centralo. 
Komplet z vsem pritrdilnim materialom in delom, obračun po komadu;</t>
    </r>
  </si>
  <si>
    <r>
      <t xml:space="preserve">Notranja lesena vrata 'V-01' - pralnica:
</t>
    </r>
    <r>
      <rPr>
        <sz val="9"/>
        <rFont val="Arial"/>
        <family val="2"/>
        <charset val="238"/>
      </rPr>
      <t>zidna odprtina:  120/215 cm
vrata (min. svetla): 110/210 cm
Notranja lesena enokrilna vrata. Dim. (zidarska mera odprtine) 120/215 cm. Kovinski podboj RAL po izboru projektanta. Krilo polno leseno s površinsko obdelavo MAX laminat po izbiri projektanta. Cilindrična ključavnica, sistemski ključ, inoks kljuki, trojna vratna nasadila in vse potrebno okovje. Krilni zaustavljalec in napis na vratih. 
Delitev po zgornji skici. Smer odpiranja vrat po načrtu tlorisa.</t>
    </r>
  </si>
  <si>
    <r>
      <t xml:space="preserve">Notranja lesena vrata 'V-02' - pralnica:
</t>
    </r>
    <r>
      <rPr>
        <sz val="9"/>
        <rFont val="Arial"/>
        <family val="2"/>
        <charset val="238"/>
      </rPr>
      <t>zidna odprtina:  100/215 cm
vrata (min. svetla): 91/210 cm
Notranja lesena enokrilna vrata. Dim. (zidarska mera odprtine) 100/215 cm. Kovinski podboj RAL po izboru projektanta. Krilo polno leseno s površinsko obdelavo MAX laminat po izbiri projektanta. Cilindrična ključavnica, sistemski ključ, inoks kljuki, trojna vratna nasadila in vse potrebno okovje. Krilni zaustavljalec in napis na vratih. 
Delitev po zgornji skici. Smer odpiranja vrat po načrtu tlorisa.</t>
    </r>
  </si>
  <si>
    <r>
      <t xml:space="preserve">Notranja lesena požarna vrata 'V-03' - klet:
</t>
    </r>
    <r>
      <rPr>
        <sz val="9"/>
        <rFont val="Arial"/>
        <family val="2"/>
        <charset val="238"/>
      </rPr>
      <t>zidna odprtina:  100/215 cm
vrata (min. svetla): 91/210 cm
Notranja lesena enokrilna požarna vrata. Dim. (zidarska mera odprtine) 100/200 cm. Požarna odpornost EI2 90-C4). Kovinski podboj RAL po izboru projektanta. Krilo polno leseno s površinsko obdelavo MAX laminat po izbiri projektanta. Cilindrična ključavnica, sistemski ključ, inoks kljuki, EN179, trojna vratna nasadila in vse potrebno okovje, samozapiralo. Krilni zaustavljalec in napis na vratih. 
Delitev po zgornji skici. Smer odpiranja vrat po načrtu tlorisa.</t>
    </r>
  </si>
  <si>
    <r>
      <t xml:space="preserve">Notranja lesena vrata 'V-04' - kletni prostori:
</t>
    </r>
    <r>
      <rPr>
        <sz val="9"/>
        <rFont val="Arial"/>
        <family val="2"/>
        <charset val="238"/>
      </rPr>
      <t>zidna odprtina:  100/215 cm
vrata (min. svetla): 91/210 cm
Notranja lesena enokrilna vrata. Dim. (zidarska mera odprtine) 100/215 cm. Kovinski podboj RAL po izboru projektanta. Krilo polno leseno s površinsko obdelavo MAX laminat po izbiri projektanta. Cilindrična ključavnica, sistemski ključ, inoks kljuki, trojna vratna nasadila in vse potrebno okovje, samozapiralo. Krilni zaustavljalec in napis na vratih. Vgrajena alu rešetka v krilu, zajeta v popisu strojnih inštalacij.
Delitev po zgornji skici. Smer odpiranja vrat po načrtu tlorisa.</t>
    </r>
  </si>
  <si>
    <r>
      <t xml:space="preserve">Notranja lesena vrata 'V-05' - kletni prostor:
</t>
    </r>
    <r>
      <rPr>
        <sz val="9"/>
        <rFont val="Arial"/>
        <family val="2"/>
        <charset val="238"/>
      </rPr>
      <t>zidna odprtina:  111/200 cm
vrata (min. svetla): 101/190 cm
Notranja lesena enokrilna vrata. Dim. (zidarska mera odprtine) 111/200 cm. Kovinski podboj RAL po izboru projektanta. Krilo polno leseno s površinsko obdelavo MAX laminat po izbiri projektanta. Električno zaklepanje s kontrolo pristopa, inoks kljuki, vratna nasadila in vse potrebno okovje, samozapiralo. Krilni zaustavljalec in napis na vratih. Vgrajena alu rešetka v krilu, zajeta v popisu strojnih inštalacij.
Delitev po zgornji skici. Smer odpiranja vrat po načrtu tlorisa.</t>
    </r>
  </si>
  <si>
    <r>
      <t xml:space="preserve">Notranja lesena vrata 'V-06' - kletni prostor:
</t>
    </r>
    <r>
      <rPr>
        <sz val="9"/>
        <rFont val="Arial"/>
        <family val="2"/>
        <charset val="238"/>
      </rPr>
      <t>zidna odprtina:  111/200 cm
vrata (min. svetla): 101/190 cm
Notranja lesena enokrilna vrata. Dim. (zidarska mera odprtine) 111/200 cm. Kovinski podboj RAL po izboru projektanta. Krilo polno leseno s površinsko obdelavo MAX laminat po izbiri projektanta. Cilindrična ključavnica, sistemski ključ, inoks kljuki, trojna vratna nasadila in vse potrebno okovje, samozapiralo. Krilni zaustavljalec in napis na vratih. Vgrajena alu rešetka v krilu, zajeta v popisu strojnih inštalacij.
Delitev po zgornji skici. Smer odpiranja vrat po načrtu tlorisa.</t>
    </r>
  </si>
  <si>
    <r>
      <t xml:space="preserve">Notranja lesena požarna vrata 'V-07' - kletni prostor:
</t>
    </r>
    <r>
      <rPr>
        <sz val="9"/>
        <rFont val="Arial"/>
        <family val="2"/>
        <charset val="238"/>
      </rPr>
      <t>zidna odprtina:  111/200 cm
vrata (min. svetla): 101/190 cm
Notranja lesena enokrilna vrata. Dim. (zidarska mera odprtine) 111/200 cm. Požarna odpornost EI2 90-C4). Kovinski podboj RAL po izboru projektanta. Krilo polno leseno s površinsko obdelavo MAX laminat po izbiri projektanta. Električno zaklepanje s kontrolo pristopa, inoks kljuki, trojna vratna nasadila in vse potrebno okovje, samozapiralo. Krilni zaustavljalec in napis na vratih. 
Delitev po zgornji skici. Smer odpiranja vrat po načrtu tlorisa.</t>
    </r>
  </si>
  <si>
    <r>
      <t xml:space="preserve">Notranja lesena vrata 'V-11' - tehnični prostor klet:
</t>
    </r>
    <r>
      <rPr>
        <sz val="9"/>
        <rFont val="Arial"/>
        <family val="2"/>
        <charset val="238"/>
      </rPr>
      <t>zidna odprtina:  200/215 cm
Notranja lesena dvokrilna vrata. Dim. (zidarska mera odprtine) 200/215 cm. Požarna odpornost  EI2 30-C5). Kovinski podboj RAL po izboru projektanta. Krilo polno leseno s površinsko obdelavo MAX laminat po izbiri projektanta. Cilindrična ključavnica, sistemski ključ, inoks kljuki, EN179, trojna vratna nasadila in vse potrebno okovje, samozapiralo. Krilni zaustavljalec in napis na vratih. 
Delitev po zgornji skici. Smer odpiranja vrat po načrtu tlorisa.</t>
    </r>
  </si>
  <si>
    <r>
      <t xml:space="preserve">Notranja lesena požarna vrata 'V-12' - tehnični prostor:
</t>
    </r>
    <r>
      <rPr>
        <sz val="9"/>
        <rFont val="Arial"/>
        <family val="2"/>
        <charset val="238"/>
      </rPr>
      <t>zidna odprtina:  120/215 cm
vrata (min. svetla): 110/210 cm
Notranja lesena dvokrilna vrata. Dim. (zidarska mera odprtine) 120/215 cm. Požarna odpornost EI2 90-C4). Kovinski podboj RAL po izboru projektanta. Krilo polno leseno s površinsko obdelavo MAX laminat po izbiri projektanta. Električno zaklepanje s kontrolo pristopa, inoks kljuki, na notranji strani EN179, trojna vratna nasadila in vse potrebno okovje, samozapiralo. Krilni zaustavljalec in napis na vratih. 
Delitev po zgornji skici. Smer odpiranja vrat po načrtu tlorisa.</t>
    </r>
  </si>
  <si>
    <r>
      <t xml:space="preserve">Notranja lesena požarna vrata 'V-13' - tehnični prostor:
</t>
    </r>
    <r>
      <rPr>
        <sz val="9"/>
        <rFont val="Arial"/>
        <family val="2"/>
        <charset val="238"/>
      </rPr>
      <t>zidna odprtina:  120/215 cm
vrata (min. svetla): 110/210 cm
Notranja lesena dvokrilna vrata. Dim. (zidarska mera odprtine) 120/215 cm. Požarna odpornost EI2 90-C4).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zgornji skici. Smer odpiranja vrat po načrtu tlorisa.</t>
    </r>
  </si>
  <si>
    <r>
      <t>Notranja lesena vrata 'V-14' - čistila, garderobe, sanitarije:</t>
    </r>
    <r>
      <rPr>
        <sz val="9"/>
        <rFont val="Arial"/>
        <family val="2"/>
        <charset val="238"/>
      </rPr>
      <t xml:space="preserve">
zidna odprtina:  100/215 cm
vrata (min. svetla): 91/210 cm
Notranja lesena enokrilna vrata. Dim. (zidarska mera odprtine) 100/215 cm. Kovinski podboj RAL po izboru projektanta. Krilo polno leseno s površinsko obdelavo MAX laminat po izbiri projektanta. Cilindrična ključavnica, sistemski ključ, inoks kljuki, trojna vratna nasadila in vse potrebno okovje, samozapiralo. Krilni zaustavljalec in napis na vratih. Vgrajena alu rešetka v krilu, zajeta v popisu strojnih inštalacij. Invalidska vrata ključavnica metuljček.
Delitev po zgornji skici. Smer odpiranja vrat po načrtu tlorisa.</t>
    </r>
  </si>
  <si>
    <r>
      <t xml:space="preserve">Notranja lesena vrata 'V-15' -  garderobe:
</t>
    </r>
    <r>
      <rPr>
        <sz val="9"/>
        <rFont val="Arial"/>
        <family val="2"/>
        <charset val="238"/>
      </rPr>
      <t>zidna odprtina:  100/215 cm
vrata (min. svetla): 91/210 cm</t>
    </r>
    <r>
      <rPr>
        <b/>
        <sz val="9"/>
        <rFont val="Arial"/>
        <family val="2"/>
        <charset val="238"/>
      </rPr>
      <t xml:space="preserve">
</t>
    </r>
    <r>
      <rPr>
        <sz val="9"/>
        <rFont val="Arial"/>
        <family val="2"/>
        <charset val="238"/>
      </rPr>
      <t>Notranja lesena enokrilna vrata. Dim. (zidarska mera odprtine) 100/215 cm.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zgornji skici. Smer odpiranja vrat po načrtu tlorisa.</t>
    </r>
  </si>
  <si>
    <r>
      <t xml:space="preserve">Notranja lesena požarna vrata 'V-16' -  sanitarije:
</t>
    </r>
    <r>
      <rPr>
        <sz val="9"/>
        <rFont val="Arial"/>
        <family val="2"/>
        <charset val="238"/>
      </rPr>
      <t>zidna odprtina:  100/215 cm
vrata (min. svetla): 91/210 cm
Notranja lesena enokrilna požarna vrata. Dim. (zidarska mera odprtine) 100/215 cm. Požarna odpornost – EI2 30-C5).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zgornji skici. Smer odpiranja vrat po načrtu tlorisa.</t>
    </r>
  </si>
  <si>
    <r>
      <t xml:space="preserve">Notranja lesena požarna vrata 'V-17' -  priročni arhiv:
</t>
    </r>
    <r>
      <rPr>
        <sz val="9"/>
        <rFont val="Arial"/>
        <family val="2"/>
        <charset val="238"/>
      </rPr>
      <t>zidna odprtina:  100/215 cm
vrata (min. svetla): 91/210 cm
Notranja lesena enokrilna vrata. Dim. (zidarska mera odprtine) 100/215 cm. Kovinski podboj RAL po izboru projektanta. Krilo polno leseno s površinsko obdelavo MAX laminat po izbiri projektanta. Električno zaklepanje s kontrolo pristopa, inoks kljuki, trojna vratna nasadila in vse potrebno okovje. Krilni zaustavljalec in napis na vratih. 
Delitev po zgornji skici. Smer odpiranja vrat po načrtu tlorisa.</t>
    </r>
  </si>
  <si>
    <r>
      <t xml:space="preserve">Notranja lesena vrata 'V-18' -  pisarne, ambulante:
</t>
    </r>
    <r>
      <rPr>
        <sz val="9"/>
        <rFont val="Arial"/>
        <family val="2"/>
        <charset val="238"/>
      </rPr>
      <t>zidna odprtina:  100/215 cm
vrata (min. svetla): 91/210 cm
Notranja lesena enokrilna vrata. Dim. (zidarska mera odprtine) 100/215 cm. Kovinski podboj RAL po izboru projektanta. Krilo polno leseno s površinsko obdelavo MAX laminat po izbiri projektanta. Zvočna izolativnost vrat Rw= 32 dB. Cilindrična ključavnica, sistemski ključ, inoks kljuki, trojna vratna nasadila in vse potrebno okovje. Krilni zaustavljalec in napis na vratih. 
Delitev po zgornji skici. Smer odpiranja vrat po načrtu tlorisa.</t>
    </r>
  </si>
  <si>
    <r>
      <t xml:space="preserve">Notranja lesena požarna vrata 'V-19' - servisni prostori:
</t>
    </r>
    <r>
      <rPr>
        <sz val="9"/>
        <rFont val="Arial"/>
        <family val="2"/>
        <charset val="238"/>
      </rPr>
      <t>zidna odprtina:  100/215 cm
vrata (min. svetla): 91/210 cm
Notranja lesena požarna enokrilna vrata. Dim. (zidarska mera odprtine) 100/215 cm. Požarna odpornost EI2 90-C4).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zgornji skici. Smer odpiranja vrat po načrtu tlorisa.</t>
    </r>
  </si>
  <si>
    <r>
      <t xml:space="preserve">Notranja lesena drsna vrata 'V-20' - wc invalidi, pediker:
</t>
    </r>
    <r>
      <rPr>
        <sz val="9"/>
        <rFont val="Arial"/>
        <family val="2"/>
        <charset val="238"/>
      </rPr>
      <t xml:space="preserve">zidna odprtina:  100/215 cm
vrata (min. svetla): 91/210 cm
Notranja lesena drsna enokrilna vrata, vgradna v suhomontažno gips steno. Dim. (svetla mera odprtine) 91/210 cm. Vrata lesena v MAX oblogi. Lesen masiven podboj. Krilo polno leseno s furnirano površinsko obdelavo po izbiri projektanta, z lesenimi masivnimi nalimki. Ključavnica metuljček z možnostjo odklepanja z zunanje strani, ključ, vgradni kljuki, vratna nasadila, vgradni drsni mehanizem in vse potrebno okovje.  
Delitev po zgornji skici. Smer odpiranja vrat po načrtu tlorisa. </t>
    </r>
  </si>
  <si>
    <r>
      <t xml:space="preserve">Notranja lesena vrata 'V-21' -  kuhinja:
</t>
    </r>
    <r>
      <rPr>
        <sz val="9"/>
        <rFont val="Arial"/>
        <family val="2"/>
        <charset val="238"/>
      </rPr>
      <t>zidna odprtina:  110/215 cm
vrata (min. svetla): 101/210 cm
Notranja lesena enokrilna vrata. Dim. (zidarska mera odprtine) 110/215 cm.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zgornji skici. Smer odpiranja vrat po načrtu tlorisa.</t>
    </r>
  </si>
  <si>
    <r>
      <t xml:space="preserve">Notranja premična zvočno akustična pregradna stena 'STENA-01':
</t>
    </r>
    <r>
      <rPr>
        <sz val="9"/>
        <rFont val="Arial"/>
        <family val="2"/>
        <charset val="238"/>
      </rPr>
      <t xml:space="preserve">zidna odprtina:  730/266 cm
Dimenzija: širina 730cm, višina 266cm.
Zložljiva pregradna in premična stena iz aluminija in kompozitnega akustičnega materiala, zaključena v lesenem furnirju. Debelina stene mora ustrezati zahetvani zvočni izolativnosti stene (42 dB) in nosilnosti oz. stabilnosti stene. V steni vgrajena dvoje enokrilnih vrat brez visokega praga, opremljena s kljuko za varno evakuacijo iz prostora. Stena opremljena z vsem potrebnim mehanizmom, vodili, obešalno konstrukcijo in okovjem za enostavno premikanje in zlaganje posameznih elementov stene ob nosilne stene prostora.
Delitev po zgornji skici. Smer odpiranja krilnih vrat proti avli. Nalepni trak po celotni širini vrat (stekla). </t>
    </r>
  </si>
  <si>
    <r>
      <t xml:space="preserve">Notranja lesena drsna vrata 'Vo-2' - kopalnice:
</t>
    </r>
    <r>
      <rPr>
        <sz val="9"/>
        <rFont val="Arial"/>
        <family val="2"/>
        <charset val="238"/>
      </rPr>
      <t>zidna odprtina:  205,7/219 cm
vrata (min. svetla): 100/215 cm</t>
    </r>
    <r>
      <rPr>
        <b/>
        <sz val="9"/>
        <rFont val="Arial"/>
        <family val="2"/>
        <charset val="238"/>
      </rPr>
      <t xml:space="preserve">
</t>
    </r>
    <r>
      <rPr>
        <sz val="9"/>
        <rFont val="Arial"/>
        <family val="2"/>
        <charset val="238"/>
      </rPr>
      <t>Notranja lesena drsna enokrilna vrata, vgradna v suhomontažno gips steno. Dim. (svetla mera odprtine) 100/210 cm. Vrata furnirana. Lesen masiven podboj, lesena vratna obloga. Krilo polno leseno s furnirano površinsko obdelavo po izbiri projektanta, z lesenimi masivnimi nalimki. Ključavnica metuljček z možnostjo odklepanja z zunanje strani, ključ, vgradni kljuki, vratna nasadila, zapora iz metlice in vsa tesnila, vgradni drsni mehanizem in vse potrebno okovje.  
Delitev po zgornji skici. Smer odpiranja vrat po načrtu tlorisa. Spodaj min. 10 mm  reža za dovod zraku v kopalnico.</t>
    </r>
  </si>
  <si>
    <r>
      <t xml:space="preserve">Notranja lesena enokrilna vrata 'Vo-6.2' - Filter:
</t>
    </r>
    <r>
      <rPr>
        <sz val="9"/>
        <rFont val="Arial"/>
        <family val="2"/>
        <charset val="238"/>
      </rPr>
      <t xml:space="preserve">zidna odprtina:  100/215 cm
vrata (min. svetla): 90/210 cm
Notranja lesena enokrilna vrata. Dim. (svetla mera enega krila vrat) 90/210 cm.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skici. Smer odpiranja vrat po načrtu tlorisa.
Vrata naj ustrezajo nivoju tesnjenja, ki ga zahteva funkcija prostora (fIlter). </t>
    </r>
  </si>
  <si>
    <r>
      <t xml:space="preserve">VZ-03 
</t>
    </r>
    <r>
      <rPr>
        <sz val="9"/>
        <rFont val="Arial"/>
        <family val="2"/>
        <charset val="238"/>
      </rPr>
      <t>evakuacijska dvokrilna ALU vrata z zasteklitvijo, požarna 30 min..
(hodnik v kleti)
zidarska odprtina : 190/215
Dimenzije in opis: širina 190cm x višina 215cm
primarno krilo proste svetle širine prehoda min. 90 cm (merjeno ob odprtem krilu), odpiranje ven; delitev po shemi v načrtu.
Vrata požarno odporna 30 min EI2 30C5.
Barva profilacije: RAL barva po izbiri projektanta
U celotnih vrat max. (W/m2K)=1.3
Zasteklitev: enoslojna varnostna - steklo varnostno lepljeno.
Oprema vrata:
nasadila: sistemska Schüco cilndrična
kljuka: Schüco sistemska kljuka, na notranji strani EN 179; Schuco sistemska kljuka na prednostnem krilu na zunanji strani.
ključavnica: ključavnica, panik okovje EN 179
zapiralo na obeh krilih s sinhronizacijo zapiranja
posebna izvedba vratnih kril z 11 mm režo na notranji strani proti zatikanju kril v primeru uporabe 'panik' odpiranja s sekundarnim krilom
Ostalo: nalepni trak po celotni dolžini zasteklitve; z vsem potrebnim montažnim in tesnilnim materialom</t>
    </r>
  </si>
  <si>
    <r>
      <t xml:space="preserve">Notranja lesena požarna vrata 'V-08' - prostor umrlega:
</t>
    </r>
    <r>
      <rPr>
        <sz val="9"/>
        <rFont val="Arial"/>
        <family val="2"/>
        <charset val="238"/>
      </rPr>
      <t>zidna odprtina:  130/215 cm
vrata (min. svetla): 120/210 cm
Notranja lesena dvokrilna vrata. Dim. (zidarska mera odprtine) 130/215 cm. Požarna odpornost EI2 90-C4).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poskici. Smer odpiranja vrat po načrtu tlorisa.</t>
    </r>
  </si>
  <si>
    <r>
      <t xml:space="preserve">Zakoličba objekta: </t>
    </r>
    <r>
      <rPr>
        <sz val="9"/>
        <rFont val="Arial"/>
        <family val="2"/>
      </rPr>
      <t>prenos višinskih kot za objekte na terenu in zavarovanje višin in osi objekta v skladu z merami DGD/PZI projekta in načrta zakoličbe. Zakoličba mora biti izvedena po navodilih geodetskega načrta in v skladu s situacijo projekta, obračun komplet;</t>
    </r>
  </si>
  <si>
    <r>
      <rPr>
        <b/>
        <sz val="9"/>
        <rFont val="Arial"/>
        <family val="2"/>
        <charset val="238"/>
      </rPr>
      <t>Dobava in nasip kamnite grede pod talnimi ploščami</t>
    </r>
    <r>
      <rPr>
        <sz val="9"/>
        <rFont val="Arial"/>
        <family val="2"/>
        <charset val="238"/>
      </rPr>
      <t xml:space="preserve"> iz kamnitih zrn 0/63mm z dobavo materiala, dovozom razplaniranjem in utrjevanjem do potrebne zbitosti po plasteh (ca 25 cm), pomožna dela, prenosi, obračun po m3;</t>
    </r>
  </si>
  <si>
    <r>
      <rPr>
        <b/>
        <sz val="9"/>
        <rFont val="Arial"/>
        <family val="2"/>
        <charset val="238"/>
      </rPr>
      <t>Dobava in nasip kamnite grede pod talnimi ploščami</t>
    </r>
    <r>
      <rPr>
        <sz val="9"/>
        <rFont val="Arial"/>
        <family val="2"/>
        <charset val="238"/>
      </rPr>
      <t xml:space="preserve"> </t>
    </r>
    <r>
      <rPr>
        <b/>
        <sz val="9"/>
        <rFont val="Arial"/>
        <family val="2"/>
        <charset val="238"/>
      </rPr>
      <t>ob preskokih etažnih višin</t>
    </r>
    <r>
      <rPr>
        <sz val="9"/>
        <rFont val="Arial"/>
        <family val="2"/>
        <charset val="238"/>
      </rPr>
      <t xml:space="preserve"> iz kamnitih zrn 0/63mm z dobavo materiala, dovozom razplaniranjem in utrjevanjem do potrebne zbitosti po plasteh (ca 25 cm), pomožna dela, prenosi, obračun po m3;</t>
    </r>
  </si>
  <si>
    <r>
      <t>Dobava in vgrajevanje betona - AB točkovni temelj nadstrešnice pred vhodom</t>
    </r>
    <r>
      <rPr>
        <sz val="9"/>
        <rFont val="Arial"/>
        <family val="2"/>
        <charset val="238"/>
      </rPr>
      <t>, beton C30/37, XC2, PV-II, prerez nad 0,30 m3/m1-m2, obračun po m3;</t>
    </r>
  </si>
  <si>
    <r>
      <t>Dobava in vgrajevanje betona - AB temelj ob zaklonišču</t>
    </r>
    <r>
      <rPr>
        <sz val="9"/>
        <rFont val="Arial"/>
        <family val="2"/>
        <charset val="238"/>
      </rPr>
      <t>, beton C30/37, XC2, PV-II, prerez nad 0,30 m3/m1-m2, obračun po m3;</t>
    </r>
  </si>
  <si>
    <r>
      <t>Dobava in vgrajevanje betona - AB grede nad zakloniščem</t>
    </r>
    <r>
      <rPr>
        <sz val="9"/>
        <rFont val="Arial"/>
        <family val="2"/>
        <charset val="238"/>
      </rPr>
      <t xml:space="preserve"> - nadvišanje, beton C30/37, XC2, PV-II, prerez od 0,12-0,20 m3/m1-m2, obračun po m3;</t>
    </r>
  </si>
  <si>
    <r>
      <t>Dobava in vgrajevanje betona - AB talna plošča jaška dvigala</t>
    </r>
    <r>
      <rPr>
        <sz val="9"/>
        <rFont val="Arial"/>
        <family val="2"/>
        <charset val="238"/>
      </rPr>
      <t>, beton C30/37, XC2, PV-II, prerez od 0,20 do 0,30 m3/m1-m2, komplet z zagladitvijo, obračun po m3;</t>
    </r>
  </si>
  <si>
    <r>
      <t>Dobava in vgrajevanje betona - AB talna plošča objekta</t>
    </r>
    <r>
      <rPr>
        <sz val="9"/>
        <rFont val="Arial"/>
        <family val="2"/>
        <charset val="238"/>
      </rPr>
      <t>, beton C30/37, XC2, PV-II, prerez nad 0,30 m3/m1-m2, komplet z zagladitvijo, obračun po m3;</t>
    </r>
  </si>
  <si>
    <r>
      <t>Dobava in vgrajevanje betona - ekspanzijska dilatacija,</t>
    </r>
    <r>
      <rPr>
        <sz val="9"/>
        <rFont val="Arial"/>
        <family val="2"/>
        <charset val="238"/>
      </rPr>
      <t xml:space="preserve"> ekspanzijski beton, C30/37, XC2, PV-II, vsi dodatki za ekspanzijo, prerez od 0,20 do 0,30 m3/m1-m2, komplet z obtežitvijo ekspanzijske dilatacije;</t>
    </r>
  </si>
  <si>
    <r>
      <t>Dobava in vgrajevanje betona - AB temelji in talne plošče zunanjih zidov</t>
    </r>
    <r>
      <rPr>
        <sz val="9"/>
        <rFont val="Arial"/>
        <family val="2"/>
        <charset val="238"/>
      </rPr>
      <t>, beton C30/37, XC2 XD3 XF2 PVII, prerez nad 0,30 m3/m1-m2, obračun po m3;</t>
    </r>
  </si>
  <si>
    <r>
      <t>Dobava in vgrajevanje betona - AB temelji in talne plošče zunanjih zidov</t>
    </r>
    <r>
      <rPr>
        <sz val="9"/>
        <rFont val="Arial"/>
        <family val="2"/>
        <charset val="238"/>
      </rPr>
      <t>, beton C30/37, XC2 XD3 XF2 PVII, prerez od 0,20 do 0,30 m3/m1-m2, komplet z zagladitvijo, obračun po m3;</t>
    </r>
  </si>
  <si>
    <r>
      <t>Dobava, krivljene in polaganje rebraste armature</t>
    </r>
    <r>
      <rPr>
        <sz val="9"/>
        <rFont val="Arial"/>
        <family val="2"/>
        <charset val="238"/>
      </rPr>
      <t xml:space="preserve"> B 500B, obračun po kilogramu;</t>
    </r>
  </si>
  <si>
    <r>
      <t>Dobava in polaganje srednje komplicirane armature</t>
    </r>
    <r>
      <rPr>
        <sz val="9"/>
        <rFont val="Arial"/>
        <family val="2"/>
        <charset val="238"/>
      </rPr>
      <t xml:space="preserve"> iz armaturnih mrež S500, obračun po kg; (ocena)</t>
    </r>
  </si>
  <si>
    <r>
      <t>Dobava in vgrajevanje betona - AB talna plošča svetlobnih jaškov</t>
    </r>
    <r>
      <rPr>
        <sz val="9"/>
        <rFont val="Arial"/>
        <family val="2"/>
        <charset val="238"/>
      </rPr>
      <t>, beton C30/37, XC2, PV-II, prerez od 0,12 do 0,20 m3/m1-m2, komplet z zagladitvijo, obračun po m3;</t>
    </r>
  </si>
  <si>
    <r>
      <rPr>
        <b/>
        <sz val="9"/>
        <rFont val="Arial CE"/>
        <charset val="238"/>
      </rPr>
      <t>Zvočno in OGV obojestransko tesnenje (EI‐90)</t>
    </r>
    <r>
      <rPr>
        <sz val="9"/>
        <rFont val="Arial CE"/>
        <charset val="238"/>
      </rPr>
      <t xml:space="preserve"> odprtin v armiranobetonski in opečni, vse komplet, obračun po komadu;</t>
    </r>
  </si>
  <si>
    <r>
      <t>Dobava in montaža pohodne rešetke na prezračevalnem jašku</t>
    </r>
    <r>
      <rPr>
        <sz val="9"/>
        <rFont val="Arial"/>
        <family val="2"/>
      </rPr>
      <t xml:space="preserve"> dim. cca 160 x 60 cm, Rf pohodna rešetka, mere mrežnega očesa 31 x 31mm, nosilni element 30 x 2mm, komplet z Rf okvirjem 50/30/5mm s sidri za vzidavo in vsem potrebnim pritrdilnim materialom, obračun po komadu;</t>
    </r>
  </si>
  <si>
    <r>
      <t>Dobava in montaža pohodne rešetke na prezračevalnem jašku</t>
    </r>
    <r>
      <rPr>
        <sz val="9"/>
        <rFont val="Arial"/>
        <family val="2"/>
      </rPr>
      <t xml:space="preserve"> dim. cca 80 x 60 cm, Rf pohodna rešetka, mere mrežnega očesa 31 x 31mm, nosilni element 30 x 2mm, komplet z Rf okvirjem 50/30/5mm s sidri za vzidavo in vsem potrebnim pritrdilnim materialom, obračun po komadu;</t>
    </r>
  </si>
  <si>
    <r>
      <rPr>
        <b/>
        <sz val="9"/>
        <rFont val="Arial"/>
        <family val="2"/>
        <charset val="238"/>
      </rPr>
      <t xml:space="preserve">Dobava in nasip drenažnega nasutja pod svetlobnimi jaški </t>
    </r>
    <r>
      <rPr>
        <sz val="9"/>
        <rFont val="Arial"/>
        <family val="2"/>
        <charset val="238"/>
      </rPr>
      <t>za odvodnjavanje vode iz svetlobnika direktno v ponikanje - agregat 8 do 16 mm in geotekstilom 200g, obračun po m3;</t>
    </r>
  </si>
  <si>
    <r>
      <t>Dobava in vgradnja LTŽ talnih požiralnikov v svetlobnih jaških</t>
    </r>
    <r>
      <rPr>
        <sz val="9"/>
        <rFont val="Arial"/>
        <family val="2"/>
      </rPr>
      <t xml:space="preserve"> z LTŽ rešetko dimenzij 200 x 200 mm, odtočni priključek DN 75 mm ter cev DN 75mm dolžine cca 30cm, obračun po komadu;</t>
    </r>
  </si>
  <si>
    <r>
      <rPr>
        <b/>
        <sz val="9"/>
        <rFont val="Arial CE"/>
        <charset val="238"/>
      </rPr>
      <t>Dobava in montaža protihrupnih panelov</t>
    </r>
    <r>
      <rPr>
        <sz val="9"/>
        <rFont val="Arial CE"/>
        <charset val="238"/>
      </rPr>
      <t xml:space="preserve"> - zvočnoizolativni sendvič paneli kot npr. Multivario AL-1S ali enakovredno, barva po izboru projektanta, standardna višina: 500 mm, dolžina: 5.000 mm, širina: 125 mm, debeline aluminijske pločevine: 1 mm, absorpcijski material: mineralna volna debeline 50 mm, gostote 90-100 kg/m3, notranja pločevina: perforirana, premer perforacije 8 mm, zunanja pločevina: ne perforirana, bočno zapiranje: ekstrudiran aluminijski profil debeline 1,3 mm, montaža v skladu z detajli in navodili izbranega proizvajalca, komplet z vsemi odkapnimi in čelnimi ter zaključnimi pločevinami, pritrdilnim materialom in delom, obračun po m2;</t>
    </r>
  </si>
  <si>
    <r>
      <t>Doplačilo za izvedbo dvokrilnih vrat v oblogi iz protihrupnih panelov</t>
    </r>
    <r>
      <rPr>
        <sz val="9"/>
        <rFont val="Arial"/>
        <family val="2"/>
      </rPr>
      <t xml:space="preserve"> - zvočnoizolativni sendvič paneli kot npr. Multivario AL-1S ali enakovredno,</t>
    </r>
    <r>
      <rPr>
        <b/>
        <sz val="9"/>
        <rFont val="Arial"/>
        <family val="2"/>
      </rPr>
      <t xml:space="preserve"> </t>
    </r>
    <r>
      <rPr>
        <sz val="9"/>
        <rFont val="Arial"/>
        <family val="2"/>
      </rPr>
      <t>dimenzij dvokrilna vrata dim. cca 200x250cm, izdelava vrat v sklopu obloge, komplet z vso potrebno konstrukcijo iz pohištvenih profilov, oblika delitev in dimenzije skladno z načrti. Vrata opremljena s skritimi nasadili, talnimi štoperji in zatiči, kljuko, ključavnico, sistemski ključ. Vratno krilo poravnano na zunanji strani z oblogo. Krilo v enaki obdelavi kot stenska obloga. Stik med vrati in oblogo s senčno fugo 3-4 mm. Komplet z vsem potrebnim okovjem iz pohištvenih profilov, izrezi, nasadili, komplet z vsem potrebnim materialom in delom;</t>
    </r>
  </si>
  <si>
    <r>
      <rPr>
        <b/>
        <sz val="9"/>
        <rFont val="Arial"/>
        <family val="2"/>
      </rPr>
      <t>Izdelava, dobava in vgrajevanje kovinske ograje pred okni sob in ograje lož ter balkonov</t>
    </r>
    <r>
      <rPr>
        <sz val="9"/>
        <rFont val="Arial"/>
        <family val="2"/>
      </rPr>
      <t>, kovinska konstrukcija vročecinkana in prašno barvana z barvo po izbiri projektanta, ograja iz kovinskih profilov dim. kot po načrtu, ograja je viš. 110 cm od gotovega tlaka, vse komplet po shemi ograje, v ceni na enoto zajeti tudi izdelavo delavniške dokumentacije (izdela jo izvajalec kograje in jo pošlje odgovornemu projektantu v potrditev). Vse komplet po detajlu, z drobnim materialom in s potrebnim pritrdilnim materialom za pritrjevanje v nosilno konstrukcijo, obračun po tekočem metru;</t>
    </r>
  </si>
  <si>
    <r>
      <t xml:space="preserve">Dobava in vgrajevanje mrežne rešetke </t>
    </r>
    <r>
      <rPr>
        <sz val="9"/>
        <rFont val="Arial"/>
        <family val="2"/>
      </rPr>
      <t>v spuščenem stropu za kontrolo instalacij dimenzij 60 x 60 cm, komplet z vsem pritrdilnim materialom, obračun po komadu;</t>
    </r>
  </si>
  <si>
    <r>
      <t xml:space="preserve">Dobava in vgrajevanje mrežne rešetke </t>
    </r>
    <r>
      <rPr>
        <sz val="9"/>
        <rFont val="Arial"/>
        <family val="2"/>
      </rPr>
      <t>v spuščenem stropu za kontrolo instalacij dimenzij 80 x 20 cm, komplet z vsem pritrdilnim materialom, obračun po komadu;</t>
    </r>
  </si>
  <si>
    <r>
      <t xml:space="preserve">Dobava in vgrajevanje mrežne rešetke </t>
    </r>
    <r>
      <rPr>
        <sz val="9"/>
        <rFont val="Arial"/>
        <family val="2"/>
      </rPr>
      <t>v spuščenem stropu za kontrolo instalacij dimenzij 60 x 20 cm, komplet z vsem pritrdilnim materialom, obračun po komadu;</t>
    </r>
  </si>
  <si>
    <r>
      <t xml:space="preserve">VZ-04 
</t>
    </r>
    <r>
      <rPr>
        <sz val="9"/>
        <rFont val="Arial"/>
        <family val="2"/>
        <charset val="238"/>
      </rPr>
      <t>evakuacijska enokrilna ALU polna vrata.
(prostor umrlega)
zidarska odprtina : 120/215
- tip: enokrilna kovinska zunanja vrata; 
- dim: 120 x 215cm
- krilo: ALU ekstrudirana pločevina z vmesno toplotno izolacijo, ki je lepljeno po celotni površini krila, Toplotna izolacija U celotnih vrat max. (W/m2K)=1.3. 
- podboj vrat: kovinski, polnjen z izolacijo, trojna nasadila
- barva RAL po izboru projektanta
- ključavnica, kljuka in okovje skladu s SIST EN 179 - deblokada vrat v primeru požara
- vrata opremljena s samozapiralom in pragom za preprečevanje vdora vode od zunaj</t>
    </r>
  </si>
  <si>
    <r>
      <t xml:space="preserve">VZ-05 
</t>
    </r>
    <r>
      <rPr>
        <sz val="9"/>
        <rFont val="Arial"/>
        <family val="2"/>
        <charset val="238"/>
      </rPr>
      <t>evakuacijska enokrilna ALU polna vrata.
(stopnišče)
zidarska odprtina : 110/215
- tip: enokrilna kovinska zunanja vrata; 
- dim: 110 x 215cm
- krilo: ALU ekstrudirana pločevina z vmesno toplotno izolacijo, ki je lepljeno po celotni površini krila, Toplotna izolacija U celotnih vrat max. (W/m2K)=1.3. 
- podboj vrat: kovinski, polnjen z izolacijo, trojna nasadila
- barva RAL po izboru projektanta
- ključavnica, kljuka in okovje skladu s SIST EN 179 - deblokada vrat v primeru požara
- vrata opremljena z zaskočko in pragom za preprečevanje vdora vode od zunaj</t>
    </r>
  </si>
  <si>
    <r>
      <t xml:space="preserve">VZ-10 
</t>
    </r>
    <r>
      <rPr>
        <sz val="9"/>
        <rFont val="Arial"/>
        <family val="2"/>
        <charset val="238"/>
      </rPr>
      <t>evakuacijska enokrilna ALU vrata z zasteklitvijo.
(jedilnica)
zidarska odprtina : 130/245
Dimenzije in opis: širina 130cm x višina 245cm
krilo proste svetle širine prehoda 120 cm (merjeno ob odprtem krilu), odpiranje ven; delitev po shemi v načrtu.
Sistem: Schüco AD UP 75 ali enakovredno
Barva profilacije: RAL barva po izbiri projektanta
U celotnih vrat max. (W/m2K)=1.3
Zasteklitev: termopan zasteklitev, steklo varnostno lepljeno.
 Oprema vrata:
nasadila: sistemska Schüco cilndrična
kljuka: Schüco sistemska kljuka na notranji strani 1125; Schuco sistemska kljuka na prednostnem krilu na zunanji strani.
ključavnica: električna ključavnica, vezano na požarno centralo, magnetno držalo
zapiralo
Ostalo: nalepni trak po celotni dolžini zasteklitve; z vsem potrebnim montažnim in tesnilnim materialom</t>
    </r>
  </si>
  <si>
    <r>
      <t xml:space="preserve">VZ-12 
</t>
    </r>
    <r>
      <rPr>
        <sz val="9"/>
        <rFont val="Arial"/>
        <family val="2"/>
        <charset val="238"/>
      </rPr>
      <t>enokrilna ALU polna vrata.
(izhod na streho)
zidarska odprtina : 120/215
- tip: enokrilna kovinska zunanja vrata; 
- dim: 120 x 215cm
- krilo: ALU ekstrudirana pločevina z vmesno toplotno izolacijo, ki je lepljeno po celotni površini krila, Toplotna izolacija U celotnih vrat max. (W/m2K)=1.3. 
- podboj vrat: kovinski, polnjen z izolacijo, trojna nasadila
- barva RAL po izboru projektanta, znotraj belo, zunaj antracit
- ključavnica, kljuka in okovje 
- vrata opremljena s samozapiralom z zaskočko in pragom za preprečevanje vdora vode od zunaj, odpiranje navzven</t>
    </r>
  </si>
  <si>
    <r>
      <t xml:space="preserve">Notranja lesena vrata 'V-09' - prostor umrlega:
</t>
    </r>
    <r>
      <rPr>
        <sz val="9"/>
        <rFont val="Arial"/>
        <family val="2"/>
        <charset val="238"/>
      </rPr>
      <t>zidna odprtina:  130/215 cm
vrata (min. svetla): 120/210 cm
Notranja lesena dvokrilna vrata. Dim. (zidarska mera odprtine) 130/215 cm.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skici. Smer odpiranja vrat po načrtu tlorisa.</t>
    </r>
  </si>
  <si>
    <r>
      <t xml:space="preserve">Notranja lesena dvokrilna vrata 'Vo-1' - vhodna vrata v sobe:
</t>
    </r>
    <r>
      <rPr>
        <sz val="9"/>
        <rFont val="Arial"/>
        <family val="2"/>
        <charset val="238"/>
      </rPr>
      <t>zidna odprtina:  120/215 cm
vrata (min. svetla širina): 90+20 cm
Notranja lesena dvokrilna požarna zvočno izolativna vrata EI30. Dim. (svetla mera enega krila vrat) vsaj 90/205 cm. Požarna odpornost EI/2 30-C3. Zvočna izolacija vgrajenih vrat certificirana R'w=42dB oz. vgrajena na objektu 37 dB, pred vgradnjo izvesti testna vrata.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skici. Smer odpiranja vrat po načrtu tlorisa.</t>
    </r>
  </si>
  <si>
    <r>
      <t xml:space="preserve">Notranja lesena dvokrilna vrata 'Vo-1.1' - vhodna vrata v sobe siva cona:
</t>
    </r>
    <r>
      <rPr>
        <sz val="9"/>
        <rFont val="Arial"/>
        <family val="2"/>
        <charset val="238"/>
      </rPr>
      <t>zidna odprtina:  120/215 cm
vrata (min. svetla širina): 90+20 cm
Notranja lesena dvokrilna vrata. Dim. (svetla mera enega krila vrat) vsaj 90/205 cm. Zvočna izolacija vgrajenih vrat certificirana R'w=42dB oz. vgrajena na objektu 37 dB, pred vgradnjo izvesti testna vrata.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skici. Smer odpiranja vrat po načrtu tlorisa.</t>
    </r>
  </si>
  <si>
    <r>
      <t xml:space="preserve">Notranja lesena enokrilna vrata 'Vo-5' - vhodna vrata v stopnišče:
</t>
    </r>
    <r>
      <rPr>
        <sz val="9"/>
        <rFont val="Arial"/>
        <family val="2"/>
        <charset val="238"/>
      </rPr>
      <t xml:space="preserve">zidna odprtina:  100/215 cm
vrata (min. svetla): 90/210 cm
Notranja lesena enokrilna požarno izolativna vrata EI30. Dim. (svetla mera enega krila vrat) 90/210 cm. Požarna odpornost EI/2 30-C5. Kovinski podboj RAL po izboru projektanta. Krilo polno leseno s površinsko obdelavo MAX laminat po izbiri projektanta. Električna ključavnica, sistemski ključ, inoks kljuki, trojna vratna nasadila in vse potrebno okovje, samozapiralo. Krilni zaustavljalec in napis na vratih. 
Kontrola pristopa.
Delitev po skici. Smer odpiranja vrat po načrtu tlorisa.
</t>
    </r>
  </si>
  <si>
    <r>
      <t xml:space="preserve">Notranja lesena enokrilna vrata 'Vo-6' - Vrata jedro:
</t>
    </r>
    <r>
      <rPr>
        <sz val="9"/>
        <rFont val="Arial"/>
        <family val="2"/>
        <charset val="238"/>
      </rPr>
      <t>zidna odprtina:  100/215 cm
vrata (min. svetla): 90/210 cm
Notranja lesena enokrilna požarna zvočno izolativna vrata EI90. Dim. (svetla mera enega krila vrat) 90/210 cm. Požarna odpornost EI/290-C3.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skici. Smer odpiranja vrat po načrtu tlorisa.</t>
    </r>
  </si>
  <si>
    <r>
      <t xml:space="preserve">Notranja lesena enokrilna vrata 'Vo-6.1' - Vrata jedro-soba za sestro in zdravila:
</t>
    </r>
    <r>
      <rPr>
        <sz val="9"/>
        <rFont val="Arial"/>
        <family val="2"/>
        <charset val="238"/>
      </rPr>
      <t>zidna odprtina:  100/215 cm
vrata (min. svetla): 90/210 cm
Notranja lesena enokrilna požarna vrata EI90. Dim. (svetla mera enega krila vrat) 90/210 cm. Požarna odpornost EI/290-C3.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skici. Smer odpiranja vrat po načrtu tlorisa.</t>
    </r>
  </si>
  <si>
    <r>
      <t xml:space="preserve">Notranja lesena dvokrilna vrata 'Vo-7' - negovalne kopalnice:
</t>
    </r>
    <r>
      <rPr>
        <sz val="9"/>
        <rFont val="Arial"/>
        <family val="2"/>
        <charset val="238"/>
      </rPr>
      <t>zidna odprtina:  120/215 cm
vrata (min. svetla): 20+90/210 cm
Notranja lesena dvokrilna vrata.
Dim. (svetla mera enega krila vrat) 90/210 cm.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skici. Smer odpiranja vrat po načrtu tlorisa..</t>
    </r>
  </si>
  <si>
    <r>
      <t xml:space="preserve">Notranja lesena drsna vrata 'Vo-9' - kopalnice:
</t>
    </r>
    <r>
      <rPr>
        <sz val="9"/>
        <rFont val="Arial"/>
        <family val="2"/>
        <charset val="238"/>
      </rPr>
      <t>zidna odprtina:  185,7/219 cm
vrata (min. svetla): 100/215 cm
Notranja lesena drsna enokrilna vrata, vgradna v suhomontažno gips steno. Dim. (svetla mera odprtine) 90/210 cm. Vrata v MAX laminatu. Lesen masiven podboj, lesena vratna obloga. Krilo polno leseno z laminat površinsko obdelavo po izbiri projektanta, z lesenimi masivnimi nalimki. Ključavnica metuljček z možnostjo odklepanja z zunanje strani, ključ, vgradni kljuki, vratna nasadila,  vsa tesnila, vgradni drsni mehanizem in vse potrebno okovje.  
Delitev po skici. Smer odpiranja vrat po načrtu tlorisa. Spodaj min. 10 mm  reža za dovod zraku v kopalnico</t>
    </r>
  </si>
  <si>
    <r>
      <t xml:space="preserve">Notranja lesena enokrilna vrata 'Vo-10' - vrata v predelni steni v jedru:
</t>
    </r>
    <r>
      <rPr>
        <sz val="9"/>
        <rFont val="Arial"/>
        <family val="2"/>
        <charset val="238"/>
      </rPr>
      <t>zidna odprtina:  100/215 cm
vrata (min. svetla): 90/210 cm
Notranja lesena enokrilna vrata vgrajena v gibs steno. Dim. (svetla mera enega krila vrat) 90/210 cm. Kovinski podboj RAL po izboru projektanta. Krilo polno leseno s površinsko obdelavo MAX laminat po izbiri projektanta. Cilindrična ključavnica, sistemski ključ, inoks kljuki, trojna vratna nasadila in vse potrebno okovje. Krilni zaustavljalec in napis na vratih. 
Delitev po skici. Smer odpiranja vrat po načrtu tlorisa.</t>
    </r>
  </si>
  <si>
    <r>
      <t xml:space="preserve">Notranja lesena enokrilna vrata 'Vo-10.1' - vrata v predelni steni v jedru:
</t>
    </r>
    <r>
      <rPr>
        <sz val="9"/>
        <rFont val="Arial"/>
        <family val="2"/>
        <charset val="238"/>
      </rPr>
      <t>zidna odprtina:  100/215 cm
vrata (min. svetla): 90/210 cm
Notranja lesena požarna enokrilna vrata vgrajena v gibs steno. Dim. (svetla mera enega krila vrat) 90/210 cm. Požarna odpornost EI/2 90-C3. Kovinski podboj RAL po izboru projektanta. Krilo polno leseno s površinsko obdelavo MAX laminat po izbiri projektanta. Cilindrična ključavnica, sistemski ključ, inoks kljuki, trojna vratna nasadila in vse potrebno okovje. Krilni zaustavljalec in napis na vratih. 
Delitev po skici. Smer odpiranja vrat po načrtu tlorisa.</t>
    </r>
  </si>
  <si>
    <r>
      <t xml:space="preserve">Notranja lesena enokrilna vrata s steklom 'Vo-11' - kontrolna soba:
</t>
    </r>
    <r>
      <rPr>
        <sz val="9"/>
        <rFont val="Arial"/>
        <family val="2"/>
        <charset val="238"/>
      </rPr>
      <t>zidna odprtina:  100/215 cm
vrata (min. svetla): 90/210 cm
Notranja lesena enokrilna vrata. Dim. (svetla mera enega krila vrat) 90/210 cm. Kovinski podboj RAL po izboru projektanta. Krilo leseno in zastekljeno z enoslojnim lepljenim steklom, leseni del s površinsko obdelavo MAX laminat po izbiri projektanta. Cilindrična ključavnica, sistemski ključ, inoks kljuki, nasadila in vse potrebno okovje. Krilni zaustavljalec in napis na vratih. Nalepni trak po celotni širini zasteklitve.
Delitev po skici. Smer odpiranja vrat po načrtu tlorisa.</t>
    </r>
  </si>
  <si>
    <r>
      <t xml:space="preserve">Notranja  vhodna vrata v sivo cono 'Vo-13':
</t>
    </r>
    <r>
      <rPr>
        <sz val="9"/>
        <rFont val="Arial"/>
        <family val="2"/>
        <charset val="238"/>
      </rPr>
      <t>zidna odprtina:  120/215 cm
vrata (min. svetla): 90+20 cm
Notranja lesena dvokrilna vrata. Dim. (svetla mera enega krila vrat) 90 cm.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zgornji skici. Smer odpiranja vrat po načrtu tlorisa.</t>
    </r>
    <r>
      <rPr>
        <b/>
        <sz val="9"/>
        <rFont val="Arial"/>
        <family val="2"/>
        <charset val="238"/>
      </rPr>
      <t xml:space="preserve">
</t>
    </r>
  </si>
  <si>
    <r>
      <t xml:space="preserve">Notranja požarna vhodna vrata v sivo/rdečo cono 'Vo-13.1':
</t>
    </r>
    <r>
      <rPr>
        <sz val="9"/>
        <rFont val="Arial"/>
        <family val="2"/>
        <charset val="238"/>
      </rPr>
      <t>zidna odprtina:  120/215 cm
vrata (min. svetla): 90+20 cm
Notranja lesena dvokrilna požarna vrata EI30. Dim. (svetla mera enega krila vrat) 90 cm. Požarna odpornost EI/230-C5. Kovinski podboj RAL po izboru projektanta. Krilo polno leseno s površinsko obdelavo MAX laminat po izbiri projektanta. Vrata s kontrolo pristopa, sistemski ključ, inoks kljuki, trojna vratna nasadila in vse potrebno okovje, samozapiralo. Krilni zaustavljalec in napis na vratih. 
Delitev po zgornji skici. Smer odpiranja vrat po načrtu tlorisa.</t>
    </r>
  </si>
  <si>
    <r>
      <t xml:space="preserve">Notranja požarna vhodna vrata v sivo/rdečo cono 'Vo-14.1':
</t>
    </r>
    <r>
      <rPr>
        <sz val="9"/>
        <rFont val="Arial"/>
        <family val="2"/>
        <charset val="238"/>
      </rPr>
      <t xml:space="preserve">zidna odprtina:  120/215 cm
vrata (min. svetla): 90+20 cm
Notranja lesena dvokrilna požarna vrata EI30. Dim. (svetla mera enega krila vrat) 90 cm. Požarna odpornost EI/230-C5. Kovinski podboj RAL po izboru projektanta. Krilo polno leseno s površinsko obdelavo MAX laminat po izbiri projektanta. Vrata s kontrolo pristopa, sistemski ključ, inoks kljuki, trojna vratna nasadila in vse potrebno okovje, samozapiralo. Krilni zaustavljalec in napis na vratih. 
Delitev po zgornji skici. Smer odpiranja vrat po načrtu tlorisa.
</t>
    </r>
  </si>
  <si>
    <r>
      <t xml:space="preserve">On-1 (kontrolna soba)
</t>
    </r>
    <r>
      <rPr>
        <sz val="9"/>
        <rFont val="Arial"/>
        <family val="2"/>
        <charset val="238"/>
      </rPr>
      <t>PVC okvir, 
fiksno okno z izrezom
zidarska odprtina : 140/90, parapet = 90 cm 
število kosov: 
Dim. šxh 140cm x 90cm, p=90cm. fiksno okno, s  PVC barvanimi okvirji, v barvi po izbiri projektanta; steklo je enoslojno varnostno lepljeno vgrajeno v okno, poravnano s steno. Notranja 2x PVC polica.</t>
    </r>
    <r>
      <rPr>
        <b/>
        <sz val="9"/>
        <rFont val="Arial"/>
        <family val="2"/>
        <charset val="238"/>
      </rPr>
      <t xml:space="preserve">
</t>
    </r>
  </si>
  <si>
    <r>
      <t xml:space="preserve">On-2 (kontrolna soba)
</t>
    </r>
    <r>
      <rPr>
        <sz val="9"/>
        <rFont val="Arial"/>
        <family val="2"/>
        <charset val="238"/>
      </rPr>
      <t>PVC okvir, 
fiksno okno
zidarska odprtina : 100/175, parapet = 40 cm 
število kosov: 
Dim. šxh 100cm x 175 cm, p=40cm. fiksno okno, s  PVC barvanimi okvirji, v barvi po izbiri projektanta; steklo je enoslojno varnostno lepljeno vgrajeno v okno, poravnano s steno. Notranja 2x PVC polica.</t>
    </r>
  </si>
  <si>
    <r>
      <t xml:space="preserve">Notranja ALU/steklena stena 'On-3':
</t>
    </r>
    <r>
      <rPr>
        <sz val="9"/>
        <rFont val="Arial"/>
        <family val="2"/>
        <charset val="238"/>
      </rPr>
      <t xml:space="preserve">Dimenzija stene: širina 100 cm, višina 266 cm.
Fiksna  steklena stena z ALU profili. Zvočna izolativnost stene R'w=36dB.
Barva profilacije: elektrostatično prašno barvano, barva po izbiri projektanta. Zasteklitev: varnostno lepljeno steklo v skladu s STS.
Z vsem potrebnim montažnim in tesnilnim materialom. Nalepni trak po celotni širini zasteklitve.
Delitev po shemi. </t>
    </r>
  </si>
  <si>
    <r>
      <rPr>
        <b/>
        <sz val="9"/>
        <rFont val="Arial"/>
        <family val="2"/>
        <charset val="238"/>
      </rPr>
      <t>Dobava in polaganje velikoformatnih granitogres plošč</t>
    </r>
    <r>
      <rPr>
        <sz val="9"/>
        <rFont val="Arial"/>
        <family val="2"/>
        <charset val="238"/>
      </rPr>
      <t xml:space="preserve"> deb. 20 mm na balkone, lože in teraso: Plošče 1. kvalitete, cenovni razred do 30 €/m2, velikosti 60x60, razred drsnosti R10, tip kot npr. FMG Maxfine ali enakovredno. Keramika položena na predhodno pripravljeno podlago. Dobava in izvedba podkonstrukcije - višinsko nastavljiva kot npr: Buzon podstavki PB 02 (60-90 mm) s korektorjem nagiba BC-PH5, gumico E 20 debeline 2 mm in distančnikom TABS 3 mm ali enakovredno, obračun po m2; Polaganje po shemi!</t>
    </r>
  </si>
  <si>
    <r>
      <t xml:space="preserve">Kompletna dobava in izvedba ravne strehe v sestavi:
</t>
    </r>
    <r>
      <rPr>
        <sz val="9"/>
        <rFont val="Arial CE"/>
        <family val="2"/>
        <charset val="238"/>
      </rPr>
      <t>- Opran prodec frakcije 16/32 deb. do 8 cm,
- Ločilni sloj geotekstil 200g,
- zaščita strešne folije XPS deb. 5 cm,
- Hidroizolacija FPO membrana, kot npr. SIka Sarnafil TG 66-20 ali enakovredno, trakovi so medsebojno varjeni, vključno z vogalnimi elementi, obdelavo odtokov in prebojev ter vsemi vertikalnimi zaključki na atike, komplet s tipskimi zaključnimi letvicami, vključno z vsem pritrditvenim materialom po obodu strehe,
- Toplotna izolacija EPS 100 kPa deb. 25 cm, ob prebojih v pasu 1,0m negorljiva toplotna izolacija - kamena volna kot npr. Smartroof TOP CTF1 ali enakovredno,
- Naklonska toplotna izolacija in kontranaklonska toplotna izolacija 1-4% EPS 100 kPa 2-10 cm, ob prebojih v pasu 1,0m negorljiva toplotna izolacija - kamena volna kot npr. Smartroof TOP CTF1 ali enakovredno,
- Parozaporni sloj, kot npr. Sika Sarnavap 1000 E ali enakovredno.</t>
    </r>
  </si>
  <si>
    <r>
      <t>Izdelava, dobava in montaža obrobe atike ravne strehe (nosilec)</t>
    </r>
    <r>
      <rPr>
        <sz val="9"/>
        <rFont val="Arial"/>
        <family val="2"/>
      </rPr>
      <t xml:space="preserve"> iz pocinkane in barvane pločevine </t>
    </r>
    <r>
      <rPr>
        <sz val="9"/>
        <rFont val="Arial"/>
        <family val="2"/>
        <charset val="238"/>
      </rPr>
      <t>deb. 0,6 mm - barva po izboru projektanta, razvite širine do 60 cm, pritrjeno v nosilno konstrukcijo, komplet s vsem pritrdilnim in spojnim materialom, vodonepropustno izvedbo in podkonstrukcijo iz OSB plošč, vse komplet po detajlu, obračun po tekočem metru;</t>
    </r>
  </si>
  <si>
    <t>balkoni (ocena)</t>
  </si>
  <si>
    <r>
      <rPr>
        <b/>
        <sz val="9"/>
        <rFont val="Arial CE"/>
        <charset val="238"/>
      </rPr>
      <t>Zaključek strehe na vertikalnih delih - obdelava atik in obzidave inštalacijskih kanalov na ravni strehi:</t>
    </r>
    <r>
      <rPr>
        <sz val="9"/>
        <rFont val="Arial CE"/>
        <charset val="238"/>
      </rPr>
      <t xml:space="preserve">
- hidroizolacija FPO membrana, kot npr. SIka Sarnafil TG 66-20 ali enakovredno z robnim zaključkom na OSB s tesnilnim trakom, kot npr. Riwega USB Tape P1 ali enakovredno, trakovi so medsebojno varjeni, vključno z vogalnimi elementi, obdelavo odtokov in prebojev ter vsemi vertikalnimi zaključki na atike, komplet s tipskimi zaključnimi letvicami.
Vse pritrditve se morajo izvesti v skladu z navodili proizvajalca z originalnimi spojnimi elementi, pri tem je potrebno upoštevati izpostavljenost lokacije močnejšim vetrovom.</t>
    </r>
  </si>
  <si>
    <r>
      <t>Dobava ter komplet obdelava notranjih strani atik</t>
    </r>
    <r>
      <rPr>
        <sz val="9"/>
        <rFont val="Arial"/>
        <family val="2"/>
        <charset val="238"/>
      </rPr>
      <t xml:space="preserve"> s toplotnoizolativnimi ploščami EPS deb. 5 cm lepljene in sidrane na zunanjo površino zidu. Površ</t>
    </r>
    <r>
      <rPr>
        <sz val="9"/>
        <rFont val="Arial"/>
        <family val="2"/>
      </rPr>
      <t>ina prilepljenih in sidranih plošč se zaščiti z armiranim tankoslojnim ometom v sestavi: lepilo-prvi sloj, armirna pvc mrežica in lepilo-drugi sloj, komplet s pripravo podlage, dobavo materiala, obdelavo špalet, prenosi, transport, vsa pomožna dela ter ves drobni pritrdilni material in vse potrebne letvice, obračun po m2;</t>
    </r>
  </si>
  <si>
    <r>
      <t>Izdelava, dobava in montaža obrobe atike ravne strehe</t>
    </r>
    <r>
      <rPr>
        <sz val="9"/>
        <rFont val="Arial"/>
        <family val="2"/>
      </rPr>
      <t xml:space="preserve"> iz pocinkane in barvane pločevine </t>
    </r>
    <r>
      <rPr>
        <sz val="9"/>
        <rFont val="Arial"/>
        <family val="2"/>
        <charset val="238"/>
      </rPr>
      <t>deb. 0,6 mm - barva po izboru projektanta, razvite širine do 90 cm, pritrjeno v nosilno konstrukcijo, komplet s vsem pritrdilnim in spojnim materialom, vodonepropustno izvedbo in podkonstrukcijo iz OSB plošč in toplotno izolacijo XPS 3cm, vse komplet po detajlu, obračun po tekočem metru;</t>
    </r>
  </si>
  <si>
    <r>
      <t xml:space="preserve">Kompletna dobava in izvedba ravne strehe pod AB podstavki strojne opreme v sestavi:
</t>
    </r>
    <r>
      <rPr>
        <sz val="9"/>
        <rFont val="Arial CE"/>
        <family val="2"/>
        <charset val="238"/>
      </rPr>
      <t>- Hidroizolacija FPO membrana, kot npr. SIka Sarnafil TG 66-20 ali enakovredno, trakovi so medsebojno varjeni, vključno z vogalnimi elementi, obdelavo odtokov in prebojev ter vsemi vertikalnimi zaključki na atike, komplet s tipskimi zaključnimi letvicami, vključno z vsem pritrditvenim materialom po obodu strehe,
- Naklonska toplotna izolacija in kontranaklonska toplotna izolacija 1-4% XPS 500,
- Toplotna izolacija XPS 500 deb. 25 cm,
- Parozaporni sloj, kot npr. Sika Sarnavap 1000 E ali enakovredno.</t>
    </r>
  </si>
  <si>
    <r>
      <t xml:space="preserve">Dobava in polaganje antivibracijske podloge </t>
    </r>
    <r>
      <rPr>
        <sz val="9"/>
        <rFont val="Arial"/>
        <family val="2"/>
      </rPr>
      <t>pod podstavki strojne opreme na ravni strehi kot npr. Getzner vibroizolacijskih podloga tipa Sylomer ali enakovredno deb. 2,5 cm, trakovi širine 20 cm postavljeni na rastru 25 cm, komplet z vsem potrebnim delom in materalom;</t>
    </r>
  </si>
  <si>
    <r>
      <t>Izdelava prebojev</t>
    </r>
    <r>
      <rPr>
        <sz val="9"/>
        <rFont val="Arial"/>
        <family val="2"/>
        <charset val="238"/>
      </rPr>
      <t xml:space="preserve"> za prehod instalacij skozi AB stene zaklonišča (širi</t>
    </r>
    <r>
      <rPr>
        <sz val="9"/>
        <rFont val="Arial"/>
        <family val="2"/>
      </rPr>
      <t>ne do 40 cm), rezanje AB sten z diamantno žago in rušitev preboja, komplet z nakladanjem ruševin in odvoz v javno deponijo, vključno s plačilom ustrezne pristojbine, obračun po komadu;</t>
    </r>
  </si>
  <si>
    <r>
      <t xml:space="preserve">Opaž odprtin za prehod kanalizacije in inštalacij skozi AB talne plošče </t>
    </r>
    <r>
      <rPr>
        <sz val="9"/>
        <rFont val="Arial"/>
        <family val="2"/>
        <charset val="238"/>
      </rPr>
      <t>(širine do 60 cm), postavitev, čiščenje, transporti in druga pomožna dela, obračun po komadu;</t>
    </r>
  </si>
  <si>
    <r>
      <t xml:space="preserve">Opaž odprtin za prehod instalacij skozi AB konstrukcijo </t>
    </r>
    <r>
      <rPr>
        <sz val="9"/>
        <rFont val="Arial"/>
        <family val="2"/>
        <charset val="238"/>
      </rPr>
      <t>- stene in plošče (širine do 30 cm - večji preboji nad 0,5 m2 so zajeti pri opažu sten oz plošč), postavitev, čiščenje, transporti in druga pomožna dela, obračun po komadu;</t>
    </r>
  </si>
  <si>
    <r>
      <rPr>
        <b/>
        <sz val="9"/>
        <rFont val="Arial"/>
        <family val="2"/>
        <charset val="238"/>
      </rPr>
      <t>Izdelava, dobava in montaža PVC oken.</t>
    </r>
    <r>
      <rPr>
        <sz val="9"/>
        <rFont val="Arial"/>
        <family val="2"/>
        <charset val="238"/>
      </rPr>
      <t xml:space="preserve">
Pri izvedbi upoštevati vse veljavne standarde in predpise ter gradbeno fizikalne zahteve po elaboratu gradbene fizike za navdeni projekt:
- PURES 2010
- Pravilnik o zaščiti stavb pred vlago
- Pravilnik o bistvenih zahtevah za gradbene objekte, ki jih je treba upoštevati pri določitvi lastnosti  gradbenih proizvodov
- Pravilnik o potrjevanju skladnosti in označevanju  gradbenih proizvodov
- Zakon o gradbenih proizvodih
Vsi elementi stavbnega pohištva morajo biti opremljeni s CE oznako ali Slovenskim tehničnim soglasjem ali drugo ustrezno veljavno listino.
Gradbeno - fizikalne zahteve za zunanje elemente stavbnega pohištva:
- toplotna prevodnost okna Uw ≤ 1,0 W/m2K
- zvočna izolativnost po EN ISO 140-3 - do 34dB 
- protvlomni razred po ENV 1627 - RCX 
- zrakotesnost po EN 12207 - razred 4 
- vodotesnost po EN 12208 - razred 9a 
- odpornost na udarni veter EN 12210 - razred B3 
- mehanske lastnosti po EN 13115 - razred 4 
- mehanska trajnost po EN 12400 - razred 2
- montaža po RAL smernicah montaže
Izvajalec PVC-steklarskih del je dolžan pred pričetkom izvajanja del opraviti statično kontrolo profilov na dopustne upogibne deformacije profilov (v smislu zagotavljanja funkcionalnosti elementov) in sicer glede na predvidene vetrne obtežbe na lokaciji vgradnje elementov po SIST EN 1991-1-4 in glede na morebitne horizontalne dinamične obremenitve (koristne obtežbe) po SIST EN 1991-1-1 in EN 13380:2015-07. Skupaj z izbranim dobaviteljem profilov in odgovornim projektantom se nato določi ustrezen profil, ki statično in oblikovno ustreza zahtevam.</t>
    </r>
  </si>
  <si>
    <t>Splošne gradbeno - fizikalne zahteve za zunanje elemente stavbnega pohištva:
- zrakotesnost po EN 12207 (okna in vrata) - razred 4
- vodotesnost po EN 12208 (okna in vrata) - razred 9a
- zrakotesnost po EN 12152 (fasadne in strešne zasteklitve) - razred AE
- vodotesnost po EN 12154 (fasadne in strešne zasteklitve) - razred RE1200
- montaža po RAL smernicah montaže
- morebitna odstopanja od zgoraj navedenih zahtev in morebitne dodatne zahteve pri posameznih elementih so navedene pri posameznih elementih</t>
  </si>
  <si>
    <t>kovinska konstrukcija za montažo podkonstrukije atike iz OSB plošč (ocena)</t>
  </si>
  <si>
    <r>
      <t xml:space="preserve">Kompletna izdelava drenažnega jaška iz betonskih cevi </t>
    </r>
    <r>
      <rPr>
        <sz val="9"/>
        <rFont val="Arial"/>
        <family val="2"/>
      </rPr>
      <t>fi 100 cm, globine do 2,0 m, komplet z armiranobetonskim temeljem in vencem ter LTŽ pokrovom dimenzije 60x60 cm z nosilnostjo 125 KN, z izvedbo vseh pomožnih del, obdelava jaška, komplet z zasipom ob jašku s tamponskim nasutjem, obračun po komadu;</t>
    </r>
  </si>
  <si>
    <r>
      <t xml:space="preserve">Kompletna izdelava drenažnega jaška iz betonskih cevi </t>
    </r>
    <r>
      <rPr>
        <sz val="9"/>
        <rFont val="Arial"/>
        <family val="2"/>
      </rPr>
      <t>fi 100 cm, globine do 4,5 m, komplet z armiranobetonskim temeljem in vencem ter betonskim pokrovom dimenzije 60x60 cm, z izvedbo vseh pomožnih del, obdelava jaška, komplet z zasipom ob jašku s tamponskim nasutjem, obračun po komadu;</t>
    </r>
  </si>
  <si>
    <r>
      <rPr>
        <b/>
        <sz val="9"/>
        <rFont val="Arial"/>
        <family val="2"/>
        <charset val="238"/>
      </rPr>
      <t xml:space="preserve">Dobava in montaža spuščenega stopa </t>
    </r>
    <r>
      <rPr>
        <sz val="9"/>
        <rFont val="Arial"/>
        <family val="2"/>
        <charset val="238"/>
      </rPr>
      <t>kot npr. Heraklit AMF Heradesign, sistem B stropna obloga ali enakovredno, iz lesnih vlaknastih plošč, dimenzija plošč 120 x 60cm, debelina plošč 25 mm. Površina plošč je tip Plano, barvani v barvo po izboru projektanta po RAL lestvici in BFA dodatek v barvi. Dvojna podkonstrukcija tvorijo pocinkani CD 27x60x27x0,6 mm in UD 28x27x0,6 mm. CD profili so z togimi direktnimi obešali pritrjeni v razmaku od maks. 80 do 90 cm, na primarno stropno konstrukcijo. Razmak primarnih CD profilov je 90 cm, sekundarni profiili  60 cm, nato se vidno privijači plošče z vijaki AMF Heradesign 50 mm, vijaki se naknadno barvajo v barvo stropa. Robovi plošče so posneti (AK01). Plošče imajo poprečno absorpcijo zvoka do αw = 1,00 po EN ISO 11654. Plošče so odporne na relativno zračno vlago do 95%.</t>
    </r>
    <r>
      <rPr>
        <u/>
        <sz val="9"/>
        <rFont val="Arial"/>
        <family val="2"/>
        <charset val="238"/>
      </rPr>
      <t xml:space="preserve"> Plošče so v razredu gradiva A2-s1,d0 po EN 13501-1</t>
    </r>
    <r>
      <rPr>
        <sz val="9"/>
        <rFont val="Arial"/>
        <family val="2"/>
        <charset val="238"/>
      </rPr>
      <t>. Nad stropom se položi kamena volna gostote 40-70kg/m3 debeline 3cm in akustični filc. Montaža stropa se izvrši po navodilih proizvajalca, obračun po m2;</t>
    </r>
  </si>
  <si>
    <r>
      <t xml:space="preserve">Strojni izkop gradbene jame </t>
    </r>
    <r>
      <rPr>
        <sz val="9"/>
        <rFont val="Arial CE"/>
        <family val="2"/>
        <charset val="238"/>
      </rPr>
      <t>v terenu IV. kategorije, nakladanje in odvoz na trajno deponijo gradbenega materiala s koncesijo za odlaganje tovrstnih odpadkov, s plačilom takse na deponiji, z nakladanjem in razkladanjem, obračun po m3 v raščenem stanju; (kategorija izkopa po lestvici od 1 do 5 po klasifikaciji DRSI)</t>
    </r>
  </si>
  <si>
    <r>
      <t xml:space="preserve">Strojni izkop gradbene jame </t>
    </r>
    <r>
      <rPr>
        <sz val="9"/>
        <rFont val="Arial CE"/>
        <family val="2"/>
        <charset val="238"/>
      </rPr>
      <t>v terenu V. kategorije, nakladanje in odvoz na trajno deponijo gradbenega materiala s koncesijo za odlaganje tovrstnih odpadkov, s plačilom takse na deponiji, z nakladanjem in razkladanjem, obračun po m3 v raščenem stanju; (kategorija izkopa po lestvici od 1 do 5 po klasifikaciji DRSI)</t>
    </r>
  </si>
  <si>
    <r>
      <rPr>
        <b/>
        <sz val="9"/>
        <rFont val="Arial"/>
        <family val="2"/>
        <charset val="238"/>
      </rPr>
      <t>O-14 (kuhinja)</t>
    </r>
    <r>
      <rPr>
        <sz val="9"/>
        <rFont val="Arial"/>
        <family val="2"/>
        <charset val="238"/>
      </rPr>
      <t xml:space="preserve">
enokrilno okno v PVC okvirjih, 
odpiranje prek horizontalne osi
zidarska odprtina : 100/145, parapet = 100 cm
Dim. šxh 100cm x 145cm, p=100cm. Enokrilno okno (odpiranje po horizontalni osi), s toplotno izolativnimi PVC barvanimi okvirji, kot. npr. Schüco Living 82 AS, v barvi po izbiri projektanta (znotraj bela, zunaj antracit); steklo je troslojni termopan z nizko emisijskim nanosom - U celotnega okna največ (W/m2K)=1.0; faktor prepustnosti sončnega sevanja gn=0,50; Rw ≥ 34 dB - vgrajeno okno; steklo peskano; delitev po zgornji skici. Vse potrebno okovje (nevidno), tesnila, RAL vgradnja v nosilno konstrukcijo. Pod oknom sistemski (npr. Schüco PVC 'basis') profil.
V oknu vgrajeno tipalo odprtosti okenskega krila, vezano na CNS. 
Zunanja alu ekstrudirana barvana polica deb. 6 mm. Notranja kamnita polica deb. 3 cm. 
Okno opremljeno z mrežico proti mrčesu.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</si>
  <si>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t>Vrednosti so v EUR!</t>
  </si>
  <si>
    <t>SKUPAJ:</t>
  </si>
  <si>
    <t>OPOMBE K POPISU DEL</t>
  </si>
  <si>
    <t>Investitor bo zagotovil delovne površine v okviru ustreznega delovnega pasu. Na odsekih, kjer bo zaradi objektivnih vzrokov delovni pas ožji od običajnega se gradnja prilagodi dejanskim razmeram na terenu.</t>
  </si>
  <si>
    <t xml:space="preserve">Izvajalec mora omogočati stalen, prost in vzdrževan dostop za potrebe intervencije oz. vzdrževanja  </t>
  </si>
  <si>
    <t>Izvajalec je dolžan izvesti vsa dela kvalitetno, v skladu s predpisi, projektom, tehničnimi pogoji in v skladu z dobro gradbeno prakso.</t>
  </si>
  <si>
    <t>- vse stroške za pridobitev začasnih površin za gradnjo izven delovnega pasu (soglasja, odškodnine, itd.);</t>
  </si>
  <si>
    <t>- vse stroške v zvezi z začasnim odvozom, deponiranjem in vračanjem izkopanega materiala na mestih, kjer ga ne bo možno deponirati na gradbišču;</t>
  </si>
  <si>
    <t>- vse stroške za postavitev gradbišča, gradbiščnih objektov, ureditev začasnih deponij, tekoče vzdrževanje in odstranitev gradbišča;</t>
  </si>
  <si>
    <t>- vse stroške za sanacijo in kultiviranje površin delovnega pasu in gradbiščnih površin po odstranitvi objektov;</t>
  </si>
  <si>
    <t>- vse stroške v zvezi s transporti po javnih poteh in cestah: morebitne odškodnine, morebitne sanacije cestišč zaradi poškodb med gradnjo itd.</t>
  </si>
  <si>
    <t>- stroške odvoza in zagotovitev odstranjevanja odpadnega gradbenega materiala skladno z zakonodajo na področju ravnanja z odpadki (odvoz na urejene deponije s taksami itd.)</t>
  </si>
  <si>
    <t>- vsi stroški za zagotavljanje varnosti in zdravja pri delu, zlasti stroške za vsa dela, ki izhajajo iz zahtev Varnostnega načrta</t>
  </si>
  <si>
    <t>- stroški odvoda meteorne vode iz gradbene jame in vode, ki se izceja iz bočnih strani izkopa, če je potrebno</t>
  </si>
  <si>
    <t>- stroški dela v kampadah zaradi oteženih geoloških razmer</t>
  </si>
  <si>
    <t>- stroški dela v nagnjenem terenu</t>
  </si>
  <si>
    <t>- stroški oteženega izkopa v mokrem terenu, izkop v vodi, prekop potokov itd.</t>
  </si>
  <si>
    <t>Cena zavarovanja izkopa je zajeta v ceni postavke za izkop.</t>
  </si>
  <si>
    <t>PREDDELA IN RUŠITVENA DELA</t>
  </si>
  <si>
    <t>Zakoličba mejnih točk - določitev in preverjanje položajev, višin in smeri - zunanja ureditev</t>
  </si>
  <si>
    <t>Zakoličba obstoječih podzemnih komunalnih naprav v območju gradbenega posega s strani upravljalca le teh (ocenjeno)</t>
  </si>
  <si>
    <t>Rezanje asfaltnih plasti s talno diamantno žago, debelina do 10 cm</t>
  </si>
  <si>
    <t>m1</t>
  </si>
  <si>
    <t>Porušitev in odstranitev asfaltnih plasti z odvozom v debelini do 10 cm</t>
  </si>
  <si>
    <t>Porušitev in odstranitev robnika iz cementnega betona z odvozom na deponijo (vključno z rušenjem, nakladanjem in prevozom odreza na stalno deponijo )</t>
  </si>
  <si>
    <t>Odstranitev, čiščenje in začasno deponiranje granitnih kock ter ponovna vgradnja.</t>
  </si>
  <si>
    <t>Odstranitev obstoječih cvetličnih škarpnikov, vključno z odvozom na deponijo (ocenjeno)</t>
  </si>
  <si>
    <t>Odstranitev  obstoječih betonskih korit, vključno z odvozom na deponijo (ocenjeno)</t>
  </si>
  <si>
    <t>Demontaža obstoječe urebne opreme (smetnjaki in klopi) z odvozom na začasno deponijo (ocenjeno)</t>
  </si>
  <si>
    <t>Odstranitev obstoječega vodnjaka vključno z odvozom na deponijo</t>
  </si>
  <si>
    <t>Rušenje manjših obstoječih betonskih ter armirano betonskih objektov in utrditev (manjši zidovi,  stopnice,betonske ovire in podobno) komplet z nakladanjem in odvozom v deponijo gradbenih odpadkov (ocenjeno)</t>
  </si>
  <si>
    <t>Demontaža prometnega znaka in stebriča  z  deponiranjem na gradbišču</t>
  </si>
  <si>
    <t>Odstranitev obstoječe talne signalizacije (rezkanjem)</t>
  </si>
  <si>
    <t>Odstranitev obstoječih zabojnikov za smeti in deponiranje na začano deponijo.</t>
  </si>
  <si>
    <t>Odstranitev žive meje vključno z odvozom na deponijo.</t>
  </si>
  <si>
    <t>Odstranitev ostalih gradbenih odpadkov, vključno z nakladanjem in prevozom odreza na stalno deponijo  (ocenjeno)</t>
  </si>
  <si>
    <t>ZEMELJSKA DELA</t>
  </si>
  <si>
    <t>Strojni površinski odkop humusa v sloju debeline 15 cm, z direktnim nakladanjem na kamione in odvozom na gradbiščno deponijo  za kasnejšo vgradnjo.
Obračun po m3 v raščenem stanju. Deponijo zagotovi izvajalec.</t>
  </si>
  <si>
    <t>Široki strojni izkop z odrivom in nakladanjem izkopanega materiala na kamione in odvozom na gradbiščno deponijo za kasnejše nasipanje, v zemljini III. ktg in IV. ktg. Obračun po m3 v raščenem stanju. Deponijo zagotovi izvajalec.</t>
  </si>
  <si>
    <t>Vgraditev zasipa iz zemljine III. ktg iz izkopanega materiala (Vključno z nakladanjem, dovozom in vgrajevanjem. Dovoz iz lokalne deponije za kasnejšo vgradnjo.)</t>
  </si>
  <si>
    <t xml:space="preserve">Utrditev planuma temeljnih tal </t>
  </si>
  <si>
    <t xml:space="preserve">Izdelava kamnite grede iz kamnitih zrn (0/63 mm) v debelini 40 cm </t>
  </si>
  <si>
    <t>6</t>
  </si>
  <si>
    <t>Humusiranje  v debelini najmanj 15 cm in zatravitev s travnim semenom (Vključno z nakladanjem, dovozom in vgrajevanjem. Dovoz iz lokalne deponije za kasnejšo vgradnjo.)</t>
  </si>
  <si>
    <t>7</t>
  </si>
  <si>
    <t>Odvoz viška materiala od izkopa v deponijo gradbenega materiala komplet z razplaniranjem materiala in stroški deponije (Nakladanje zajeto v postavki izkopa. Volumen je podan kot volumen materiala pred izkopom.)</t>
  </si>
  <si>
    <t>GRADBENA DELA in OBRTNIŠKA DELA</t>
  </si>
  <si>
    <t>Izdelava nevezane nosilne plasti enakomerno zrnatega drobljenca TD22 iz kamnine v debelini plasti 20 cm (tlakovci-nepovozne površine)</t>
  </si>
  <si>
    <t>Izdelava nevezane nosilne plasti enakomerno zrnatega drobljenca TD22 iz kamnine v debelini plasti 25 cm (asfaltne površine, tlakovci-povozne površine)</t>
  </si>
  <si>
    <t>Izdelava podložne plasti iz  peska 0/4 mm, debeline 5 cm (pod tlakovanimi površinami)</t>
  </si>
  <si>
    <t>Dobava in vgradnja podložne plasti za tlakovce, podložna plast iz betona C20/25. (povozna površina)</t>
  </si>
  <si>
    <t>Dobava in izdelava zaščitnega obsipa ob fasadi objekta iz belih prodnikov (25-40 mm) v debelini plasti 10 cm</t>
  </si>
  <si>
    <t>Izdelava obrabnozaporne plasti bitumenskega betona AC 16 base B70/100, A4  v debelini 6 cm</t>
  </si>
  <si>
    <t>Izdelava obrabnozaporne plasti bitumenskega betona AC 8 surf B70/100, A4  v debelini 3 cm</t>
  </si>
  <si>
    <t>8</t>
  </si>
  <si>
    <t>Dobava in vgraditev predfabriciranih poglobljenih robnikov iz cementnega betona s prerezom 10/20 cm na betonsko posteljico C12/15</t>
  </si>
  <si>
    <t>9</t>
  </si>
  <si>
    <t>Dobava in vgraditev predfabriciranega dvignjenega robnika iz cementnega betona  s prerezom 15/25 cm</t>
  </si>
  <si>
    <t>10</t>
  </si>
  <si>
    <t>Dobava in vgraditev predfabriciranega pogreznjenega robnika iz cementnega betona  s prerezom 15/25 cm</t>
  </si>
  <si>
    <t>11</t>
  </si>
  <si>
    <t>Dobava in polaganje tlakovcev debeline 8 cm na podložno plast . *tlakovci po izbiri projektanta</t>
  </si>
  <si>
    <t>12</t>
  </si>
  <si>
    <t>Doplačilo za izdelavo asfaltne mulde v širini 0.5 m.</t>
  </si>
  <si>
    <t>13</t>
  </si>
  <si>
    <t xml:space="preserve">Izdelava peskolova iz armiranega poliestra - krožnega prereza 500 mm, globine 1.6 m, komplet z AB temeljem C 16/20, AB vencem C 25/30, LTŽ konkavno rešetko 400x400 mm, nosilnosti C 250 kN v skladu s SIST EN 124-2-2015 </t>
  </si>
  <si>
    <t xml:space="preserve">kos </t>
  </si>
  <si>
    <t>14</t>
  </si>
  <si>
    <t>Izdelava tankoslojne označbe z enokomponentno rdečo barvo,  vključno 250 g/m2 posipa s kroglicami stekla, deb. plasti suhe snovi 250 mikrometrov (prehod za kolesarje)</t>
  </si>
  <si>
    <t>15</t>
  </si>
  <si>
    <t>16</t>
  </si>
  <si>
    <t xml:space="preserve">Izdelava tankoslojne označbe z enokomponentno belo barvo, strojno deb. plasti suhe snovi 250 mikrometrov, perle 250 g/m2, širine 10 cm </t>
  </si>
  <si>
    <t>17</t>
  </si>
  <si>
    <t>Izdelava tankoslojne označbe z enokomponentno rumeno barvo, strojno deb. plasti suhe snovi 250 mikrometrov, perle 250 g/m2, širine 10 cm
+ napis "intervencijska površina"</t>
  </si>
  <si>
    <t>18</t>
  </si>
  <si>
    <t>Izdelava tankoslojne označbe z enokomponentno rumeno barvo, strojno deb. plasti suhe snovi 250 mikrometrov, perle 250 g/m2, širine 10 cm (PM invalidi)</t>
  </si>
  <si>
    <t>19</t>
  </si>
  <si>
    <t>Izdelava tankoslojne označbe z enokomponentno rumeno barvo, strojno deb. plasti suhe snovi 250 mikrometrov, perle 250 g/m2, širine 20 cm (piktogram invalidi, zaporna ploskev)</t>
  </si>
  <si>
    <t>20</t>
  </si>
  <si>
    <t>Ponovna postavitev obstoječe urbane opreme (klopi, smetnjaki)</t>
  </si>
  <si>
    <t>OPREMA IN ZASADITEV</t>
  </si>
  <si>
    <t>Ponovna montaža obstoječe vertikalne signalizacije iz deponije vključno z izdelavo temelja, komplet z ustreznim pritrditvenim materialom</t>
  </si>
  <si>
    <t>Dobava in vgradnja prometnih znakov, vključno z pritrditvijo prometnega znaka. Stebriček iz vročecinkane jeklene cevi preseka 64 mm, dolžina cevi 3000 mm,, koeficient retrorefleksije RA2. (2102;2441;2438)</t>
  </si>
  <si>
    <t>Dobava in namestitev smetnjakov-1100 litrov.</t>
  </si>
  <si>
    <t>Prestavitev obstoječe stiskalnice.</t>
  </si>
  <si>
    <t>Nabava in dovoz parkovnih dreves Carpinus betulus 'Frans Fontaine', obseg debla 18/20 cm, sadika s koreninsko grudo, 3x presajena</t>
  </si>
  <si>
    <t>Nabava in dovoz parkovnih dreves Betula papyrifera (papirna breza), obseg debla 18/20 cm, sadika s koreninsko grudo, 3x presajena</t>
  </si>
  <si>
    <t>Nabava in dovoz parkovnih dreves Tilia cordata 'Rancho', obseg debla 18/20 cm, sadika s koreninsko grudo,  3x presajena</t>
  </si>
  <si>
    <t>Nabava in dovoz vzpenjalk Euonymus fortunei var. radicans, višina sadike 30-40 cm, sadika v loncu</t>
  </si>
  <si>
    <t>Nabava in dovoz vzpenjalk Partehnocissus quinquefolia, sadika v loncu</t>
  </si>
  <si>
    <t>Nabava in dovoz vzpenjalk Clematis montana 'Rubens', višina sadike 60-80 cm, sadika v loncu</t>
  </si>
  <si>
    <t>Nabava in dovoz visečih rastlin Stephanandra incisa 'Crispa' , višina sadike 40-60 cm, sadika v loncu</t>
  </si>
  <si>
    <t>Nabava humozne zemlje za sajenje dreves in grmovnic in izboljšavo zemlje zelenjavnega in zeliščnega vrta ter gred za zasaditev okrasnih trav na terasi</t>
  </si>
  <si>
    <t>Nabava opornih kolov za sidranje dreves Ф min 5 cm, višine 350 cm skupaj s PVC fleksibilnim trakom za privezovanje</t>
  </si>
  <si>
    <t>Sajenje parkovnih dreves; izkop jame velikosti 100 cm x 100 cm x 80 cm oz. v velikosti 1,5 x velikost koreninske grude na predhodno urejen, izravnan teren, odvoz mrtvice, sajenje z dodatkom humozne zemlje in založnega gnojila, nabava, postavitev in vez k trem zaščitnim opornim kolom Ф 6 cm, višine 350 cm), ureditev zalivalne kotanje, zalivanje, 2-letno vzdrževanje</t>
  </si>
  <si>
    <t>Sajenje vzepnjalk in visečih rastlin; izkop jame velikosti najmanj 1,5 x večje od premera koreninskega spleta ali koreninske grude na predhodno urejen, izravnan teren, odvoz mrtvice, sajenje z dodatkom humozne zemlje in založnega gnojila, zalivanje, 2-letno vzdrževanje</t>
  </si>
  <si>
    <t>Cena zavarovanja izkopa je zajeta v ceni postavke za izkop</t>
  </si>
  <si>
    <t>Odstranitev  asfaltnih plasti in asfaltiranje obstoječe poti zajete v popisu ZU.</t>
  </si>
  <si>
    <t>Zakoličba kanalov in jaškov z niveliranjem</t>
  </si>
  <si>
    <t xml:space="preserve">Naprava gradbenih profilov z zavarovanjem     </t>
  </si>
  <si>
    <t>Strojni površinski odkop humusa v sloju debeline do 20 cm, z direktnim nakladanjem na kamione in odvozom na gradbiščno deponijo za kasnejšo vgradnjo.
Obračun po m3 v raščenem stanju. Deponijo zagotovi izvajalec.</t>
  </si>
  <si>
    <t xml:space="preserve">Strojni izkop za jarke, kanale, revizijske jaške in priključke  v terenu III. in IV. Ktg, globine do 2 m
</t>
  </si>
  <si>
    <t xml:space="preserve">Strojni izkop za jarke, kanale, revizijske jaške in priključke  v terenu III. in IV. ktg globine 2 do 4 m
</t>
  </si>
  <si>
    <t>Ročni izkop jarka v okolici obstoječih vodov z odmetom na rob jarka</t>
  </si>
  <si>
    <t>Ročno planiranje in valjanje z zbijanjem dna jarka s točnostjo +/- 3cm</t>
  </si>
  <si>
    <t>Dobava in vgrajevanje peščenega zasipa (8 - 16 mm) za posteljico debeline 10cm+1/10 DN in zasip nad temenom cevi 30 cm z ročnim nabijanjem</t>
  </si>
  <si>
    <t>Zasip jarka z ustrezno naravno pridobljeno zemljino od izkopa s komprimiranjem v plasteh po 30 cm</t>
  </si>
  <si>
    <t>Humusiranje  v debelini do 20 cm in zatravitev s travnim semenom (nasip, razprostiranje, ravnanje)</t>
  </si>
  <si>
    <t>Odvoz viška materiala od izkopa v deponijo gradbenega materiala komplet z razplaniranjem materiala in stroški deponije</t>
  </si>
  <si>
    <t xml:space="preserve">Ponovna izdelava nevezane nosilne plasti enakomerno zrnatega drobljenca TD22 iz kamnine v debelini plasti 20-25 cm (material od izkopa) </t>
  </si>
  <si>
    <t xml:space="preserve">Ponovno vgrajevanje kamnite grede iz kamnitih zrn (0/63 mm) v debelini plasti 35-40 cm (material od izkopa) </t>
  </si>
  <si>
    <t>3</t>
  </si>
  <si>
    <t>Izdelava peskolova iz armiranega poliestra - krožnega prereza 500 mm, globine 1.6 m, komplet z AB temeljem C 16/20, AB vencem C 25/30, LTŽ konkavno rešetko 400x400 mm, nosilnosti C 250 kN v skladu s SIST EN 124-2-2015</t>
  </si>
  <si>
    <t>4</t>
  </si>
  <si>
    <t>Izdelava PE jaška , krožnega prereza 800mm, komplet z AB temeljem C16/20 in AB vencem C25/30, globine do 1,5 m</t>
  </si>
  <si>
    <t>5</t>
  </si>
  <si>
    <t>Izdelava PE jaška, krožnega prereza 1000mm, komplet z AB temeljem C16/20 in AB vencem C25/30, globine nad 1,5 m</t>
  </si>
  <si>
    <t>Izdelava PE jaška , krožnega prereza 1000mm, komplet z AB temeljem C16/20 in AB vencem C25/30, globine nad 1.8m</t>
  </si>
  <si>
    <t>Izdelava jaška iz umetnih mas, krožnega prereza 1000mm, komplet z AB temeljem C16/20 in AB vencem C25/30, globine nad 1,5m - po detajlu (dušilka)</t>
  </si>
  <si>
    <t>Izdelava prepadnega jaška iz armiranega poliestra, krožnega prereza 1000mm, komplet z AB temeljem C16/20 in AB vencem C25/30, globine nad 1,8 m</t>
  </si>
  <si>
    <r>
      <t xml:space="preserve">Dobava in vgradnja linijskega požiralnika, kanaleta iz betona armiranega z vlakni, za obremenitveni razred A 15 – F 900 po EN 1433, CE skladno, s pocinkanim okvirjem višine 20 mm in brezvijačnim sistemom pritrjevanja rešetk SIDE-LOCK, 8-točkovno fiksiranje  rešetke, z nasedom za varnostne bradavice rešetke proti vzdolžnemu zdrsu , stena kanala je debeline 30 mm, presek odvodnjavanja 143 cm2, razred gorljivosti A1 (negorljiv), s tesnilno fugo na čelni steni, D/Š/V 1000x160x214 mm. Litoželezna rešetka, SIDE LOCK hitropritrdilni sistem rešetke, raz.obr. D 400, dolžina 0,5 m, širina 151 mm, višina 20 mm, rega 100*14 mm, s KTL zaščito proti oksidaciji. kot npr. HAURATON FASERFIC KS100-tip 010 ali podobno. 
</t>
    </r>
    <r>
      <rPr>
        <i/>
        <sz val="9"/>
        <rFont val="Arial"/>
        <family val="2"/>
        <charset val="238"/>
      </rPr>
      <t>Linijski požiralnik 1, 2, 3 in 4</t>
    </r>
  </si>
  <si>
    <r>
      <t xml:space="preserve">Dobava in vgradnja linijskega požiralnika iz umetne mase PE-PP, presek odvodnjavanja 92 cm2, z GUGI mrežasto rešetko 15/25 mm iz umetne mase PA-GF, razred obremenitve B125, vtočni presek 444 cm2/m, EN1433, D/Š/V 1000/160/150 mm kot npr. HAURATON FASERFIC KS100-tip 01 ali podobno.
</t>
    </r>
    <r>
      <rPr>
        <i/>
        <sz val="9"/>
        <rFont val="Arial"/>
        <family val="2"/>
        <charset val="238"/>
      </rPr>
      <t>Linijski požiralnik 5</t>
    </r>
  </si>
  <si>
    <t>Dobava in vgraditev pokrova iz duktilne litine krožnega prereza 600 mm, z nosilnostjo C 250 KN in napisom KANALIZACIJA</t>
  </si>
  <si>
    <t>Dobava in vgraditev pokrova iz duktilne litine krožnega prereza 600 mm, z nosilnostjo C 400 KN in napisom KANALIZACIJA</t>
  </si>
  <si>
    <t>Izvedba vodotesne navezave novozgrajene kanalizacije preseka 300 mm na obstoječi jašek, komplet vsa dela in materiali</t>
  </si>
  <si>
    <t>Pokrovi postavljeni na voznih površinah morajo imeti protihrupni vložek iz polietilena in prostor za vzvod, s katerim dvignemo zaklenjen pokrov. Pokrov je pobarvan s protikorozijsko zaščito – bitumen. Smer vožnje preko pokrova poteka vzdolžno v smeri od tečaja proti zaklepu pokrova. Izdelek je narejen v skladu s standardom SIST EN 124-2.</t>
  </si>
  <si>
    <t>DOBAVA IN MONTAŽA CEVNEGA MATERIALA</t>
  </si>
  <si>
    <t>Izdelava vodotesne kanalizacije iz centrifugiranih poliestrskih cevi (PVC) d 250 mm, SN 4; navezava na jašek, komplet vsa dela in materiali</t>
  </si>
  <si>
    <t>Izdelava vodotesne kanalizacije iz centrifugiranih poliestrskih cevi (PVC) d 250 mm, SN 8; navezava na jašek, komplet vsa dela in materiali</t>
  </si>
  <si>
    <t>Izdelava vodotesne kanalizacije iz centrifugiranih poliestrskih cevi (PVC) d 250mm, SN 8; navezava na jašek, komplet vsa dela in materiali</t>
  </si>
  <si>
    <t>Izdelava vodotesne kanalizacije iz centrifugiranih poliestrskih cevi (PVC) d 800mm, SN 8; navezava na jašek, komplet vsa dela in materiali</t>
  </si>
  <si>
    <t>Izdelava vodotesne kanalizacije iz gladkih PVC cevi d 200mm; SN8; komplet vsa dela, spojni in tesnilni kosi, materiali ter navezave na jašek</t>
  </si>
  <si>
    <t>Preizkus vodotesnosti omrežja</t>
  </si>
  <si>
    <t xml:space="preserve">Čiščenje in izpiranje kanalizacije, pregled s fotorobotom, videoposnetek </t>
  </si>
  <si>
    <t>Odstranitev  jaškov (vključno z nakladanjem in prevozom na stalno deponijo ) - ocenjeno</t>
  </si>
  <si>
    <t>Odstranitev kanalizacijskih cevi in jaškov (vključno z nakladanjem in prevozom na stalno deponijo) - ocenjeno</t>
  </si>
  <si>
    <t>Izdelava PE jaška, krožnega prereza 800mm, komplet z AB temeljem C16/20 in AB vencem C25/30, globine do 1,5 m</t>
  </si>
  <si>
    <t>Izdelava PE jaška , krožnega prereza 1000mm, komplet z AB temeljem C16/20 in AB vencem C25/30, globine nad 1,5 m</t>
  </si>
  <si>
    <t>Izdelava PE jaška, krožnega prereza 1000mm, komplet z AB temeljem C16/20 in AB vencem C25/30, globine nad 1.8m</t>
  </si>
  <si>
    <t>Izdelava prepadnega PE jaška 1000mm, komplet z AB temeljem C16/20 in AB vencem C25/30, globine nad 1,8 m</t>
  </si>
  <si>
    <t>Izvedba vodotesne navezave novozgrajene kanalizacije preseka 250 mm na obstoječi jašek, komplet vsa dela in materiali</t>
  </si>
  <si>
    <t>Izdelava vodotesne kanalizacije iz centrifugiranih poliestrskih cevi (PVC) d 315 mm, SN 8; navezava na jašek, komplet vsa dela in materiali</t>
  </si>
  <si>
    <t>2</t>
  </si>
  <si>
    <t>Izdelava vodotesnega vodovodnega jaška, notranjih dimenzij 2,0/1,0 m ter svetle višine 1,70 m, komplet s poglobitvijo v talni plošči (stene in plošči C30/37; XC4, XD3, XS1, XF4, PV-II, debeline 20 cm, podložni beton C16/20 10 cm, armaturno železo in mreže B St500B (postavki III.2 in III.3), vgradnjo izvlečne vstopne lestve iz nerjavečega jekla ter 1x litoželeznega pokrova 600/600 mm komplet z okvirjem, z nosilnostjo B125 kN (vodotesni, zaklep, napis VODOVOD). Termoizolacija iz ekstrudiranega polistirena  v debelini 15cm. Vsi stiki in preboji tesnjeni s tesnilnimi trakovi (SikaSwell P ali enakovredno).</t>
  </si>
  <si>
    <t>Dobava, krivljenje in polaganje rebraste armature 
B St 500B, obračun po kg - VODOMERNI JAŠEK</t>
  </si>
  <si>
    <t>armatura do fi 12 mm</t>
  </si>
  <si>
    <t>Dobava in polaganje srednje komplicirane armature iz armaturnih mrež B St 500B, obračun po kg - VODOMERNI JAŠEK</t>
  </si>
  <si>
    <t>Dobava in vgraditev cemntnega betona C16/20 v prerez do 0.15 m3/m2-m1
* obbetoniranje vodovodnih armatur, lokov, odcepov - poraba do 0.05 m3/kos</t>
  </si>
  <si>
    <t>1</t>
  </si>
  <si>
    <t>Dobava in montaža polietilenskih cevi PE 80, PN 12,5 bar v skladu z ISO 4427, komplet s pritrdilnim in tesnilnim materialom.
- d 90</t>
  </si>
  <si>
    <t xml:space="preserve">Dobava in montaža vodovodnih cevi iz nodularne litine (NL, C40), sidrni neivlečljivi spoj, komplet s spojnim in tesnilnim materialom za sanitarno pitno vodo.
DN=100mm </t>
  </si>
  <si>
    <t>Dobava in montaža polietilenskih cevi PE 80, PN 12,5 bar v skladu z ISO 4427, komplet s pritrdilnim in tesnilnim materialom.
- d 250- ZAŠČITNA CEV</t>
  </si>
  <si>
    <t>Polaganje PVC opozorilnega traku z induktivno nitko z napisom "POZOR VODOVOD" pred zasipom jarka</t>
  </si>
  <si>
    <t>Dobava in montaža fazonskih kosov iz nodularne litine GGG 400 z zunanjo in notranjo epoksy zaščito min. debeline 70 mikronov, z odgovarjajočimi tesnili v skladu z EN 681-1 in vijaki z maticami, vijaki po montaži dodatno antikorozijsko zaščiteni. Prirobnična tesnila morajo biti iz EPDM elastomerne gume s kovinsko ojačitvijo.
NL 80-100; PN16</t>
  </si>
  <si>
    <t xml:space="preserve"> - MMK 100 - 90°, VRS spoj</t>
  </si>
  <si>
    <t xml:space="preserve"> - MMK 100 - 11.25°,VRS spoj</t>
  </si>
  <si>
    <t xml:space="preserve"> - FF 50/250</t>
  </si>
  <si>
    <t xml:space="preserve"> - FF 80/1000</t>
  </si>
  <si>
    <t xml:space="preserve"> - FF 100/500</t>
  </si>
  <si>
    <t xml:space="preserve"> - FF 100/250</t>
  </si>
  <si>
    <t xml:space="preserve"> - EU 100,VRS spoj</t>
  </si>
  <si>
    <t xml:space="preserve"> - FFR 100/80</t>
  </si>
  <si>
    <t xml:space="preserve"> - FFR 80/50</t>
  </si>
  <si>
    <t xml:space="preserve"> - FFK 100-90°</t>
  </si>
  <si>
    <t xml:space="preserve"> - FFK 80-90°</t>
  </si>
  <si>
    <t xml:space="preserve"> - MMA 100/80, VRS spoj</t>
  </si>
  <si>
    <t xml:space="preserve"> - N 100</t>
  </si>
  <si>
    <t>Dobava in montaža zobate spojke za alkaten cev, z vijačnim in tesnilnim materialom: DN80(d90)</t>
  </si>
  <si>
    <t>Dobava in montaža EV zasunov iz nodularne litine GGG 400 z epoksy zaščito minimalne debeline 250 mikronov. Klin zasuna je zaščiten z EPDM elastomerno gumo. Vreteno zasuna je izdelano iz nerjavečega jekla. Tesnenje na vretenu je izvedeno z dvema "O" tesniloma iz NBR. Na obeh straneh klina sta teflonska vodila. Komplet z gumi tesnili, vijaki in maticami. Vijaki po montaži dodatno antikorozijsko zaščiteni. Ustrezati morajo standardu EN 1074 in ISO 7259.
- EV zasun DN 100 (tip23), komplet</t>
  </si>
  <si>
    <t>Dobava in montaža EV zasunov iz nodularne litine GGG 400 z epoksy zaščito minimalne debeline 250 mikronov. Klin zasuna je zaščiten z EPDM elastomerno gumo. Vreteno zasuna je izdelano iz nerjavečega jekla. Tesnenje na vretenu je izvedeno z dvema "O" tesniloma iz NBR. Na obeh straneh klina sta teflonska vodila. Komplet z gumi tesnili, vijaki in maticami. Vijaki po montaži dodatno antikorozijsko zaščiteni. Ustrezati morajo standardu EN 1074 in ISO 7259.
- EV zasun DN 80 (tip23), komplet</t>
  </si>
  <si>
    <t>Dobava in montaža montažno demontažnega kosa iz duktilne litine GGG 400 z epoksy zaščito s stojnimi pocinkanimi matičnimi vijaki kvalitete 8.8 za regulacijo, z dvojnim"O" tesnenjem. Vse v skladu  z ISO 2531.
DN 80</t>
  </si>
  <si>
    <t>Dobava in montaža montažno demontažnega kosa iz duktilne litine GGG 400 z epoksy zaščito s stojnimi pocinkanimi matičnimi vijaki kvalitete 8.8 za regulacijo, z dvojnim"O" tesnenjem. Vse v skladu  z ISO 2531.
DN 100</t>
  </si>
  <si>
    <t>Dobava in montaža kombiniranega vodomera DN50/20  z vgrajenim nepovratnim ventilom, komplet z impulznim dajalnikom</t>
  </si>
  <si>
    <t>Dobava in montaža lovilca nesnage DN80, z vijačnim in tesnilnim materialom</t>
  </si>
  <si>
    <t>Dobava in montaža nadzemnega požarnega hidranta. Telo nadzemnega hidranta mora biti iz INOX, glava iz nodularne litine z dvema "C" priključkoma ter enim "B" priključkom. Hidrant mora biti opremljen z izpustno odprtino po kateri odteče stoječa voda iz hidranta. Ustrezati morajo standardu DIN 3222.
- NPH DN 80; RD1000</t>
  </si>
  <si>
    <t xml:space="preserve">Izvedba tlačnega preizkusa cevovoda skladno s standardi in zahtevami upravljalca vodovoda.  </t>
  </si>
  <si>
    <t xml:space="preserve">Dezinfekcija cevovoda pred izvedbo prevezav in vključitvijo v obratovanje. Postavka vključuje izpiranje cevovoda in pridobitev atesta ustreznosti kvalitete vode. </t>
  </si>
  <si>
    <t>Ponudnik je dolžan o vsaki ugotovljeni neskladnosti med popisom in tehničnim poročilom/grafičnimi prikazi obvestiti projektanta in investitorja</t>
  </si>
  <si>
    <t>- stroške za postavitev objekta s poslovnim prostorom vključno z opremo za dve delovni mesti in za skupne operativne sestanke vel. cca 20 m2 za potrebe investitorja, s tekočim vzdrževanjem in čiščenjem</t>
  </si>
  <si>
    <t>Materiale naj se v čimvečji možni meri reciklira za ponovno uporabo.</t>
  </si>
  <si>
    <t>Vsa dela na objektu je potrebno izvesti z veljavno zakonodajo.</t>
  </si>
  <si>
    <t>Izvajalec mora izvajati dela skladno z Načrtom gospodarjenja z gradbenimi odpadki, Načrtom odstranitve in Varnostnim načrtom.</t>
  </si>
  <si>
    <t>Vse odpadke je potrebno oddati zbiralcu oz. predelovalcu gradbenih odpadkov, ki v skladu s predpisi kot dejavnost opravlja zbiranje oz. predelavo gradbenih odpadkov.</t>
  </si>
  <si>
    <t>Izvajalec del mora v ceni postavke zajeti stroške za vsa potrebna spremljajoča dela: zavarovanje gradbišča, preprečitev prašenja, potrebne odre, vsa potrebna varovalna sredstva ipd;</t>
  </si>
  <si>
    <t>V ceni pozicije zajeti tudi sprotni odvoz na začasno odlagališče znotraj gradbišča, sortiranje materiala glede na uporabnost;</t>
  </si>
  <si>
    <r>
      <t>Odklop komunalnih priključkov in njihovo zavarovanje;</t>
    </r>
    <r>
      <rPr>
        <sz val="9"/>
        <rFont val="Arial"/>
        <family val="2"/>
      </rPr>
      <t xml:space="preserve"> (1 objekt - elektrika, voda, toplovod, kanalizacija, TK)</t>
    </r>
  </si>
  <si>
    <t>Rušitvena dela so ločena po posameznih objektih.</t>
  </si>
  <si>
    <r>
      <t>Odstranitev stenskih oblog,</t>
    </r>
    <r>
      <rPr>
        <sz val="9"/>
        <rFont val="Arial"/>
        <family val="2"/>
        <charset val="238"/>
      </rPr>
      <t xml:space="preserve"> nakadanje in odvoz na stalno deponijo, vključno s plačilom ustrezne pristojbine, obračun po m2;</t>
    </r>
  </si>
  <si>
    <t>Tam, kjer je v popisu opreme določen kos opisan kot določen tip ali blagovna znamka, se to razume v smislu lažjega opisa: enakovreden ali boljši.</t>
  </si>
  <si>
    <t>V posameznih postavkah popisa so v cenah materiala zajeti, dobava, prevoz, montaža, preizkus, vgradnja, zidarska pomoč, ožičenje, z veznim in pritrdilnim materialom, drobni material, nastavitve, šolanje uporabnika, usklajevanje z upravljalcem ter pregled el. instalacij  z meritvami, razen kjer je eksplicitno drugače navedeno</t>
  </si>
  <si>
    <t>Ponudnik je dolžan o vsaki ugotovljeni neskladnosti med popisom in tehničnim poročilom in/ali grafičnimi prikazi obvestiti projektanta in investitorja ter zahtevati pojasnilo pred oddajo ponudbe</t>
  </si>
  <si>
    <t>- vse stroške za pridobitev začasnih površin za gradnjo  izven delovnega pasu (soglasja, odškodnine, itd.);</t>
  </si>
  <si>
    <t>Prestavitev obstoječega NN omrežja</t>
  </si>
  <si>
    <t>Izdelava kabelskih jaškov 1,5m x 1,5m, globine 1,6m z dvojnim LTŽ pokrovom (2x60x60cm) 400 kN z demontažno prečko in napisom ELEKTRIKA skupaj z izvedbo uvodnic:</t>
  </si>
  <si>
    <t xml:space="preserve">- strojni izkop jame dimenzij 2,9 x 2,9 x 2,4 m za izdelavo jaška  v terenu III. do IV. ktg. (20,2 m3/kos) </t>
  </si>
  <si>
    <t xml:space="preserve">- zasip z izkopanim materialom ter nabijanje po slojih  11,5 m3/kos) </t>
  </si>
  <si>
    <t>- odvoz odvečnega materiala na deponijo s predajo evidenčnih listov pooblaščenega upraljavca deponije</t>
  </si>
  <si>
    <t>izdelavo kabelske kanalizacije v terenu III. do IV. ktg., zasip z utrjevanjem ter odvoz odvečnega materiala na deponijo s predajo evidenčnih listov pooblaščenega upraljavca deponije</t>
  </si>
  <si>
    <t>- strojni izkop jame dimenzij 0,4 x 0,8 x 40 m za izdelavo jaška  v terenu III. do IV. ktg.</t>
  </si>
  <si>
    <t>- zasip z izkopanim materialom ter nabijanje po slojih</t>
  </si>
  <si>
    <t>- izdelava podlage za polaganje kabla s peskom granulacije 4mm v debelini 10cm z zasutjem položenega kabla ter nadkritje 10cm, skladno s prerezom kableske kanalizacije</t>
  </si>
  <si>
    <t>Dobava rdečega PVC opozorilnega traku z napisom "POZOR ELEKTRIKA"</t>
  </si>
  <si>
    <t>Dobava  Fe-ZN traku 25x4mm, vključno s križnimi sponkami INOX izvedbe, priključitvami na ozemljilne sisteme, protikorozijsko zaščito z bitumensko maso, ….</t>
  </si>
  <si>
    <t>Vsa oprema z izjemo merilne garniture je vgrajena v TP.</t>
  </si>
  <si>
    <t>Kabelske spojke, samoskrčne do 1kV, garnitura za 4x150-300mm, kot npr. RAYCHEM</t>
  </si>
  <si>
    <t>Posnetek obeh omaric</t>
  </si>
  <si>
    <t xml:space="preserve">Odklop, demontaža obstoječih bakrenih zbiralk komplet s stikali, 4x vertikalnimi in 1x horizontalnim podnožij ter varovalčnimi vložki. </t>
  </si>
  <si>
    <t>OSTALO</t>
  </si>
  <si>
    <t>Povečanje priklučne moči iz 200kW na 936kW za odjem na SN strani (cena skladno s cenikom SODO za leto 2022)</t>
  </si>
  <si>
    <t>-ocena povečave</t>
  </si>
  <si>
    <t>kW</t>
  </si>
  <si>
    <t>Nadzor s strani distribucijskega elektro podjetja (po dejanskih stroških)</t>
  </si>
  <si>
    <t>-ocena</t>
  </si>
  <si>
    <t>SPLOŠNE OPOMBE K POPISU</t>
  </si>
  <si>
    <t>V posameznih postavkah je zajeto: dobava materiala, vgradnja materiala in gradbena pomoč inštalaterjem ter vrtanje do fi 50mm 1m v globino, razen kjer je eksplicitno drugače navedeno</t>
  </si>
  <si>
    <t>Ponudnik je dolžan o vsaki ugotovljeni neskladnosti med popisom in tehničnim poročilom in/ali grafičnimi prikazi obvestiti projektanta in investitorja ter zahtevati pojasnilo pred oddajo ponudbe.</t>
  </si>
  <si>
    <t>Izvajalec je dolžan izvesti vsa dela kvalitetno, v skladu s predpisi, projektom, tehničnimi pogoji za izgradnjo in v skladu z dobro gradbeno prakso.</t>
  </si>
  <si>
    <t>OPOMBA:
Sestava dokazila o zanesljivosti objekta komplet z vsemi prilogami je kot dolžnost zajeta v ponudbi izvajalca.</t>
  </si>
  <si>
    <t>- Cene na enoto in vrednosti so v EUR brez DDV!</t>
  </si>
  <si>
    <t>- Sestava dokazila o zanesljivosti objekta komplet z vsemi prilogami je kot dolžnost zajeta v ponudbi izvajalca.</t>
  </si>
  <si>
    <t>ELEKTRO DEL - SPLOŠNA RAZSVETLJAVA</t>
  </si>
  <si>
    <t xml:space="preserve">LED vgradna downlight svetilka, za namestitev v strop, dim: fi245x58mm, moči 25W, izhodni svetlobni tok min. 3083lm, barvna temperatura vira 3000K, CRI &gt; 90. Svetilka zaščitena pred prahom in vlago IP44/IP20, ohišje iz  aluminija s vzmetmi za podometno montažo, prašno barvano, zaščiteno pred UV, bele barve. Optika široka. Difuzor termoplastičen materijal odporen na visoko temperaturo. Mehanska odpornost svetilke IK najmanj 07.  Življenska doba svetilke 55.000H (L80B20), faktor moči ≥0,95.  Svetilka mora biti v probijotični skupini 0 (RG0) v skladu s EN 62471. Svetilka mora imeti  ENEC in CE certifikat. 
Kot npr. Energy 2245, 25W,  3000K, 3083lm, 2217221739, proizvajalca Disano Fosnova ali enakovredno; (S1)                                                                                         
</t>
  </si>
  <si>
    <t xml:space="preserve">LED vgradna downlight svetilka, za namestitev v strop, dim: fi180x58mm, moči 14W, izhodni svetlobni tok min. 1688lm, barvna temperatura vira 3000K, CRI &gt; 90. Svetilka zaščitena pred prahom in vlago IP44/IP20, ohišje iz  aluminija s vzmetmi za podometno montažo, prašno barvano, zaščiteno pred UV, bele barve. Optika široka. Difuzor termoplastičen materijal odporen na visoko temperaturo. Mehanska odpornost svetilke IK najmanj 07.  Življenska doba svetilke 55.000H (L80B20), faktor moči ≥0,95.  Svetilka mora biti v probijotični skupini 0 (RG0) v skladu s EN 62471. Svetilka mora imeti  ENEC in CE certifikat. 
Kot npr. Energy 2180, 14W,  3000K, 1688lm, 2217251039, proizvajalca Disano Fosnova ali enakovredno. (S2) </t>
  </si>
  <si>
    <t xml:space="preserve">LED vgradna downlight svetilka, za namestitev v strop, dim: fi245x58mm, moči 18W, izhodni svetlobni tok min. 2200lm, barvna temperatura vira 3000K, CRI &gt; 90. Svetilka zaščitena pred prahom in vlago IP44/IP20, ohišje iz  aluminija s vzmetmi za podometno montažo, prašno barvano, zaščiteno pred UV, bele barve. Optika široka. Difuzor termoplastičen materijal odporen na visoko temperaturo. Mehanska odpornost svetilke IK najmanj 07.  Življenska doba svetilke 55.000H (L80B20), faktor moči ≥0,95.  Svetilka mora biti v probijotični skupini 0 (RG0) v skladu s EN 62471. Svetilka mora imeti  ENEC in CE certifikat. 
Kot npr. Energy 2245, 18W,  3000K, 2200lm, 2217221039, proizvajalca Disano Fosnova ali enakovredno; (S3)                                                                                        
</t>
  </si>
  <si>
    <t xml:space="preserve">LED vgradna downlight svetilka, za namestitev v strop, dim: fi245x58mm, moči 29W, izhodni svetlobni tok min. 3482lm, barvna temperatura vira 3000K, CRI &gt; 90. Svetilka zaščitena pred prahom in vlago IP44/IP20, ohišje iz  aluminija s vzmetmi za podometno montažo, prašno barvano, zaščiteno pred UV, bele barve. Optika široka. Difuzor termoplastičen materijal odporen na visoko temperaturo. Mehanska odpornost svetilke IK najmanj 07.  Življenska doba svetilke 55.000H (L80B20), faktor moči ≥0,95.  Svetilka mora biti v probijotični skupini 0 (RG0) v skladu s EN 62471. Svetilka mora imeti  ENEC in CE certifikat. 
Kot npr. Energy 2245, 29W,  3000K, 3482lm, 2217221639, proizvajalca Disano Fosnova ali enakovredno; (S4)                 </t>
  </si>
  <si>
    <t xml:space="preserve">LED nadometna vodotesna svetilka, za namestitev na strop, dim: 1260x120x102mm, moči 27W, izhodni svetlobni tok min. 3219lm, barvna temperatura vira 4000K, CRI &gt; 80. Svetilka zaščitena pred prahom in vlago IP66, ohišje brizgano iz sivega polikarbonata, odporen na vandalizem, UV stabiliziran, visoka mehanska odpornost zaradi ohišja, ojačanega z notranjimi rebri. Svetilka dobavljena s pritrdilnim priborom za strop. Optika široka. Difuzor polikarbonat. Reflektor iz pocinkanega jekla, predhodno emajliran z UV-stabilizirano poliestrsko smolo. Mehanska odpornost svetilke IK najmanj 08.  Temperaturno območje delovanja svetilke -30 do +40°C. Življenska doba svetilke 50.000H (L80B20), faktor moči ≥0,95. Svetilka mora imeti ENEC in  CE certifikat. 
Kot npr. 960 Hydro, 27W,  4000K, 3219lm, 16475200, proizvajalca Disano ali enakovredno; (S5)      </t>
  </si>
  <si>
    <t xml:space="preserve">LED vgradnji panel, za namestitev v strop, dim: 596x596x12mm, moči 33W, izhodni svetlobni tok min. 3318lm, barvna temperatura vira 4000K, CRI &gt; 90, UGR &lt; 19 v vsaki situaciji. Svetilka zaščitena pred prahom in vlago IP43/IP20, ohišje iz pocinkane jeklene pločevine in okvir iz aluminija, bele barve. Optika široka. Difuzor termoplastičen materijal odporen na visoko temperaturo. Mehanska odpornost svetilke IK najmanj 06.  Življenska doba svetilke 50.000H (L80B20), faktor moči ≥0,95.  Svetilka mora biti v probijotični skupini 0 (RG0) v skladu s EN 62471. Svetilka mora imeti ENEC in CE certifikat.
Kot npr. 840 LED panel, 33W, 4000K, 3318lm, 15020800, proizvajalca Disano ali enakovredno; (S6)    </t>
  </si>
  <si>
    <t>LED vgradna downlight svetilka, za namestitev v strop, dim: fi180x58mm, moči 19W, izhodni svetlobni tok min. 2182lm, barvna temperatura vira 4000K, CRI &gt; 90. Svetilka zaščitena pred prahom in vlago IP44/IP20, ohišje iz  aluminija s vzmetmi za podometno montažo, prašno barvano, zaščiteno pred UV, bele barve. Optika široka. Difuzor termoplastičen materijal odporen na visoko temperaturo. Mehanska odpornost svetilke IK najmanj 07.  Življenska doba svetilke 55.000H (L80B20), faktor moči ≥0,95.  Svetilka mora biti v probijotični skupini 0 (RG0) v skladu s EN 62471. Svetilka mora imeti  ENEC in CE certifikat. 
Kot npr. Energy 2180, 19W,  4000K, 2182lm, 2217251400, proizvajalca Disano Fosnova ali enakovredno; (S7)</t>
  </si>
  <si>
    <t xml:space="preserve">LED vgradnji panel, za namestitev v strop, dim: 596x596x12mm, moči 33W, izhodni svetlobni tok min. 3600lm, barvna temperatura vira 4000K, CRI &gt; 80, UGR &lt; 19 v vsaki situaciji. Svetilka zaščitena pred prahom in vlago IP43/IP20, ohišje iz pocinkane jeklene pločevine in okvir iz aluminija, bele barve. Optika široka. Difuzor termoplastičen materijal odporen na visoko temperaturo. Mehanska odpornost svetilke IK najmanj 06. Življenska doba svetilke 50.000H (L80B20), faktor moči ≥0,95.  Svetilka mora biti v probijotični skupini 0 (RG0) v skladu s EN 62471. Svetilka mora imeti ENEC in CE certifikat.
Kot npr. 842 LED panel, 33W, 4000K, 3600lm, 15020500, proizvajalca Disano ali enakovredno; (S9)     </t>
  </si>
  <si>
    <t xml:space="preserve">LED vgradnji panel, za namestitev v suhomontažni strop, dim: 596x596x12mm, moči 33W, izhodni svetlobni tok min. 3600lm, barvna temperatura vira 4000K, CRI &gt; 80, UGR &lt; 19 v vsaki situaciji. Svetilka zaščitena pred prahom in vlago IP43/IP20, ohišje iz pocinkane jeklene pločevine in okvir iz aluminija, bele barve. Optika široka. Difuzor termoplastičen materijal odporen na visoko temperaturo. Mehanska odpornost svetilke IK najmanj 06. Življenska doba svetilke 50.000H (L80B20), faktor moči ≥0,95.  Svetilka mora biti v probijotični skupini 0 (RG0) v skladu s EN 62471. Svetilka mora imeti ENEC in CE certifikat.
Kot npr. 842 LED panel, 33W, 4000K, 3600lm, 15020500, proizvajalca Disano ali enakovredno; (S9.1)     </t>
  </si>
  <si>
    <t xml:space="preserve">LED nadometna svetilka, za namestitev na strop/steno, dim: fi330x55mm, moči 24W, izhodni svetlobni tok min. 2780lm, barvna temperatura vira 4000K, CRI 83. Svetilka zaščitena pred prahom in vlago IP65, ohišje samougasljivi polikarbonat, odporen na vandalizem, difuzor prosojen polikarbonat, preprečuje bleščanje, odporen na vandalizem. Svetilka dobavljena s pritrdilnim priborom za strop/steno. Optika široka. R Mehanska odpornost svetilke IK najmanj 07. Življenska doba svetilke 33.000H (L80B20), faktor moči ≥0,9. Svetilka mora imeti CE certifikat. 
Kot npr. 748 Oblo 2.0, 24W,  4000K, 2780lm, 11264600, proizvajalca Disano ali enakovredno; (S10)          </t>
  </si>
  <si>
    <t xml:space="preserve">LED vgradnji panel, za namestitev v strop, dim: 595x595x34mm, moči 39W, izhodni svetlobni tok min.4464lm, barvna temperatura vira 4000K, CRI 80, UGR &lt; 22. Svetilka zaščitena pred prahom in vlago IP65/IP20, ohišje iz pocinkane jeklene pločevine in okvir iz aluminija, bele barve. Optika široka. Difuzor termoplastičen materijal odporen na visoko temperaturo. Mehanska odpornost svetilke IK najmanj 06.  Življenska doba svetilke 50.000H (L80B20), faktor moči ≥0,95.  Svetilka mora biti v probijotični skupini 0 (RG0) v skladu s EN 62471. Svetilka mora imeti CE certifikat.
Kot npr. 831 Rodi IP65 LED panel, 39W, 4000K, 4464lm, 15023200002264, proizvajalca Disano ali enakovredno; (S11)          </t>
  </si>
  <si>
    <t xml:space="preserve">LED vgradna downlight svetilka, za namestitev v strop, dim: fi100x40mm, moči 6W, izhodni svetlobni tok min. 687lm, barvna temperatura vira 4000K, CRI 92. Svetilka zaščitena pred prahom in vlago IP65/IP20, ohišje iz  aluminija s vzmetmi za podometno montažo, bele barve. Optika 30°. Difuzor termoplastičen materijal. Reflektor metaliziran polikarbonat. Mehanska odpornost svetilke IK najmanj 07.  Življenska doba svetilke 50000H (L80B20), faktor moči ≥0,9.  Svetilka mora biti v probijotični skupini 0 (RG0) v skladu s EN 62471. Svetilka mora imeti CE certifikat. 
Kot npr. Marte 5, 6W,  4000K, 687lm, 2206181168, proizvajalca Disano Fosnova ali enakovredno; (S12)    </t>
  </si>
  <si>
    <t xml:space="preserve">LED vgradna downlight svetilka, za namestitev v strop, dim: fi172x38mm, moči 16W, izhodni svetlobni tok min. 1700lm, barvna temperatura vira 4000K, CRI 90. Svetilka zaščitena pred prahom in vlago IP54/IP20, ohišje iz  aluminija s vzmetmi za podometno montažo, prašno barvano, zaščiteno pred UV, bele barve. Optika široka. Difuzor termoplastičen materijal odporen na visoko temperaturo. Mehanska odpornost svetilke IK najmanj 07.  Življenska doba svetilke 50.000H (L80B20), faktor moči ≥0,9.  Svetilka mora biti v probijotični skupini 0 (RG0) v skladu s EN 62471. Svetilka mora imeti  CE certifikat. 
Kot npr. Health 910, 16W,  4000K, 1700lm, 15647100, proizvajalca Disano ali enakovredno. (S13)    </t>
  </si>
  <si>
    <t xml:space="preserve">LED nadometna svetilka, za namestitev na steno, dim: 430x80x42mm, moči 8W, izhodni svetlobni tok min. 833lm, barvna temperatura vira 4000K, CRI &gt; 80. Svetilka zaščitena pred prahom in vlago IP43, ohišje ekstruditan aluminiji, z ABS zaključki, prašno barvano, zaščiteno pred UV, bele barve. Svetilka dobavljena s pritrdilnim priborom za steno ali strop. Optika asimetrična. Difuzor opalni polikarbonat. Mehanska odpornost svetilke IK najmanj 08.  Življenska doba svetilke 50.000H (L80B20), faktor moči ≥0,9.  Svetilka mora biti v probijotični skupini 0 (RG0) v skladu s EN 62471. Svetilka mora imeti CE certifikat. 
Kot npr. 420 Rigo, 8W,  4000K, 833lm, 21456500, proizvajalca Disano ali enakovredno; (S14)   </t>
  </si>
  <si>
    <t xml:space="preserve">LED nadometna svetilka, za namestitev na steno, dim: 430x80x42mm, moči 8W, izhodni svetlobni tok min. 775lm, barvna temperatura vira 3000K, CRI &gt; 80. Svetilka zaščitena pred prahom in vlago IP43, ohišje ekstruditan aluminiji, z ABS zaključki, prašno barvano, zaščiteno pred UV, bele barve. Svetilka dobavljena s pritrdilnim priborom za steno ali strop. Optika asimetrična. Difuzor opalni polikarbonat. Mehanska odpornost svetilke IK najmanj 08.  Življenska doba svetilke 50.000H (L80B20), faktor moči ≥0,9.  Svetilka mora biti v probijotični skupini 0 (RG0) v skladu s EN 62471. Svetilka mora imeti CE certifikat. 
Kot npr. 420 Rigo, 8W,  3000K, 775lm, 21456539, proizvajalca Disano ali enakovredno; (S15)   </t>
  </si>
  <si>
    <t>LED nadometna vodotesna svetilka, za namestitev na strop, dim: 1260x120x102mm, moči 34W, izhodni svetlobni tok min. 5194lm, barvna temperatura vira 4000K, CRI &gt; 80. Svetilka zaščitena pred prahom in vlago IP66, ohišje brizgano iz sivega polikarbonata, odporen na vandalizem, UV stabiliziran, visoka mehanska odpornost zaradi ohišja, ojačanega z notranjimi rebri. Svetilka dobavljena s pritrdilnim priborom za strop. Optika široka. Difuzor polikarbonat. Reflektor iz pocinkanega jekla, predhodno emajliran z UV-stabilizirano poliestrsko smolo. Mehanska odpornost svetilke IK najmanj 08.  Temperaturno območje delovanja svetilke -30 do +40°C. Življenska doba svetilke 50.000H (L80B20), faktor moči ≥0,95. Svetilka mora imeti ENEC in  CE certifikat. 
Kot npr. 960 Hydro, 34W,  4000K, 5194lm, 16475400, proizvajalca Disano ali enakovredno. (S16)</t>
  </si>
  <si>
    <t xml:space="preserve">LED vgradna downlight svetilka, za namestitev v strop, dim: fi180x58mm, moči 14W, izhodni svetlobni tok min. 1777lm, barvna temperatura vira 4000K, CRI &gt; 90. Svetilka zaščitena pred prahom in vlago IP44/IP20, ohišje iz  aluminija s vzmetmi za podometno montažo, prašno barvano, zaščiteno pred UV, bele barve. Optika široka. Difuzor termoplastičen materijal odporen na visoko temperaturo. Mehanska odpornost svetilke IK najmanj 07.  Življenska doba svetilke 55.000H (L80B20), faktor moči ≥0,95.  Svetilka mora biti v probijotični skupini 0 (RG0) v skladu s EN 62471. Svetilka mora imeti  ENEC in CE certifikat. 
Kot npr. Energy 2180, 14W,  4000K, 1777lm, 2217251000, proizvajalca Disano Fosnova ali enakovredno; (S17) </t>
  </si>
  <si>
    <t xml:space="preserve">LED nadometna svetilka, za namestitev na strop/steno, dim: fi220x55mm, moči 15W, izhodni svetlobni tok min. 1328lm, barvna temperatura vira 3000K, CRI 83. Svetilka zaščitena pred prahom in vlago IP65, ohišje samougasljivi polikarbonat, odporen na vandalizem, difuzor prosojen polikarbonat, preprečuje bleščanje, odporen na vandalizem. Svetilka dobavljena s pritrdilnim priborom za strop/steno. Optika široka. R Mehanska odpornost svetilke IK najmanj 07. Življenska doba svetilke 33.000H (L80B20), faktor moči ≥0,9. Svetilka mora imeti CE certifikat. 
Kot npr. 746 Oblo 2.0, 15W,  3000K, 1328lm, 11262639, proizvajalca Disano ali enakovredno; (S18)           </t>
  </si>
  <si>
    <t xml:space="preserve">LED vgradna downlight svetilka, za namestitev v strop, dim: fi220x38mm, moči 22W, izhodni svetlobni tok min. 2640lm, barvna temperatura vira 4000K, CRI 90. Svetilka zaščitena pred prahom in vlago IP54/IP20, ohišje iz  aluminija s vzmetmi za podometno montažo, prašno barvano, zaščiteno pred UV, bele barve. Optika široka. Difuzor termoplastičen materijal odporen na visoko temperaturo. Mehanska odpornost svetilke IK najmanj 07.  Življenska doba svetilke 50.000H (L80B20), faktor moči ≥0,9.  Svetilka mora biti v probijotični skupini 0 (RG0) v skladu s EN 62471. Svetilka mora imeti  CE certifikat. 
Kot npr. Health 910, 22W,  4000K, 2640lm, 15647000, proizvajalca Disano. (S19)   </t>
  </si>
  <si>
    <t xml:space="preserve">LED vgradna svetilka 18W, 2009 lm, 4000K, CRI&gt;90, kot npr. Office 2 Dark - UGR&lt;19 18W 4k CLD CELL 2215257600 ali enakovredno; (S21)
 </t>
  </si>
  <si>
    <t xml:space="preserve">LED nadometna svetilka, za namestitev na strop/steno, dim: fi83x188mm, moči 10W, izhodni svetlobni tok min. 948lm, barvna temperatura vira 3000K, CRI &gt; 90. Svetilka zaščitena pred prahom in vlago IP40. Ohišje svetilke aluminijasto, bele barve, optika visokokakovosten poliran, ki ne blešči. Svetilka dobavljena s pritrdilnim priborom za strop/steno. Svetilka vrtljiva 90° verikalno in 355° horizontalno. Optika ozka. Mehanska odpornost svetilke IK najmanj 07. Življenska doba svetilke 50.000H (L80B20), faktor moči ≥0,9. Svetilka mora imeti CE certifikat. 
Kot npr. Fashion R5, 10W,  3000K, 948lm, 2205451000, proizvajalca Fosnova Disano ali enakovredno; (S22)     </t>
  </si>
  <si>
    <t>Nadgradna LED svetilka premera 600mm ter višine 100mm. Svetlobni vir: PCB LED moduli visoke svetilnosti, mid-power SMD LED, CRI &gt; 80, barvno odstopanje MacAdam ≤ 3, 50.000h L80 B10, barva svetlobe 3000K. Optika: Satiniran opalni PMMA prosojnik. Ohišje: Aluminij, prašno barvan, bele barve. Napajalnik: Integriran visoko učinkoviti LED konverter z regulacijskim izhodom DALI. IP zaščita: 20. Svetlobni tok: minimalno 3700lm. Električna poraba: maksimalno 41W. Kot npr. Intra Lighting, tip Lona C/S 600 h100 SOP 3800 lm 41 W 830 DALI IP20 white, 18272113121 ali enakovredno; (S24)</t>
  </si>
  <si>
    <t>Nadgradna LED svetilka premera 400mm ter višine 100mm. Svetlobni vir: PCB LED moduli visoke svetilnosti, mid-power SMD LED, CRI &gt; 80, barvno odstopanje MacAdam ≤ 3, 50.000h L80 B10, barva svetlobe 3000K. Optika: Satiniran opalni PMMA prosojnik. Ohišje: Aluminij, prašno barvan, bele barve. Napajalnik: Integriran visoko učinkoviti LED konverter z regulacijskim izhodom DALI. IP zaščita: 20. Svetlobni tok: minimalno 1500lm. Električna poraba: maksimalno 15W. Kot npr. Intra Lighting, tip Lona C/S 400 h100 SOP 1550 lm 15 W 830 DALI IP43 white, 18272112101 ali enakovredno (S25)</t>
  </si>
  <si>
    <t>Nadgradna LED svetilka premera 100mm ter višine 235mm. Svetlobni vir: PCB LED moduli visoke svetilnosti, mid-power SMD LED, CRI &gt; 80, barvno odstopanje MacAdam ≤ 3, 50.000h L80 B10, barva svetlobe 3000K. Optika: Visoko učinkovit metaliziran in lakiran polikarbonat z enakomerno porazdelitvijo svetlobnega snopa, širok svetlobni snop. Ohišje: Aluminij, prašno barvan, črne barve montirano na nosilni palčki. Usmerjenost: Rotacija 355°. Napajalnik: Integriran visoko učinkoviti LED konverter z regulacijskim izhodom DALI. IP zaščita: 20. Svetlobni tok: minimalno 1900lm. Električna poraba: maksimalno 16W. Kot npr. Intra Lighting, tip Pipes C 100 DECO 2000 lm 16 W 830 DALI 60° white, 13052231C01 ali enakovredno; (S26)</t>
  </si>
  <si>
    <t xml:space="preserve">Vgradna stropna panelna LED svetilka dimenzij: 597x597x112mm. Svetlobni vir: LED RGB moduli visoke svetilnosti Optika: Parabolična optika iz visoko odsevnega satiniranega aluminija zaščitena s transparentnim kaljenim steklom. Ohišje: profil iz jeklene pločevine, prašno barvan v beli barvi. Napajalnik: integriran visoko učinkoviti LED konverter z regulacijskim izhodom RGB DALI. IP zaščita: 65. Električna poraba: maksimalno 35W. Kot npr. Intra Lighting, tip Alkon RV HMP 35W RGB DALI 597x597 IP20 white, 11292111111S1 ali enakovredno; (S27) </t>
  </si>
  <si>
    <t>Vgradna LED svetilka premera 120mm ter višine 57mm. Svetlobni vir: PCB LED moduli visoke svetilnosti, mid-power SMD LED, CRI &gt; 80, barvno odstopanje MacAdam ≤ 3, 50.000h L80 B10, barva svetlobe 3000K. Optika: Satiniran opalni PMMA prosojnik. Ohišje: Aluminij, prašno barvan, bele barve. Napajalnik: Dislociran visoko učinkoviti LED konverter s konstantnim tokom. IP zaščita: 44. Svetlobni tok: minimalno 1500lm. Električna poraba: maksimalno 13W. Kot npr. Intra Lighting, tip Nola RV FL DPR 800-1550 lm 6-13 W 250-500 mA 25 V 830 IP44 white/white 500 mA, 18291023111 ali enakovredno 
Driver PF22 22W 125-500mA max.44V FO,
702120264; (S28)</t>
  </si>
  <si>
    <t>Vgradna LED svetilka dimenzij 1195x49x65mm. Dimenzije svetilke prilagojene uporabljenemu stropu. Svetlobni vir: PCB LED moduli visoke svetilnosti, mid-power SMD LED, CRI &gt; 80,  barvno odstopanje MacAdam ≤ 3, 50.000h L80 B10, barva svetlobe 3000K. Optika: Satiniran opalni PMMA prosojnik. Ohišje: Ekstrudiran aluminijski profil, prašno barvan, strukturna bela barva. Napajalnik: Integriran visoko učinkoviti LED konverter z regulacijskim izhodom DALI. IP zaščita: 44. Svetlobni tok: minimalno 1850lm. Električna poraba: maksimalno 19W. Kot npr. Intra Lighting, tip Kalis 65 RV SOP 1900 lm 19 W 830 L1195 mm DALI IP44 white, 17241151031S1 ali enakovredno; (S29)</t>
  </si>
  <si>
    <t>Vgradni LED downlighter z vidnim robom premera 240mm. Svetlobni vir: PCB LED moduli visoke svetilnosti, mid-power SMD LED, CRI &gt; 80, spremenljiva barva svetlobe tunable white, barvno odstopanje MacAdam ≤ 3, 50.000h L80 B10. Hladilni sistem: Pasivni hladilnik iz tlačno litega aluminija. Optika: Mikroprizmatična difuzna PMMA optika. Ohišje: Polikarbonat, bele barve. Napajalnik: LED konverter z regulacijskim izhodom TW DALI. IP zaščita: 44. Svetlobni tok: minimalno 1200lm. Električna poraba: maksimalno 12W. Kot npr. Intra Lighting, tip Nitor RV DPR 1250 lm 12 W 450 mA 26 V TW IP44 white/white,
148120262011 ali enakovredno
Driver LC35/2DA TW 35W 450mA DALI,
19080450000; (S30)</t>
  </si>
  <si>
    <t>Vgradni LED downlighter z vidnim robom premera 240mm. Svetlobni vir: PCB LED moduli visoke svetilnosti, mid-power SMD LED, CRI &gt; 80, spremenljiva barva svetlobe tunable white, barvno odstopanje MacAdam ≤ 3, 50.000h L80 B10. Hladilni sistem: Pasivni hladilnik iz tlačno litega aluminija. Optika: Mikroprizmatična difuzna PMMA optika. Ohišje: Polikarbonat, bele barve. Napajalnik: LED konverter z regulacijskim izhodom TW DALI. IP zaščita: 44. Svetlobni tok: minimalno 1950lm. Električna poraba: maksimalno 18W. Kot npr. Intra Lighting, tip Nitor RV DPR 1100-2150 lm 9-19 W 350-750 mA 26 V 830 IP44 white/white 700 mA, 148120212011 ali enakovredno
Driver P42 42W 300-1050mA 3-44V FO, 702120196 (S31)</t>
  </si>
  <si>
    <t>Nadgradna LED svetilka dimenzij 1965x36x65mm.
Svetlobni vir: PCB LED moduli visoke svetilnosti, mid-power SMD LED, CRI &gt; 80,  barvno odstopanje MacAdam ≤ 3, 50.000h L80 B10, barva svetlobe 3000K. Optika: Satiniran opalni PMMA prosojnik. Ohišje: Ekstrudiran aluminijski profil, prašno barvan, strukturna črna barva. Napajalnik: Integriran visoko učinkoviti LED konverter s konstantnim tokom. IP zaščita: 43. Svetlobni tok: minimalno 4650lm. Električna poraba: maksimalno 48W. Kot npr. Intra Lighting, tip Kalis 65 C/S SOP 4800 lm 48 W 830 L1965 mm FO IP43 white, 17251481061 ali enakovredno; (S32)</t>
  </si>
  <si>
    <t xml:space="preserve">Linearna profilna svetilka dimenzij 2000x26x13,5mm, z zaščito IP65 z 196×0,09W LED/m. Barva svetlobe 4000K. Telo iz ekstrudirane aluminijeve zlitine s sprednjo zaščito iz smole. Stropna ali stenska namestitev s priloženimi skritimi sponkami. Priložen 1m belega PVC kabla 2×0,35. Napajalna enota ni vključena. IP zaščita: 65. Svetlobni tok: minimalno 2800lm. Električna poraba: maksimalno 36W. Kot npr. 2m Jetro - Zod 4000K Opal, 3070 ali enakovredno 
Power supply for max 3.3m,
330003400; (Z1) </t>
  </si>
  <si>
    <t>Stenska vgradna LED svetilka za zunanjo montažo. . Električna poraba: maksimalno 2 W, kot npr. Quara65_Q Path-Marker 2W DC izdelka: 86563N70 ali enakovredno (Z4)</t>
  </si>
  <si>
    <t>doza za svetilko za podom izvedbo svetilke, kot npr. CONTROCASSA LED D.62,5x70 F0.5, šifra izdelka: 5084338XX ali enakovredno</t>
  </si>
  <si>
    <t>napajalnik za stenske svetilke, kot npr. 99179 Controlgears driver 180÷300 mA AC, šifra izdelka: 5099179 ali enakovredno</t>
  </si>
  <si>
    <t>Krmilnik za DALI sistem razsvetljave, kateri podpira 128 elementov krmiljenja (2 liniji po 64 elementov), integriran 250mA napajalnik za elemente, 10/100Mbit/s hitrost povezave podprta z internet TCP/IP protokolom in podprta z Ethernet I/O komunikacijo, kot npr. Cu 910 HELVAR ali enakovredno</t>
  </si>
  <si>
    <t>DALI vmesnik namenjeno krmiljenju razsvetljave, kot npr. Cu 444 HELVAR ali enakovredno</t>
  </si>
  <si>
    <t>Nagibni mikrovalovni senzor za avtomatsko regulacijo osvetljenosti prostora, kot npr. Sens iDIM SENSE cod.314 HELVAR ali enakovredno</t>
  </si>
  <si>
    <t>Napajalna enota z zahtevano 250mA napajanje sistema, nameščena na DIN tirnici z LED prikazom delovanja naprave, kot npr. Cu 402 HELVAR ali enakovredno</t>
  </si>
  <si>
    <t>Kontroler za krmiljenje DALI sistema vhodna napetost 220-240 V AC 50-60 Hz razpoložljiv krmilni tok DALI 64 mA na enem kanalu in 96mA  prek obeh kanalov, vmesnik senzorja maks. 4 DALIeco LS/PD LI ali 4 DALIeco LS/PD LI NP ali 1 HF LS LI senzor, poraba el. energije 0,2 W - 3,0 W, IP20, razred zaščitne izolacije II, kot npr. Osram DALIeco kontroler s touch-dim kontrolo</t>
  </si>
  <si>
    <t>Mikrovalovni senzor prisotnosti, kot. npr. Sens iDIM SENSE cod.313 HELVAR ali enakovredno</t>
  </si>
  <si>
    <t>Senzor prisotnosti, kot. npr. Sens iDIM SENSE cod.321 HELVAR ali enakovredno</t>
  </si>
  <si>
    <t>SWITCH 12-portni</t>
  </si>
  <si>
    <t>Zagon sistema razsvetljave</t>
  </si>
  <si>
    <t xml:space="preserve">Meritve osvetlitve </t>
  </si>
  <si>
    <t>ELEKTRO DEL - VARNOSTNA RAZSVETLJAVA</t>
  </si>
  <si>
    <t>Vgradno podnožje za podometno montažo svetilke SafeLite SL20</t>
  </si>
  <si>
    <t>Dvostranska piktogramska pleksi tabla, vidljivost 20m, skladna z ISO 7010, smer DOL/prazno</t>
  </si>
  <si>
    <t>Dvostranska piktogramska pleksi tabla, vidljivost 20m, skladna z ISO 7010, smer LEVO/DESNO</t>
  </si>
  <si>
    <t>Šolanje kadra in predaja upravitelju</t>
  </si>
  <si>
    <t xml:space="preserve">Meritve varnostne osvetlitve </t>
  </si>
  <si>
    <t>-V ceni je všteta dobava, prevoz, montaža, preizkus, vgradnja, certifikati, zidarska pomoč, drobni potrošni in vezni material ter pregled sistema, meritve in funkcionalni preizkus delovanja sistema, garancijska izjava ter izdaja certifikata s strani pooblaščene organizacije.</t>
  </si>
  <si>
    <t>-Kabli predvideni za inštalacijo v objektu morajo biti v brezhalogenski izvedbi. Skladno s študijo požarne varnosti so znotraj prostorov stavbe (hodniki, sobe, garderobe, pisarne, tehnični prostori, jedilnica, avla, kuhinja) predvideni električni kabli – težko gorljivi (razred Cca s1 d2 a1 → SIST EN 50575), na zaščitenih delih poti (zaščiteno stopnišče) električni kabli – težko gorljivi (razred Bca s1 d2 a1 → SIST EN 50575)</t>
  </si>
  <si>
    <t>-Sestava dokazila o zanesljivosti objekta komplet z vsemi prilogami je kot dolžnost zajeta v ponudbi izvajalca.</t>
  </si>
  <si>
    <t>ELEKTRO DEL</t>
  </si>
  <si>
    <t>Dobava in montaža kabla N2XH, položenega na kabelske police in kanale, v PN in instalacijske cevi ali uvlečen v kabelsko kanalizacijo. Kabli predvideni za inštalacijo v objektu morajo biti v brezhalogenski izvedbi. Skladno s študijo požarne varnosti so znotraj prostorov stavbe (hodniki, sobe, garderobe, pisarne, tehnični prostori, jedilnica, avla, kuhinja) predvideni električni kabli – težko gorljivi (razred Cca s1 d2 a1 → SIST EN 50575), na zaščitenih delih poti (zaščiteno stopnišče) električni kabli – težko gorljivi (razred Bca s1 d2 a1 → SIST EN 50575)</t>
  </si>
  <si>
    <t>- 2x1,5 mm2</t>
  </si>
  <si>
    <t>- 3x1,5 mm2</t>
  </si>
  <si>
    <t>- 5x1,5 mm2</t>
  </si>
  <si>
    <t>- 7x1,5 mm2</t>
  </si>
  <si>
    <t>- 3x2,5 mm2</t>
  </si>
  <si>
    <t>- 5x2,5 mm2</t>
  </si>
  <si>
    <t>- 3x4mm2</t>
  </si>
  <si>
    <t>- 5x4 mm2</t>
  </si>
  <si>
    <t>- 3x6mm2</t>
  </si>
  <si>
    <t>- 5x6 mm2</t>
  </si>
  <si>
    <t>- 5x10 mm2</t>
  </si>
  <si>
    <t>- 5x16 mm2</t>
  </si>
  <si>
    <t>- 4x25 mm2</t>
  </si>
  <si>
    <t>- 4x35 mm2</t>
  </si>
  <si>
    <t>- 4x50 mm2</t>
  </si>
  <si>
    <t>- 4x95 mm2</t>
  </si>
  <si>
    <t>- 4x185 mm2</t>
  </si>
  <si>
    <t>- 5x25 mm2</t>
  </si>
  <si>
    <t>- 5x35 mm2</t>
  </si>
  <si>
    <t>- 5x70 mm2</t>
  </si>
  <si>
    <t>- 5x95 mm2</t>
  </si>
  <si>
    <t>- 5x150 mm2</t>
  </si>
  <si>
    <t xml:space="preserve">Dobava in montaža kabla NA2XY, uvlečen v kabelsko kanalizacijo in pritrjen na kabelske lestve-police do R.G-M, R.G-A ter preklopno krmilne omare pri DEA. </t>
  </si>
  <si>
    <t>- 5x300 mm2</t>
  </si>
  <si>
    <t>- FLEX-H 3x0,75mm2</t>
  </si>
  <si>
    <t>- FLEX-H 12x0,5mm2</t>
  </si>
  <si>
    <t>Vodnik JE-H(ST)H brezhalogenski vodnik položenega na kabelske police in kanale, v PN in instalacijske cevi ali uvlečen v kabelsko kanalizacijo. Skladno s študijo požarne varnosti so znotraj prostorov stavbe (hodniki, sobe, garderobe, pisarne, tehnični prostori, jedilnica, avla, kuhinja) predvideni električni kabli – težko gorljivi (razred Cca s1 d2 a1 → SIST EN 50575), na zaščitenih delih poti (zaščiteno stopnišče) električni kabli – težko gorljivi (razred Bca s1 d2 a1 → SIST EN 50575)</t>
  </si>
  <si>
    <t>- 1x2x0,8 mm2</t>
  </si>
  <si>
    <t>- 2x2x0,8 mm2</t>
  </si>
  <si>
    <t>Kabel ognjeodporen NHXCH-J E60, za napajanje dvigala, komplet s pritrdilnim materialom za ognjeodporne kable. Skladno s študijo požarne varnosti so znotraj prostorov stavbe (hodniki, sobe, garderobe, pisarne, tehnični prostori, jedilnica, avla, kuhinja) predvideni električni kabli – težko gorljivi (razred Cca s1 d2 a1 → SIST EN 50575), na zaščitenih delih poti (zaščiteno stopnišče) električni kabli – težko gorljivi (razred Bca s1 d2 a1 → SIST EN 50575)</t>
  </si>
  <si>
    <t>- 4x4 mm2</t>
  </si>
  <si>
    <t>- 4x10 mm2</t>
  </si>
  <si>
    <t xml:space="preserve">Dobava in montaža kabla (NHXH-J FE180 E60) - 3x2,5 mm2, 0,6/1kV z CU vodnikom in opletom, ognjevarni. Kabli predvideni za inštalacijo v objektu morajo biti v brezhalogenski izvedbi ter skladni s študijo požarne varnosti. </t>
  </si>
  <si>
    <t>- 3x6 mm2</t>
  </si>
  <si>
    <t>Vodnik NHXH FE 180/E30-90 2x1,5 mm2 brezhalogenski vodnik položenega na kabelske police in kanale, v PN in instalacijske cevi ali uvlečen v kabelsko kanalizacijo. Skladno s študijo požarne varnosti so znotraj prostorov stavbe (hodniki, sobe, garderobe, pisarne, tehnični prostori, jedilnica, avla, kuhinja) predvideni električni kabli – težko gorljivi (razred Cca s1 d2 a1 → SIST EN 50575), na zaščitenih delih poti (zaščiteno stopnišče) električni kabli – težko gorljivi (razred Bca s1 d2 a1 → SIST EN 50575)</t>
  </si>
  <si>
    <t>Vodnik H07Z-K za izenačevanje potenciala in povezavo kovinskih mas, komplet z objemkami in pritrdilnim materialom. Vodniki predvideni za inštalacijo v objektu morajo biti v brezhalogenski izvedbi. Skladno s študijo požarne varnosti so znotraj prostorov stavbe (hodniki, sobe, garderobe, pisarne, tehnični prostori, jedilnica, avla, kuhinja) predvideni električni kabli – težko gorljivi (razred Cca s1 d2 a1 → SIST EN 50575), na zaščitenih delih poti (zaščiteno stopnišče) električni kabli – težko gorljivi (razred Bca s1 d2 a1 → SIST EN 50575)</t>
  </si>
  <si>
    <t xml:space="preserve">- 6 mm2 </t>
  </si>
  <si>
    <t xml:space="preserve">- 10 mm2 </t>
  </si>
  <si>
    <t xml:space="preserve">- 16 mm2 </t>
  </si>
  <si>
    <t xml:space="preserve">- 25 mm2 </t>
  </si>
  <si>
    <t>Cu pletenica 35 mm2 za premostitve izolirnih spojev raznih kovinskih mas.</t>
  </si>
  <si>
    <t>Perforirane pocinkane kabelske police za horizontalni razvod kablov (tudi šibkotočnih instalacij),  višine 5 cm s pokrovi, skupaj s konzolami, veznimi in končnimi elementi, ozemljitvijo ter pritrdilnim materialom.</t>
  </si>
  <si>
    <t>- PK 50 mm</t>
  </si>
  <si>
    <t>- PK 100 mm</t>
  </si>
  <si>
    <t>- PK 200 mm</t>
  </si>
  <si>
    <t>- PK 300 mm</t>
  </si>
  <si>
    <t>Plastična, gibljiva, instalacijska cev, položena p/o v predelne stene ali liti beton, komplet z razvodnimi dozami in pritrdilnim materialom</t>
  </si>
  <si>
    <t>Inštalacijska plastična PN cev, položena n/o, komplet s koleni, skobami in ostlaim drobnim pritrdilnim in spojnim materialom.</t>
  </si>
  <si>
    <t>Pregibna ognjevarna brezhalogenska instal. zašč. cev iz umetne snovi, položena n/o (v spuščenih stropovih)</t>
  </si>
  <si>
    <t>Pregibna plastificirana cev EUROFLEX, položena n/o, z uvodnicami in pritrdilnim materialom</t>
  </si>
  <si>
    <t>PVC razvodni kanal bele barve, komplet s koleni in zaključki ter pritrdilnim materialom</t>
  </si>
  <si>
    <t>3-prekatni, kovinski parapetni kanal s pregrado130x72 mm, pokrovom, veznimi in končnimi elementi, zvočno zaščito, ozemljitvijo ter pritrdilnim materialom</t>
  </si>
  <si>
    <t>Talna doza 10M, komplet z z odišjem za vzidavo,  uvodnicami</t>
  </si>
  <si>
    <t>Dodatne izenačitve potecialov, komplet s pritrdilnim materialom.</t>
  </si>
  <si>
    <t>Stikala (modul) posameznih stikalnih kombinacij, tip:  (TEM Čatež,  potrdi arhitekt), p/o, 230V, komplet z dozo, nosilnim in okrasnim okvirčkom, ter polnilnim elementom - obračun po kosu:</t>
  </si>
  <si>
    <t>- tipka, 16A</t>
  </si>
  <si>
    <t>- navadno, 16A</t>
  </si>
  <si>
    <t>- navadno, z lučko, 16A</t>
  </si>
  <si>
    <t>- izmenično, 16A</t>
  </si>
  <si>
    <t>Stikala (modul) posameznih stikalnih kombinacij, tip:  (TEM Čatež,  potrdi arhitekt), n/o, 230V, komplet z ohišjem - obračun po kosu:</t>
  </si>
  <si>
    <t>Smerna tipka (gor-dol za krmiljenje žaluzij) skladna s sistemom ponudnika opreme</t>
  </si>
  <si>
    <t>IR senzor gibanja komplet s 16A 230V kontaktorjem za zunanjo montažo, po izboru arhitekta</t>
  </si>
  <si>
    <t>- 180°</t>
  </si>
  <si>
    <t>- 360°</t>
  </si>
  <si>
    <t>Vtičnica, 230V, 16A z zaščitnim kontaktom, s skupno dozo za parapetni kanal ali talno dozo, z nalepko z oznako stikalnega bloka in tokokroga iz katerega se napaja, sestavljena iz:</t>
  </si>
  <si>
    <t>- 3x vtičnica - bela</t>
  </si>
  <si>
    <t>Vtičnica schuko (modul) posameznih, tip:  (TEM Čatež,  potrdi arhitekt), p/o, 230V, komplet z dozo, nosilnim in okrasnim okvirčkom, ter polnilnim elementom.</t>
  </si>
  <si>
    <t>Vtičnica schuko (modul) posameznih, tip:  (TEM Čatež,  potrdi arhitekt), p/o, 230V IP 55, komplet z dozo, nosilnim in okrasnim okvirčkom, ter polnilnim elementom - obračun po kosu:</t>
  </si>
  <si>
    <t>Vtičnica n/o, 230V, 16A z zaščitnim kontaktom, tip:  (TEM Čatež,  potrdi arhitekt), komplet z dozo, nosilnim in okrasnim okvirčkom, ter polnilnim elementom.</t>
  </si>
  <si>
    <t>Vtičnica n/o, 400V, 32A, 5 polna, IP44 z zaščitnim kontaktom, z nalepko z oznako stikalnega bloka in tokokroga iz katerega se napaja po izboru arhitekta</t>
  </si>
  <si>
    <t>Vtičnica n/o trifazna 400V/16A, petpolna, z zaščitnim kontaktom, plastične izvedbe, z zaščitnim pokrovčom IP55, z nalepko z oznako razdelilnika in tokokroga iz katerega se napaja</t>
  </si>
  <si>
    <t>Vtičnica HDMI podometna komplet z dozo, nosilnim in okrasnim okvirčkom, ter polnilnim elementom - obračun po kosu</t>
  </si>
  <si>
    <t>Vtičnica HDMI za parapetni kanal ali talno dozo</t>
  </si>
  <si>
    <t>Vtičnica enojna RJ45 s pokrivalom P/O FTP ClassE, bela, univerzalna doza za rač. vtičnico z okvirčki kot npr. Leviton-BrandRex ali enakovredno</t>
  </si>
  <si>
    <t>Vtičnica enojna RJ45 s pokrivalom N/O FTP ClassE, bela, univerzalna za rač. vtičnico z okvirčki kot npr. Leviton-BrandRex ali enakovredno</t>
  </si>
  <si>
    <t>Vtičnica enojna RJ45 za parapetni kanal FTP ClassE, bela, univerzalna za rač. vtičnico z okvirčki kot npr. Leviton-BrandRex ali enakovredno</t>
  </si>
  <si>
    <t>Fiksni priključek z dozo in/ali priklop naprave, z nalepko z oznako stikalnega bloka in tokokroga iz katerega se napaja.</t>
  </si>
  <si>
    <t>Razvodna n/o plastična doza z uvodnicami</t>
  </si>
  <si>
    <t>- fi 60</t>
  </si>
  <si>
    <t>- fi 80</t>
  </si>
  <si>
    <t>- 100x100x50 mm</t>
  </si>
  <si>
    <t>- 150x110x70 mm</t>
  </si>
  <si>
    <t>Razvodna p/o plastična doza z uvodnicami</t>
  </si>
  <si>
    <t>- 116x92x50 mm</t>
  </si>
  <si>
    <t>- 154x92x70 mm</t>
  </si>
  <si>
    <t>Temperaturni termostat komplet s senzorjem za krmiljenje ogrevanja odtočnikov, kot npr.: Devireg 850 ali enakovredno</t>
  </si>
  <si>
    <t>Grelni kabel kot npr. DEVIFLEX DTCE 30 (230V), z zaščitnim oklepom, UV zaščito in močjo 30W/m skupaj s pritrdilnim materialom za ogrevanje žlebov in žlot na strehi in nadstreškom</t>
  </si>
  <si>
    <t>- 27 m</t>
  </si>
  <si>
    <t>- 85 m</t>
  </si>
  <si>
    <t>- 125 m</t>
  </si>
  <si>
    <t>- 140 m</t>
  </si>
  <si>
    <t>Zvočno izolativne električne doze, nameščene v mavčni steni med sobami</t>
  </si>
  <si>
    <t>Udarna n/o gobica rdeče barve za izklop v sili, komplet z dozo, IP 66, nameščene pri glavnem vhodu.</t>
  </si>
  <si>
    <t>Dobava in montaža drog dim. fi 42mm za sistem ODT</t>
  </si>
  <si>
    <t>Dobava in montaža stenke 10'' rack omare za multimedijsko opremo</t>
  </si>
  <si>
    <t xml:space="preserve">Senzor prisotnosti z zvočnim javljalnikom komplet z ožičenjem ter priklopom do funkcionalnega delovanja za detekcijo varovancev v skupnem prostoru dementnega oddelka </t>
  </si>
  <si>
    <t>Demontaža in hramba obstoječe centrale sesterkega klica za varovanja stanovanja ter ponovna montaža ter vzpostavitev delovnja na obstoječi sistem.</t>
  </si>
  <si>
    <t>Prenapetostni zaščitni odvodnik 15 kA, kategorije I+II, (2x), s prikazom stanja, z ozemljitveno šino, nameščenimi v n/o IP65 ohišje kompletno z uvodnicami, DIN letvijo ter veznim,  pritrdilnim in označevalnim materialom.</t>
  </si>
  <si>
    <t>Kabelska lester 200mm x 3000mm x 60 mm komplet spritrdilnim materialom</t>
  </si>
  <si>
    <t>Podometna omarica z kovinskimi vratci in ključavnico z naslednjo opremo za potrebe krmiljenja odprtosti vrat:</t>
  </si>
  <si>
    <t>- tedenska ura SHT-1 ETI</t>
  </si>
  <si>
    <t>1x</t>
  </si>
  <si>
    <t>- instalacijski odklopnik, 230V, Icu = 10 kA, enopolni, C10A</t>
  </si>
  <si>
    <t>- panik kontroler s ključavnico komplet z tipko izklop v sili, ključavnico nameščeno na terminalu ter zunanjo ključavnico</t>
  </si>
  <si>
    <t xml:space="preserve">- napajalnik 48 W vhodna napetost: 100-240V AC, izhodna napetost: 24 VDC 2A  </t>
  </si>
  <si>
    <t>Priklop elektrokrmilnih omar, zunanjih strojnih ali elektro naprav na izvor električnega napajanja</t>
  </si>
  <si>
    <t>Priklop vrat, prezračevalnih naprav, kaloriferjev, konvektorjev, dvižnih miz, stiskalnic, filtracij zraka, pisoarjev, klimatov, elementov toplotne postaje, loput, odvodnih ventilatorjev, bojlerjev, kuhinjskih naprav, polnilnik postaj, central ter ostale teh. opreme do funkcionalnega delovanja</t>
  </si>
  <si>
    <t>Tesnjenje kabelskih prehodov skozi zidove z ognjeodporno maso
Požarno tesnjenje prehodov inštalacij skozi meje požarnih sektorjev z uporabo:
- požarnega polnila
- intumescenčnega požarnega premaza</t>
  </si>
  <si>
    <t>Razdelilnik R.G-M</t>
  </si>
  <si>
    <t>- prostostoječa razdelilna omara, v zaščiti IP54, dimenzij (DxVxG) 1600x2000x400mm</t>
  </si>
  <si>
    <t>- dobava  in montaža prenapetostnega zaščitnega odvodnika, nazivni odvodni PHZ I+II V/275/25, tripolni, komplet z ozemljitveno šino</t>
  </si>
  <si>
    <t>- dobava  in montaža prenapetostnega zaščitnega odvodnika, nazivni odvodni MODUL PZH I V/320/12,5 S; Uc=320V AC, komplet z ozemljitveno šino</t>
  </si>
  <si>
    <t>- kompaktni močnostni odklopnik 1000A, komplet s priključno opremo kot npr. Etibreak EB2 1000/4LE 1000A 4p APGN ali enakovredno</t>
  </si>
  <si>
    <t>- merilni tokovni transformator, kot npr. Circutor TC8 1000/5A ali enakovredno</t>
  </si>
  <si>
    <t>- Rele za nadzor faz, kot npr.  HNR-54N</t>
  </si>
  <si>
    <t>- Signalna lučka rdeča, montaža na vrata, Un=230V, kot npr. tip :xb4bvm4</t>
  </si>
  <si>
    <t>- Signalna lučka zelena, montaža na vrata, Un=230V, kot npr. tip :xb4bvm3</t>
  </si>
  <si>
    <t>- varovalčno ločilno stikalo, kot npr. ETI tip HVL 00 3-p M10-M10</t>
  </si>
  <si>
    <t>- varovalčno ločilno stikalo, kot npr. ETI tip HVL 1 3-p M10-M10</t>
  </si>
  <si>
    <t>- talilni vložki 80A, kot npr. ETI tip NV/NH 00C KOMBI Gg</t>
  </si>
  <si>
    <t>- talilni vložki 100A, kot npr. ETI tip NV/NH 00C KOMBI Gg</t>
  </si>
  <si>
    <t>- talilni vložki 160A, kot npr. ETI tip NV/NH 00C KOMBI Gg</t>
  </si>
  <si>
    <t>- talilni vložki 250A, kot npr. ETI tip NV/NH 1 C KOMBI Gg</t>
  </si>
  <si>
    <t>-Ločilno stikalo z varovalko, kot npr STV D02-3</t>
  </si>
  <si>
    <t>- Taljive varovalke - cilindrični talilni vložek 35A</t>
  </si>
  <si>
    <t>- Taljive varovalke - cilindrični talilni vložek 50A</t>
  </si>
  <si>
    <t>- Inštalacijski odklopnik, 230V, Icu &gt; 10 kA, enopolni, karakteristike B6A</t>
  </si>
  <si>
    <t>- Inštalacijski odklopnik, 230V, Icu &gt; 10 kA, enopolni, karakteristike B10A</t>
  </si>
  <si>
    <t>- Inštalacijski odklopnik, 230V, Icu &gt; 10 kA, enopolni, karakteristike B16A</t>
  </si>
  <si>
    <t>- Inštalacijski odklopnik, 230V, Icu &gt; 10 kA, enopolni, karakteristike B20A</t>
  </si>
  <si>
    <t>- Inštalacijski odklopnik, 400V, Icu &gt; 10 kA, tropolni, karakteristike B6A</t>
  </si>
  <si>
    <t>- Inštalacijski odklopnik, 400V, Icu &gt; 10 kA, tropolni, karakteristike B16A</t>
  </si>
  <si>
    <t>- Inštalacijski odklopnik, 400V, Icu &gt; 10 kA, tropolni, karakteristike B32A</t>
  </si>
  <si>
    <t>- zakasnilni rele za zakasnitev trenutka izklopa za montažo na DIN letev, kot npr. ali enakovredno: Eti CMR 4</t>
  </si>
  <si>
    <t>- kontaktor 2 polni ,krmilna napetost 230V AC, kontakti 1xNO, za montažo na DIN letev, enakih karakteristik in kvalitete kot npr. ali enakovredno: ETI R 20-20 230 V</t>
  </si>
  <si>
    <t xml:space="preserve"> - kontaktor 2 polni ,krmilna napetost 24V/230V DC/AC, kontakti 1xNO, za montažo na DIN letev, enakih karakteristik in kvalitete kot npr. ali enakovredno: ETI RD 20-20 24V</t>
  </si>
  <si>
    <t>- Zaščitno stikalo na diferenčni tok (RCD), kot npr. ETI EFI-4, tip A, 40A/30 mA</t>
  </si>
  <si>
    <t xml:space="preserve">- Prenapetostni zaščitni odvodnik 2kA, 24V </t>
  </si>
  <si>
    <t>Odštevalni trifazni števec, z osvetljenim LCD zaslonom, komplet s tokovnimi merilnimi transformatorji, kot npr. Socomec Countis E53</t>
  </si>
  <si>
    <t>Razdelilnik R.G-A</t>
  </si>
  <si>
    <t>- kompaktni močnostni odklopnik 800A, komplet s priključno opremo kot npr. Etibreak EB2 800/4LE 800A 4p APGN ali enakovredno</t>
  </si>
  <si>
    <t>- merilni tokovni transformator, kot npr. Circutor TC8 800/5A ali enakovredno</t>
  </si>
  <si>
    <t>- Taljive varovalke - cilindrični talilni vložek 20A</t>
  </si>
  <si>
    <t>- Taljive varovalke - cilindrični talilni vložek 63A</t>
  </si>
  <si>
    <t>- Inštalacijski odklopnik, 400V, Icu &gt; 10 kA, tropolni, karakteristike C16A</t>
  </si>
  <si>
    <t>- Inštalacijski odklopnik, 400V, Icu &gt; 10 kA, tropolni, karakteristike B40A</t>
  </si>
  <si>
    <t>- odštevalni trifazni števec, z osvetljenim LCD zaslonom, komplet s tokovnimi merilnimi transformatorji, kot npr. Socomec Countis E53</t>
  </si>
  <si>
    <t>- odštevalni trifazni števec 80A, modularno nameščen 
(4 moduli), z osvetljenim LCD zaslonom in dvema tipkama, ki sta dostopna neposredno s sprednje plošče, kot npr. Countis E21</t>
  </si>
  <si>
    <t>- Stikalo za montažo na DIN letev, 25A, kontaktni sklop (1-0)</t>
  </si>
  <si>
    <t>Razdelilnik R.UPS</t>
  </si>
  <si>
    <t>- vgradnja elementov v elektro omari R.2A z ustrezno mehansko ločitvijo, komplet z oznakami</t>
  </si>
  <si>
    <t>- inštalacijski odklopnik, 230V, Icu &gt; 10 kA, enopolni, karakteristike B16A</t>
  </si>
  <si>
    <t>- signalna lučka zelena, montaža na vrata, Un=230V, kot npr. tip :xb4bvm3</t>
  </si>
  <si>
    <t>- grebenasto stikalo 4p 40A</t>
  </si>
  <si>
    <t>- ožičenje razdelilnika s kanali za ožičenje, prekrivnimi ploščami, montažnimi letvami, vrstnimi sponkami, komplet s priključki, napisnimi ploščicami opreme razdelilnika in kablov, uvodnicami, pritrdilnim in ostalim drobnim materialom, izdelavo krmilnih in enopolnih načrtov, predajo dokumentacije, meritev in certifikatov za ta razdelilnik, z ključavnico</t>
  </si>
  <si>
    <t xml:space="preserve">OPOMBA: Pred izdelavo omare, dimenzije le-te preveriti glede na dimenzije dobavljene opreme, njene prostorske zahteve ter stanje na terenu!
</t>
  </si>
  <si>
    <t>Razdelilnik R.K</t>
  </si>
  <si>
    <t>- Nadometna kovinska omara, dimenzij (DxVxG) 400x400x210mm</t>
  </si>
  <si>
    <t>- Prenapetostni zaščitni odvodnik 15kA, kategorije II, kot npr. ETI tip ETITEC C 275/20, SPD skladen z EN61643-1 ali enakovredno</t>
  </si>
  <si>
    <t>- bremensko ločilno stikalo 40A, komplet z ročico zunanjo za vklop razdelilne omare</t>
  </si>
  <si>
    <t>- inštalacijski odklopnik, 230V, Icu &gt; 10 kA, enopolni, karakteristike B10A</t>
  </si>
  <si>
    <t>Razdelilnik R.PR</t>
  </si>
  <si>
    <t>- bremensko ločilno stikalo 100A, komplet z ročico zunanjo za vklop razdelilne omare</t>
  </si>
  <si>
    <t>- Inštalacijski odklopnik, 400V, Icu &gt; 10 kA, tropolni, karakteristike B20A</t>
  </si>
  <si>
    <t>- ločilno bremensko stikalo n/o, 3P, 40A v ohišju IP65</t>
  </si>
  <si>
    <t>Razdelilnik R.BAR</t>
  </si>
  <si>
    <t>- Podometna kovinska omara, dimenzij (DxVxG) 350x600x100mm</t>
  </si>
  <si>
    <t>Razdelilnik R.UPRAVA</t>
  </si>
  <si>
    <t>- stikalo vgradno SV, 4P, 40A za montažo na din letev</t>
  </si>
  <si>
    <t>Razdelilnik R.P-D</t>
  </si>
  <si>
    <t>- Podometna kovinska omara, dimenzij (DxVxG) 600x1200x300mm</t>
  </si>
  <si>
    <t>- bremensko ločilno stikalo 63A, komplet z ročico zunanjo za vklop razdelilne omare</t>
  </si>
  <si>
    <t>- inštalacijski odklopnik, 230V, Icu &gt; 10 kA, enopolni, karakteristike B20A</t>
  </si>
  <si>
    <t>- inštalacijski odklopnik, 230V, Icu &gt; 10 kA, enopolni, karakteristike C25A</t>
  </si>
  <si>
    <t>- Zaščitno stikalo na diferenčni tok z nadtokovno zaščito (KZS),1p, kot npr. ETI tip KZS-2M tip A, 16A/10 mA ali enakovredno</t>
  </si>
  <si>
    <t>Razdelilnik R.1N</t>
  </si>
  <si>
    <t>- Nadometna kovinska omara, dimenzij (DxVxG) 1000x1400x400mm</t>
  </si>
  <si>
    <t>- bremensko ločilno stikalo 80A, komplet z ročico zunanjo za vklop razdelilne omare</t>
  </si>
  <si>
    <t>-Ločilno stikalo, kot npr STV D02-3</t>
  </si>
  <si>
    <t xml:space="preserve">- odštevalni trifazni števec 80A, modularno nameščen 
(4 moduli), z osvetljenim LCD zaslonom in dvema tipkama, ki sta dostopna neposredno s sprednje plošče, kot npr. Countis E21
</t>
  </si>
  <si>
    <t>Razdelilnik R.1A</t>
  </si>
  <si>
    <t>- vgradnja elementov v elektro omari R.1N z ustrezno mehansko ločitvijo, komplet z oznakami</t>
  </si>
  <si>
    <t>Razdelilnik R.1N-D</t>
  </si>
  <si>
    <t>Razdelilnik R.KUH</t>
  </si>
  <si>
    <t>- prostostoječa razdelilna omara, v zaščiti IP54, dimenzij (DxVxG) 1000x2000x400mm</t>
  </si>
  <si>
    <t>- bremensko ločilno stikalo 630A, komplet z ročico zunanjo za vklop razdelilne omare</t>
  </si>
  <si>
    <t>- Inštalacijski odklopnik, 400V, Icu &gt; 10 kA, tropolni, karakteristike B25A</t>
  </si>
  <si>
    <t>- Inštalacijski odklopnik, 400V, Icu &gt; 10 kA, tropolni, karakteristike B50A</t>
  </si>
  <si>
    <t>- Inštalacijski odklopnik, 400V, Icu &gt; 10 kA, tropolni, karakteristike B63A</t>
  </si>
  <si>
    <t>- Inštalacijski odklopnik, 400V, Icu &gt; 10 kA, tropolni, karakteristike B160A</t>
  </si>
  <si>
    <t>- ločilno bremensko stikalo n/o, 3P, 63A v ohišju IP65</t>
  </si>
  <si>
    <t>Razdelilnik R.FR</t>
  </si>
  <si>
    <t>- Podometna kovinska omara, dimenzij (DxVxG) 350x450x100mm</t>
  </si>
  <si>
    <t>Razdelilnik R.PE</t>
  </si>
  <si>
    <t>Razdelilnik R.AMB</t>
  </si>
  <si>
    <t>Razdelilnik R.ZOB</t>
  </si>
  <si>
    <t>Razdelilnik R.DC</t>
  </si>
  <si>
    <t>- Podometna kovinska omara, dimenzij (DxVxG) 600x600x150mm</t>
  </si>
  <si>
    <t>Razdelilnik R.2N</t>
  </si>
  <si>
    <t>- Taljive varovalke - cilindrični talilni vložek 40A</t>
  </si>
  <si>
    <t>Razdelilnik R.2A</t>
  </si>
  <si>
    <t>- vgradnja elementov v elektro omari R.2N z ustrezno mehansko ločitvijo, komplet z oznakami</t>
  </si>
  <si>
    <t>Razdelilnik R.2N-L</t>
  </si>
  <si>
    <t>Razdelilnik R.2N-D</t>
  </si>
  <si>
    <t>Razdelilnik R.3N</t>
  </si>
  <si>
    <t>Razdelilnik R.3A</t>
  </si>
  <si>
    <t>- vgradnja elementov v elektro omari R.3N z ustrezno mehansko ločitvijo, komplet z oznakami</t>
  </si>
  <si>
    <t>Razdelilnik R.3N-L</t>
  </si>
  <si>
    <t>- Podometna kovinska omara, dimenzij (DxVxG) 400x400x210mm</t>
  </si>
  <si>
    <t>Razdelilnik R.3N-D</t>
  </si>
  <si>
    <t>Razdelilnik R.4N</t>
  </si>
  <si>
    <t>Razdelilnik R.4A</t>
  </si>
  <si>
    <t>- vgradnja elementov v elektro omari R.4N z ustrezno mehansko ločitvijo, komplet z oznakami</t>
  </si>
  <si>
    <t xml:space="preserve"> - kontaktor 3 polni ,krmilna napetost 24V/400V DC/AC, kontakti NO, za montažo na DIN letev, enakih karakteristik in kvalitete kot npr. ali enakovredno: ETI R63-40</t>
  </si>
  <si>
    <t>Razdelilnik R.4N-L</t>
  </si>
  <si>
    <t>Razdelilnik R.S (razdelilnik sobe)</t>
  </si>
  <si>
    <t xml:space="preserve">- podometna omarica, kot npr. ECM 18PO ali enakovredno </t>
  </si>
  <si>
    <t>- prenapetostni zaščitni odvodnik 15 kA, razred B, (2x), s prikazom stanja, komplet z ozemljitveno šino (protec)</t>
  </si>
  <si>
    <t>3x</t>
  </si>
  <si>
    <t>- Zaščitno stikalo na diferenčni tok z nadtokovno zaščito (KZS),1p, kot npr. ETI tip KZS-2M tip A, 20A/30 mA ali enakovredno</t>
  </si>
  <si>
    <t>Razdelilnik R.S-A</t>
  </si>
  <si>
    <t>Dobava, montaža in priklop dvovrstne (2x12M) nadometne razdelilne omarice za krmiljenje CNS sistema napajana iz etažne omare agregata, montirana v medstropovju, komplet z inštalacijskim odklopnikom B6A in prenapetostno zaščito kategorije II</t>
  </si>
  <si>
    <t>Dobava in montaža filtrske avtomatske kompenzacijske naprave s stopenjskim preklopom, ustreznim prezračevanjem.
Dograditev razdelilnika z varovalčnim ločilnikom, priključnimi varovalkami 250A in dovodnim kablom N2XH-J 4x150 mm2.
Izvajalec izbere ustrezno napravo po opravljenih meritvah.</t>
  </si>
  <si>
    <t>-Cene na enoto in vrednosti so v EUR brez DDV!</t>
  </si>
  <si>
    <t>Medpovezava GKV do KV-1 in GKV-TK
(GKV-KV1 = 12xFO SM OS2 + 12xClassEA kabel)
(GKV-TK = 12xFO SM OS2)</t>
  </si>
  <si>
    <t>Varjenje zaključnega kabla na optični kabel</t>
  </si>
  <si>
    <t>a.) Nosilec 19" vgradne višine 1U(1HE) z odprtinami za vgradnjo do max 24
priključnih konektorjev RJ45 in organizatorjem kablov ter ozemljitvijo - barva
ČRNA</t>
  </si>
  <si>
    <t xml:space="preserve">a.) Nosilec 19" vgradne višine 1U(1HE) z odprtinami za vgradnjo do max 24
priključnih konektorjev RJ45 in organizatorjem kablov ter ozemljitvijo - barva
ČRNA
</t>
  </si>
  <si>
    <t>Meritev optične povezave - PowerMeter
(poročilo optičnih meritev za 25letno sistemsko garancijo proizvajalca)</t>
  </si>
  <si>
    <t>Meritve UTP/FTP EN-ClassEA instalacije
(poročilo bakrenih meritev za 25letno sistemsko garancijo proizvajalca)</t>
  </si>
  <si>
    <t>Ostalo dodatno v omari:
• 12x OBJEMKA 700 za vertikalno
urejanje ožičenj - montaža zadaj
• 2x PLOŠČA UVODA KABLOV S
ŠČETKO za dno/pokrov - na
pokrovu
• 1x POLICA FIKSNA 735mm do
40kg
• 4x 1U 19" 8x 230V razdelilec</t>
  </si>
  <si>
    <t>Ostalo dodatno v omari:
• 12x OBJEMKA 700 za vertikalno
urejanje ožičenj - montaža zadaj
• 2x PLOŠČA UVODA KABLOV S
ŠČETKO za dno/pokrov - na
pokrovu
• 1x POLICA FIKSNA 735mm do
40kg
• 1x 1U 19" 8x 230V razdelilec - UPS priklop</t>
  </si>
  <si>
    <t>●barva črna
●kovinsko ohišje za preprečevanje PoE pregrevanja
●protiprašni pokrov na konektorju
●ToolFree zaključevanje
●Pozlačeni (min 50μm - mikrometer) bakreni kontakti
●Testiran na min 750 vklopov in izklopov
●Dovoljena temperatura med delovanjem - 10°C do 60°C
●Dovoljena PoE obremenitev v skladu z IEEE802.3bt Type3 (60W)
/ porabniki kot npr. kamere, WiFi, ključavnice….</t>
  </si>
  <si>
    <t>Avdio naprava za večnamenske prostore , sestavljena iz:</t>
  </si>
  <si>
    <t>Avdio mikser- 8 - kanalni, Mikrofonski/linijski vhodi, Bluetooth</t>
  </si>
  <si>
    <t>PMR4000MKIII -  internetni radio, ultimedijski predvajalnik, 1HE/19"</t>
  </si>
  <si>
    <t>Brezžični ročni in kravatni mikrofon , UHF, 12 nastavljivih frekvenc, LD506HBH2, sprejemnik 1HE/19"</t>
  </si>
  <si>
    <t>SPM1500 - monitorski panel , 16 vhodov, regulator glasnosti,zvočnik, 1HE/19"</t>
  </si>
  <si>
    <t>Digitalni močnosti ojačevalnik  120W/100V, SEA 2 HE</t>
  </si>
  <si>
    <t>SPU1200 /K -   enota s stikalom za glavni vklop in enoto za mehki zagon, razdelilec 230V za  komponente v rack omari, 2HE/19"</t>
  </si>
  <si>
    <t>Tokovni ojačevalnik ILD 500 - izvedba za rack</t>
  </si>
  <si>
    <t>Rack omara  12  HE/19" 600x600 , komplet povezana, s steklenii vrati s ključavnico</t>
  </si>
  <si>
    <t xml:space="preserve">Istalacijski materiali in dela </t>
  </si>
  <si>
    <t>Brezhalogeni kabel FG16OM16- 2 x 1,5 mm2              cca</t>
  </si>
  <si>
    <t>Montaža  vgradnih zvočnikov z izdelavo odprtine v stropu</t>
  </si>
  <si>
    <t>Brezhalogenska PF žica za indutivno zanko debeline 1,5  mm2  (dobava in polaganje)</t>
  </si>
  <si>
    <t>AV  naprava kapelica  v sestavi:</t>
  </si>
  <si>
    <t>FUL-HD   kamera s stenski nosilcem, apajanje 230V, HDMI izhod ( kot LUMIO)</t>
  </si>
  <si>
    <t>ILD122 -tokovni ojačevalnik   za induktivno zanko</t>
  </si>
  <si>
    <t>Compact-elektromotorno videoprojekcijsko platno 240 x 135cm, bela AL kaseta</t>
  </si>
  <si>
    <t xml:space="preserve">Kabel PPL 2x 1,5 mm2             </t>
  </si>
  <si>
    <t xml:space="preserve">Kabel PPL 3x 1,5 mm2             </t>
  </si>
  <si>
    <t>Brezhalogenska PF žica za indutivno zanko debeline 1 mm2  (dobava in polaganje)</t>
  </si>
  <si>
    <t>HDMI kabel  10m HQ od kaere do rack omarice</t>
  </si>
  <si>
    <t>tasker C258</t>
  </si>
  <si>
    <t>tasker C118</t>
  </si>
  <si>
    <t>Brezhalogeni kabel FG16OM16- 3 x 1,5 mm2              cca</t>
  </si>
  <si>
    <t>Brezhalogeni kabel FG16OM16- 4 x 1,5 mm2              cca</t>
  </si>
  <si>
    <t>UTP CAT 6E</t>
  </si>
  <si>
    <t xml:space="preserve">HDMI kabel  10m HQ  </t>
  </si>
  <si>
    <t>Izvedba instalacije</t>
  </si>
  <si>
    <t>Avdio sistem negovalne kopalnice</t>
  </si>
  <si>
    <t>Mikro glasbena enota z internetnim radije, CD, Bluetooth,  daljinska komanda, 1x60W, malih dimenzij  (Demnon)</t>
  </si>
  <si>
    <t>Istalacijski materiali in dela</t>
  </si>
  <si>
    <t>izdelava instalacije</t>
  </si>
  <si>
    <t>montaža zvočnikov</t>
  </si>
  <si>
    <t>Oprema v zidni rack omarici</t>
  </si>
  <si>
    <t>Mini 4- kanalni avdio mikser- rack izvedba</t>
  </si>
  <si>
    <t xml:space="preserve">Pretvornik optični/analogni </t>
  </si>
  <si>
    <t>Rack omarica 6HE/19" - zidna itzvedba, komplet z razdelilcem 230V</t>
  </si>
  <si>
    <t xml:space="preserve">Ambientni - kondenzatorski mikrofon  (RODE)   , komplet s konektorjem  ( montaža pod strop)  </t>
  </si>
  <si>
    <t>Brezhalogenska PF žica  1 mm2</t>
  </si>
  <si>
    <t>Avdio kabel Tasker C 118</t>
  </si>
  <si>
    <t>Mikrofonski kabel Tasker C128</t>
  </si>
  <si>
    <t>Polaganje tokovne zanke ( PF žice) pred finalnim tlakom</t>
  </si>
  <si>
    <t>Mrežna oprema</t>
  </si>
  <si>
    <t>TIP5: Nadzorna, management oprema z naslednjimi karakteristikami:</t>
  </si>
  <si>
    <t>GKV - Mrežna oprema
Lokalna mrežna povezava Delovnih mest, DECT in WiFi naprav
Garancijska doba proizvajalca 5 let
Zahtevane karakteristike so opisane v uvodu pod posamezno TIPxx oznako (glej zgoraj)
Združevalno stikalo (angl. Aggregation switch)</t>
  </si>
  <si>
    <t>Opomba: stikalo se povezuje s podstikali z DAC kabli različnih dolžin</t>
  </si>
  <si>
    <t>TIP5:Cloud licenca (varen dostop od koderkoli) za nadzor in upravljanje podvozliščnega
agregatnega stikala. Vključevati mora podporo in posodobitve za 5 let</t>
  </si>
  <si>
    <t>Delovna mesta (angl. Access switch)</t>
  </si>
  <si>
    <t>SFP+ DAC (Direct Access Cable) 10Gb 1m</t>
  </si>
  <si>
    <t xml:space="preserve">SFP+ DAC (Direct Access Cable) 10Gb 3m </t>
  </si>
  <si>
    <t>TIP5:Cloud licenca (varen dostop od koderkoli) za nadzor in upravljanje dostopnega (access)
stikala. Vključevati mora podporo in posodobitve za 5 let</t>
  </si>
  <si>
    <t>DECT povezave - povezovalne baze za sestrski klic</t>
  </si>
  <si>
    <t>SFP+ DAC (Direct Access Cable) 10Gb 3m</t>
  </si>
  <si>
    <t>TIP5:Cloud licenca (varen dostop od koderkoli) za nadzor in upravljanje dostopnega (access) PoE
stikala. Vključevati mora podporo in posodobitve za 5 let</t>
  </si>
  <si>
    <t>WiFi povezave</t>
  </si>
  <si>
    <t>TIP5:Cloud licenca (varen dostop od koderkoli) za nadzor in upravljanje WiFi dostopne točke.
Vključevati mora podporo in posodobitve za 5 let</t>
  </si>
  <si>
    <t>KV-1 - Mrežna oprema
Vozlišče je namenjeno testnemu in Backup okolju brez trenutne aktivne opreme</t>
  </si>
  <si>
    <t>Skupno</t>
  </si>
  <si>
    <t>Izvedba analize pokritosti (Site Survey) z brezžičnim signalom za ponujeno dostopno točko,
zagotovitev pokritosti s predvidenim številom uporabljenih ponujenih dostopnih točk ter zahtevano
mejo kvalitete signala uporabnika -65/-67dBi za mobilni telefon</t>
  </si>
  <si>
    <t>Montaža in priklop dostopnih točk</t>
  </si>
  <si>
    <t>Montaža mrežne opreme in priklop</t>
  </si>
  <si>
    <t>Namestitev oblačnega (Cloud) nadzornega programa</t>
  </si>
  <si>
    <t>Nastavitev oblačne (Cloud)povezave v skladu z mrežno varnostno politiko investitorja (SSID,
VLAN, IEEE802.11X....)</t>
  </si>
  <si>
    <t>Nastavitve dosotpnih točk-konfiguracija</t>
  </si>
  <si>
    <t>Konfiguracija opreme L3</t>
  </si>
  <si>
    <t>Konfiguracija opreme L3lite</t>
  </si>
  <si>
    <t>OPOMBA:
Ožičenje je zajeto v vodovnem popisu del.</t>
  </si>
  <si>
    <t>ELEKTRO DEL - SOS KLIC</t>
  </si>
  <si>
    <t>Napajalnik sistema 230VAC/12VDC-6A
Napajenje sistema z SELV (varnostno ekstra nizko napetostjo), prilagojen zahtevam klicnih sistemov.
sestava/funkcijske lastnosti:
- vhod: 100-240VAC, 47-63Hz
- izhod: 12VDC, 4A
- SELV (razred zaščite II)
- galvanska ločitev izhoda od ohišja in omrežja
- stabilizirana napetost, zaščita pred kratkim stikom
- odporen na potenciale do 3.75kV
- varnostni standard: VDE 0805, IEC/EN 60950-1, EN 50178, EN 60204, EN 61558-2-8, EMC standard: EN 55022 Class B, EN 61000
- IP zaščita: IP20
- dimenzije (ŠxVxG) 70x90x55 mm
- pritrditev na standardno DIN letvico</t>
  </si>
  <si>
    <t>Ohišje napajalnika
Ustrezno pripravljeno estetsko ohišje za nadometno montažo napajalnika. Vgrajen odklopnik hkrati služi za izključitev napajanja v primeru posega v sistem 
sestava/funkcijske lastnosti:
- vgrajena avtomatska odklopnik
- IP zaščita: IP20
- vrstne sponke
- dimenzije (ŠxVxG) 215x236x112 mm
- prozoren pokrov za vizualno identifikacijo delovanja
- ohišje iz bele ABS plastike (RAL 9010)</t>
  </si>
  <si>
    <t>Strežnik z WIN10Pro OS
Strežnik z nameščenim operacijskim sistemom WIN10 Pro in programsko opremo za klicni in komunikacijski sistem.
Strežnik je razred A izdelek po DIN EN 5503. Ta izdelek lahko povzroči radijske motnje in ga ni primeren za vgradnjo v bivalne prostore. Namestitev je namenjena v komunikacijsko vozlišče za aktivno opremo. 
sestava/funkcijske lastnosti:
- procesor Intel Core i5-9400 / 6 x 2,8 GHz / 9M Cache / 65W
- 16GB DDR4-2666 SO-DIMM
- disk 250GB M.2 Solid State Drive PCIe 3.0 x4 SSD
- disk 250GB SATA-600 SSD
- integrirana UHD grafika (DX12) / DVI-D konnektor in DisplayPort v1.2 konektor
-  integrirana audio kartica Realtek ALC671 5.1-channel HD
- dvojni mrežni priključek LAN
- 4 x USB 3.1 (2 x zadaj, 2 x notranji)
- 5 x USB 2.0 connectors (3 x zadaj, 2 x spredaj)
- napajalnik 300W SSP-300SUG FlexATX 
- 19" 1U rack-mounted strežniško ohišje
- črne barve IPC-C125B 
- globina vgradnje 25 cm</t>
  </si>
  <si>
    <t>Nadometno distribucijsko ohišje
Nadometno ohišje za montažo sobne elektronike in vezavo podatkovnega vodila.</t>
  </si>
  <si>
    <t>Telekomunikacijski vodnik s plastično izolacijo in Cu vodnikom HALOGENFREE</t>
  </si>
  <si>
    <t>- brezhalogeni kabel J-H(st)H  4x2x0,8 B2ca</t>
  </si>
  <si>
    <t>- brezhalogeni kabel J-H(st)H  2x2x0,8 B2ca</t>
  </si>
  <si>
    <t>- brezhalogeni kabel J-H(st)H  5x2x0,6 B2ca</t>
  </si>
  <si>
    <t>- brezhalogeni kabel J-H(st)H  2x2x0,6 B2ca</t>
  </si>
  <si>
    <t xml:space="preserve">Dostava, montaža in vezava elementov  </t>
  </si>
  <si>
    <t>Konfiguracija sistema po želji porabnika</t>
  </si>
  <si>
    <t>Spuščanje v pogon in preizkus delovanja</t>
  </si>
  <si>
    <t>Šolanje uporabnika, navodila za uporabo</t>
  </si>
  <si>
    <t>-Ostali vodovni material je zajet v rubriki "Vodovni material"</t>
  </si>
  <si>
    <t>-Kabli in inštalacijske cevi so zajete v popisih vodovnega materiala</t>
  </si>
  <si>
    <t>Krmilna centrala za proženje 24V DC elementov namenjena odvodu dima in toplote.
Avtonomija sekundarne močnostne podpore 72ur, avtomatski preklop na rezervno napajanje in nazaj.
Vse linije kontrolirane.
Skladno s standardom EN 12101-10; oskrba z energijo
V sestavu:
- 1x ohišje
- 1x identifikacija napake; stanje krmilja, kontrola linij, izpad omrežja, napaka Akku, itd.
- 1x požarna linija
- 1x grupa motornih pogonov 24Vdc / max. 8A
- Akku
- Vds certifikat EN 12101-10
Kot npr.: 
Proizvajalec: D+H Mechatronic AG
Model: Krmilna centrala RZN 4408-K ali enakovredno
Dobavitelj: ZIP inženiring d.o.o. Tolmin
OPOMBA:
Vsi krmilni elementi morajo biti medsebojno usklajeni na krmilno omarico dobavitelja opreme.</t>
  </si>
  <si>
    <t>Opis krmilnih funkcij:
- 72 ur podpore rezervnega napajanja;
- požarno proženje po požarnih sektorjih;
- proženje preko vmesnika požarne centrale in večfunkcijskega ročnega javljalnika 
- svetlobno javljanje napak (napaka centrale, izpad omrežja, napaka akku, prekinitev linije do motornih pogonov in 
  ročnih javljalnikov), se identificira na ročnih javljalnikih in na osnovni centralni plošči
- sistem prenosa za javljanje požarnega alarma in javljanje napake centrale na nadzorni center
- sistem se lahko koristi tudi za dnevno zračenje preko ventilacijskih tipk 
- samodejno zapiranje v primeru dežja / vetra
(kabliranje izvedeno skladno z navodili dobavitelja)</t>
  </si>
  <si>
    <t>SHEV ročni javljalnik RT45/G; funkcija - normalno, napaka, požar, reset -</t>
  </si>
  <si>
    <t xml:space="preserve">Ventilacijska tipka LT 84-U; funkcija - odpira, stop, zapira - </t>
  </si>
  <si>
    <t>Dežni / veterni senzor WRS-S</t>
  </si>
  <si>
    <t>Testiranje, zagon sistema, predaja in šolanje uporabnika</t>
  </si>
  <si>
    <t>- Ostali vodovni material je zajet v rubriki "Vodovni material"</t>
  </si>
  <si>
    <t>GLAVNI VHOD</t>
  </si>
  <si>
    <t>VHOD KUHINJA</t>
  </si>
  <si>
    <t>VHOD DNEVNI CENTER</t>
  </si>
  <si>
    <t>Lovilni vod Al legura Ø8mm nameščem po strehi na tipskih nosilcih glede na tip strehe, za povezavo lovilnih palic pri agregatu, enakih karakteristik in kvalitete kot npr. Ah1</t>
  </si>
  <si>
    <t>Lovilni vod Al legura Ø8mm nameščem po strehi na tipskih nosilcih glede na tip strehe, za povezavo lovilnih palic pri agregatu, enakih karakteristik in kvalitete kot npr. Ah4</t>
  </si>
  <si>
    <t>Strešni nosilec za izvedbo lovilnega sistema na kritini, montaža na 1 m, za okrogel vodnik Ø8mm</t>
  </si>
  <si>
    <t>Zidni nosilec za izvedbo odvodnih vodov,izdelan iz nerjaveče pločevine (Rf), za okrogel vodnik Ø8mm, enakih karakteristik in kvalitete kot npr. ZON</t>
  </si>
  <si>
    <t>Strelovodni vodnik - trak FeZn 25x4mm položen v beton, v steno objekta, temelje za potrebe izvedbe vertikalnih odvodov in ozemljitev kovinskih delov objekta.</t>
  </si>
  <si>
    <t>Strelovodni vodnik - trak Rf 30x3,5mm položen okoli objekta in temelje za potrebe obročastega ozemljila</t>
  </si>
  <si>
    <t>Doza GIP za izenačevanje potencialov, skupaj s povezavo P/F-Y 25 mm2 in P/F-Y 16 mm2, objemke, spoji</t>
  </si>
  <si>
    <t>Sponka za povezavo strelovodnega vodnika na kovinske kot npr. KON05</t>
  </si>
  <si>
    <t>Vezne sponke – medsebojni spoji namenji izvedbi kontaktnih spojev med okroglimi vodniki različnih dimenzij, enakih karakteristik in kvalitete kot npr. HERMI KON 07</t>
  </si>
  <si>
    <t>Žlebna sponka kot npr. KON 06</t>
  </si>
  <si>
    <t>Sponke za povezavo med okroglim strelovodnim vodnikom in ploščatim strelovodnim vodnikom, enakih karakteristik in kvalitete kot npr. HERMI KON 02 (nerjaveče jeklo)</t>
  </si>
  <si>
    <t>Sponke za povezavo med dvema ploščatima strelovodnima vodnikoma, enakih karakteristik in kvalitete kot npr. HERMI KON 01 (nerjaveče jeklo)</t>
  </si>
  <si>
    <t>Odkapnik kot npr. HERMI KON 21</t>
  </si>
  <si>
    <t xml:space="preserve">Merilna številka namenjena označevanju merilnih mest </t>
  </si>
  <si>
    <t>Zidna omarica za merilni spoj vgradna kot npr. HERMI tip ZON05-B ali enakovredno.</t>
  </si>
  <si>
    <t>Al fi8mm element namenjen kompenziranju temperaturnih raztezkov strelovodnega elementa, 
kot npr. HERMI AH raztezni element</t>
  </si>
  <si>
    <t>Lovilna palica LOP5,0 Al 5,0 ɸ16/10 skupne dolžine 5m</t>
  </si>
  <si>
    <t>Vodnik 16 mm2  H07Z-K za izenačevanje potenciala in povezavo kovinskih mas, komplet z objemkami in pritrdilnim materialom.</t>
  </si>
  <si>
    <t xml:space="preserve">Meritve strelovodne inštalacije komplet z izadnim potrdilom. </t>
  </si>
  <si>
    <t>Izdelava kabelske kanalizacije skladno z grafičnimi prilogami:</t>
  </si>
  <si>
    <t>- strojni in deloma ročni izkop kabelskega kanala  v terenu  III. do IV. ktg.</t>
  </si>
  <si>
    <t>- izdelava podlage iz suhega betona C8/10 v debelini 10cm, polaganje zaščitnih cevi (vključno z distančniki, čepi, tesnili, koleni, ...), obbetoniranje z betonom C8/10, polaganje pocinkanega valjanca FeZn 25x4mm</t>
  </si>
  <si>
    <t>- izdelava podlage za kabelsko kanalizacijo s peskom granulacije 4-16mm v debelini 10cm z zasutjem položenih cevi</t>
  </si>
  <si>
    <t>- zasip z izkopanim materialom ter nabijanje po slojih 20cm</t>
  </si>
  <si>
    <t xml:space="preserve">Dobava in polaganje rdeče dvoplaščne zaščitne cevi fi63mm skupaj z original čepi, vodotesnimi spoji, distančniki, koleni, … </t>
  </si>
  <si>
    <t xml:space="preserve">Dobava in polaganje rdeče dvoplaščne zaščitne cevi fi110mm skupaj z original čepi, vodotesnimi spoji, distančniki, koleni, … </t>
  </si>
  <si>
    <t xml:space="preserve">Dobava in polaganje rdeče dvoplaščne zaščitne cevi fi160mm skupaj z original čepi, vodotesnimi spoji, distančniki, koleni, … </t>
  </si>
  <si>
    <t>Dobava in polaganje rdečega PVC opozorilnega traku z napisom "POZOR ELEKTRIKA"</t>
  </si>
  <si>
    <t>Dobava in polaganje pocinkanega valjanca FeZn 25x4mm, vključno s križnimi sponkami INOX izvedbe, priključitvami na ozemljilne sisteme, protikorozijsko zaščito z bitumensko maso, ….</t>
  </si>
  <si>
    <t>Izdelava kabelskih jaškov z betonske cevi fi0,1 m, globine 1,0 m z enojnim LTŽ pokrovom nosilnosti 400kN in napisom ELEKTRIKA</t>
  </si>
  <si>
    <t xml:space="preserve">- strojni izkop jame dimenzij 1,6 x 1,6 x 1,2 m za izdelavo jaška  v terenu III. do IV. ktg. (2,4 m3/kos) </t>
  </si>
  <si>
    <t>Podometna doza za zaključevanje cevi fi63 (200x200)</t>
  </si>
  <si>
    <t>OPOMBA: Pred izdelavo omare, dimenzije le-te preveriti glede na dimenzije dobavljene opreme, njene prostorske zahteve ter stanje na terenu!</t>
  </si>
  <si>
    <t>Dobava, montaža in priklop podometne elektro omarice dim. (VxDxG) 400x300x200mm z vratci za izhod kabla</t>
  </si>
  <si>
    <t xml:space="preserve"> -dobava in montaža tripolnega vgradnega stikala 63A, kot npr. SV 363, 63A</t>
  </si>
  <si>
    <t xml:space="preserve"> - Inštalacijski odklopnik, 400V, Icu &gt; 10 kA, tropolni, karakteristike B16A</t>
  </si>
  <si>
    <t xml:space="preserve"> - trifazna vtičnica (32A), montaža na din letev</t>
  </si>
  <si>
    <t>- pritrdilna plošča iz umetnega materiala, nosilci, sponke, ožičenje, označevanje, montažne letve, komplet s priključki, napisnimi ploščicami, uvodnicami in ostalim drobnim materialom, z izdelavo krmilnih in enopolnih načrtov, predajo dokumentacije</t>
  </si>
  <si>
    <t>Dobava in montaža podaljška za priklop stiskalnice (32A), H07RN-F 5G 2,5 mm², dolžina 15m</t>
  </si>
  <si>
    <t>TOPLOTNA IN HLADILNA POSTAJA</t>
  </si>
  <si>
    <t>Krmilna oprema</t>
  </si>
  <si>
    <t>Krmilnik s priključnimi sponkami in aplikacijskim modulom (10 UI, 4 DI, 4 AO, 8 DO), spomin 1GB DDR3-RAM, procesor 1GHz ARM Cortex - A8, 4Gb flash storage micro-SD, Dual Ethernet 10/100 Mb Port, 2x RS485 Port, 1x RS232 Port, napajanje 24 VAC/DC 0,5 A. Krmilnik mora vključevati:</t>
  </si>
  <si>
    <t>• integriran Web Server s podporo za HTML5,</t>
  </si>
  <si>
    <t>• dostop preko internetnega brskalnika (Chrome, Firefox)</t>
  </si>
  <si>
    <t>• vizualizacija ekranskih prikazov na nivoju krmilnika,</t>
  </si>
  <si>
    <t>• možnost oddaljenega dostopa neomejeno število sočasnih uporabnikov z uporabo osebnega računalnika, tablice ali mobilne naprave</t>
  </si>
  <si>
    <t>• prilagojene ekranske prikaze za mobilne naprave</t>
  </si>
  <si>
    <t>• energetski management na nivoju krmilnika,</t>
  </si>
  <si>
    <t>• Dual Ethernet Port omogoča daisy chain vezavo brez dodatnih switch-ov in možnost povezavo v dve ločeni ethernet omrežji.</t>
  </si>
  <si>
    <t>• alarmiranje preko SMS ali e-maila, zgodovina parametrov, različni nivoji pravic uporabnikov,</t>
  </si>
  <si>
    <t>• možnost dodatnih razširitvenih I/O modulov,</t>
  </si>
  <si>
    <t>• urniško delovanje z uporabo tedenskega, letnega koledarja in definiranja praznikov</t>
  </si>
  <si>
    <t>• različne protokole: BACnet MSTP in IP, Modbus RTU in TCP/IP, DALI, KNX IP, LON IP, OPC DA, SNMP, M-BUS, FOX, C-BUS, EnOcean, MQTT…</t>
  </si>
  <si>
    <t>• arhiviranje podatkov z možnostjo pregledovanja zgodovine</t>
  </si>
  <si>
    <t>• beleženje sprememb s strani uporabnikov (audit trail)</t>
  </si>
  <si>
    <t>• licence nadgradenj in posodobitev programske opreme za prvih 18 mesecev.</t>
  </si>
  <si>
    <t>Kot npr: Eaglehawk NX, CLNXEHSERIES26ND, Honeywell ali enakovredno</t>
  </si>
  <si>
    <t>Licenca za krmilnik, 100 komunikacijskih točk, 255 Panelbus + IO, posodobitve Firmware za 18 mesecev</t>
  </si>
  <si>
    <t>Kot npr: CLNXEH-BASLIC, Honeywell ali enakovredno</t>
  </si>
  <si>
    <t>Kombinirani modul - 8 AI, 8AO, 12DI in 6DO</t>
  </si>
  <si>
    <t>Analogni vhodni modul - 8 univerzalnih vhodov</t>
  </si>
  <si>
    <t>Podnožje za digitalne vhode</t>
  </si>
  <si>
    <t>Digitalni izhodni modul - 6 relejnih izhodov, možnost ročnega posredovanja</t>
  </si>
  <si>
    <t>Podnožje za relejne izhode</t>
  </si>
  <si>
    <t>M-Bus koncetrator, do 60 M-Bus naprave</t>
  </si>
  <si>
    <t>Vrstični LCD terminal z tipkami in navigacijskim gumbom, možnost montaže na steno oz. vrata elektro omare, povezava z krmilnikom preko Ethernet kabla (max 5m)</t>
  </si>
  <si>
    <t>Pretvornik 220/24V AC, 6A</t>
  </si>
  <si>
    <t>Periferna oprema</t>
  </si>
  <si>
    <t>Potopno tipalo, dolžine 100 mm, -30..+150 C, NTC20kOhm</t>
  </si>
  <si>
    <t>Tulka za potopno tipalo, dolžina 100mm, medenina</t>
  </si>
  <si>
    <t>Potopno tipalo, dolžine 200 mm, -30..+150 C, NTC20kOhm</t>
  </si>
  <si>
    <t>Tulka za potopno tipalo, dolžina 200mm, medenina</t>
  </si>
  <si>
    <t>Tipalo zunanje temperature, fasadna montaža, -50..+90 C,  NTC 20 kOhm, IP67 zaščita</t>
  </si>
  <si>
    <t>Programiranje krmilni nivo</t>
  </si>
  <si>
    <t>Izdelava elektrovezalnih shem za ponujeno opremo</t>
  </si>
  <si>
    <t>Izdelava programske opreme na krmilnem nivoju</t>
  </si>
  <si>
    <t>izdelava testnih (IQ) tabel in testiranje IO signalov</t>
  </si>
  <si>
    <t>parametriranje komunikacijskih povezav</t>
  </si>
  <si>
    <t>zagon in nastavitev parametrov delovanja</t>
  </si>
  <si>
    <t>testiranje delovanja sistema</t>
  </si>
  <si>
    <t>PROSTORSKA REGULACIJA</t>
  </si>
  <si>
    <t>Prostoprogramabilni sobni krmilnik s sponkami 4x UI / 4x AO / 6x DO, podprtimi komunikacijskimi protokoli (Bacnet MSTP, Modbus RTU in SYLK komunikacija), s certifikatom o skladnosti s standardom EN 16484-5, možnostjo razširitve z dodatnimi moduli za vhodno/izhodne signale, povezavo s poljubnim stenskim upravljalnikom (na Bacnet MSTP, Modbus RTU ali SYLK protokolu), napajanje 230VAC.</t>
  </si>
  <si>
    <t>Stenski upravljalnik z displayem, ki omogoča:</t>
  </si>
  <si>
    <t>• merjenje in nastavitev temperature v prostoru</t>
  </si>
  <si>
    <t>• nastavitev hitrosti ventilatorja</t>
  </si>
  <si>
    <t>• nastavitev režima gretje/hlajenje/samodejno</t>
  </si>
  <si>
    <t>• različne režime aktivni/mirovanje</t>
  </si>
  <si>
    <t>Stenski upravljlanik za ventilatorske konvektorje, vgrajen temperaturni senzor, za 2/4 cevni ventilatorski konvektor, On/Off pogoni, 3 hitrosti ventilatorja, gretje/hlajenje, nastavitev temperature, napajanje 230 VAC, Modbus RTU komunikacija.</t>
  </si>
  <si>
    <t>Komunikacijska oprema</t>
  </si>
  <si>
    <t>Modbus / Ethernet gateway, 1 x RS232/422/485 Port</t>
  </si>
  <si>
    <t>Nastavek za namestitev na DIN letev</t>
  </si>
  <si>
    <t>Bacnet Router, BACnet/IP na MS/TP,  24V AC/DC , DinRail Mount</t>
  </si>
  <si>
    <t>Ethernet Switch, vgradnja na DIN letev, 10/100 Mbps,  5 vhodov - RJ45, Napajanje 10-36V DC, 24V AC</t>
  </si>
  <si>
    <t>Stabilizirani industrijski napajalnik, DIN montaža, napajanje 230Vac, izhodna napetost  24Vdc, nominalni izhodni tok 2A</t>
  </si>
  <si>
    <t>NADZ. SIST. - SIST. PROG. OPREMA</t>
  </si>
  <si>
    <t>SCADA sistemska programska oprema</t>
  </si>
  <si>
    <t>SCADA sistemska programska oprema s certifikatom o skladnosti s standardom EN 16484-5 vključno z licenco za nadgradenjo in posodobitev programske opreme za prvih 18 mesecev. Sistemska programska oprema mora omogočati/podpirati:</t>
  </si>
  <si>
    <t>• uporaba standardne tehnologije HTML5 za dostop do SCADA sistema preko internetnega brskalnika (Chrome, Firefox) brez potrebne namestitve dodatnih vtičnikov</t>
  </si>
  <si>
    <t>• prilagojene ekranske prikaze za mobilne naprave (responsive design)</t>
  </si>
  <si>
    <t>• alarmiranje preko SMS ali e-maila, zgodovina parametrov, različni novoji pravic uporabnikov</t>
  </si>
  <si>
    <t>• varno kriptirano komunikacijo z uporabo TLS v1.2 protokola</t>
  </si>
  <si>
    <t>• security dashboard za hiter pregled stopnje varnosti in identifikacijo pomanjkljivosti CNS-a.</t>
  </si>
  <si>
    <t>• nadgradnjo za povezavo in avtentikacijo uporabnikov z LDAP sistemom</t>
  </si>
  <si>
    <t>• vključen osnovni energetski informacijski sistem znotraj SCADA sistema z možnostjo nadgradnje na polno različico Energy Vision NX</t>
  </si>
  <si>
    <t>• urniško delovanje z uporabo tedenskega in letnega koledarja</t>
  </si>
  <si>
    <t>• gonilnike za protokole: BACnet MSTP in IP, Modbus RTU in TCP/IP, DALI, KNX IP, LON IP, OPC DA in UA, SNMP, M-BUS, C-BUS, MQTT…</t>
  </si>
  <si>
    <t>• vključen osnovni modul za analitiko za diagnostiko delovanja sistemov</t>
  </si>
  <si>
    <t>• navezavo na različne baze podatkov: SQL, MYSQL, CSV…</t>
  </si>
  <si>
    <t>• centralno spremljanje alarmov z različnih SCADA sistemov z uporabo Alarm Portal</t>
  </si>
  <si>
    <t>Licenca za 5000 točk.</t>
  </si>
  <si>
    <t>Kot na primer: CLNX-S-5000P, Honeywell</t>
  </si>
  <si>
    <t>Nadgradnja SCADA licence za dodatni 1 krmilnik</t>
  </si>
  <si>
    <t xml:space="preserve">SCADA sistem se nadgradi z dodatkom za energetski management. Zagotovi se en dostop in enotni uporabniški vmesnik za oba sistema SCADA in energetski management. </t>
  </si>
  <si>
    <t>Sistemska programska oprema za energetski management, ki je del SCADA sistema mora omogočati/podpirati:</t>
  </si>
  <si>
    <t>• izpolnjevanje regulatornih zahtev iz Energetskega zakona in zahtev za pridobitev certifikata po ISO 50001: Sistemi energetskega managementa.</t>
  </si>
  <si>
    <t>• uporaba HTML5 tehnologije za dostop do aplikacije z uporabo spletnega brskalnika (Chrome, Firefox...) brez potrebnih dodatnih namestitev,</t>
  </si>
  <si>
    <t>• možnost oddaljenega dostopa neomejeno število sočasnih uporabnikov z uporabo osebnega računalnika, tablice ali mobilne naprave.</t>
  </si>
  <si>
    <t>• samodejno zajemanje in shranjevanje meritev,</t>
  </si>
  <si>
    <t>• spremljanje porabe energije na dnevni, tedenski, mesečni in letni ravni,</t>
  </si>
  <si>
    <t>• samodejno konverzijo v različne denarne valute,</t>
  </si>
  <si>
    <t>• detekcijo in analizo kritičnih naprav in sistemov z najvišjo porabo energije,</t>
  </si>
  <si>
    <t>• prikaz meritev v numerični in grafični obliki,</t>
  </si>
  <si>
    <t>• samodejna primerjava porabljene energije glede na pretekla obdobja,</t>
  </si>
  <si>
    <t>• samodejno spremljanje porabljene energije in delitev stroškov v primeru več uporabnikov,</t>
  </si>
  <si>
    <t>• vremenska normalizacija meritev in kreiranje ključnih kazalnikov KPI-jev (stopinjski dnevi, kWh/m2…)</t>
  </si>
  <si>
    <t>• regresijska analiza porabljene energije</t>
  </si>
  <si>
    <t>• način "kiosk" za prezentiranje porabe energije na velikih zaslonih v skupnih prostorih in ozaveščanje uporabnikov,</t>
  </si>
  <si>
    <t>• samodejno generiranje in pošiljanje energetskih PDF poročil preko e-pošte,</t>
  </si>
  <si>
    <t>• Excel tool za kreiranje poljubnih poročil znotraj Excel programa,</t>
  </si>
  <si>
    <t>Osnovna licenca do 25 meritev</t>
  </si>
  <si>
    <t>Nadgradnja licence za energetski management za dodatnih 50 meritev</t>
  </si>
  <si>
    <t>Ostala oprema</t>
  </si>
  <si>
    <t>Nadzorni PC računalnik z minimalno konfiguracijo:
- Intel Core i5 (3,4 GHz)
- pomnilnik 8GB DDR3 SDRAM 
- trdi disk 1000GB
- Integrirana grafična kartica
- Ethernet mrežna kartica 10/100Mbit
- interni DVD-RW 
- ohišje z napajalnikom
- tipkovnica SLO &amp; miška
- monitor 23"Wide (resolucija Full HD 1920 x 1080)
- Windows 10 Professional (64 bit) licenca</t>
  </si>
  <si>
    <t>Modbus / Ethernet gateway, 2 x RS232/422/485 Port</t>
  </si>
  <si>
    <t>Modbus / Ethernet gateway, 4 x RS232/422/485 Port</t>
  </si>
  <si>
    <t>Inženirske storitve na nadzornem nivoju</t>
  </si>
  <si>
    <t>Izdelava in programiranje nadzornega sistema - (ekranski prikazi, shematski prikazi, zgodovina parametrov, alarmiranje, urniki delovanja) naprave:</t>
  </si>
  <si>
    <t>- toplotno in hladilno postajo</t>
  </si>
  <si>
    <t>- prostorska regulacija, ogrevanje in hlajenje z ventilatorskimi konvektorji, talno gretje in okenska stikala</t>
  </si>
  <si>
    <t>- hladilni agregat, Modbus RTU, do 20 parametrov</t>
  </si>
  <si>
    <t>- klimati 11x, Modbus RTU, do 50 parametrov na napravo</t>
  </si>
  <si>
    <t>- prezračevalni sistem kuhinje, Modbus TCP, do 100 parametrov</t>
  </si>
  <si>
    <t>- UPS, Modbus RTU do 10 parametrov</t>
  </si>
  <si>
    <t>- DEA, Modbus RTU do 10 parametrov</t>
  </si>
  <si>
    <t>- Naprava za avtomatsko vzdrževanje tlaka, Modbus RTU, do 10 parametrov na napravo</t>
  </si>
  <si>
    <t>- Vodomeri in kalorimetri 21x, Mbus</t>
  </si>
  <si>
    <t>- analizatorji omrežja 7x, Modbus RTU</t>
  </si>
  <si>
    <t>testiranje delovanja programske opreme</t>
  </si>
  <si>
    <t>testiranje komunikacijskih povezav</t>
  </si>
  <si>
    <t>izdelava navodil za uporabo sistema</t>
  </si>
  <si>
    <t>šolanje uporabnikov sistema</t>
  </si>
  <si>
    <t>izdelava programske opreme za energetski management znotraj nadzornega sistema z naslednjimi funkcijami:</t>
  </si>
  <si>
    <t>• dashboard prikaz za hiter pregled nad porabo energije in informiranje uporabnikov preko velikega zaslona v avli</t>
  </si>
  <si>
    <t>• uvoz meritev</t>
  </si>
  <si>
    <t>• prikaz stroška porabe energije,</t>
  </si>
  <si>
    <t>• primerjava porabljene energije glede na pretekla obdobja,</t>
  </si>
  <si>
    <t>• samodejno generiranje in pošiljanje mesečnih energetskih poročil preko e-pošte v PDF in CSV formatu,</t>
  </si>
  <si>
    <t>• vremenska normalizacija meritev glede na temperaturni primanjkljaj</t>
  </si>
  <si>
    <t>• kreiranje ključnih kazalnikov porabe energije.</t>
  </si>
  <si>
    <t>Dizelski agregat v zvočno izoliranem ohišju (72dB(A)±3 na 7m) postavljen zunaj na ločenenm betonskem temelju z diletacijo ločenem od objekta.
Namenjen je rezervnemu napajanju v primeru izpada električnega omrežja.
Vključenui dve avtomatski preklopni stikali (ATS 25 A in 630A) za avtomatski preklop med omrežnim in agregatskim napajanjem v dveh ločenih samodstojnih omarah naslednjih latnosti:</t>
  </si>
  <si>
    <t>Nazivna trajna moč: najmanj 600 kVA</t>
  </si>
  <si>
    <t>Delovna trajna moč: najmanj 480 kW</t>
  </si>
  <si>
    <t>Nazivna napetost: 400/230 V</t>
  </si>
  <si>
    <t>Nazivna frekvenca: 50 Hz</t>
  </si>
  <si>
    <t>Vrtljaji : 1500 /min</t>
  </si>
  <si>
    <t>Faktor moči: 0,8</t>
  </si>
  <si>
    <t>Maksimana dolžina: 5000 mm</t>
  </si>
  <si>
    <t>Maksimalna širina: 1900 mm</t>
  </si>
  <si>
    <t>Maksimalna višina: 2500 mm</t>
  </si>
  <si>
    <t>Masa agregata (brez tekočin) do : 4660 kg   (5000 kg)</t>
  </si>
  <si>
    <t>Tekočinsko hlajen 4-taktni dizelski motor s turbinskim polnilnikom</t>
  </si>
  <si>
    <t xml:space="preserve">Način regulacije vrtljajev motorja: elektronsko </t>
  </si>
  <si>
    <t>Nazivna medfazna napetost: 400V</t>
  </si>
  <si>
    <t>Nazivna fazna napetost: 230V</t>
  </si>
  <si>
    <t>Nazivna frekvenca: 50Hz</t>
  </si>
  <si>
    <t>Natančnost napetost ne regulacije z elektronskim regulatorjem: ±0,5%</t>
  </si>
  <si>
    <t>Stopnja zaščite: IP23</t>
  </si>
  <si>
    <t>Temperaturni prirast: razred H</t>
  </si>
  <si>
    <t xml:space="preserve">Impregnacija  rotor/stator: razred  H (zunanja temperatura 40°C) </t>
  </si>
  <si>
    <t>Ohišje na vsaki strani opremljeno s krilnimi vrati, ki omogočajo enostaven dostop v notranjost ohišja. Vsa vrata opremljena s kljuko in ključavnico.</t>
  </si>
  <si>
    <t xml:space="preserve">Ohišje agregata namenjeno dušenju zvoka. </t>
  </si>
  <si>
    <t xml:space="preserve">V podstavku ohišja se nahaja dvoplaščni rezervoar dizelskega goriva.  </t>
  </si>
  <si>
    <t xml:space="preserve">Sklop motor- generator je z amortizerji, ki zmanjšujejo prenos tresljajev postavljen na podstavek. </t>
  </si>
  <si>
    <t xml:space="preserve">Rezervoar je montiran v podnožje agregata. Gorivo v rezervoarju mora zadostovati za več kot 20 ur delovanja pri 75% bremenu. </t>
  </si>
  <si>
    <t>Rezervoar za gorivo je dvoplaščen.</t>
  </si>
  <si>
    <t>Grelnik pogonskega motorja je montiran na podnožje agregata. Vzdržuje primerno temperaturo in omogoča lažji zagon in takojšnjo obremenitev motorja. Grelnik se napaja iz električnega omrežja.</t>
  </si>
  <si>
    <t>Akumulatorski polnilnik je montiran v notranjosti elektro komandne omare. Vzdržuje napolnjenost akumulatorjev z električno energijo. Polnilnik je procesorsko krmiljen in se napaja iz električnega omrežja.</t>
  </si>
  <si>
    <t>Ročna črpalka, ki je montirana na podnožje agregata omogoča črpanje izrabljenega motornega olja iz oljnega korita motorja.</t>
  </si>
  <si>
    <t>Odklopnik s termo-magnetno in/ali elektronsko zaščito, ki je montirano v notranjosti ohišja agregata v elektro priklopno/krmini omari. Prilagojeno nazivni moči agregata. Namenjeno  izklopu porabnikov in za zaščito pred preobremenitvijo agregata in zaščito pred kratkim stikom.
Nazivni tok 1000 A.</t>
  </si>
  <si>
    <t>Zajem signalov za tipanje prisotnosti in anomalij omrežja.
Krmiljen iz krmilnika agregata. Izvede avtomatski preklop (s prekinitvijo) celotnega bremena na agregatsko napajanja ob izpadu omrežja in delujočem agregatu in ob povratku omrežja nazaj na omrežje. 
Izvede avtomatski preklop (s prekinitvijo) celotnega bremena tega ATS-a na agregatsko napajanja ob izpadu omrežja na omrežnem dovodu ATS-a in delujočem agregatu. Ob povratku omrežja preklopi z zakasnitvijo to vejo porabnikov nazaj na napajanje iz omrežja. 
Ročica, ki omogoča izklop ali ročni preklop. Prilagojeno nazivni moči agregata, v samostojni elektro omari  dim (D x Š x V maks.) 600 x 500 x 1400 mm. Dovod kablov spodaj. 
Stopnja zaščite IP 54.</t>
  </si>
  <si>
    <t>Dobava, polaganje in priklop kablaže ni vključeno v popisu agregata.
Izvedba  elektroinštalater na objektu.</t>
  </si>
  <si>
    <t>Dostava in montaža agregata na predvideno mikrolokacijo.</t>
  </si>
  <si>
    <t>Čiščenje objekta po končanih delih. - Odvoz materiala na trajno deponijo.</t>
  </si>
  <si>
    <t>Dokumentacija: 
- Navodilo za uporabo agregata v Slovenščini.
- Električne sheme agregata.
- Potrdilo o tovarniškem preskusu agregata pri proizvajalcu.
- Izjava o skladnosti (CE certifikat)</t>
  </si>
  <si>
    <t>Zagon naprave s strani pooblaščenega serviserja in izdaja garancijskih listin</t>
  </si>
  <si>
    <t>Po zaključeni primopredaji se izvede usposabljanje končnega uporabnika na inštalirani opremi.</t>
  </si>
  <si>
    <t>Enofazni sistem za neprekinjeno napajanje nazivne moči 10 kVA/10 kW v On-line tehnologiji dvojne pretvorbe energije,  s korekcijo vhodnega faktorja PFC in avtomatskim by-passom, skladno z IEC62040-3 (VFI-SS-111). Avtonomija: 7 minut pri obremenitvi 5 kW z možnostjo nadgradnje za daljšo avtonomijo delovanja.</t>
  </si>
  <si>
    <t>Ostale tehnične zahteve:</t>
  </si>
  <si>
    <t>Nazivna moč: 10 kVA/10 kW</t>
  </si>
  <si>
    <t>Vhodna napetost: 230 Vac (1f),  (176-276 Vac)</t>
  </si>
  <si>
    <t>Vhodni faktor moči 0,98</t>
  </si>
  <si>
    <t>Vhodna frekvenca: 50 / 60 Hz (45÷55 Hz / 54÷66 Hz)</t>
  </si>
  <si>
    <t>Vhodni priključek: sponke</t>
  </si>
  <si>
    <t>Izhodna napetost  230 V (1f) ± 1 %,  možnost izbire 208/220/230/240 V</t>
  </si>
  <si>
    <t>Izhodna frekvenca 50 / 60 Hz (45÷55 Hz / 54÷66 Hz), 50 Hz ± 0,05 Hz v akumulatorskem načinu delovanja</t>
  </si>
  <si>
    <t>Skupno napetostno popačenje za linerana bremena &lt;2%, &lt;5% za nelinearna bremena</t>
  </si>
  <si>
    <t>Preobremenljivost ob prisotni mreži do 150% za 1 minuto</t>
  </si>
  <si>
    <t>Izhodni priključek: sponke</t>
  </si>
  <si>
    <t>vgrajen ročni bypas</t>
  </si>
  <si>
    <t>Komunikacija:</t>
  </si>
  <si>
    <t>LCD grafični nadzorni panel</t>
  </si>
  <si>
    <t>Komunikacijski porti: USB in RS-232 (JBUS protokol), EPO (Emergency Power Off - izklop v sili), vmesnik s prostimi relejskimi kontakti standardno vgrajen</t>
  </si>
  <si>
    <t>Vgrajen WEB/SNMP vmesnik za daljinski nadzor UPS naprave in nastavitve shutdown procedur različnih operacijskih sistemov, obvezna skladnost s SSH protokolom</t>
  </si>
  <si>
    <t>Okolje;</t>
  </si>
  <si>
    <t>Delovna temperatura: od 0ºC do +40ºC ( od 15ºC do 25ºC za doseganje najdaljše življenjske dobe akumulatorjev)</t>
  </si>
  <si>
    <t>Maksimalna vlažnost: 95% (brez kondenzacije)</t>
  </si>
  <si>
    <t>Hrupnost  naprave:&lt; 55 dB na razdalji 1 m spredaj</t>
  </si>
  <si>
    <t xml:space="preserve">Akumulatorji: </t>
  </si>
  <si>
    <t xml:space="preserve">Standardi: </t>
  </si>
  <si>
    <t>Standardi: EN 62040-1, EN 62040-2,</t>
  </si>
  <si>
    <t>Certifikat CE in dokumentacija o tehnični  ustreznosti,</t>
  </si>
  <si>
    <t>Dimenzije: izvedba pokončna (višina x širina x globina): 708 x 260 x 550 mm, masa 84 kg</t>
  </si>
  <si>
    <t>Dobava, montaža in zagon: nastavitve naprave, zagon in preizkus delovanja, navodila za uporabo in vzdrževanje v slovenskem jeziku</t>
  </si>
  <si>
    <t>Meritve električnih inštalacij, z izdajo potrdila</t>
  </si>
  <si>
    <t>- izdelava podlage iz suhega betona C8/10 v debelini 10cm z obbetoniranje položenih cevi z betonom C8/10</t>
  </si>
  <si>
    <t>Dobava in polaganje PVC opozorilnega traku "POZOR TELEKOMUNIKACIJSKI KABEL"</t>
  </si>
  <si>
    <t>Izdelava kabelskih jaškov z betonske cevi fi0,6 m, globine 1,0 m z enojnim LTŽ pokrovom nosilnosti 250kN in napisom ELEKTRIKA</t>
  </si>
  <si>
    <t xml:space="preserve">- strojni izkop jame dimenzij 1,2 x 1,2 x 1,2m za izdelavo jaška v terenu III. do IV. ktg. (1,7 m3/kos) </t>
  </si>
  <si>
    <t xml:space="preserve">-  zasip z izkopanim materialom ter nabijanje po slojih  (1 m3/kos) </t>
  </si>
  <si>
    <t>Ozemljitev TK omarice</t>
  </si>
  <si>
    <t>ELEKTRO DELA - TK</t>
  </si>
  <si>
    <t>Dobava in montaža omarice RTO PA1  P/O  - 230X290X120mm za LSA (10x2) - Prebilplast z izvedbo cevnega uvoda v in iz jaška s cevjo 2xPE50</t>
  </si>
  <si>
    <t>Dobava in uvleka 4xSM(1x4) TKF optičnega kabla (cca50m) ter izdelava spojke na obstoječem kablu (Telemach)</t>
  </si>
  <si>
    <t>Odklop in odstranitev ter zaključevanje obstoječega kabla, ter uvleka novega kabla TK 59 10x4x0,6 GM (cca 40m) v predvideno kabelsko kanalizacijo ter priklopom na iste pare kot do sedaj</t>
  </si>
  <si>
    <t>Dodatek za vzdolžen prerez cevi</t>
  </si>
  <si>
    <t>Sestava dokazila o zanesljivosti objekta komplet z vsemi prilogami je kot dolžnost zajeta v ponudbi izvajalca.</t>
  </si>
  <si>
    <t>ELEKTRO DEL - VIDEONADZOR</t>
  </si>
  <si>
    <t>Večparni TK kabel, brezhalogenski, delno položen na kabelski polici, delno uvlečen v instalacijsko cev, 
UTP kat. 6 LSHF</t>
  </si>
  <si>
    <t>Instalacijska plastična cev, brezhalogenska, položena nadometno, komplet z razvodnimi dozami in pritrdilnim materialom,
PN raznih dimenzij</t>
  </si>
  <si>
    <t>Instalacijska brezhalogenska trda plastična gibljiva rebrasta cev, položena podometno, komplet z dozami in pritrdilnim materialom,
RBC raznih dimenzij</t>
  </si>
  <si>
    <t>ELEKTRO DEL - KONTROLA PRISTOPA</t>
  </si>
  <si>
    <t>CENTRALA</t>
  </si>
  <si>
    <t>OMARICE IN NAPAJALNI DEL</t>
  </si>
  <si>
    <t>10-izhodni osnovni modul, povezava RS485 z Ipassan centralo, omogoča upravljanje deset izhodov, uporaba tudi za upravljanje dvigala, omogoča priklop dodatne razširitve z 12 izhodi ali 12 vhodi, DIN ali zidna montaža, dim.: 210x145x65mm</t>
  </si>
  <si>
    <t>BRALNE ENOTE - BLE TEHNOLOGIJO</t>
  </si>
  <si>
    <t>KARTICE IN KLJUČI</t>
  </si>
  <si>
    <t>ELEKTRIČNE KLJUČAVNICE in MAGNETI</t>
  </si>
  <si>
    <t>STIKALO NA KLJUČ</t>
  </si>
  <si>
    <t>STORITVE</t>
  </si>
  <si>
    <t>Programiranje kontrole pristopa in šolanje uporabnika</t>
  </si>
  <si>
    <t>Tehnična podpora pri namestitvi čitalcev in sprejemnikov</t>
  </si>
  <si>
    <t>Programiranje pristopne centrale</t>
  </si>
  <si>
    <t>Dobava in montaža kabla, položenega na kabelske police in kanale, v PN in instalacijske cevi ali uvlečen v kabelsko kanalizacijo. Kabli predvideni za inštalacijo v objektu morajo biti v brezhalogenski izvedbi. Skladno s študijo požarne varnosti so znotraj prostorov predmetnih delov objekta (hodniki, sobe, garderobe, pisarne, tehnični prostori, jedilnice, avla, kuhinja) predvideni električni kabli – težko gorljivi (razred Cca s1 d2 a1 → SIST EN 50575), na zaščitenih delih poti (stopnišča, zaščiteni hodniki) električni kabli – težko gorljivi (razred Bca s1 d2 a1 → SIST EN 50575)</t>
  </si>
  <si>
    <t>Vsa dela v zvezi s prestavitvami se obračunajo skladno z dejansko vgrajenimi količinami vgrajenega materiala in opravljenega dela z vpisom v gradbeni dnevnik.</t>
  </si>
  <si>
    <t>ELEKTRO MONTAŽNA DELA</t>
  </si>
  <si>
    <t>Pri izdelavi ponudbe je potrebno upoštevati: 
- dobavo  in vgradnjo materiala,  ustrezno  zaščitenega  proti  poškodbam,  z  vsemi  transportnimi  in manipulativnimi stroški, stroški zavarovanj, skladiščenja med transportom ali pred montažo,
- v sklopu montaže je potrebno upoštevati ves drobni montažni, pritrdilni in tesnilni material, pripravljalna in zaključna dela, izdelavo morebiti potrebnih prebojev in dolbenj, 
- zaščito vgrajenega materiala na objektu proti poškodbam nastalim zaradi izvajanja gradbenih ali ostalih del po vgradnji materiala,
- Izvedbo pregledov, preskusov in meritev z zapisniki o izvedbah preizkusov, podpisanimi  s  strani  nadzornega  organa,
- Označevanje periferne opreme s trajnimi nalepkami
- Izdelavo navodili za vzdrževanje in uporabo opreme
- Izdelavo dokazila o zanesljivosti (DZO) in dokumentiranje sprememb med izvedbo za potrebe izdelave PID</t>
  </si>
  <si>
    <r>
      <t xml:space="preserve">RAZDELILEC Rpps
</t>
    </r>
    <r>
      <rPr>
        <sz val="9"/>
        <rFont val="Arial CE"/>
        <charset val="238"/>
      </rPr>
      <t>(dobava in montaža)</t>
    </r>
  </si>
  <si>
    <t>MOČNOSTI DEL</t>
  </si>
  <si>
    <t>Nadometni kovinski razdelilec dim. 800x600x250 mm; IP55;  z montažno ploščo, predalom za načrte in ključavnico
enakovredno kot npr.: Schrack WSM</t>
  </si>
  <si>
    <t>kom</t>
  </si>
  <si>
    <t>Glavno stikalo; 1-0; 25 A; 3 pol; 400 V; 
čelna pritrditev; z rdečim ročajem
enakovredno kot npr.: Schrack KG25</t>
  </si>
  <si>
    <t>Vtičnica 16A/230V, vgradnja na DIN letev</t>
  </si>
  <si>
    <t>Instalacijski odklopnik 3f; 6-16A; 10kA 
(ožičeno po enopolni shemi)</t>
  </si>
  <si>
    <t>Instalacijski odklopnik 1f; 6-16A; 10kA 
(ožičeno po tripolni shemi)</t>
  </si>
  <si>
    <t>Motorsko zaščitno stikalo 0,3-1,2 A
enakovredno kot npr.: Eaton PKE-12, z zaščitnim modulom PKE-XTU-1,2,   
pomožnimi kontakti NHI11+PKZ0
indikator kratkega stika AGM-2-10-PKZ0
adapter PKZM0-XDM12</t>
  </si>
  <si>
    <t>Kontaktor; 230 VAC; 50 Hz; kpl s pomožnimi kontakti
enakovredno kot npr.: Eaton DILM12-10 + DILA-XHI11</t>
  </si>
  <si>
    <t>Signalna lučka enakovredno kot npr. M22-L-G+M22-A+M22 LED 230G, kpl z nosilcem oznake, adapterjem in stikalnim elementom</t>
  </si>
  <si>
    <t>Signalna lučka enakovredno kot npr. M22-L-R+M22-A+M22 LED 230R kpl z nosilcem oznake, adapterjem in stikalnim elementom</t>
  </si>
  <si>
    <t xml:space="preserve">Trifazni merilni center za montažo na DIN letev,  za direktne meritve do 3x25A, enakovredno kot npr. Schrack </t>
  </si>
  <si>
    <t>N Cu zbiralka</t>
  </si>
  <si>
    <t>PE Cu zbiralka</t>
  </si>
  <si>
    <t>Uvodnice PG11-21 kpl z matico</t>
  </si>
  <si>
    <t>Uvodnice PG29 kpl z matico</t>
  </si>
  <si>
    <t>Inštalacijski kanal IPK S 60/60 kpl s pokrovom</t>
  </si>
  <si>
    <t>Inštalacijski kanal IPK S 40/40 kpl s pokrovom</t>
  </si>
  <si>
    <t>DIN letev</t>
  </si>
  <si>
    <t>Vrstne sponke VS 10 mm2 kpl z oznakami</t>
  </si>
  <si>
    <t>Dvonadstropne vrstne sponke VS 2,5 NA mm2 kpl z oznakami</t>
  </si>
  <si>
    <t>KRMILNI DEL</t>
  </si>
  <si>
    <t>Krmilnik enakovredno kot npr.:
SAMSON TROVIS 5578-E, s števčnim vodilom, M-bus razširitvenim modulom in MODBUS TCP komunikacijskim vmesnikom</t>
  </si>
  <si>
    <t>Programiranje krmilnika po tehnološki shemi</t>
  </si>
  <si>
    <t>Testiranje delovanja in spuščanje v pogon</t>
  </si>
  <si>
    <t>Uvodnice PG11-13,5 kpl z matico</t>
  </si>
  <si>
    <t>Vrstne nadstropne sponke VS 2,5 NA kpl z oznakami</t>
  </si>
  <si>
    <r>
      <t xml:space="preserve">RAZDELILEC Rvg (vtičniško gnezdo)
</t>
    </r>
    <r>
      <rPr>
        <sz val="9"/>
        <rFont val="Arial CE"/>
        <charset val="238"/>
      </rPr>
      <t>(dobava in montaža)</t>
    </r>
  </si>
  <si>
    <t>Nadometno tipsko PVC vtično gnezdo, IP65, izdelane iz kakovostne mehansko odporne plastike (IK 09), enakovredno kot npr.: Gewiss GW 68005N in vgrajeno sledečo opremo:</t>
  </si>
  <si>
    <t xml:space="preserve">Instalacijski odklopnik 3f; 10A; 6kA </t>
  </si>
  <si>
    <t>Instalacijski odklopnik 1f; 10A; 6kA</t>
  </si>
  <si>
    <t>4p RCD (FI) stikalo 25/0,03 A</t>
  </si>
  <si>
    <t>3p vtičnica 16A/230V</t>
  </si>
  <si>
    <t>5p vtičnica 16A/400V</t>
  </si>
  <si>
    <t>Uvodnica PG29 kpl z matico</t>
  </si>
  <si>
    <t>- FLEX-H 4x0,75mm2</t>
  </si>
  <si>
    <t>- FLEX-H 5x0,75mm2</t>
  </si>
  <si>
    <t>- FLEX-H 5x1,5mm2</t>
  </si>
  <si>
    <t xml:space="preserve">- brezhalogeni kabel J-H(st)H  2x2x0,8 </t>
  </si>
  <si>
    <t xml:space="preserve"> - FTP-H 4x2x24AWG cat.6a</t>
  </si>
  <si>
    <t>Vodnik H07Z-K za izenačevanje potenciala in povezavo kovinskih mas, komplet z objemkami in pritrdilnim materialom. Vodniki predvideni za inštalacijo v objektu morajo biti v brezhalogenski izvedbi. Skladno s študijo požarne varnosti so znotraj prostorov predmetnih delov objekta (hodniki, sobe, garderobe, pisarne, tehnični prostori, jedilnice, avla, kuhinja) predvideni električni kabli – težko gorljivi (razred Cca s1 d2 a1 → SIST EN 50575), na zaščitenih delih poti ((stopnišča, zaščiteni hodniki)) električni kabli – težko gorljivi (razred Bca s1 d2 a1 → SIST EN 50575)</t>
  </si>
  <si>
    <t>- 6mm2</t>
  </si>
  <si>
    <t>- 16mm2</t>
  </si>
  <si>
    <r>
      <t xml:space="preserve">OSTALI ELEKTROINSTALACIJSKI MATERIAL in DELA
</t>
    </r>
    <r>
      <rPr>
        <sz val="9"/>
        <rFont val="Arial CE"/>
        <charset val="238"/>
      </rPr>
      <t>(dobava in montaža)</t>
    </r>
  </si>
  <si>
    <t>Perforirana kabelska polica pocinkana PK 100, komplet z nosilnimi elementi,ravnimi in kotnimi spojnicami, pregrado ter drobnim vijačnim materialom</t>
  </si>
  <si>
    <t>Razvodnica DIP za izenačitve potenciala</t>
  </si>
  <si>
    <t xml:space="preserve">Cevna objemka iz nerjaveče pločevine premera 2" - 5", komplet s kabel čevlji, vijaki in podložkami </t>
  </si>
  <si>
    <t>Instalacijski kanal Quadro razni</t>
  </si>
  <si>
    <t>Rebrasta plastična cev euroflex 116 mm</t>
  </si>
  <si>
    <r>
      <t xml:space="preserve">TEHNOLOŠKA OPREMA
</t>
    </r>
    <r>
      <rPr>
        <sz val="9"/>
        <rFont val="Arial CE"/>
        <charset val="238"/>
      </rPr>
      <t>(dobava in montaža)</t>
    </r>
  </si>
  <si>
    <t>Tipalo enakovredno kot npr. Eltratec EKT 110
PT1000, dolžine 100mm, B glava, 1/2 col, priključek 
ki se od PK police položi v euroflex cevi in zaključi z uvodnico PG9</t>
  </si>
  <si>
    <t>Tipalo zunanje enakovredno kot npr. Samson 5527-2   PT1000, priključek, ki se od PK police položi v euroflex cevi in zaključi z uvodnico PG9</t>
  </si>
  <si>
    <t>Varnostni termostat s funkcijo TR/STW, enakovredno kot npr. INOL IT 186 AC, priključek,
ki se od PK police položi v euroflex cevi in zaključi z uvodnico PG9</t>
  </si>
  <si>
    <r>
      <t xml:space="preserve">PRIKLOPI
</t>
    </r>
    <r>
      <rPr>
        <sz val="9"/>
        <rFont val="Arial CE"/>
        <charset val="238"/>
      </rPr>
      <t>(dobava in montaža)</t>
    </r>
  </si>
  <si>
    <t>Dvostranski priklop dovodnega kabla</t>
  </si>
  <si>
    <t>Dvostranski priklop signalnega kabla</t>
  </si>
  <si>
    <t>Dvostranski priklop trifaznega porabnika</t>
  </si>
  <si>
    <t>Dvostranski priklop enofaznega porabnika</t>
  </si>
  <si>
    <t>Dvostranski priklop obtočne črpalke</t>
  </si>
  <si>
    <t>MERITVE</t>
  </si>
  <si>
    <t>Meritve zaščite proti udaru električnega toka, izolacijske trdnosti kabelskih vodnikov, ozemljitev povezav kovinskih mas in izdaja ustrezne dokumentacije v skladu s predpisi</t>
  </si>
  <si>
    <t>- zasip s tamponskim gramozom ter nabijanje po slojih 20cm</t>
  </si>
  <si>
    <t>- izdelava podlage iz peska granulacije 0-4mm v debelini 10cm, polaganje zaščitnih cevi premera (vključno z distančniki, čepi, tesnili, koleni, ...)</t>
  </si>
  <si>
    <t>- zasutje s peskom granulacije 0-4mm, polaganje pocinkanega valjanca FeZn 25x4mm</t>
  </si>
  <si>
    <t>- zasip z izkopanim materialom ter nabijanje po slojih 20cm, polaganje PVC opozorilnega traku</t>
  </si>
  <si>
    <t>Dobava pocinkanega valjanca FeZn 25x4mm, vključno s križnimi sponkami INOX izvedbe, priključitvami na ozemljilne sisteme, protikorozijsko zaščito z bitumensko maso, ….</t>
  </si>
  <si>
    <t xml:space="preserve">Strojni izkop jame dimenzij 1,4 x 1,4 x 1,2 m za izdelavo jaška v terenu III. do IV. ktg., zasip jaška z utrjevanjem ter odvoz odvečnega materiala na deponijo s predajo evidenčnih listov pooblaščenega upraljavca deponije  (2,4 m3 x št. jaškov) </t>
  </si>
  <si>
    <t xml:space="preserve">-odvoz odvečnega materiala na deponijo (1,4m3/jašek) </t>
  </si>
  <si>
    <t>Izdelava kabelskih jaškov z betonske cevi fi0,8 m, globine 1,0 m z enojnim LTŽ pokrovom dim. 60x60cm, nosilnosti 250kN in napisom ELEKTRIKA</t>
  </si>
  <si>
    <t xml:space="preserve">Izdelava temelja za drog JR (h=7m), dimenzij 0,6 x 0,6 x1m, vgradnja cevi fi250 mm (do globine 0,5m) za postavitev droga, zasutje droga z mivko in zalitje vrha temelja z betonom </t>
  </si>
  <si>
    <t>Strojni izkop jame za temelj omarice - PRIŽIGALIŠČE P CR v terenu III. do IV. ktg. Komplet z zasipanjem</t>
  </si>
  <si>
    <t>-odvoz odvečnega materiala na deponijo</t>
  </si>
  <si>
    <t xml:space="preserve">Komplet izgradnja tipskega betonskega temelja dim. 400x1200x1400mm  za omaro PMO, z betonom C25/30, s sidrnimi vijaki, vgradnjo cevnih uvodov s cevi stigmafleks po grafičnih prilogah ... </t>
  </si>
  <si>
    <t>Kabel NYY-J 4x10+2,5 mm2, uvlečen v kabelsko kanalizacijo in luči</t>
  </si>
  <si>
    <t>Kabel NAYY-J 4x70+2,5 mm2, uvlečen v kabelsko kanalizacijo in luči</t>
  </si>
  <si>
    <t>Izdelava samoskrčnih kabelskih končnikov za kabel iz PVC mase (4 x70 mm2), montaža kabelskih čevljev Al/Cu</t>
  </si>
  <si>
    <t>Kabel NYY-J 3x2,5 mm2, uvlečen v kabelsko kanalizacijo in luči</t>
  </si>
  <si>
    <t>Priklop na obstoječi kandelaber</t>
  </si>
  <si>
    <t>Omara  P JR , dim. 1115x850x322 mm, izdelana iz umetne mase, streho, montažno ploščo, okencem, fizično razdeljena  v notranjosti na PMO in prižigališče, z dvokrilnimi vrati, ključavnico vzdrževalca in ključavnico elektrodistribucije, montažnim temeljem iz umetne mase kot npr. Mosdorfer A/FK6 s hidroskopičnim polnilom, s sledečo opremo po enopolni shemi:</t>
  </si>
  <si>
    <t>- prenapetostni zaščitni odvodnik II. stopnje, In (8/20)= 20kA, s prikazom stanja kot npr. PZH II V3/320/50 (Hermi), komplet z ozemljitveno šino</t>
  </si>
  <si>
    <t xml:space="preserve">- glavno stikalo 4G40-10PK  </t>
  </si>
  <si>
    <t>- podstavek HVL 00, 3 polni</t>
  </si>
  <si>
    <t>- podstavek HVL 00, 1 polni</t>
  </si>
  <si>
    <t>- talilni vložki NV 01, 500V, 10-16A</t>
  </si>
  <si>
    <t>2x</t>
  </si>
  <si>
    <t>- talilni vložki NV 100A (v TP)</t>
  </si>
  <si>
    <t>- odklopnik 1p B6A</t>
  </si>
  <si>
    <t>- ISLALUX</t>
  </si>
  <si>
    <t>- stikalo 4G10-51Pk</t>
  </si>
  <si>
    <t>- kontaktor KNL30</t>
  </si>
  <si>
    <t>vrstne sponke, napisi, oznake, obročkanje kablov, enopolna vezalna shema, drobni material</t>
  </si>
  <si>
    <t>Dobava in montaža kandelabra JR (reducirani) višine h=5m (5m nad nivojem terena) z montažno ploščo 250/170 za montažo na vijake , prilagojen za direktno montažo svetilke (fi 60 mm), z odprtino za uvod kablov, vročecinkane izvedbe, vijaki INOX (2x), s priključno ploščo ( kot npr: PVE - Stanovnik) in kompletnim ožičenjem (NYY-J 4x2,5 mm2) (I. vetrovna cona)</t>
  </si>
  <si>
    <t>LED svetilka javne razsvetljave kot npr. 
GEOLUX PLAIN I S
Svetilka javne razsvetljave sodobnega pravokotnega videza. Modularne sestave in izmenljivimi komponentami brez poškodb svetilke. Napajalna enota v stebru za lažjo montažo in dostop. Pritrdilni elementi iz nerjavečega jekla prašno barvani nastavljivi v kotnih razmikih 6 stopinj preko natančne kotne skale.
Svetilni modul z različnimi fotometrijami.
Ohišje izdelano iz Al z gladko površino za optimalno 
odvajanje toplote. Možnost zatemnevanja preko ASTRO DIM.
Svetilka z priključno močjo 18 watt  in lumen
paketom ne manjšim od 2502 lm pri 3000K 
IP 67
Ik08
D: 650 Š:250 H:136 v mm
Napetost: 220 - 240 V /: 50 - 60Hz
Zaščitni razred I
EEC: A+
EEC lamp included: A+
CE certifikat</t>
  </si>
  <si>
    <t>Demontaža obstoječe svetilke in montaža nove svetilke</t>
  </si>
  <si>
    <t>Plačilo povprečnih in neposrednih stroškov priključitve ojekta na električno omrežje za inštalirano moč objekta: 4 kW (ocena)</t>
  </si>
  <si>
    <t>Meritve osvetlitve s predajo poročila</t>
  </si>
  <si>
    <t>Električne meritve s predajo poročila</t>
  </si>
  <si>
    <t>Vrednosti in zneski so v EUR brez DDV!</t>
  </si>
  <si>
    <t>Popis tvori celoto skupaj z grafičnim in tekstualnim delom načrta, zato ga je potrebno brati skupaj s celotnim načrtom (grafike, tehnična poročila)</t>
  </si>
  <si>
    <t xml:space="preserve">Vse ostale površine, ki jih bo izvajalec potreboval za gradnjo in za organizacijo gradbišč, si bo moral priskrbeti sam na svoje stroške.   </t>
  </si>
  <si>
    <t>- stroške zarisovanja, koordinacije z ostalimi izvajalci,  pripravljalnih in zaključnih del,</t>
  </si>
  <si>
    <t>- manipulativne in transportne stroške,</t>
  </si>
  <si>
    <t>- stroške zgonov in preizkusov,</t>
  </si>
  <si>
    <t>- stroške zavarovanja.</t>
  </si>
  <si>
    <t>Vse naprave in elemente se mora dobaviti z ustreznimi certifikati, atesti, garancijami, navodili za obratovanje, vzdrževanje, posluževanje in servisiranje ter funkcionalno shemo izvedenega stanja. Pri vseh napravah je potrebno upoštevati stroške vseh preizkusov, izpiranja in polnjenja cevnih sistemov, zagona, meritve in nastavitve obratovalnih količin vključno s pridobitvijo ustreznih certifikatov s strani pooblaščenih institucij pri izvedbi je potrebno upoštevati stroške vseh pripravljalnih in zaključnih del (vključno z usklajevanjem z ostalimi izvajalci na objektu) ter vse transportne, zavarovalne in ostale stroške. pri vseh elementih je potrebno upoštevati ves montažni in tesnilni material.</t>
  </si>
  <si>
    <t>Cene na enoto, vrednosti in zneski so v EUR brez DDV!</t>
  </si>
  <si>
    <t>INTERNA VODOVDNA INSTALACIJA</t>
  </si>
  <si>
    <t>Akumulator STV</t>
  </si>
  <si>
    <t>Dobava in montaža akumulatorja sanitarne tople vode V = 1.500 L/NP10  - stoječa izvedba, v kompletu s podstavki in priključki. Material INOX - kvaliteta W.Nr. 1.4404 (AISI 316L), izdelan po DIN 4708 in 4753-8 ter po veljavni evropski zakonodaji - direktiva 97/23/EC. (dimenzija Ø 1050 x H=2200 - višina H je max. skupaj z nogicami).
V kompletu z vsemi deli vključno z izolacijo izmenjevalca z mineralno volno debeline 80 mm (cca. 10 m2), zaščiteno z Al. pločevino debeline 0,8 mm (s pritrjeno napisno tablico vseh elementov ) - za zaščito z Al. pločevino upoštevati končni zunanji premer akumulatorja z izolacijo vključno z izdelavo polkrožnih zaključkov.</t>
  </si>
  <si>
    <t>Ustreza: Trgocomerce ali enakovredno</t>
  </si>
  <si>
    <t>Mehčalna naprava MN 1</t>
  </si>
  <si>
    <t>Ustreza: CAESA, A750 V enojna + 3PL + vložek filtra ali enakovredno</t>
  </si>
  <si>
    <t>Cevni ločevalnik</t>
  </si>
  <si>
    <t>Dobava in montaža cevnega ločevalnika izdelanaega po standardu  SIST EN 1717-2001, komplet s spojnim in prirtrdilnim materialom.</t>
  </si>
  <si>
    <t>DN 50</t>
  </si>
  <si>
    <t>Ekspanzijska posoda za sanitarno vodo</t>
  </si>
  <si>
    <t>Dobava in montaža membranske ekspanzijske posode primerne za stik s pitno vodo, za delovni tlak do 10 bar, delovno temperaturo do 70°C, komplet z nosilno konzolo, spojnim, tripotnim ventilom za ekspanzijsko posodo, tesnilnim in pritrdilnim materialom.</t>
  </si>
  <si>
    <t>V=300l</t>
  </si>
  <si>
    <t>Tripotni ventil za eksapanzijsko posodo</t>
  </si>
  <si>
    <t>Dobava in montaža tripotnega pretočnega ventila za zagotavljanje pretoka skozi ekspanzijsko posodo komplet s spojnim in tesnilnim materialom.</t>
  </si>
  <si>
    <t>Servisni ventil za ekspanzijsko posodo</t>
  </si>
  <si>
    <t>Dobava in montaža seervisnega ventila za ekspanzijsko posodo z ročico zaščiteno proti nenamernemu zaprtju, odzračevalnim in izpustnim ventilo ter vsem spojnim in tesnilnim materialom.</t>
  </si>
  <si>
    <t>DN 32</t>
  </si>
  <si>
    <t>Varnostni ventil</t>
  </si>
  <si>
    <t>Dobava in motaža varnostno izpustnega ventila z notranjim navojem, primernega za stik s pitno vodo, izdelanega iz medenine, za tlak odpiranja 8 bar, komplet s spojnim in tesnilnim materialom, za delovne temperature od 0 do 85°C.</t>
  </si>
  <si>
    <t xml:space="preserve">Cirkulacijska črpalka za sanitarno vodo </t>
  </si>
  <si>
    <t>Dobava in montaža obtočne črpalke za cirkulacijo sanitarne tople vode, primerne za stik s pitno vodo, za delovno temperaturo do 70°C, energijski razred A, z motorjem odpornim na tok pri blokiranem rotorju, razred električne zaščite &gt;= IP44, razred izolacije &gt;= F, z navojnimi priključki, komplet s tesnili, holandci ter vsem potrebnim spojnim in tesnilnim materialom.         
Črpalka ustreza naslednjim specifikacijam:</t>
  </si>
  <si>
    <t>Č.8
DN25, V=1,53 m3/h, dp= 15 kPa,
Pel= 0,09 kW
U= 230V, f=50 Hz,</t>
  </si>
  <si>
    <t>Ustreza: WILLO, tip: Star Z 25/6-3 ali enakovredno</t>
  </si>
  <si>
    <t>Č.9
DN25, V=1,20 m3/h, dp= 55 kPa,
Pel= 0,005 -  0,12 kW
U= 230V, f=50 Hz,</t>
  </si>
  <si>
    <t>Ustreza: WILLO, tip: Yonos Maxo Z 25/0,5-7 ali enakovredno</t>
  </si>
  <si>
    <t>Krogelna pipa - navojna</t>
  </si>
  <si>
    <t xml:space="preserve">Dobava in montaža krogelne pipe z notranjima navojema, primerne za stik s pitno vodo, izdelane iz medenine, kromirane, tlačne stopnje PN16, z ročico ali metuljčkom za odpiranje, za delovno temperaturo od 0 in 85°C. </t>
  </si>
  <si>
    <t>DN15</t>
  </si>
  <si>
    <t>DN20</t>
  </si>
  <si>
    <t>DN25</t>
  </si>
  <si>
    <t>DN32</t>
  </si>
  <si>
    <t>DN50</t>
  </si>
  <si>
    <t>Nepovratni ventil - prirobnični</t>
  </si>
  <si>
    <t>Dobava in montaža nepovratnega ventila s prirobničnimi priljučki, primernega za stik s pitno vodo, za delovne temperature od 0 do 85°C, izdelanega iz nodularne litine, tlačne stopnje PN16, komplet z navojnimima protiprirobnicama, vijačnim materialom, tesnili in ostalim spojnim in tesnilnim materialom.</t>
  </si>
  <si>
    <t>Nepovratni ventil - navojni</t>
  </si>
  <si>
    <t>Dobava in montaža nepovratnega ventila z notranjima navojnima priključkoma, primernega za stik s pitno vodo, izdelanega iz nedenine, tlačne stopnje PN16, komplet s spojnim in tesnilnim materialom, za delovne temperature od 0 do 85°C.</t>
  </si>
  <si>
    <t>Lovilnik nesnage - navojni</t>
  </si>
  <si>
    <t>Dobava in montaža lovilnika nesnage (čistilni kos) z navojnimi priključki, izdelanega iz medenine, primernega za stik s pitno vodo, tlačne stopnje PN16, komplet s spojnim in tesnilnim materialom.</t>
  </si>
  <si>
    <t>DN40</t>
  </si>
  <si>
    <t>DN65</t>
  </si>
  <si>
    <t>Polnilno izpustna pipa</t>
  </si>
  <si>
    <t>Dobava in montaža krogelne polnilne/ izpustne pipe z navojnim priključkom, primerne za stik s pitno vodo, izdelane iz medenine, za delovni tlak do 16 bar, z nastavkom za gumijasto cev, z metljčkom za odpiranje/zapiranje, navojnim zapornim čepom, komplet z spojnim in tesnilnim in materialom.</t>
  </si>
  <si>
    <t>DN 15</t>
  </si>
  <si>
    <t>DN 20</t>
  </si>
  <si>
    <t>Temperaturno tipalo</t>
  </si>
  <si>
    <t>Samo montaža potopne tuljke za vgradnjo temepraturnega tipala, komplet s dobavo vsega potrebnega spojnega in tesninega materiala.</t>
  </si>
  <si>
    <t>DN 15, l= 200 mm</t>
  </si>
  <si>
    <t>DN 15, l= 100 mm</t>
  </si>
  <si>
    <t>Termometer</t>
  </si>
  <si>
    <t>Dobava in montaža steklenega aksialnega  termometera, primernega za stik s pitno vodo, za merilno območje od 0 do 120°C, komplet z navojno potopno tuljko za vgradnjo na cevovod,potopna cev iz nerjavnega jekla premer okrova 100mm</t>
  </si>
  <si>
    <t>Manometer</t>
  </si>
  <si>
    <t>Dobava in montaža manometera primernega za stik s pitno vodo, vzmetni, premer okrova 100mm priključek 1/2" radialno navzdol, merilna natančnost 1,6% od končne vrednosti skale - merilno območje 0-10 bar, komplet z tripotno manometersko pipo in vsem spojnim in tesnilnim materialom.</t>
  </si>
  <si>
    <t>Večfunkcijski termostatski ventil</t>
  </si>
  <si>
    <t>Dobava in montaža večfunkcijskega termostatskega ventila za navojnima priključkoma, primernega za stik s pitno vodo, izdelanega iz medenine, za delovni tlak do 16 bar, z modulom za termično dezinfekcijo, komplet s spojnim in tesnilnim materialom.</t>
  </si>
  <si>
    <t>Ustreza: Danfoss, tip: MTCV-B ali enakovredno</t>
  </si>
  <si>
    <t>Odštevalni vodomer za hladno vodo</t>
  </si>
  <si>
    <t xml:space="preserve">Dobava in montaža za odštevalnega vodomera za interno merjenje porabe hladne vode, navojne izvedbe, s privijalom  ter podaljšanim privajalom za demontažo vodomera, filtrom na dovodni strani, komplet s tesnili ter ostalim spojnim in tesnilnim materialom. Vodomer se dobavi z dajalnikom impulzov ali radijskim oddajnikom  za daljinsko odčitavanje stanja. </t>
  </si>
  <si>
    <t>Odštevalni vodomer za toplo vodo</t>
  </si>
  <si>
    <t xml:space="preserve">Dobava in montaža za odštevalnega vodomera za interno merjenje porabe tople vode, navojne izvedbe, s privijalom  ter podaljšanim privajalom za demontažo vodomera, filtrom na dovodni strani, komplet s tesnili ter ostalim spojnim in tesnilnim materialom. Vodomer se dobavi z dajalnikom impulzov ali radijskim oddajnikom  za daljinsko odčitavanje stanja. </t>
  </si>
  <si>
    <t>Pocinkana cev</t>
  </si>
  <si>
    <t>Dobava in montaža jeklene pocinkane cevi primerne za stik s pitno vodo, komplet z vrezovanjem navojev, z vsem potrebnim tesnilnim in spojnim materialom.</t>
  </si>
  <si>
    <t>Cevi iz nerjavečega jekla za vodo</t>
  </si>
  <si>
    <t>Dobava in montaža cevi iz nerjavnega jekla št. 1.4521 po DIN EN 10088, za instalacijo pitne vode po DIN 1988, preverjene po DVGW delovnem listu W534, z DVGW preverjenimi fitingi za tehnologijo hladnega stiskanja in sigurnostno konturo, ki pri polnenju instalacije detektira nezatisnjene spoje. Nezatisnjene spoje se pri mokrem preizkusu zagotovo odkrije z iztekanjem preizkusnega medija ali padanjem tlaka na preizkusnem manometru, v območju 1 bar do 6,5 bar, pri suhem preizkusu pa v območju 22 mbar do 3 bar.</t>
  </si>
  <si>
    <t>DN12 oz. Ø15x1,0 mm</t>
  </si>
  <si>
    <t>DN15 oz. Ø18x1,0 mm</t>
  </si>
  <si>
    <t>DN20 oz. Ø22x1,2 mm</t>
  </si>
  <si>
    <t>DN25 oz. Ø28x1,2 mm</t>
  </si>
  <si>
    <t>DN32 oz. Ø35x1,5 mm</t>
  </si>
  <si>
    <t>DN40 oz. Ø42x1,5 mm</t>
  </si>
  <si>
    <t>DN50 oz. Ø54x1,5 mm</t>
  </si>
  <si>
    <t>DN65 oz. Ø76x2 mm</t>
  </si>
  <si>
    <t>DN80 oz. Ø89x2 mm</t>
  </si>
  <si>
    <t>Večplastne cevi za vodovod</t>
  </si>
  <si>
    <t>Dobava in montaža cevovodov za razvod sanitarne vode po stavbi izvedeni iz difuzijsko tesnih večplastnih cevi (PE/RT-AL-PE/RT), za trajne obratovalne temperature od 0 do 70°C pri trajnem obratovalnem tlaku 10 bar, požarne klasifikacije E skladno s standardom DIN 13501-1, oba konca
cevi opremljena z zaključno kapo za higienično tesnjenje vskladu z EN 806,s sistemom spajanja s stisljivimi spojkamiIzdelana iz galvansko kositrane medenine, s fiksno vstavljeno zatisno pušo, barvno označenim plastičnim obročkom, oznako zatisnjenosti in funkcijo varnosti pri tlačnem preizkusu, zunanjim navojem izdelanim vskladu s standardom DIN EN 10226-1 za tesnilno zvezo, z dodatkom za razrez in pritrditev. 
Dobavljene predizolirane v kolutih komplet s pritrdilnim, spojnim intesnilnim  materialom, z okroglo ekstrudirano, zaprto celično, parozaporna izolacijo, na zunanji strani zaključena brezšivno folijo proti poškodbam, toplotne prevodnosti λ = 0,040 W/mK.
Spojna mesta se izolira s parozaporno izolacijo ustrezne toplotne prevodnosti in debeline.</t>
  </si>
  <si>
    <t>Ustreza: cev Uponor MLC s sistemom spojk MLCP ali enakovredno.</t>
  </si>
  <si>
    <t>DN12 oz. ø16x2,0 - predizolirana S 9 mm</t>
  </si>
  <si>
    <t>DN15 oz. ø20x2,25  - predizolirana S 9 mm</t>
  </si>
  <si>
    <t>DN20 oz. ø25x2,5  - predizolirana S 9 mm</t>
  </si>
  <si>
    <t>DN12 oz. ø16x2,0 - IZOLIRANA S 13mm</t>
  </si>
  <si>
    <t>DN15 oz. ø20x2,25  - IZOLIRANA S 13mm</t>
  </si>
  <si>
    <t>DN20 oz. ø25x2,5  - IZOLIRANA S 13mm</t>
  </si>
  <si>
    <t>Nizkošumna odtočna cev</t>
  </si>
  <si>
    <t>Dobava in montaža polipropilenske troslojne nizkošumne odtočne cevi za vertikalni odtok iz nadstropja ter razvod pod stropom, spajana z obojkami, komplet s fazonskimi kosi, spojnim, tesnilnim in pritrdilnim materialom.</t>
  </si>
  <si>
    <t>Ustreza: proizvod VALSIR 3PLUS ali enakovreden izdelek</t>
  </si>
  <si>
    <t>Ø75</t>
  </si>
  <si>
    <t>Ø110</t>
  </si>
  <si>
    <t>Ø125</t>
  </si>
  <si>
    <t>Ø160</t>
  </si>
  <si>
    <t>Ø200</t>
  </si>
  <si>
    <t>Razvodne cevi za odtočno kanalizacijo</t>
  </si>
  <si>
    <t>Dobava in montaža polipropilenske odtočne cevi izdelane skladno s standardom SIST EN1451-1, spajane z obojkami, komplet s fazonskimi kosi, spojnim, tesnilnim in pritrdilnim materialom.</t>
  </si>
  <si>
    <t>Ø50</t>
  </si>
  <si>
    <t xml:space="preserve">Ø110 </t>
  </si>
  <si>
    <t>Čistilni kos PP</t>
  </si>
  <si>
    <t>Dobava in montaža čistilnega kosa za vertikalno ali horizontalno vgradnjo iz polipropolena, vključno s spojnim in tesnilnim materialom.</t>
  </si>
  <si>
    <t>Talni sifon pretočni</t>
  </si>
  <si>
    <t>Dobava in montaža talnega sifona izdelanega iz polipropilena (pretočni), s koritom ɸ100 mm,  horizontalnima  priključkoma fi 50, s ploščico iz nerjavne pločevine dimenzij 150x150mm, komplet s spojnim in tesnilnim materialom.</t>
  </si>
  <si>
    <t>Izolacija vodovodnih cevi</t>
  </si>
  <si>
    <t>Dobava in montaža toplotne izolacije ceovovodov hladne in tople sanitarne vode  s cevaki iz samougasljive fleksibilne elastomerne pene , z zaprto celično strukturo, z visoko upornostjo proti difuziji vodne pare, z nizko toplotno prevodnostjo.
- parozaporni koeficient μ ≥ 10.000
- področje uporabe od -50 do +105 °C
- toplotna prevodnosti λ ≤ 0,035 W/mK pri 0 °C
- razred požarne odpornosti B1 po EN klasifikaciji.</t>
  </si>
  <si>
    <t xml:space="preserve">DN 12, ø17  x 13 mm </t>
  </si>
  <si>
    <t>DN15 oz. Ø18x19 mm</t>
  </si>
  <si>
    <t>DN20 oz. Ø22x19 mm</t>
  </si>
  <si>
    <t>DN25 oz. Ø28x19 mm</t>
  </si>
  <si>
    <t>DN32 oz. Ø35x19 mm</t>
  </si>
  <si>
    <t>DN40 oz. Ø42x19 mm</t>
  </si>
  <si>
    <t>DN50 oz. Ø54x19 mm</t>
  </si>
  <si>
    <t>DN65 oz. Ø76x19 mm</t>
  </si>
  <si>
    <t>DN65 oz. Ø89x19 mm</t>
  </si>
  <si>
    <t>Revizijska vratica</t>
  </si>
  <si>
    <t>Dobava in montaža revizijskih vratic iz nerjaveče pločevine debeline 0.5 -1 mm, z zaklepom brez ključavnice, z okvirjem za vgradnjo, namenjene za dostop do armatur vodovodne inštalacije in kanalizacije, komplet s pritrdilnim materialom.</t>
  </si>
  <si>
    <t>20x20 cm</t>
  </si>
  <si>
    <t>25x25 cm</t>
  </si>
  <si>
    <t xml:space="preserve">Požarna zatesnitev cevnih prebojev </t>
  </si>
  <si>
    <t>Dobava in montaža požarne zaščite prehodov negorljivih/gorljivih cevi skozi steno in strop zatesnjenih skladno z zahtevami smernice SZPV 408, požarno varno zatesnitev izvede usposobljena oseba, prehod označen s predpisano nalepko.</t>
  </si>
  <si>
    <t>V betonski steni debeline 20 cm</t>
  </si>
  <si>
    <t>Preboj za inox press cev dimenzije 1 x DN12 mm, cev je izolirana s parazaporno izolacijo debeline 13 mm.</t>
  </si>
  <si>
    <t>Preboj za inox press cev dimenzije 1 x DN15 mm, cev je izolirana s parazaporno izolacijo debeline 13 mm.</t>
  </si>
  <si>
    <t>Preboj za inox press cev dimenzije 1 x DN20 mm, cev je izolirana s parazaporno izolacijo debeline 13 mm.</t>
  </si>
  <si>
    <t>Preboj za inox press cev dimenzije 1 x DN25 mm, cev je izolirana s parazaporno izolacijo debeline 13 mm.</t>
  </si>
  <si>
    <t>Preboj za inox press cev dimenzije 1 x DN32 mm, cev je izolirana s parazaporno izolacijo debeline 13 mm.</t>
  </si>
  <si>
    <t>Preboj za inox press cev dimenzije 1 x DN40 mm, cev je izolirana s parazaporno izolacijo debeline 13 mm.</t>
  </si>
  <si>
    <t>Preboj za pocinkano cev dimenzije 1 x DN32 mm.</t>
  </si>
  <si>
    <t>Preboj za pocinkano cev dimenzije 1 x DN50 mm.</t>
  </si>
  <si>
    <t>Preboj za polipropilensko cev dimenzije 1 x ø50 mm.</t>
  </si>
  <si>
    <t>Preboj za polipropilensko cev dimenzije 1 x ø75 mm.</t>
  </si>
  <si>
    <t>Preboj za polipropilensko cev dimenzije 1 x ø110 mm.</t>
  </si>
  <si>
    <t>Preboj za polipropilensko cev dimenzije 1 x ø125 mm.</t>
  </si>
  <si>
    <t>Preboj za polipropilensko cev dimenzije 1 x ø160 mm.</t>
  </si>
  <si>
    <t>V betonski steni debeline 24 cm</t>
  </si>
  <si>
    <t>V betonski steni debeline 50 cm</t>
  </si>
  <si>
    <t>V betonski steni debeline 60 cm</t>
  </si>
  <si>
    <t>V mavčno-kartonski steni debeline 10 cm</t>
  </si>
  <si>
    <t>V mavčno-kartonski steni debeline 15 cm</t>
  </si>
  <si>
    <t>Preboj za inox press cev dimenzije 1 x DN50 mm, cev je izolirana s parazaporno izolacijo debeline 13 mm.</t>
  </si>
  <si>
    <t>V mavčno-kartonski steni debeline 20 cm</t>
  </si>
  <si>
    <t>V armirano betonski steni debeline 20 cm, tlak 12 cm</t>
  </si>
  <si>
    <t>Preboj za pocinkano cev DN 32</t>
  </si>
  <si>
    <t>Preboj za pocinkano cev DN 50</t>
  </si>
  <si>
    <t>Euro hidrant</t>
  </si>
  <si>
    <t>Dobava in montaža EURO hidranta primernega za montažo na steno, sestavljnega iz omarice iz dekapirane pločevine, baravane v RAL 3000, priključni ventil DN50, armirane gumjaste cevi z notranjim premerom 19 mm, dolžine 30 m, navite v kolut, ročnika DN25, komplet s tesnilnim, spojnim in pritrdilnim materaialom.</t>
  </si>
  <si>
    <t>Gasilni aparat</t>
  </si>
  <si>
    <t>Dobava in montaža ročnega gasilnega aparata polnjenega s  prahom, tip EG43-43A, komplet s konzolo za pritrditev na zid in pritrdilnim materialom.</t>
  </si>
  <si>
    <t>Ustreza: proizvod GALLUS ali enakovredno</t>
  </si>
  <si>
    <t>9 enot gasila</t>
  </si>
  <si>
    <t>Dobava in montaža ročnega gasilnega aparata polnjenega s CO2, tipEG5-55B, komplet s konzolo za pritrditev na zid in pritrdilnim materialom.</t>
  </si>
  <si>
    <t>5 enot gasila</t>
  </si>
  <si>
    <t>Dobava in montaža ročnega gasilnega aparata polnjenega s peno, tip EG9-13A, komplet s konzolo za pritrditev na zid in pritrdilnim materialom.</t>
  </si>
  <si>
    <t>Nalepka za označitev gasilnikov in hidrantov</t>
  </si>
  <si>
    <t>Samolepilna nalepka z oznako gasilnega aparata, skladna s standardom SIST 1013, dimenzije 150 x 150 mm, nameščena 2 -2,2 m nad tlemi, nalepljena na  privijačeno podložno ploščo, komplet z dobavo podložne plošče dimenzije 150 x 150 mm in pritrdilnim materialom.</t>
  </si>
  <si>
    <t>Talne rešetke - kuhinja</t>
  </si>
  <si>
    <t>Dobava in montaža talnih rešetk s sifonom, izdelanih iz nerjaveče pločevine in nerjavečih profilov, z lovilno mrežico za nesnago komplet s spritrdilnim in tesnilnim materialom.</t>
  </si>
  <si>
    <t>300x300x120 mm; DN50</t>
  </si>
  <si>
    <t>300x800x120 mm; DN75</t>
  </si>
  <si>
    <t>400x600x120 mm; DN50</t>
  </si>
  <si>
    <t>400x800x120 mm; DN75</t>
  </si>
  <si>
    <t>400x1000x120 mm; DN76</t>
  </si>
  <si>
    <t>Priključitev armatur - kuhinja</t>
  </si>
  <si>
    <t>Montaža in priključitev mešalnih armatur DN 15 za potrebe kuhinje in bara, komplet z dobavo in montažo gikih cevi, komplet s vsem potrebnim spojnim in tesnilnim materialom.</t>
  </si>
  <si>
    <t>Priključitev kuhinjskih naprav in naprav pralnice in likalnice na vodovod</t>
  </si>
  <si>
    <t>Izvedba navezave priključkov tople ali hladne vode kuhinjskih naprav na vodovodno omrežje komplet z dobavo drobnega spojnega in tesnilnega materiala.</t>
  </si>
  <si>
    <t>Priključitev zobozdravniškega stola</t>
  </si>
  <si>
    <t xml:space="preserve">Dobava vsega potrebnega materiala in izvedba navezave zobozdravniškega  stola, dobavljen v sklopu notranje opreme, komplet s gibkimi cevmi, mašeto in vsem potrebnim spojnim ter tesnilnim materialom.
</t>
  </si>
  <si>
    <t>Priključitev negovalne kadi - negovalna kopalnica</t>
  </si>
  <si>
    <t>Dobava vsega potrebnega materiala in izvedba navezave negovalne kadi, dobavljen v sklopu notranje opreme), komplet s gibkimi cevmi, mašeto in vsem potrebnim spojnim ter tesnilnim materialom.
Dimenzije priključkov kadi:</t>
  </si>
  <si>
    <t>TSV DN20</t>
  </si>
  <si>
    <t>HSV DN20</t>
  </si>
  <si>
    <t>Priključitev frizerskega stola</t>
  </si>
  <si>
    <t xml:space="preserve">Dobava vsega potrebnega materiala in izvedba navezave frizerskega stola, dobavljen v sklopu notranje opreme, komplet s gibkimi cevmi, mašeto in vsem potrebnim spojnim ter tesnilnim materialom.
</t>
  </si>
  <si>
    <t>TSV DN15</t>
  </si>
  <si>
    <t>HSV DN15</t>
  </si>
  <si>
    <t>Montažni material</t>
  </si>
  <si>
    <t xml:space="preserve">Dobava in montaža montažnega in pritrdilnega materiala za izevdbo drsnih in fiksnih podpor cevovodov, sestavljenega iz tipskih jeklenih vroče cinkanih konstrukcijskih elementov, s tipskimi spojnimi elementi z vijačnimi zvezami materiala 8.8. Kombinacije tipskih elementov se izbere skladno z navodili oz. priporočili proizvajalca o nosilnosti. Ves vgrajen montažni material mora imeti CE oznako. </t>
  </si>
  <si>
    <t>Tlačni preizkus instalacije</t>
  </si>
  <si>
    <t>Izpiranje instalacije pred izvebo tlačnega preizkusa, izvedba tlačnega preizkusa cevne instalcije z 1,5 x delovnim tlakom. V postavki je zajet ves potrebni material za izvedbo tlačnega prizkusa. Med preizkusom morajo biti porabniki odklopljeni od cevovoda. Po uspešno opravljenem tlačnem preizkusu se izdela zapisnik podpisan s strani izvajalca in nadzornega organa.</t>
  </si>
  <si>
    <t>Izpiranje cevovoda po končanju del.</t>
  </si>
  <si>
    <t>Izpiranje instalacije po zaključenih delih, pred izvedbo dezinfekcije vodovodnega omrežja.</t>
  </si>
  <si>
    <t>Dezinfekcija vodovodne instalacije</t>
  </si>
  <si>
    <t>Kloriranje in dezinfekcija notranje vodovodne instalacije s strani pooblaščene institucije, analiza pitne vode in pridobitev potrdila o ustreznosti vodovodne instalacije.</t>
  </si>
  <si>
    <t>Izpiranje cevovoda po opravljeni dezinfekciji.</t>
  </si>
  <si>
    <t>Izpiranje vodovdne instalacije po opravljeni dezinfekciji, nevtralizacija s klorom onesnažene vode</t>
  </si>
  <si>
    <t>Pregled in meritve hidrantnega omrežja</t>
  </si>
  <si>
    <t>Pregled in meritve hidrantnega omrežja s strani pooblaščene organizacije. O opravljenih meritvah se izdela zapisnik in izda potrdilo o ustreznosti hidrantnega omrežja.</t>
  </si>
  <si>
    <t>Preiskusno obratovanje instalacije</t>
  </si>
  <si>
    <t>Poizkusno obratovanje, sestavljeno iz naslednjih dejavnosti:
- polnjenje cevovodov
-čiščenje perlatorjev
- pregled instalacije
- regulacija armatur
- izdelava zapisnikov
- izdelava navodil za obratovanje
- meritve tlaka in temperatur</t>
  </si>
  <si>
    <t>SANITARNA KERAMIKA - SOBE</t>
  </si>
  <si>
    <t>Viseča WC školjka - sobe</t>
  </si>
  <si>
    <t>Dobava in montaža stenske konzolne straniščne školjke prilagojene za invalide, z zadnjim iztokom, izdelana iz bele sanitarne keramike, dimenzije 770 x 380 mm, komplet s priključno garnituro za odtok, manšeto za priključitev na odtočno cev,  vključno  s pritrdilnim materialom in  vsemi potrebnimi nosilnimi elementimi za montažo na steno,skupaj z masivno leseno plastificirano sedežno desko s pokrovom in okovjem za pritrditev iz nerjavečega jekla. Pred nabavo se material  potrdi s strani arhitekta. Pri montaži se upošteva površinski načrt arihtekta.</t>
  </si>
  <si>
    <t>Ustreza: proizvod  Fluidmaster LIV medica WC školjka  (ident: 679430) + sedežna deska AQUARIUS S (ident: 1409268301) ali enakovreden proizvod</t>
  </si>
  <si>
    <t>Podometna konstrukcija s splakovalnim kotličkom, invalidski wc - sobe</t>
  </si>
  <si>
    <t>Dobava in montaža podometna nosilne konstrukcije za invalidsko WC školjko, z razširitvijo za montažo držal za invalida, nastavljive po višini, antikorozijsko zaščitena,  s podometnim kotličkom, kotnim zapornim ventilom, fleksibilno cevko za priključitev na kotliček, cevjo za povezavo na WC školjko, komplet s spojnim in pritrdilnim materialom.</t>
  </si>
  <si>
    <t>Ustreza: Fluidmaster LIV   DUPLO WC 380 L SP (ident:4060452737) ali enakovreden proizvod</t>
  </si>
  <si>
    <t>Aktivirna tipka za podometni kotliček - sobe</t>
  </si>
  <si>
    <t xml:space="preserve">Dobava in montaža dvokoličinske aktivirne tipke za podometni kotliček, komplet z montažnim materialom. Pred nabavo se material  potrdi s strani arhitekta. Pri montaži se upošteva površinski načrt arihtekta. Pred nabavo se material potrdi s strani arhitekta. </t>
  </si>
  <si>
    <r>
      <t>Ustreza: Fluidmaster LIV OPAL DUO ANTIBAC art.7030414602 bela</t>
    </r>
    <r>
      <rPr>
        <sz val="9"/>
        <rFont val="Arial"/>
        <family val="2"/>
        <charset val="238"/>
      </rPr>
      <t xml:space="preserve"> ali enakovreden proizvod</t>
    </r>
  </si>
  <si>
    <t>Fiksna invalidska konzola pri wc školjki - sobe</t>
  </si>
  <si>
    <t>Dobava in montaža fiksne oporne konzole pri wc školjki, izdelane iz nerjavečega materiala, skupaj z drobnim montažnim materialom. Komplet s pritrdilnim materialom. Pred nabavo se material  potrdi s strani arhitekta. Pri montaži se upošteva površinski načrt arihtekta.</t>
  </si>
  <si>
    <t>l=700 mm</t>
  </si>
  <si>
    <t>Ustreza:Proizvod Ponte Giulio serija TUBOCOLOR G41JCS07 D2 ali enakovredno</t>
  </si>
  <si>
    <t>Preklopna invalidska konzola pri wc školjki - sobe</t>
  </si>
  <si>
    <t>Dobava in montaža oporne preklopne konzole pri wc škojlki, izdelane iz nerjavečega materiala,  skupaj z drobnim montažnim materialom. Komplet s pritrdilnim materialom. Pred nabavo se material  potrdi s strani arhitekta. Pri montaži se upošteva površinski načrt arihtekta.</t>
  </si>
  <si>
    <t>Ustreza:Proizvod Ponte Giulio serija TUBOCOLOR G41JCS10 D2 ali enakovredno</t>
  </si>
  <si>
    <t>Umivalnik - sobe</t>
  </si>
  <si>
    <t xml:space="preserve">Dobava in montaža umivalnika izdelanega iz bele sanitarne keramike s enostranskim podaljšanim robom za odlaganje, komplet z vijaki za pritrditev iz nerjavečega jekla. Pred nabavo se material potrdi s strani arhitekta. </t>
  </si>
  <si>
    <t>Ustreza: proizvod VITRA tip: SHIFT 80x44 cm (art: 7079B003-0973 )  ali enakovreden proizvod</t>
  </si>
  <si>
    <t>velikost 800 x 440 mm</t>
  </si>
  <si>
    <t>Podometna konstrukcija za umivalnik - sobe</t>
  </si>
  <si>
    <t>Dobava in montaža podometne nosilne konstrukcije za umivalnik, nastavljiva po višini, antikorozijsko zaščitena, s priključki 1/2¨, odočnim kolenom ɸ50, gumijastim tesnilom za sifon, komplet s pritrdilnim materialom.</t>
  </si>
  <si>
    <t>Ustreza: proizvod Fluidmaster LIV-FIX WT FX umivalnik (ident: 4060452773)  ali enakovreden proizvod</t>
  </si>
  <si>
    <t>Mešalna armatura za  umivalnik - sobe</t>
  </si>
  <si>
    <t>Dobava in montaža mešalne armature za umivalnik,z kotnima ventiloma DN 15 z kromirano okrasno rozeto, zgornjim delom sifona, vključno z gibko cevjo in vsem potrebnim spojnim in pritrdilnim materialom. Pred nabavo se material  potrdi s strani arhitekta.</t>
  </si>
  <si>
    <t>Ustreza: proizvod NOBILI (NOBI art. NBE84118/1CR) ali enakovreden proizvod</t>
  </si>
  <si>
    <t>Sifon za umivalnik - sobe</t>
  </si>
  <si>
    <t>Dobava in montaža medeninastega kromiranega sifona za umivalnik, z odtočnim ventilom, zapornim čepom, manšeto za priključitev na odtočno cev, komplet s tesnilnim, spojnim in pritrdilnim materialom.</t>
  </si>
  <si>
    <t>Fiksna invalidska konzola pri umivalniku - sobe</t>
  </si>
  <si>
    <t>Dobava in montaža fiksne oporne konzole pri umivalniku, izdelane iz nerjavečega materiala, skupaj z drobnim montažnim materialom. Komplet s pritrdilnim materialom. Pred nabavo se material  potrdi s strani arhitekta. Pri montaži se upošteva površinski načrt arihtekta.</t>
  </si>
  <si>
    <t>Ojačitev za fiksno stensko konzolo umivalnik - sobe</t>
  </si>
  <si>
    <t>Izdelva ojačitve v mavčni steni za pritrditev fiksne invalidske konzole pri umivalniku, izdelane iz lesene deske, komplet z nosilnim in pritrdilnim materialom.</t>
  </si>
  <si>
    <t>Talna odtočna rešetka - sobe</t>
  </si>
  <si>
    <t>Dobava in montaža talnega odtoka - kanalete za tuš ravne izvedbe, z vgrajeno protismradno zaporo, iztokom Ø50 skupaj s pohodno talno rešetko izdelano in nerjavne povržine, komplet s vsem potrebnim nosilnim, tesnilnim in pritrdilnim materialom. Pred nabavo se material potrdi s strani arhitekta.</t>
  </si>
  <si>
    <t>Dimenzije 350x60mm</t>
  </si>
  <si>
    <t>Ustreza: FLUIDMASTER - LIV KANALETA, VIBE ident: 674740 ali enakovreden proizvod</t>
  </si>
  <si>
    <t>Termostatska armatura za tuš kad - sobe</t>
  </si>
  <si>
    <t>Dobava in montaža stenske termostatske mešalne armature za toplo in mrzlo vodo, z vgrajenim nepovratnim ventilom, primerne za kad, opremljene z pršno glavo, fleksibilno vezno cevjo za pršno glavo, kromirano drsno stensko konzolo dolžine 80 cm za pritrditev pršne glave na steno,  kromiranima rozetama, komplet z montažnim, pritrdilnim,  spojnim in tesnilnim materialom. Pred nabavo se material  potrdi s strani arhitekta.</t>
  </si>
  <si>
    <t>Ustreza: NOBILI NOBI art. NB84130CR + AD140/60CR ali enakovreden proizvod</t>
  </si>
  <si>
    <t>Ojačitev za armaturo tuš kadi - sobe</t>
  </si>
  <si>
    <t>Fiksna invalidska konzola za tuš - sobe</t>
  </si>
  <si>
    <t>Dobava in montaža fiksne oporne konzole v tuš kabini, z držalom za tuš ročko, izdelane iz nerjavečega materiala, skupaj z drobnim montažnim materialom. Komplet s pritrdilnim materialom. Pred nabavo se material  potrdi s strani arhitekta. Pri montaži se upošteva površinski načrt arihtekta.</t>
  </si>
  <si>
    <t>l=760x760x1200 mm</t>
  </si>
  <si>
    <t>Ustreza: PONTE GIULIO  art. G01JOS04 D2 ali enakovreden proizvod</t>
  </si>
  <si>
    <t>Ojačitev za fiksno stensko konzolo za tuš - sobe</t>
  </si>
  <si>
    <t>Sedež za tuš kad</t>
  </si>
  <si>
    <t>Dobava in montaža preklopnega invalidkega sedeža za tuš kad, iz polpropilena, ABSa in nerijaveče pločevine, dimenzije 400 x 420 x 80,nosilnosti 150 kg, bele barve, skupaj z drobnim montažnim materialom. Komplet s pritrdilnim materialom.</t>
  </si>
  <si>
    <t>Ustreza: PONTE GIULIO serija TECNO art. 4FAUHS01 ali enakovreden proizvod</t>
  </si>
  <si>
    <t>Invalidsko ogledalo</t>
  </si>
  <si>
    <t>Dobava in montaža ogledala prilagojenega za funkcionalno ovirane osebe, z možnostjo prilagajanja kota, dimenzij: 69,5 x 74,9 [cm], spodnji rob 114 cm, vključno z montažo in pritrdilnim materialom. Pred nabavo se material potrdi s strani arhitekta.</t>
  </si>
  <si>
    <t>Ustreza:Proizvod Ponte Giulio F41JPS29 ali enakovreden proizvod</t>
  </si>
  <si>
    <t>WC ščetka</t>
  </si>
  <si>
    <t>Dobava in montaža WC ščetke sestavljene iz plastične posodice, metlice, držala za pritrditev na steno, komplet s pritdilnim materialom. Pred nabavo se material potrdi s strani arhitekta.</t>
  </si>
  <si>
    <t>Ustreza : Gedy model: 5233-03 ali enakovreden proizvod</t>
  </si>
  <si>
    <t>Podajalnik toaletnega papirja lističi</t>
  </si>
  <si>
    <t>Dobava in montaža podajalnika toaletnega papirja , komplet s pritdilnim materialom. Pred nabavo se material potrdi s strani arhitekta. Pri montaži se upošteva površinski načrt arihtekta.</t>
  </si>
  <si>
    <t>Ustreza : Gedy model: 2443 ali enakovreden proizvod</t>
  </si>
  <si>
    <t xml:space="preserve">Obešalna kljukica </t>
  </si>
  <si>
    <t>Dobava in montaža obešalnih kljukic,  vključno  s pritrdilnim materialom. Pred nabavo se material potrdi s strani arhitekta. Pri montaži se upošteva površinski načrt arihtekta.</t>
  </si>
  <si>
    <t>Ustreza : Gedy model: 5426 ali enakovreden proizvod</t>
  </si>
  <si>
    <t>Držalo za milo</t>
  </si>
  <si>
    <t>Dobava in montaža držala za milo,  vključno  s pritrdilnim materialom. Pred nabavo se material potrdi s strani arhitekta. Pri montaži se upošteva površinski načrt arihtekta.</t>
  </si>
  <si>
    <t>Ustreza : Gedy model: 5411 ali enakovreden proizvod</t>
  </si>
  <si>
    <t>Držalo brisač</t>
  </si>
  <si>
    <t>Dobava in montaža držala brisač, komplet  z montažnim in pritrdilnim materialom. Pred nabavo se material potrdi s strani arhitekta. Pri montaži se upošteva površinski načrt arihtekta.</t>
  </si>
  <si>
    <t>Ustreza : Gedy model: 5421-60 ali enakovreden proizvod</t>
  </si>
  <si>
    <t>SANITARNA KERAMIKA - OSTALI PROSTORI</t>
  </si>
  <si>
    <t>Viseča invalidska WC školjka - negovalna kopalnica</t>
  </si>
  <si>
    <t>LIV Medica viseča WC školjka rimless ident: 9100901911 l=700mm  ali enakovreden proizvod</t>
  </si>
  <si>
    <t>sedežna deka CARE ident: 1409267701  ali enakovreden proizvod</t>
  </si>
  <si>
    <t>Podometna konstrukcija s splakovalnim kotličkom, invalidski wc - negovalna kopalnica</t>
  </si>
  <si>
    <t>Aktivirna tipka za podometni kotliček - negovalna kopalnica</t>
  </si>
  <si>
    <t>Fiksna invalidska konzola pri wc školjki - negovalna kopalnica</t>
  </si>
  <si>
    <t>Preklopna invalidska konzola pri wc školjki - negovalna kopalnica</t>
  </si>
  <si>
    <t>Umivalnik invalidski - negovalna kopalnica</t>
  </si>
  <si>
    <t>Dobava in montaža umivalnika prilagojenega za invalide ,izdelanega iz bele sanitarne keramike, velikosti 670 x 600 mm, komplet z vijaki za pritrditev iz nerjavečega jekla. Pred nabavo se material potrdi pri arhitektu.</t>
  </si>
  <si>
    <t>Ustreza: PONTE GIULIO Umivalnik 64 cm za invalide art. B40CMS07 ali enakovreden proizvod</t>
  </si>
  <si>
    <t>Armatura za invalidski umivalnik - negovalna kopalnica</t>
  </si>
  <si>
    <t>Dobava in montaža stoječe enoročne mešalne armature za toplo in hladno vodo, s podaljšano ročico za odpiranje vode, z gibkimi veznimi cevimi, dvema kromiranima medeninastima kotnima ventiloma DN 15, kromiranima rozetama, komplet z montažnim, spojnim in tesnilnim materialom. Pred nabavo se material potrdi s strani arhitekta.</t>
  </si>
  <si>
    <t>Ustreza: NOBILI NOBI art. AS84118/1CCR ali enakovreden proizvod</t>
  </si>
  <si>
    <t>Sifon za invalidski umivalnik - negovalna kopalnica</t>
  </si>
  <si>
    <t>Dobava in montaža  kromiranega sifona za umivalnik, z odtočnim ventilom, zapornim čepom, manšeto za priključitev na odtočno cev, komplet s tesnilnim, spojnim in pritrdilnim materialom.</t>
  </si>
  <si>
    <t>Ustreza: BONOMINI 1 1/4 " 32 250 ali enakovreden proizvod</t>
  </si>
  <si>
    <t>Fiksna invalidska konzola pri umivalniku - negovalna kopalnica</t>
  </si>
  <si>
    <t>Termostatska armatura za tuš kad - negovalna kopalnica</t>
  </si>
  <si>
    <t>Talna odtočna rešetka - negovalna kopalnica</t>
  </si>
  <si>
    <t>Fiksna invalidska konzola za tuš - negovalna kopalnica</t>
  </si>
  <si>
    <t>Talna invalidska WC školjka s kotličkom - ostali prostori</t>
  </si>
  <si>
    <t>Dobava in montaža talne straniščne školjke prilagojene za invalide, z talnim iztokom, izdelana iz bele sanitarne keramike, dimenzije 480 x 380 mm, komplet s splakovalnimkotličkom, priključno garnituro za odtok, manšeto za priključitev na odtočno cev, vključno s pritrdilnim materialom in vsemi potrebnimi nosilnimi elementimi za montažo na tla, skupaj z sedežno desko s pokrovom iz duroplasta in okovjem za pritrditev iz nerjavečega jekla. Pred nabavo se material potrdi s strani arhitekta. Pri montaži se upošteva površinski načrt arihtekta.</t>
  </si>
  <si>
    <t>Ustreza: PONTE GIULIO WC školjka art. B40CB0114, WC deska art. B41DEO42 in kotliček LIV LAGUNA art. 196519 ali enakovreden proizvod</t>
  </si>
  <si>
    <t>Viseča WC školjka - ostali prostori</t>
  </si>
  <si>
    <t>Viseča invalidska WC školjka - ostali prostori</t>
  </si>
  <si>
    <t>Dobava in montaža viseče straniščne školjke prilagojene za invalide, s stenskim iztokom, izdelana iz bele sanitarne keramike, dimenzije 520 x 380 mm, komplet s priključno garnituro za odtok, manšeto za priključitev na odtočno cev, vključno s pritrdilnim materialom in vsemi potrebnimi nosilnimi elementimi za montažo na steno,skupaj z sedežno desko s pokrovom iz duroplasta in okovjem za pritrditev iz nerjavečega jekla. Pred nabavo se material potrdi s strani arhitekta. Pri montaži se upošteva površinski načrt arihtekta.</t>
  </si>
  <si>
    <t>Ustreza: LIV Medica viseča WC školjka rimless ident: 9100901911 l=700mm, sedežna deka CARE ident: 1409267701 ali enakovreden proizvod</t>
  </si>
  <si>
    <t>Podometna konstrukcija s splakovalnim kotličkom - ostali prostori</t>
  </si>
  <si>
    <t>Dobava in montaža podometne nosilne konstrukcije za WC školjko, nastavljiva po višini, antikorozijsko zaščitena, s podometnim kotličkom, kotnim zapornim ventilom, fleksibilno cevko za priključitev na kotliček, cevjo za povezavo na WC školjko, komplet s spojnim, tesnilnim in pritrdilnim materialom.</t>
  </si>
  <si>
    <t>Ustreza: FLUIDMASTER - LIV-FIX WC 3800 ali enakovreden proizvod</t>
  </si>
  <si>
    <t>Podometna konstrukcija s splakovalnim kotličkom, invalidski wc - ostali prostori</t>
  </si>
  <si>
    <t>Aktivirna tipka za podometni kotliček - ostali prostori</t>
  </si>
  <si>
    <t>Fiksna invalidska konzola pri wc školjki - ostali prostori</t>
  </si>
  <si>
    <t>Umivalniki - ostali prostori</t>
  </si>
  <si>
    <t xml:space="preserve">Dobava in montaža umivalnika izdelanega iz bele sanitarne keramike komplet z vijaki za pritrditev iz nerjavečega jekla. Pred nabavo se material potrdi s strani arhitekta. </t>
  </si>
  <si>
    <t>Ustreza: FLUIDMASTER - LIV ali enakovreden proizvod</t>
  </si>
  <si>
    <t>Garderobe: Sydney Umivalnik 60 x 44 cm ident: 9100901709  ali enakovreden proizvod</t>
  </si>
  <si>
    <t>Ostali prostori: Sydney Umivalnik 50 x 32 cm ident: 9100901794  ali enakovreden proizvod</t>
  </si>
  <si>
    <t>Umivalnik invalidski brez preliva - ostali prostori</t>
  </si>
  <si>
    <t xml:space="preserve">Dobava in montaža umivalnika  prilagojenega za invalide, izdelanega iz bele sanitarne keramike, velikosti 670 x 600 mm, komplet z vijaki za pritrditev iz nerjavečega jekla. Pred nabavo se material potrdi pri arhitektu. </t>
  </si>
  <si>
    <t>Ustreza: PONTE GIULIO umivalnik 64 cm za invalide art. B40CMS07 ali enakovreden proizvod</t>
  </si>
  <si>
    <t>Podometna konstrukcija za umivalnik - ostali prostori</t>
  </si>
  <si>
    <t>Fiksna invalidska konzola pri umivalniku - ostali prostori</t>
  </si>
  <si>
    <t>Ojačitev za fiksno stensko konzolo umivalnik - ostali prostori</t>
  </si>
  <si>
    <t>Mešalna armatura za  umivalnik - ostali prostori</t>
  </si>
  <si>
    <t>Sifon za umivalnik - ostali prostori</t>
  </si>
  <si>
    <t>Ustreza: BONOMINI ali enakovreden proizvod</t>
  </si>
  <si>
    <t>1 1/4 " 32 250</t>
  </si>
  <si>
    <t>Sifon za invalidski umivalnik - ostali prostori</t>
  </si>
  <si>
    <t>Pisoar - ostali prostori</t>
  </si>
  <si>
    <t>Dobava in montaža pisoarja izdelanega iz bele sanitarne keramike, primernega za montažo na steno, z dotokom in odtokom na zadnji strani, komplet z vijaki za pritrditev iz nerjavečega jekla. Pred nabavo se material potrdi s strani arhitekta.</t>
  </si>
  <si>
    <t>Ustreza: FLUIDMASTER - LIV Sydney Urinal z dov. vode zadaj ident: 9100901791 ali enakovreden proizvod</t>
  </si>
  <si>
    <t>Senzorska splakovalna garnitura za pisoar - ostali prostori</t>
  </si>
  <si>
    <t>Dobava in montaža senzorske splakovalne garniture za pisoar sestavljena iz ohišja za podometno vgradnjo, magnetnega ventila DN 15, zapornega ventila DN 15, IR senzorja, trnasformatorja za napajanje, zaščitne plošče ter vsem potrebnim spojnim in pritrdilnim matetrialom.</t>
  </si>
  <si>
    <t>Ustreza: FLUIDMASTER - LIV Set IR HALITE za pisoar, 230V ident: 195079 ali enakovreden proizvod</t>
  </si>
  <si>
    <t>Sifon za pisoar - ostali prostori</t>
  </si>
  <si>
    <t>Dobava in montaža sifona za pisoar za skrito vgradnjo, komplet s spojnim in pritrdilnim materialom.</t>
  </si>
  <si>
    <t>Ustreza: FLUIDMASTER - LIV SIFON ZA PISOAR, ident: 195477 ali enakovreden proizvod</t>
  </si>
  <si>
    <t>Armatura za tuš kad - ostali prostori</t>
  </si>
  <si>
    <t>Dobava in montaža stenske termostatske mešalne armature za toplo in mrzlo vodo, opremljene z pršno glavo, fleksibilno vezno cevjo za pršno glavo, kromirano drsno stensko konzolo dolžine 80 cm za pritrditev pršne glave na steno, kromiranima rozetama, komplet z montažnim, pritrdilnim, spojnim in tesnilnim materialom. Pred nabavo se material potrdi s strani arhitekta.</t>
  </si>
  <si>
    <t>Talna odtočna rešetka - ostali prostori</t>
  </si>
  <si>
    <t>Ojačitev za armaturo tuš kadi - ostali prostori</t>
  </si>
  <si>
    <t>Trokadero</t>
  </si>
  <si>
    <t>Dobava in montaža trokadera izdelanega iz bele sanitarne keramike, primernega za montažo na tla, z odtokom na spodnji strani, dimenzije 535x460 mm, komplet z vijaki za pritrditev iz nerjavečega jekla. Pred nabavo se material potrdi s strani arhitekta.</t>
  </si>
  <si>
    <t>Ustreza: INKER ZOOM ali enakovreden proizvod</t>
  </si>
  <si>
    <t>Rešetka za trokadero - ostali prostori</t>
  </si>
  <si>
    <t>Dobava in montaža rešetke za trokadero izdelane iz nerjavečega jekla, komplet s pritrdilnim materialom.</t>
  </si>
  <si>
    <t>Armatura za trokadero in izpirač - ostali prostori</t>
  </si>
  <si>
    <t>Dobava in montaža stenske enoročne mešalne armature za toplo in hladno vodo, z dvema ekscentričnima dvovijačnikoma, kromiranima rozetama, fleksibilno cevjo in pršno glavo, podaljšano izlivno cevjo, ter izpirača s samozaporno sprožilno tipko in kromirano vezno cevjo, komplet s spojnim in tesnilnim materialom. Pred nabavo se material potrdi s strani arhitekta.</t>
  </si>
  <si>
    <t>Ustreza: BLITZ ali enakovreden proizvod</t>
  </si>
  <si>
    <t>Ojačitev za armaturo trokadera - ostali prostori</t>
  </si>
  <si>
    <t>Izdelava ojačitve v mavčni steni za pritrditev armature trokadera in izpirača, izdelane iz lesene deske, komplet z nosilnim in pritrdilnim materialom.</t>
  </si>
  <si>
    <t>Kotni ventil</t>
  </si>
  <si>
    <t>Dobava in montaža kotnega ventila za hladno/toplo vodo, dimnezije DN 15, s kromirano okrasno rozeto, z  nastavkom za priključitev fleksibilne gumijaste cevi z navojem 3/8¨, komplet s spojnim in pritrdilnim materialom.</t>
  </si>
  <si>
    <t>Kotni ventil s priključkom za PS</t>
  </si>
  <si>
    <t>Dobava in montaža kotnega ventila za hladno vodo s priključkom za pomivalni stroj, dimnezije DN 15, s kromirano okrasno rozeto, z  nastavkom za priključitev fleksibilne gumijaste cevi z navojem 3/8¨ in nastavkom 3/4¨ za priključitev PS, komplet s spojnim in pritrdilnim materialom.</t>
  </si>
  <si>
    <t>Sifon za korito - kuhinja</t>
  </si>
  <si>
    <t>Dobava in montaža PVC sifona, primernega za montažo na umivalnik, z odtočnim ventilom, zapornim čepom, manšeto za priključitev na odtočno cev, komplet s tesnilnim, spojnim in pritrdilnim materialom. Pred nabavo je potrebno preveriti ustrezen tip sifona za vgrajeno opremo kuhinje.</t>
  </si>
  <si>
    <t xml:space="preserve">Ogledalo </t>
  </si>
  <si>
    <t>Dobava in montaža ogledala z brušenimi robovi, vgrajenega nad umivalnikom, komplet s pritrdilnim materialom. Pred nabavo se material potrdi s strani arhitekta. Pri montaži se upošteva površinski načrt arihtekta.</t>
  </si>
  <si>
    <t>Ustreza: GEDY 65 X 50 cm   art. 8400 G DAKOTA ali enakovreden proizvod</t>
  </si>
  <si>
    <t>65 X 50 cm   art. 8400 G DAKOTA</t>
  </si>
  <si>
    <t>Dispanzer za tekoče milo</t>
  </si>
  <si>
    <t>Dobava in montaža dispanzerja za tekoče milo, montaža ob sanitarni umivalnik, komplet z montažnim in pritrdilnim materialom. Pred nabavo se material potrdi s strani arhitekta. Pri montaži se upošteva površinski načrt arihtekta.</t>
  </si>
  <si>
    <t>Ustreza: GEDY art. 2294 ali enakovreden proizvod</t>
  </si>
  <si>
    <t>Podajalnik papirnatih brisač v lističih</t>
  </si>
  <si>
    <t>Dobava in montaža podajalnika brisač v lističih, komplet z montažnim in pritrdilnim materialom. Pred nabavo se material potrdi s strani arhitekta. Pri montaži se upošteva površinski načrt arihtekta.</t>
  </si>
  <si>
    <t>Ustreza: GEDY model: 2427 ali enakovreden proizvod</t>
  </si>
  <si>
    <t>Cena na enoto in znesek so v EUR brez DDV!</t>
  </si>
  <si>
    <t>S2.</t>
  </si>
  <si>
    <t>OGREVANJE IN HLAJENJE</t>
  </si>
  <si>
    <t>KOTLOVNICA IN TOPLOTNA POSTAJA</t>
  </si>
  <si>
    <t>Toplotna črpalka</t>
  </si>
  <si>
    <t>Dobava in montaža hladilnega agregata za proizvodnjo hladne vode kompaktne izvedbe z zračno hlajenim kondenzatorjem za zunanjo postavitev, TIHE izvedbe z visokim izkoristkom, mikroprocesorsko voden.</t>
  </si>
  <si>
    <t>Hladilni agregat za proizvodnjo hladne vode kompaktne izvedbe z zračno hlajenim kondenzatorjem za zunanjo postavitev,  z visokim izkoristkom, mikroprocesorsko voden, s preverjenimi tehničnimi podatki s strani priznane neodvisne inštitucije EUROVENT, z listinami o skladnosti EC. Ustreza zahtevam PURES-a.</t>
  </si>
  <si>
    <t>Izdelan po Evropskih predpisih in standardih.</t>
  </si>
  <si>
    <t>- OKVIR</t>
  </si>
  <si>
    <t>Okvir je izjemno trden in samonosilen, da dovoli oporo na tleh na 8 točkah, brez deformacije. Zaradi zunanje postavitve je odporen na vremenske pogoje in korozijo, okvir in paneli so izvedeni brez varjenja iz pocinkane pločevine ter praškasto barvani s poliestersko barvo. Zunanja termična izolacija je odporna na UV žarke.</t>
  </si>
  <si>
    <t xml:space="preserve">Dostop do tehničnih komponent je izveden z lahko in enostavno snemljivimi paneli. </t>
  </si>
  <si>
    <t>Tehnični predel vključno s kompresorji je ločen in zvočno izoliran od kondenzatorja, da preprečimo prehod hrupa v okolico in zaradi lažjega dostopa do vgrajenih komponent, tudi med obratovanjem.</t>
  </si>
  <si>
    <t>- SPIRALNI KOMPRESORJI</t>
  </si>
  <si>
    <t>Spiralni (scroll) kompresorji, hermetične izvedbe s tesnjenjem delovnega prostora z drsnimi tesnili in zasučne sklopke z ekscentrično vrtečo se obtočno spiralo. V sled razmakljivih drsnih plošč je neobčutljiv za tekočinske udare.</t>
  </si>
  <si>
    <t>Mazalni sitem s pomočjo dinamične oljne črpalke, gretje olja in pokaznim okencem nivostaja.</t>
  </si>
  <si>
    <t>Dvopolni elektromotor hlajen z vsesanim hladilnim sredstvom, elektronsko zaščiten proti pregretju, izpadu faze in zamenjavi faz.</t>
  </si>
  <si>
    <t>Kompresorji so montirani na dodatne protivibracijske podloge, zaradi prenosa vibracij na okvir naprave in s tem posledično zmanjšanje hrupa. Nameščeni so v tehničnem predelu naprave.</t>
  </si>
  <si>
    <t>So direktno trdno spajkani na cevni razvod hladilnega sredstva, da se prepreči možnost puščanja hladilnega sredstva.</t>
  </si>
  <si>
    <t xml:space="preserve">- ZRAČNI KONDENZATORJI </t>
  </si>
  <si>
    <t xml:space="preserve">Prečno postavljeni v obliki črke V, toplotni menjalnik iz bakrenih cevi s tesno nasajenimi aluminijastimi lamelami. Zaradi takšne postavitve so neobčutljivi na točo! </t>
  </si>
  <si>
    <t xml:space="preserve">- VODNI UPARJALNIK </t>
  </si>
  <si>
    <t>Visoko učinkovit ploščni izmenjevalec za hladilni krog, sestavljen iz med seboj varjenimi rebrastimi ploščami iz nerjavečega jekla 316. Uparjalnik je izoliran z visoko kvalitetno toplotno izolacijo. Hidravlični priključek je izveden s »VICTAULIC« načinom spajanja. Opremljen s:</t>
  </si>
  <si>
    <t xml:space="preserve"> - termostatskim ekspanzijskim ventilom</t>
  </si>
  <si>
    <t xml:space="preserve"> - senzorjem izstopne in vstopne vode</t>
  </si>
  <si>
    <t xml:space="preserve"> - pretočnim stikalom na vodni strani </t>
  </si>
  <si>
    <t xml:space="preserve"> - lovilcem nesnage</t>
  </si>
  <si>
    <t xml:space="preserve"> - protizamrzovalnim senzorjem</t>
  </si>
  <si>
    <t xml:space="preserve"> - protizamrzovalnim el. grelnikom</t>
  </si>
  <si>
    <t>- HLADILNI KROG</t>
  </si>
  <si>
    <t>Vsak hladilni krog vključuje: filtrni sušilnik, pokazno okence z indikatorjem vlažnosti hladiva, elektromagnetni ventil, zaporni ventil na tekočinskem vodu, zaporni ventil v tlačnem vodu, izoliran sesalni vod, senzorjem visokega in nizkega tlaka.</t>
  </si>
  <si>
    <t>- VKLOPNA IN KRMILNA PLOŠČA</t>
  </si>
  <si>
    <t>Vklopna plošča je narejena po predpisih EN 60-204 in vsebuje: zaščito elektromotorjev kompresorjev, tokovno zaščito pred preobremenitvijo, vrstne sponke, vklopnim varnostnim stikalom z ročico na zunanji strani in vezalne sheme.</t>
  </si>
  <si>
    <t>Krmilna plošča vsebuje  regulacijski krmilnik z mikroprocesorskim vodenjem, ki ustreza priporočilom 89/336/EC.</t>
  </si>
  <si>
    <t>- MIKROPROCESORSKI KRMILNIK</t>
  </si>
  <si>
    <t xml:space="preserve">Krmilnik  ima LCD prikazovalnik in je tovarniško nameščen. </t>
  </si>
  <si>
    <t>Omogoča:</t>
  </si>
  <si>
    <t>- direktni dostop do prebiranja vrednosti</t>
  </si>
  <si>
    <t>- kontrolo temperature vode (vstopno ali izstopno)</t>
  </si>
  <si>
    <t>- možnost nastavitve kontrole temperature vode glede na zunanjo temperaturo</t>
  </si>
  <si>
    <t>- kontrola tlaka kondenzacije</t>
  </si>
  <si>
    <t>- programska zaščita pred kratkimi vklopi kompresorjev</t>
  </si>
  <si>
    <t>- računanje in balansiranje časovnega delovanja kompresorja</t>
  </si>
  <si>
    <t>- kontroliranje števila zagonov kompresorja</t>
  </si>
  <si>
    <t>- zaščito elektromotorjev kompresorjev</t>
  </si>
  <si>
    <t>- opcijsko opremljen s komunikacijskim protokolom MODBUS, RS 485 izhod, za priklop na CNS sisteme</t>
  </si>
  <si>
    <t>Prosto napetostni vhodi:</t>
  </si>
  <si>
    <t>- zunanji ON/OFF kontakti</t>
  </si>
  <si>
    <t>- Preklop med nastavno točko 1 in 2</t>
  </si>
  <si>
    <t>Prosto napetostni izhodi:</t>
  </si>
  <si>
    <t>- Splošne napake</t>
  </si>
  <si>
    <t>- PREIZKUSNI ZAGON</t>
  </si>
  <si>
    <t>Naprava je kompletno sestavljena, električno zvezana, napolnjena s hladilom in preizkušena v tovarni, tako da na lokaciji napravo samo hidravlično in električno priključimo.</t>
  </si>
  <si>
    <t xml:space="preserve"> - TEHNIČNE KARAKTERISTIKE (certificirane po EUROVENT-u ter deklarirane po UNI EN 14511:2018), tu navedene pri projektnih pogojih:</t>
  </si>
  <si>
    <t xml:space="preserve"> - hladilna moč:    347,2 kW</t>
  </si>
  <si>
    <t xml:space="preserve"> - skupna priključna električna moč:    116,9 kW (kompresorji, ventilatorji, črpalka)</t>
  </si>
  <si>
    <t xml:space="preserve"> - hladilno število EER:      2,98</t>
  </si>
  <si>
    <t xml:space="preserve"> - hlajeni medij: 35% glikol, 65% voda</t>
  </si>
  <si>
    <t xml:space="preserve"> - sistem hlajenega medija:      7/12°C</t>
  </si>
  <si>
    <t xml:space="preserve"> - temperatura okolice:      35 °C</t>
  </si>
  <si>
    <t xml:space="preserve"> - TEHNIČNI PODATKI:</t>
  </si>
  <si>
    <t xml:space="preserve"> - hlajeni medij:       R410A</t>
  </si>
  <si>
    <t xml:space="preserve"> - število kompresorjev:      4</t>
  </si>
  <si>
    <t xml:space="preserve"> - število hladilnih krogov:      2</t>
  </si>
  <si>
    <t xml:space="preserve"> - regulacija moči:       0-25-50-75-100 %</t>
  </si>
  <si>
    <t xml:space="preserve"> - število ventilatorjev:      8</t>
  </si>
  <si>
    <t xml:space="preserve"> - električno napajanje:     400/3/50 V/Ph/Hz</t>
  </si>
  <si>
    <t xml:space="preserve"> - max. el. tok:     308,01 A</t>
  </si>
  <si>
    <t xml:space="preserve"> - zagonski el. tok :     558,72 A</t>
  </si>
  <si>
    <t>- 600L zalogovnik</t>
  </si>
  <si>
    <t xml:space="preserve"> - hidravlični priključek:    3˝</t>
  </si>
  <si>
    <t xml:space="preserve"> - izvedba obtočne črpalke:      enojna z razpoložljivim tlakom 120 kPa</t>
  </si>
  <si>
    <t>- zvočna moč: 86,3 dB(A)</t>
  </si>
  <si>
    <t xml:space="preserve"> - dimenzije DxŠxV:     4760x2200x2450 mm</t>
  </si>
  <si>
    <t xml:space="preserve"> - teža transportna:   3750 kg</t>
  </si>
  <si>
    <t>Dodatna oprema:</t>
  </si>
  <si>
    <t>- amortizerji</t>
  </si>
  <si>
    <t>- vmesnik za povezavo na MODBUS</t>
  </si>
  <si>
    <t>- pretočno stikalo</t>
  </si>
  <si>
    <t>- mehki zagon</t>
  </si>
  <si>
    <t>Ustreza: AERMEC, tip NRB 1200 E AE + P8 ali enakovredno</t>
  </si>
  <si>
    <t>Postavitev TČ</t>
  </si>
  <si>
    <t>Postavitev toplotne črpalke iz postavke I.1(teža cca 3800 kg) na predpripravljen podstavek na streho objekta. V postavki je zajet transport in razkladanje opreme s transportnega stredstva in dvigovanje naprave z avtodvigalom.</t>
  </si>
  <si>
    <t>Protizmrzovalna tekočina</t>
  </si>
  <si>
    <t>l</t>
  </si>
  <si>
    <t>Dobava in polnenje glikola za pripravo mešanice 35% mešanice glikol-voda za polnjenje primarnega kroga toplotnih črpalk. Popisna količina opredeljuje količino nerazredčenega propilen glikola (količina je ocenjena na projektiran razvod).</t>
  </si>
  <si>
    <t>Zagon toplotne črpalke</t>
  </si>
  <si>
    <t>Zagon toplotne črpalke s strani pooblaščenega serviserja, nastavitve, meritve in izdelava zapisnika o opravljenem posegu.</t>
  </si>
  <si>
    <t>Natančno vzdrževanje tlaka s črpalko in vakuumsko odplinjevanje</t>
  </si>
  <si>
    <t>Natančno vzdrževanje tlaka s črpalko in vakuumsko odplinjevanje. Za ogrevanje, solarne in hladilne vodne sisteme skladno z EN 12828, EN 12976, ENV 12977, dodatki proti zmrzovanju do 50%, s sledečimi funkcijami, opremo in značilnostmi:, 
Regulacijska enota TecBox :
-	BrainCube Connect regulacija za inteligentno, popolnoma avtomatsko in varno delovanje sistema. Samo optimizacija s funkcijo spomina. 
-	Odporen 3.5" TFT osvetljen barvni zaslon na dotik. Spletni vmesnik z daljinskim upravljanjem in živo sliko. Uporabniško prijazen meni z drsnikom in delovanjem na dotik, procedura zagona po korakih z navodili, neposredna pomoč v pojavnih oknih. Predstavitev vseh pomembnih parametrov in statusa delovanja v večjezični tekstualni in/ali grafični obliki.
-	Standardne vgrajene povezave (Ethernet, RS 485) na IMI spletni server in CNS (Modbus in IMI Pneumatex protokol).
-	Posodobitev programske opreme in možnost zbiranja podatkov preko USB povezave 
-	Zajemanje podatkov in analiza sistema, kronološki zajem sporočil s prioriteto pomembnosti, daljinsko upravljanje s pogledom v živo, periodični avtomatski samo-preskus. 
-	Visoko kakovosten kovinski pokrov.
-	Možnost različnih namestitev ob primarni posodi.</t>
  </si>
  <si>
    <t>Vzdrževanje tlaka:
-	Dynaflex delovanje. Elastično,obratovanje z regulacijo hitrosti.
-	Zaščiteni zaporni ventili za ločitev od sistema. Varnostni ventil 2 bar in kroglični ventil z izpustom za primarno posodo
-	Natančno vzdrževanje tlaka ±0.2bar
Vakuumsko odplinjevanje:
-	Vacusplit: Program odplinjevanja za trajno obratovanje s ciklonsko tehnologijo. Plin pod stopnjo nasičenosti skoraj 100%. Eco avtomatsko delovanje, ko ni zaznave plina, prihrani električno porabo črpalke.
-	Oxystop odplinjevanje: Neposredno odplinjevanje vode za dopolnjevanje. Znatno zmanjšanje kisika v vodi za dopolnjevanje. Varno odplinjevanje tako sistema kakor vode za dopolnjevanje v posebej zasnovani ciklonski posodi (znotraj Tecbox-a), s prednostjo ohranjanja nizke temperature raztezne posode, brez potrebe izolacije posode. Varuje sistem pred korozijo. 
Dopolnjevanje vode:
-	Fillsafe: nadzor in regulacija enote za dopolnjevanje Pleno P
-	Softsafe nadzor in regulacija naprave (možnost) za pripravo vode pri dopolnjevanju
Presoja:
-	CE-overjeno skladno s PED/DEP 97/23/EC.</t>
  </si>
  <si>
    <t>Dopolnjevanje vode:
-	Fillsafe: nadzor in regulacija enote za dopolnjevanje Pleno P
-	Softsafe nadzor in regulacija naprave (možnost) za pripravo vode pri dopolnjevanju
Presoja:
-	CE-overjeno skladno s PED/DEP 97/23/EC.</t>
  </si>
  <si>
    <t>Maksimalen dovoljen tlak: PS 8 bar</t>
  </si>
  <si>
    <t>Električna napetost: 230V / 50Hz</t>
  </si>
  <si>
    <t>Nivo hrupa: SPL &lt;55 dB(A)</t>
  </si>
  <si>
    <t>Električna moč: PA 1,1 kW</t>
  </si>
  <si>
    <t>Ustreza: IMI Hydronic, Transfero TV 6.1 E Connect  ali enakovredno</t>
  </si>
  <si>
    <t>Primarna posoda, vzdrževanje tlaka s črpalko</t>
  </si>
  <si>
    <t>Primarna posoda, vzdrževanje tlaka s črpalko, podnožje s senzorjem za merjenje količine vode, jeklena, varjena, barva berilij, za ogrevanje, solarne in hladilne vodne sisteme, dodatki proti zmrzovanju do 50%;
•	airproof blazina iz butila skladno z DIN 4807 T3 in internimi standardi Pneumatex; 
•	blazino je možno odzračiti na vrhu, odvod kondenza na dnu
•	podnožje za pokončno montažo
•	endoskopska revizijska odprtina za notranjo kontrolo
•	izvedba CE- testirana skladno s PED/DEP/ 97/23/EC, 5 letna garancija za posodo</t>
  </si>
  <si>
    <t>Nominalen volumen: VN 200 litrov</t>
  </si>
  <si>
    <t>Maksimalen dovoljen tlak: PS 2 bar</t>
  </si>
  <si>
    <t>Ustreza: Pneumatex IMI Hydronic, Transfero TU 200 ali enakovredno</t>
  </si>
  <si>
    <t>Raztezna posoda</t>
  </si>
  <si>
    <t>Raztezna posoda s fiksno zračno blazino, jeklena, varjena, barva berilij, oblika diska, za ogrevanje, solarne in hladilne vodne sisteme, dodatki proti zmrzovanju do 50%;
•	airproof blazina iz butila skladno z DIN 4807 T3 in internimi standardi Pneumatex;
•	konzola za obešenje za enostavno montažo, montaža z zgornjim ali spodnjim priklopom;
•	izvedba CE- testirana skladno s PED/DEP/ 97/23/EC, 5 letna garancija za posodo
•	vključno zaporna pipa DLV za vzdrževanje in demontažo razteznih posod, zaščitena pred nepooblaščenim zaprtjem, z izpustom, skladno z EN 12828</t>
  </si>
  <si>
    <t>Ustreza: IMI Hydronic, Statico SD 50.10 ali enakovredno</t>
  </si>
  <si>
    <t>Dopolnjevanje vode</t>
  </si>
  <si>
    <t>Dopolnjevanje vode za ogrevanje, solarne in hladilne vodne sisteme skladno z EN 12828, EN 12976, ENV 12977, EN12952, EN 12953, dodatki proti zmrzovanju do 50%, hidravlična enota z vsemi funkcijskimi elementi;
•	zunanja regulacija v napravi za vzdrževanje tlaka Transfero TV Connect
•	brez črpalke
•	z zaščito proti povratnemu toku tip BA4 skladno z EN 1717, DVGW, SVGW, KIWA N.V., KIWA U.K. in testirano po CSTB</t>
  </si>
  <si>
    <t>Ustreza: IMI Hydronic, Pleno P BA4 R, PS 10 bar ali enakovredno</t>
  </si>
  <si>
    <t>Prenosnik toplote PT HA</t>
  </si>
  <si>
    <t>Razstavljivi ploščni toplotni prenosnik protitočne izvedbe, sestavljen iz nosilnih tlačnih plošč iz ogljikovega jekla in vmesnih plošč za prenos toplote in podstavka. Vmesne plošče so izdelane iz nerjavnega jekla AISI 304 (1.4307), debeline 0.4 mm, tesnila iz NBRB. 
Čokoladni vzorec na ploščah omogoča optimalen prenos toplote. Priključki so prirobnični DN100 (primar/sekundar). Primeren za temperature do 80 °C in tlačno stopnjo PN10/10 (primar/sekundar).
Skupaj z parozaporno izolacijo prenosnika toplote, primerno za aplikacije hlajenja.
Medij: primar etilenglikol 35% voda 65%, sekundar voda 
Toplotna moč: 354 kW
Temperaturni režim: primar 7 /12°C, sekundar 9/14 °C
Dopustni padec tlaka: primar 32,4 kPa, sekundar 29,9 kPa</t>
  </si>
  <si>
    <t>Ustreza: Alfa Laval, AQ6T-BFM 83pl AISI 304 NBRB + Montažna konzola + izolacija ali enakovredno</t>
  </si>
  <si>
    <t>Prenosnik toplote PT KL</t>
  </si>
  <si>
    <t>Razstavljivi ploščni toplotni prenosnik protitočne izvedbe, sestavljen iz nosilnih tlačnih plošč iz ogljikovega jekla in vmesnih plošč za prenos toplote in podstavka. Vmesne plošče so izdelane iz nerjavnega jekla AISI 304 (1.4307), debeline 0.4 mm, tesnila iz NBRB. 
Čokoladni vzorec na ploščah omogoča optimalen prenos toplote. Priključki so prirobnični DN50 (primar/sekundar). Primeren za temperature do 80 °C in tlačno stopnjo PN10/10 (primar/sekundar).
Skupaj z parozaporno izolacijo prenosnika toplote, primerno za aplikacije ogrevanja.
Medij: primar etilenglikol 35% voda 65%, sekundar voda 
Toplotna moč: 160 kW
Temperaturni režim: primar 40/50 °C, sekundar 45/55 °C
Padec tlaka: primar 23,8 kPa, sekundar 17,6 kPa
Zmogljivost prenosnika toplote je AHRI certificirana</t>
  </si>
  <si>
    <t>Ustreza: Alfa Laval, AQ2T-BFM 49pl AISI 304 NBRB + Montažna konzola + izolacija ali enakovredno</t>
  </si>
  <si>
    <t>Hranilnik - hlajenje</t>
  </si>
  <si>
    <t xml:space="preserve">Dobava in montaža hranilnika hladilne vode prostornine 300 L, delovni tlak max. 6 bar, delovna temperatura max. 50°C, izdelan iz jeklene pločevine, zunanja in notranja stran zaščitena pred korozijo, dobavljen z parozaporno izolacijo. Pred naročilom je potrebno priključke uskladiti z vezalno shemo strojnih instalacij in preveriti dimenzijo odprtine za vnos v toplotno postajo. Hranilnik ima najmanj priključke :           
4 x DN 125
1 x DN 20 - izpust
2 x DN 15 - tipala, termometri. </t>
  </si>
  <si>
    <t>Ustreza: kot npr. SIMON d.o.o. Grosuplje ali enakovredno</t>
  </si>
  <si>
    <t>Dobava in montaža raztezne posode s fiksno zračno blazino, jeklena, varjena, za ogrevalne in hladilne vodne sisteme - primerna za mešanico glikol-voda, komplet s spojnim, nosilnim, tesnilnim in pritrdilnim materialom. Po montaži se nastavi ustrezen tlak zračne blazine.</t>
  </si>
  <si>
    <t>Volumen: 150 L</t>
  </si>
  <si>
    <t>Volumen: 25 L</t>
  </si>
  <si>
    <t>Servisni ventil</t>
  </si>
  <si>
    <t>Dobava in montaža servisnega ventila za raztezno posodo, z ročico za zaščito proti nepooblaščenemu odpiranju, komplet s spojnim in tesnilnim materialom.</t>
  </si>
  <si>
    <t>Dobava in montaža varnostnega ventila, za tlak odpiranja 3 bar, z ohišjem tlačne stopnje PN10, izdelan iz medenine, z navojnimi priključki, komplet s spojnim in tesnilnim materialom.</t>
  </si>
  <si>
    <t>DN25, 4 bar</t>
  </si>
  <si>
    <t>Obtočna črpalka</t>
  </si>
  <si>
    <t xml:space="preserve">Dobava in montaža obtočne črpalke s potopljenim rotorjem, za cevno vgradnjo za delovanje z medijem voda ali mešanico glikol/voda. Uporabna za vse vrste ogrevanja, prezračevanja, klimatizacije (-10 °C do +110 °C). Z integrirano elektronsko regulacijo zmogljivosti za konstanten/variabilen diferenčni tlak ter funcijo izklopa črpalke pri ničnem pretoku, vključno z toplotno izolacijo (ogrevanje) in priključnimi holandci.
Za črpalko se dobavi modul za eksterni vklop/izklop ter javljanje napake. </t>
  </si>
  <si>
    <t>Č1 Konvektorji pisarne
voda
V = 17260 l/h, H = 8 m
P el = 10 - 640 W; U = 230 V
Ustreza: WILO; Stratos MAXO 40/0,5-16 PN6/10 ali enakovredno</t>
  </si>
  <si>
    <t>Č2 Talno
voda
V = 24950 l/h, H = 9,5 m
P el = 20 - 1440 W; U = 230 V
Ustreza: WILO; Stratos MAXO 65/0,5-16 PN6/10 ali enakovredno</t>
  </si>
  <si>
    <t>Č3 Radiatorji
voda
V = 3360 l/h, H = 6,5 m
P el = 7 - 275 W; U = 230 V
Ustreza: WILO; Stratos MAXO 25/0,5-10 PN6/10 ali enakovredno</t>
  </si>
  <si>
    <t>Č4 Konvektorji sobe
voda
V = 43920 l/h, H = 9 m
P el = 1700 W; U = 400 V, 3F
Ustreza: WILO; Stratos GIGA 65/1-17/1,7 ali enakovredno</t>
  </si>
  <si>
    <t>Č5 Klimati primar
voda
V = 15750 l/h, H = 4,5 m
P el = 10 - 570 W; U = 230 V
Ustreza: WILO; Stratos MAXO 40/0,5-10 PN6/10 ali enakovredno</t>
  </si>
  <si>
    <t>Č6 Klimati sekundar
voda
V = 17050 l/h, H = 9,5 m
P el = 20 - 970 W; U = 230 V
Ustreza: WILO; Stratos MAXO 50/0,5-16 PN6/10 ali enakovredno</t>
  </si>
  <si>
    <t>Č7 Zalogovnik hlajenja
voda
V = 59750 l/h, H = 3,5 m
P el = 20 - 1410 W; U = 230 V
Ustreza: WILO; Stratos MAXO 80/0,5-12 PN10 ali enakovredno</t>
  </si>
  <si>
    <t>Tripotni mešalni regulacijski ventil</t>
  </si>
  <si>
    <t>Tripotni mešalni regulacijski ventil s prirobničnimi priključki. Ohišje izdelano iz sive litine (EN-JL 1040 / A126 B), enakoprocentna karakteristika ventila,  mehko tesnenje EPDM. Najvišja dovoljena temperatura medija je 150°C.
Elektromotorni pogon v izvedbi z oblikovno zvezo, napajalna napetost 230VAC 50Hz, trotočkovno krmiljenje. Najvišji diferenčni tlak, ki ga zapira ventil je 1,3bar.
PN16
DN80 kvs = 80</t>
  </si>
  <si>
    <t>Ustreza: Samson, 3260 z elektronskim pogonom 5824-30 230 VAC 3T in adapterjem za priključitev pogona ali enakovredno</t>
  </si>
  <si>
    <t>Prehodni motorni regulacijski ventil</t>
  </si>
  <si>
    <t>Prehodni regulacijski ventil s prirobničnimi priključki. Ohišje izdelano iz sive litine (EN-GJL-250) , enakoprocentna karakteristika ventila, kovinsko tesnenje. Najvišja dovoljena temperatura 150°C.
Elektromotorni pogon v izvedbi z oblikovno zvezo, napajalna napetost 230VAC 50Hz, trotočkovno krmiljenje. Najvišji diferenčni tlak, ki ga zapira ventil je 1,1bar ali tlačna stopnja.
PN 16
DN125 kvs= 230</t>
  </si>
  <si>
    <t>Ustreza: Samson, 3260 z elektromotornim pogonom 3374-10 230VAC 3T ali enakovredno</t>
  </si>
  <si>
    <t>Prehodni regulacijski ventil s prirobničnimi priključki. Ohišje izdelano iz sive litine (EN-GJL-250) , enakoprocentna karakteristika ventila, kovinsko tesnenje. Najvišja dovoljena temperatura 150°C.
Elektromotorni pogon v izvedbi z oblikovno zvezo, napajalna napetost 230VAC 50Hz, trotočkovno krmiljenje. Najvišji diferenčni tlak, ki ga zapira ventil je 1,1bar ali tlačna stopnja.
PN 16
DN100 kvs= 160</t>
  </si>
  <si>
    <t>Merilnik energije K.3 in K.4, K.5</t>
  </si>
  <si>
    <t>Merilnik toplotne energije, navojne izvedbe, tlačne stopnje PN16, s holandci in tesnili, skupaj z računsko enoto z zunanjim napajanjem 230V, parom potopnih temperaturnih tipal, spojkami za privaritev na cevovode (tipala), opcijsko kartico MBUS, z vsem tesnilnim in pritrdilnim materialom.</t>
  </si>
  <si>
    <r>
      <t>dimenzija kalorimetra: DN65
Qn= 25 m</t>
    </r>
    <r>
      <rPr>
        <i/>
        <vertAlign val="superscript"/>
        <sz val="9"/>
        <rFont val="Arial"/>
        <family val="2"/>
        <charset val="238"/>
      </rPr>
      <t>3</t>
    </r>
    <r>
      <rPr>
        <i/>
        <sz val="9"/>
        <rFont val="Arial"/>
        <family val="2"/>
        <charset val="238"/>
      </rPr>
      <t>/h, Qmax= 50 m3/h
Ustreza: Itron Allmess, Axonic 25F KOMBI ali enakovredno</t>
    </r>
  </si>
  <si>
    <r>
      <t>dimenzija kalorimetra: DN100
Qn= 60 m</t>
    </r>
    <r>
      <rPr>
        <i/>
        <vertAlign val="superscript"/>
        <sz val="9"/>
        <rFont val="Arial"/>
        <family val="2"/>
        <charset val="238"/>
      </rPr>
      <t>3</t>
    </r>
    <r>
      <rPr>
        <i/>
        <sz val="9"/>
        <rFont val="Arial"/>
        <family val="2"/>
        <charset val="238"/>
      </rPr>
      <t>/h, Qmax= 120 m3/h
Ustreza: Itron Allmess, Axonic 60F KOMBI ali enakovredno</t>
    </r>
  </si>
  <si>
    <r>
      <t>dimenzija kalorimetra: DN50
Qn= 15 m</t>
    </r>
    <r>
      <rPr>
        <i/>
        <vertAlign val="superscript"/>
        <sz val="9"/>
        <rFont val="Arial"/>
        <family val="2"/>
        <charset val="238"/>
      </rPr>
      <t>3</t>
    </r>
    <r>
      <rPr>
        <i/>
        <sz val="9"/>
        <rFont val="Arial"/>
        <family val="2"/>
        <charset val="238"/>
      </rPr>
      <t>/h, Qmax= 30 m3/h
Ustreza: Itron Allmes,  CF-ECHO II - 15-270 ali enakovredno</t>
    </r>
  </si>
  <si>
    <t>Patronski ionski mehčalec vode</t>
  </si>
  <si>
    <t>Dobava in montaža patronskega ionskega mehčalca vode
- tlačno posodo iz armiranega polietilena
- distributorjem
- močno kislim ionskim izmenjevalcem
- priključno gibljivo cevjo kos 2
- vodomerom
- montažo
TIP: MINMEH 4
Dimenzije D257x1170 mm
Volumen ionske smole 45 l
Volumen tlačne posode 48 l
Hidravlična kapaciteta do 2,3 m3/h
Kapaciteta 10000l
Kapac. (do prev. 10 mS/cm) 24,8 mol/reg
Priključki vhod/izhod 15 DN
Delovni tlak 10 bar
Delovna temperatura do 40 oC</t>
  </si>
  <si>
    <t>Ustreza: MakCMC, MINMEH 4 ali enakovredno</t>
  </si>
  <si>
    <t>Varnostni termostat - talno</t>
  </si>
  <si>
    <t>Dobava in montaža naležnega varnostnega termostata za talno ogrevanje, 230V temperaturno območje 30-50 C z vsem potrebnim nosilnim, vijačnim in priključnim materialom.</t>
  </si>
  <si>
    <t>Kompenzator vibracij prirobnični</t>
  </si>
  <si>
    <t>Dobava in montaža gumijastega cevnega kompenzatorja vibracij s prirobičnimi priključki, za delovne temperature  0°C do 90°C, tlačne stopnje PN10, komplet s protiprirobnicami, tesnili ter vijačnim in spojnim materialom.</t>
  </si>
  <si>
    <t>DN125</t>
  </si>
  <si>
    <t xml:space="preserve">Krogelna pipa </t>
  </si>
  <si>
    <t>Dobava in montaža krogelne zaporne pipe, z ročico za odpiranje, za delovne temperature  0°C do 120°C, tlačne stopnje PN10, komplet s spojnim in tesnilnim materialom.</t>
  </si>
  <si>
    <t>DN10</t>
  </si>
  <si>
    <t>Krogelna pipa P</t>
  </si>
  <si>
    <t>Dobava in montaža prirobnične zaporne pipe, z ročico za odpiranje, primerne za sistem ogrevanja in hlajena, tlačne stopnje PN10, za delovne temperature  0°C do 120°C, komplet s protiprirobnicam, vsem potrebnim spojnim tesnilnim in vijačnim materialom.</t>
  </si>
  <si>
    <t>DN100</t>
  </si>
  <si>
    <t>DN80</t>
  </si>
  <si>
    <t xml:space="preserve">Nepovratna loputa </t>
  </si>
  <si>
    <t xml:space="preserve">Dobava in montaža nepovratne lopute, primerne za vodoravno ali navpično vgradnjo, za delovne temperature  0°C do 120°C, tlačne stopnje PN10, komplet s tesnilnim ter spojnim materialom.  </t>
  </si>
  <si>
    <t>Nepovratni ventil P</t>
  </si>
  <si>
    <t xml:space="preserve">Dobava in montaža nepovratnega ventila prirobnične izvedbe z protiprirobnicami, primerne za vodoravno ali navpično vgradnjo, za delovne temperature  0°C do 120°C, tlačne stopnje PN10, komplet s tesnilnim ter spojnim materialom.  </t>
  </si>
  <si>
    <t>Lovilnik nesnage P</t>
  </si>
  <si>
    <t xml:space="preserve">Dobava in montaža lovilnika nesnage prirobnične izvedbe , primernega za delovne temperature  od 0°C do 120°C, tlačne stopnje PN10, primerna za montažo med prirobnice z dvema protiprirobnicama komplet  s spojnim in tesnilnim materialom.  </t>
  </si>
  <si>
    <t>Polnilna/praznilna pipa</t>
  </si>
  <si>
    <t>Dobava in montaža polnilne/praznilne pipe z nastavkom za gumijasto cev, navojni priključek, zaporno ročico in navojnim zapornim čepom, tlačne stopnje PN10, komplet s spojnim in tesnilnim materialom</t>
  </si>
  <si>
    <t>Dobava in montaža steklenega aksialnega  termometera, s potopno tuljko iz nerjavnega jekla, s premerom okrova 100mm, komplet s spojnim in tesnilnim materialom.</t>
  </si>
  <si>
    <t>merilno območje od 0 do 120°C</t>
  </si>
  <si>
    <t>merilno območje od 0 do 60°C</t>
  </si>
  <si>
    <t>Dobava in montaža vzmetnega manometera s premerom okrova 100mm, priključekom 1/2" radialno navzdol, z merilno natančnostjo 1,6% od končne vrednosti skale, za merilno območje 0-6 bar, komplet z manometersko pipo in vsem spojnim in tesnilnim materialom.</t>
  </si>
  <si>
    <t>Odzračevalno korito</t>
  </si>
  <si>
    <t>Dobava in montaža lovilnega korita za 6 odzračevalnih vej, z odtokom ø50 s sifonom, izdelano iz nerjaveče pločevine AISI 304 debeline 1.0 mm, komplet s pritrdilnim materialom in sifonom, okvirne dimenzije 750x300x120 mm (točne dimenzije preveriti na objektu pred naročilom).</t>
  </si>
  <si>
    <t>Odzračevalni lonec</t>
  </si>
  <si>
    <t>Dobava in montaža odzračevalnega lonca izdelanega iz jeklene cevi DN80 dolžine 20 cm, dveh podnic DN 80, jeklene cevi DN 15 dolžine 10 - 20 cm za privaritev na cevovod, varilne spojke DN 15 ali cevi DN 10 dolžine 10 cm, komplet s spojnim, tesnilnim in varilnim materialom.</t>
  </si>
  <si>
    <t>Odzračevalni lonček</t>
  </si>
  <si>
    <t>Dobava in montaža avtomatskega odzračevalnega lončka z navojnim priključkom, za delovne temperature od 0-120°C, tlačne stopnje PN10, komplet s spojnim in tesnilnim materialom.</t>
  </si>
  <si>
    <t xml:space="preserve">Jeklene cevi </t>
  </si>
  <si>
    <t>Jeklena črna šivna cev za varjenje in vrezovanje navojev, po SIST EN 10255, komplet s fazonskimi kosi, plamensko varjena, vključno z razrezom in varilnim materialom. Upoštevane so cevi do zapornih ventilov na razdelčilniku oz. zbiralniku.</t>
  </si>
  <si>
    <t>PP cev za kondenz</t>
  </si>
  <si>
    <t>Dobava in montaža polipropilenskih cevi za odvod kondenzata, z dodatkom za razrez, oblikovnimi kosi kot so kolena, odcepi, razširitve, prehodni kosi, ipd., komplet z vsem spojnim in tesnilnim materialom.</t>
  </si>
  <si>
    <t>PP cevi:</t>
  </si>
  <si>
    <t>ɸ32</t>
  </si>
  <si>
    <t>ɸ50</t>
  </si>
  <si>
    <t>Antikorozijska zaščita - jeklene cevi</t>
  </si>
  <si>
    <t>Zaščita jeklenih cevovodov in nosilne konstrukcije s temeljno zaščitno barvo za kovino po predhodnem čiščenju rje in maščob. Dvakratno pleskanje! Navedena količina je površina cevovodov za enkratno pleskanje.</t>
  </si>
  <si>
    <t>Izolacija jeklenih cevovodov</t>
  </si>
  <si>
    <t>Dobava in montaža toplotne izolacije ceovovodov ogrevanja in hlajenja s cevaki iz samougasljive fleksibilne elastomerne pene, z zaprto celično strukturo, z visoko upornostjo proti difuziji vodne pare, z nizko toplotno prevodnostjo.
- parozaporni koeficient μ ≥ 10.000
- področje uporabe od -50 do +105 °C
- toplotna prevodnosti λ ≤ 0,034 W/mK pri 0 °C
- razred požarne odpornosti B1 po EN klasifikaciji.</t>
  </si>
  <si>
    <t>DN15 oz. 19 x 22 mm</t>
  </si>
  <si>
    <t>DN20 oz. 19 x 28 mm</t>
  </si>
  <si>
    <t>DN25 oz. 19 x 35 mm</t>
  </si>
  <si>
    <t>DN40 oz. 19 x 48 mm</t>
  </si>
  <si>
    <t>DN50 oz. 19 x 60 mm</t>
  </si>
  <si>
    <t>DN65 oz. 19 x 76 mm,</t>
  </si>
  <si>
    <t>DN100 oz. 19 x 114 mm,</t>
  </si>
  <si>
    <t>DN125 oz. 19 x 140 mm,</t>
  </si>
  <si>
    <t>Izolacijski cevni nosilci - hlajenje</t>
  </si>
  <si>
    <t>Dobava in montaža izolacijskih cevnih nosilcev za razvod hlajene vode, z nizko toplotno prevodnostjo, namestitev na mestih obešanja cevovodov hladilne vode za preprečitev toplotnih mostov, sestavljen iz izolacijske objemke, nosilne objemke, komplet z vsem potrebnim vijačnim in pritrdilnim materialom.</t>
  </si>
  <si>
    <t>Izolacijska plošča</t>
  </si>
  <si>
    <t>Dobava in montaža toplotne izolacijske plošče iz samougasljive elastomerne pene z zaprto celično strukturo, za izvedbo izolacije posod, razdelilcev, armatur in ostalih večjih površin v toplotni postaji, z visoko upornostjo proti difuziji vodne pare, z nizko toplotno prevodnostjo.
- parozaporni koeficient μ ≥ 10.000
- področje uporabe od -50 do +105 °C.
- toplotna prevodnosti λ ≤ 0,035 W/mK pri 0 °C
- razred požarne odpornosti B1 po EN klasifikaciji.</t>
  </si>
  <si>
    <t>Vpostavki se upošteva ves potrebni spojni in pritrdilni material material za izvedbo izolacije.</t>
  </si>
  <si>
    <t>Razdelilec ogrevanja in hlajenja</t>
  </si>
  <si>
    <t>Dobava in montaža dovodnega razdelileca oz. povratnega zbiralnika, izdelanega iz okroglih črnih cevi DN200, komplet z bombiranima pokrovoma in priključki, z vsem varilnim, tesnilnim in spojnim materialom.</t>
  </si>
  <si>
    <t>Priključki na dovodu oziroma povratku:</t>
  </si>
  <si>
    <t>1x DN 20 (izpust),</t>
  </si>
  <si>
    <t>1x DN 40,</t>
  </si>
  <si>
    <t>1x DN 50</t>
  </si>
  <si>
    <t>1x DN 65,</t>
  </si>
  <si>
    <t>1x DN 80,</t>
  </si>
  <si>
    <t>2x DN 100,</t>
  </si>
  <si>
    <t>1x DN 125</t>
  </si>
  <si>
    <t>Izpiranje sistema</t>
  </si>
  <si>
    <t>Izpiranje ogrevalnega in hladilnega sistema po končanih varilskih in ostalih montažnih delih.</t>
  </si>
  <si>
    <t>Tlačni preizkus sistema</t>
  </si>
  <si>
    <t>Izvedba tlačnega preizkusa cevovodov, s hladno vodo, s tlakom 1,5 x delovni tlak oziroma po navodilih proizvajalca cevnega sistema. Po uspešnem preizkusu se izdela zapisnik podpisan s strani izvajalaca preizkusa in nadzornega organa.</t>
  </si>
  <si>
    <t>Polnjenje in odzračevanje sistemov ogrevanja in hlajenja</t>
  </si>
  <si>
    <t>Označitev in shema</t>
  </si>
  <si>
    <t>Označitev strojnih inštalacij objekta v obliki napisnih tablic  z imenom linije, smernimi puščicami v ustrezni barvi skladno z DIN 2403, skupaj z generalno shemo sistema, tiskana v barvni tehniki, v plastificiranem prozornem ovoju, nameščena na vidno mesto v toplotni postaji na višino 1.5 m. Vse glavne naprave se opremi z vizitkami izdelovalca in kontakti za servisno službo.</t>
  </si>
  <si>
    <t>Zagon ogrevalnega in hladilnega sistema</t>
  </si>
  <si>
    <t>Zagon ogrevalnega in hladilnega sistema vobsegu :
- zagon toplotnih črpalk,
- zagon in nastavitev črpalk,
- nastavitev regulacijskih armatur,
- poučevanje uporabnika.</t>
  </si>
  <si>
    <t>I. KOTLOVNICA IN TOPLOTNA POSTAJA - SKUPAJ:</t>
  </si>
  <si>
    <t>KONVEKTORSKO OGREVANJE IN HLAJENJE</t>
  </si>
  <si>
    <t>Ventilatorski konvektor - parapetni</t>
  </si>
  <si>
    <t>Dobava in montaža ventilatorskega konvektorja s prisilno konvekcijo za vertikalno vidno namestitev z okrasno masko, za dvocevni sistem obratovanja, s vsem potrebnim spojnim in pritrdinim materialom.</t>
  </si>
  <si>
    <t xml:space="preserve"> - EUROVENT certificiran, ustreza ISO in CE predpisom.</t>
  </si>
  <si>
    <t xml:space="preserve"> - Vsak ventilatorski konvektor je testiran v tovarni, konstrukcija omogoča enostavno servisiranje ter dostop do filtra, kadi za kondenz, toplotnega prenosnika, ventilatorja, motorja in krmiljenja.</t>
  </si>
  <si>
    <t xml:space="preserve"> - Nosilno ohišje iz kvalitetne pocinkane jeklene pločevine, z delno zunanjo termično in zvočno izolacijo iz sintetičnega kavčuka z zaprto celično strukturo debeline 5 mm. Opremljeno za priklop ozemljitve.</t>
  </si>
  <si>
    <t xml:space="preserve"> - Okrasna maska, sestavljena iz ustrezno ukrivljene plošče iz pocinkane jeklene pločevine, obarvane zunaj in znotraj s prašnim nanosom epoxy barve RAL 9002, z notranje strani nalepljeno termično in zvočno izolacijo iz sintetičnega kavčuka z zaprto celično strukturo debeline 5 mm. Masko nadalje sestavlja še vpihovalna rešetka iz umetne mase.</t>
  </si>
  <si>
    <t xml:space="preserve"> - Toplotni prenosnik (osnovni - 3 redni) izdelan iz aluminijastih lamel, tesno nameščenih na bakrenih ceveh. Najvišja dovoljena temepratura medija je 80°C, priklop vode je 1/2'' oz. 3/4˝ - ženski. Je tovarniško testiran na tesnost s helijem, največji dovoljeni delovni tlak je 8 bar. Opremljen je z odzračevalno in izpustno pipico. Ima poseben okvir, ki preprečuje, da se priključek ob pritrjevanju cevi zavrti in odlomi.</t>
  </si>
  <si>
    <t xml:space="preserve"> - Kad za kondenz pod prenosnikom je izdelana iz enega kosa iz pocinkane ter praškasto barvane jeklene pločevine, izolirane s polietilensko samougasljivo peno debeline 5mm.</t>
  </si>
  <si>
    <t xml:space="preserve"> - Motor ventilatorja je notranje zaščiten proti pregrevanju in vedno opremljen s kondenzatorjem. Neprestano mazani ležaji motorja in mehko vpetje zagotavljajo tiho delovanje brez tresljajev. Motor je 3 stopenjski in visoko učinkovit, kar zagotavlja minimalno porabo električne energije.</t>
  </si>
  <si>
    <t xml:space="preserve"> - Ventilator je obojestransko sesajoč direktno gnan centrifugalni, sestavljen iz vetrnice in ohišja. Vetrnica je iz umetne mase z naprej zakrivljenimi lopaticami, statično in dinamično uravnotežena. Večji presek zagotavlja tiho delovanje. Ohišje je tudi iz umetne mase in preprosto razstavljivo, kar omogoča lažji dostop do vetrnice, kar omogoča njeno lažje periodično čiščenje ter morebitno servisiranje.</t>
  </si>
  <si>
    <t xml:space="preserve"> - Filter je pralni sintetični, samougasljiv na kovinskem ohišju, dostopen s spodnje strani.</t>
  </si>
  <si>
    <t xml:space="preserve"> - Priključne sponke so ozemljene.</t>
  </si>
  <si>
    <t xml:space="preserve"> - 3 potni ON/OFF ventil s pogonom 230 V in povezovalnimi cevkami med ventilom in toplotnim prenosnikom,</t>
  </si>
  <si>
    <t>- Nogice ZXZ</t>
  </si>
  <si>
    <t>OPOMBA: Pred naročilom konvektorjev je potrebno na objektu preveriti stran priključkov.</t>
  </si>
  <si>
    <t>Qgr= 1,37-2,51 kW (55/45°C-20°C)</t>
  </si>
  <si>
    <t>Qhl= 0,74-1,32 kW (9/14°C-26°C)</t>
  </si>
  <si>
    <t>Ventilatorski konvektor - kanalski</t>
  </si>
  <si>
    <t>Dobava in montaža ventilatorskega konvektorja s prisilno konvekcijo za horizontalno skrito namestitev brez okrasne maske, za dvocevni sistem obratovanja, s priključkom na kanalski sistem dovodnega zraka komplet s vsem potrebnim spojnim in pritrdinim materialom.</t>
  </si>
  <si>
    <t>Splošne informacije:</t>
  </si>
  <si>
    <t xml:space="preserve"> - Toplotni prenosnik (osnovni - 3/4 redni) izdelan iz aluminijastih lamel, tesno nameščenih na bakrenih ceveh. Najvišja dovoljena temepratura medija je 80°C, priklop vode je 1/2'' oz. 3/4˝ - ženski. Je tovarniško testiran na tesnost s helijem, največji dovoljeni delovni tlak je 8 bar. Opremljen je z odzračevalno in izpustno pipico. Ima poseben okvir, ki preprečuje, da se priključek ob pritrjevanju cevi zavrti in odlomi.</t>
  </si>
  <si>
    <t xml:space="preserve"> - Motor ventilatorja je notranje zaščiten proti pregrevanju in vedno opremljen s kondenzatorjem. Neprestano mazani ležaji motorja in mehko vpetje zagotavljajo tiho delovanje brez tresljajev. Motor je 7 stopenjski (od katerih se izbere 3) in visoko učinkovit, kar zagotavlja minimalno porabo električne energije.</t>
  </si>
  <si>
    <t xml:space="preserve"> - Priključne sponke so zaščitene z varnostnim pokrovom, ozemljene.</t>
  </si>
  <si>
    <t xml:space="preserve"> - dodatna kadica pod ventili.</t>
  </si>
  <si>
    <t>Qgr= 2,93-4,85 kW (55/45°C-20°C)</t>
  </si>
  <si>
    <t>Qhl= 1,82-2,97 kW (9/14°C-26°C)</t>
  </si>
  <si>
    <t>Ventilatorski konvektor -  kasetni</t>
  </si>
  <si>
    <t>dobava in montaža ventilatorskega konvektorja za stropno kasetno namestitev, za dvocevni sistem, komplet s vsem potrebnim spojnim in pritrdilnim materialom.</t>
  </si>
  <si>
    <t xml:space="preserve"> - Zajemna rešetka in maska s štiri stranskim izpihom je izdelana iz umetne mase v barvi RAL 9010. Prilagodljivi stranski izpuh, ki omogoča tudi coanda efekt ob ustrezni nastavitvi kota. </t>
  </si>
  <si>
    <t xml:space="preserve"> - Nosilno ohišje iz kvalitetne pocinkane jeklene pločevine, z delno zunanjo termično in zvočno izolacijo iz sintetičnega kavčuka z zaprto celično strukturo debeline 5 mm. Opremljeno za priklop ozemljitve. Možnost dovoda svežega zraka ali odvoda pripravljenega zraka v sosednji prostor (Ø100 mm). Ohišje je namenjeno za pritrditev na štirih mestih.</t>
  </si>
  <si>
    <t xml:space="preserve"> - Toplotni prenosnik (osnovni) izdelan iz aluminijastih lamel, tesno nameščenih na bakrenih ceveh. Najvišja dovoljena temepratura medija je 80°C, priklop vode je 3/4˝ - ženski. Je tovarniško testiran na tesnost s helijem, največji dovoljeni delovni tlak je 8 bar. Opremljen je z odzračevalno in izpustno pipico.</t>
  </si>
  <si>
    <t xml:space="preserve"> - Kad za kondenz pod prenosnikom je izdelana iz umetne mase iz enega kosa, vanjo pa je nameščena črpalka za kondenz.</t>
  </si>
  <si>
    <t xml:space="preserve"> - Motor ventilatorja je notranje zaščiten proti pregrevanju in vedno opremljen s kondenzatorjem. Neprestano mazani ležaji motorja in mehko vpetje zagotavljajo tiho delovanje brez tresljajev. Motor je 3 oz. 4 stopenjski (od katerih se izbere 3) in visoko učinkovit, kar zagotavlja minimalno porabo električne energije.</t>
  </si>
  <si>
    <t xml:space="preserve"> - Ventilator je prostotekoči radialni brez ohišja iz umetne mase, statično in dinamično uravnotežen. Večji presek zagotavlja tiho delovanje.</t>
  </si>
  <si>
    <t xml:space="preserve"> - vgrajen 3 potni ON/OFF ventil s pogonom 230 V in povezovalnimi cevkami med ventilom in toplotnim prenosnikom,</t>
  </si>
  <si>
    <t>Qgr= 2,32-4,26 kW (55/45°C-20°C)</t>
  </si>
  <si>
    <t>Qhl= 1,37-2,3 kW (9/14°C-26°C)</t>
  </si>
  <si>
    <t>Qgr= 3,53-7,12 kW (55/45°C-20°C)</t>
  </si>
  <si>
    <t>Qhl= 2,2-4,11 kW (9/14°C-26°C)</t>
  </si>
  <si>
    <t>Hladilna enota v ločeni izvedbi - TK v 2N</t>
  </si>
  <si>
    <t>Zunanja enota klimatskega sistema v split izvedbi polnjena s hladivom R32, z inverter kompresorjem, uparjalnikom ter zračno hlajenim kondenzatorjem. Stroj je kompletne izvedbe z vso interno cevno in elektro instalacijo, varnostno ter funkcijsko mikroprocesorsko avtomatiko - vključno z instrumenti za nadzor in kontrolo delovanja.
TEHNIČNI PODATKI:
Nazivna moč: hlajenje: 2.5 (0,89-3,2) kW // gretje: 3.2 (0,9-4,8) kW
Energetski razred: SEER: 8,6 - A+++ // SCOP: 5,1 - A+++
Električni priključek: 230V/1F/50Hz // 10A
Zvočni tlak: hlajenje: 53 dB(A) - gretje: 53 dB(A)
Dimenzije (V x Š x G): 550 x 780 x 290 mm
Teža: 30 kg
Medij: R32
Dimenzija priključne instalacije: Cu 6.35/9.52 mm
Max. dolžinska / max. višinska razlika: 20 / 12 m
Območje delovanja: hlajenje od -15°C do 46°C, gretje od -15° do 24°C</t>
  </si>
  <si>
    <t>Notranja enota</t>
  </si>
  <si>
    <t>Notranja stenska kompaktna enota v beli barvi z možnostjo vgradnje WiFi modula v ohišje naprave. Energetsko učinkovita naprava, samodejnim uravnavanjem hitrosti ventilatorja ter možnostjo usmerjanja izpihovalnih loput z prioženim IR upravljalnikom.</t>
  </si>
  <si>
    <t>- petstopenjski ventilator</t>
  </si>
  <si>
    <t>- samodejni preklop med hlajenjem in ogrevanjem</t>
  </si>
  <si>
    <t>- samodejni vklop naprave po izgubi električne energije</t>
  </si>
  <si>
    <t>- elektrostatičen anti-alergijski filter</t>
  </si>
  <si>
    <t>- termostat za odčitavanje dejanske temperature v prostoru</t>
  </si>
  <si>
    <t>- popolna elektronska regulacija s pomočjo priloženega IR upravljalnika s tedenskim časovnikom</t>
  </si>
  <si>
    <t>TEHNIČNI PODATKI:</t>
  </si>
  <si>
    <t>Nazivna moč: hlajenje: 2,5 kW // gretje: 3,2 kW</t>
  </si>
  <si>
    <t>Zvočni tlak: hlajenje: 19/22/40 dB(A) // gretje: 19/23/40 dB(A)</t>
  </si>
  <si>
    <t>Električni priključek: 230V/1F/50Hz iz zunanje enote</t>
  </si>
  <si>
    <t>Dimenzije (V x Š x G): 293 x 800 x 226 mm</t>
  </si>
  <si>
    <t>Teža: 10 kg</t>
  </si>
  <si>
    <t>Ustreza: Toshiba Shorai Edge RAS-B10J2KVSG-E/-10J2AVSG ali enakovredno</t>
  </si>
  <si>
    <t>Hladilna enota v ločeni izvedbi - ELEKTRO PROSTOR P in MRTVAŠNICA</t>
  </si>
  <si>
    <t xml:space="preserve">Dobava in montaža visokoučinkovite zunanje enote split sistema za profesionalno rabo, </t>
  </si>
  <si>
    <t>z variabilno količino hladiva tipa RAV, predvidena za ogrevanje in hlajenje zraka z okolju prijaznim hladilnim sredstvom R32.
Zunanja enota, sestavljena iz:</t>
  </si>
  <si>
    <t>hermetičnega kompresorja, tipa "Scroll" in elektromotorja, z variabilnim številom vrtljajev (inverter), z zaščito pred preobremenitvijo in zamrzovanjem, optimiranim za delovanje s hladilnim sredstvom R32</t>
  </si>
  <si>
    <t>zračno hlajenega kondenzatorja, optimiranega za delovanje z R32, z visokoučinkovitimi Al lamelami in Cu cevmi, popolnoma dostopen za čiščenje brez potrebne demontaže iz ohišja</t>
  </si>
  <si>
    <t>enim ventilatorjem za odvod kondenzacijske toplote, za največjo možno učinkovitost pri najmanjšem hrupu, statično in dinamično uravnovešena, z elektromotorjem primernim za zvezno krmiljenje kapacitete</t>
  </si>
  <si>
    <t>hladilnega kroga z vsemi perifernimi elementi za varno in stabilno delovanje, vključno z integriranim elektronskim ekspanzijskim ventilom (EEV) za kontrolo pretoka hladilnega sredstva in posledično kapacitete enote</t>
  </si>
  <si>
    <t>vsemi elektronskimi elementi potrebnimi za delovanje, skupaj z elektroniko za povezavo h klimatski napravi, opisano spodaj</t>
  </si>
  <si>
    <t>območje delovanja pri temp. okolice od -15°C do +52°C v režimu hlajenja in -15°C do +15°C v režimu gretja</t>
  </si>
  <si>
    <t>NOMINALNI TEHNIČNI PODATKI:</t>
  </si>
  <si>
    <t>nominalna hladilna zmogljivost: 3,6 kW</t>
  </si>
  <si>
    <t>nominalna grelna zmogljivost: 4,0 kW</t>
  </si>
  <si>
    <t>pretok zraka: 2200m3/h</t>
  </si>
  <si>
    <t>električni priklop: 1~ 220-240V/50Hz</t>
  </si>
  <si>
    <t>maksimalni el. delovni tok 9,1A</t>
  </si>
  <si>
    <t>maksimalni zvočni tlak v razdalji 1m od enote in 1.5m od tal 49 dB(A)</t>
  </si>
  <si>
    <t xml:space="preserve">dimenzije (vxšxg):550 x 780 x 290 mm   </t>
  </si>
  <si>
    <t>teža 39 kg</t>
  </si>
  <si>
    <t>Dobava in montaža visokouinkovite notranje stenske enote, vključno s filtrom, samodejnim zagonom v primeru izpada elektrike, ter funkcijo samočiščenja za preprečevanje nastanka plesni. Ventilator je direktno gnan, statično in dinamično balansiran. Naprava omogoča priklop na zunanjo enoto s hladivom R32 ali R410! Vključno z lokalnin krmilnim panelom.</t>
  </si>
  <si>
    <t>Zvočni tlak Lp od 30 - 40dB(A)</t>
  </si>
  <si>
    <t>Električna moč motorja ventilatorja od 180W - 2kW</t>
  </si>
  <si>
    <t>Napajanje 1f/230V/50Hz</t>
  </si>
  <si>
    <t>Dimenzije (V × Š × D) 293 x 798 x 230 mm</t>
  </si>
  <si>
    <t>Teža 10 kg</t>
  </si>
  <si>
    <t>Ustreza: Toshiba RAV-GM401ATP-E/RAV-RM401KRTP-E ali enakovredno</t>
  </si>
  <si>
    <t>Merilnik energije K.6, K.7 in K.8</t>
  </si>
  <si>
    <t>Merilnik toplotne energije, navojne izvedbe, tlačne stopnje PN16, s holandci in tesnili, skupaj z računsko enoto z zunanjim napajanjem 230V, baterijo, parom potopnih temperaturnih tipal, spojkami za privaritev na cevovode (tipala), opcijsko kartico MBUS, z vsem tesnilnim in pritrdilnim materialom. Za lokale objekta.</t>
  </si>
  <si>
    <r>
      <t>dimenzija kalorimetra: DN20
Qn= 1,5 m</t>
    </r>
    <r>
      <rPr>
        <i/>
        <vertAlign val="superscript"/>
        <sz val="9"/>
        <rFont val="Arial"/>
        <family val="2"/>
        <charset val="238"/>
      </rPr>
      <t>3</t>
    </r>
    <r>
      <rPr>
        <i/>
        <sz val="9"/>
        <rFont val="Arial"/>
        <family val="2"/>
        <charset val="238"/>
      </rPr>
      <t>/h, Qmax= 3 m3/h
Ustreza: Itron Allmes,  CF-ECHO II - 1,5-130 KOMBI ali enakovredno</t>
    </r>
  </si>
  <si>
    <t>Krogelna pipa s podaljšanim vretenom</t>
  </si>
  <si>
    <t>Dobava in montaža krogelne zaporne pipe s podaljšanim vretenom za kasetne konvektorje in kanalske, z ročico za odpiranje, za delovne temperature  0°C do 100°C, tlačne stopnje PN10, komplet s spojnim in tesnilnim materialom.</t>
  </si>
  <si>
    <t>Krogelna pipa</t>
  </si>
  <si>
    <t>Dobava in montaža krogelne zaporne pipe, z ročico za odpiranje, za delovne temperature  0°C do 100°C, tlačne stopnje PN10, komplet s spojnim in tesnilnim materialom.</t>
  </si>
  <si>
    <t>Ventil za hidravlično uravnoteženje - navojni</t>
  </si>
  <si>
    <t xml:space="preserve">Dobava in montaža poševnosedežnega ventila za hidravlično uravnoteženje PN10 namenjen za delovno temperaturo od 0°C do 100°C. Ventil ima proporcionalno karakteristiko dušenja, merilne priključke za merjenje pretoka, tlaka in temperature, ročno nastavitveno kolo z numerično skalo, funkcijo zapornega elementa, priključek za polnjenje/praznjenje. Postavka vključuje nastavitev pretoka s pomočjo merilnega instrumenta in izdelavo zapisnika o doseženih pretokih komplet  s vsem potrebnim tesnilnim in spojnim materialom.  </t>
  </si>
  <si>
    <t>Ustreza: Compaq ali enakovredno</t>
  </si>
  <si>
    <t>Izvedba fleksibilnega priključka konvektorja</t>
  </si>
  <si>
    <t>Izvedba fleksibilnega priključka konvektorja na dovodu in povratku z večplastnimi cevmi komplet s spojkami za spajanje po sistemu press. Dolžina priključka do cca. 30 cm. V postavki se upošteva prehodne kose in kolena (dvocevni sistem).</t>
  </si>
  <si>
    <t>Izvedba priključka kondenzata na konvektor</t>
  </si>
  <si>
    <t>Izvedba priključka konvektorja na cevovod za odvod  kondenzata po navodilih proizvajalca, iz armirane PVC cevi, komplet s spojkami, objemkami in ostalim potrebnim materialom.</t>
  </si>
  <si>
    <t>PP cevi ɸ32</t>
  </si>
  <si>
    <t>Bakrene cevi DN20</t>
  </si>
  <si>
    <t xml:space="preserve">Jeklene press cevi </t>
  </si>
  <si>
    <t>Dobava in montaža cevi iz nelegiranega jekla št. 1.0308 (E235), zunaj galvansko pocinkane s slojem cinka debeline 8-15µm,  izdelane po EN 10305-3 z pripadajočimi fitingi za hladno stiskanje in sigurnostjo konturo, ki pri polnenju instalacije detektira nezatisnjene spoje, vključno s tesnilnim in spojnim materialom. Nezatisnjene spoje se pri mokrem preizkusu zagotovo odkrije z iztekanjem preizkusnega medija ali padanjem tlaka na preizkusnem manometru, v območju 1 bar do 6,5 bar, pri suhem preizkusu pa v območju 22 mbar do 3 bar.</t>
  </si>
  <si>
    <t>Ustreza:Viega Prestabo ali enakovredno</t>
  </si>
  <si>
    <t>DN15 ɸ18x1,2 mm</t>
  </si>
  <si>
    <t>DN20 ɸ22x1,5 mm</t>
  </si>
  <si>
    <t>DN25 ɸ28x1,5 mm</t>
  </si>
  <si>
    <t>DN32 ɸ35x1,5 mm</t>
  </si>
  <si>
    <t>DN40 ɸ42x1,5 mm</t>
  </si>
  <si>
    <t>DN50 ɸ54x1,5 mm</t>
  </si>
  <si>
    <t>DN65 ɸ76,1x2 mm</t>
  </si>
  <si>
    <t>DN80 ɸ88,9x2 mm</t>
  </si>
  <si>
    <t>DN100 ɸ108x2 mm</t>
  </si>
  <si>
    <t>Razvodne cevi za hladivo</t>
  </si>
  <si>
    <t>Dobava in montaža bakrene mehke cevi, tovarniško predizolirane z mehko izolacijo, primerne za stik s hladivi (freoni). Cevi certificirane po EN 13501-1. Cevi zaključene s konusi in tipsko zatezno matico skladno z navodili proizvajalca toplotne črpalke.</t>
  </si>
  <si>
    <t>1/4" oz. Ø6.35x0.8</t>
  </si>
  <si>
    <t>1/2" oz. Ø9.52x0.8</t>
  </si>
  <si>
    <t xml:space="preserve">Dobava in montaža polipropilenskih cevi za odvod kondenzata, z dodatkom za razrez, oblikovnimi kosi kot so kolena, odcepi, razširitve, prehodni kosi, ipd., komplet z vsem spojnim in tesnilnim materialom. </t>
  </si>
  <si>
    <t>PP cevi ɸ40</t>
  </si>
  <si>
    <t>Cu cev za kondenz</t>
  </si>
  <si>
    <t>Dobava in montaža trdih tenskostenskih bakrenih cevi za odvod kondenzata, spajanje s tehniko zatisnjenih spojev, skupaj z dodatkom za razrez, oblikovnimi kosi kot so kolena, odcepi, razširitve, prehodni kosi, ipd., z vsem spojnim, tesnilnim in pritrdilnim materialom. Cevi spajene z pregledanim stiskalnim orodjem, s strani monterja s pridobljenim certifikatom za dotičen sistem cevovodov in spojk.</t>
  </si>
  <si>
    <t>Zaščitni premaz cevovodov</t>
  </si>
  <si>
    <t>Dobava in barvanje zaščitnih jeklenih cevovodov in nosilne konstrukcije s temeljno zaščitno barvo kot npr. Hempadur 15553 ali enakovredno in zaključnim zaščitnim premazom kot npr. Hempadur 45143 ali enakovredno. Količina je naveda za vsak premaz posebej.</t>
  </si>
  <si>
    <t>Izolacija press cevovodov</t>
  </si>
  <si>
    <t>DN20 oz. 6 x 22 za Cu kondenz</t>
  </si>
  <si>
    <t>DN25 oz. 6 x 28 za Cu kondenz</t>
  </si>
  <si>
    <t>DN15 oz. 19 x 18</t>
  </si>
  <si>
    <t>DN20 oz. 19 x 22</t>
  </si>
  <si>
    <t>DN25 oz. 19 x 28</t>
  </si>
  <si>
    <t>DN32 oz. 19 x 35</t>
  </si>
  <si>
    <t>DN40 oz. 19 x 42</t>
  </si>
  <si>
    <t>DN50 oz. 19 x 54</t>
  </si>
  <si>
    <t>DN65 oz. 19 x 76</t>
  </si>
  <si>
    <t>DN80 oz. 19 x 89</t>
  </si>
  <si>
    <t>DN100 oz. 19 x 108</t>
  </si>
  <si>
    <t>Izolacijski cevni nosilci</t>
  </si>
  <si>
    <t>Izolacijski cevni nosilci, z nizko toplotno prevodnostjo, namestitev na mestih obešanja cevovodov hladilne vode za preprečitev toplotnih mostov, sestavljen iz izolacijske objemke, nosilne objemke, komplet z vsem potrebnim vijačnim in pritrdilnim materialom.</t>
  </si>
  <si>
    <t>Dobava in montaža toplotne izolacijske plošče iz samougasljive elastomerne pene z zaprto celično strukturo, za izvedbo armatur in ostalih večjih površin, z visoko upornostjo proti difuziji vodne pare, z nizko toplotno prevodnostjo.
- parozaporni koeficient μ ≥ 10.000
- področje uporabe od -50 do +105 °C.
- toplotna prevodnosti λ ≤ 0,035 W/mK pri 0 °C
- razred požarne odpornosti B1 po EN klasifikaciji.</t>
  </si>
  <si>
    <t xml:space="preserve">Vrtinčni difuzor </t>
  </si>
  <si>
    <t>Dobava in montaža kvadratnega stropnega difuzorja izdelanega iz jeklene pločevine, prašno barvan, komplet s komoro, priključnim nastavkom (dimenzijo preveriti na objektu pred naročilom) ter vsem potrebnim pritrdilnim in nosilnim, tesnilnim, spojnim in montažnim materialom.</t>
  </si>
  <si>
    <t>Dovodni difuzor</t>
  </si>
  <si>
    <t>400/350; priključnim nastavkom ɸ180</t>
  </si>
  <si>
    <t>600/450; priključnim nastavkom ɸ250</t>
  </si>
  <si>
    <t>Prezračevalni kanali in oblikovni kosi</t>
  </si>
  <si>
    <t>Dobava in montaža pravokotnih prezračevalnih kanalov, komor in oblikovnih kosov izdelanih  iz pocinkane pločevine skladno s standardom SIST EN 1505 oziroma 1506 za priključitev konvektorja-dovod in rešetke. Komplet s spojnim, vijačnim, tesnilnim, obešalnim, materialom ter antivibracijskimi vložki.</t>
  </si>
  <si>
    <t>Okrogli prezračevalni kanali</t>
  </si>
  <si>
    <t>Dobava in montaža okroglih przračevalnih kanalov, izdelanih iz spiralno robljenih cevi, iz jeklene pocinkane pločevine, komplet s spojkami, ostalim spojnim, tesnilnim, vijačnim materialom ter dodatkom za razrez.</t>
  </si>
  <si>
    <t>Spiro kanal Φ180</t>
  </si>
  <si>
    <t>Spiro kanal Φ250</t>
  </si>
  <si>
    <t>Fleksibilne cevi izolirane</t>
  </si>
  <si>
    <t>Dobava in montaža fleksibilnih cevi za povezavo zračnih kanalov in distribucijskih elementov - min. 1m na konvektor, komplet s spojkami, ostalim spojnim, tesnilnim, vijačnim materialom ter dodatkom za razrez.</t>
  </si>
  <si>
    <t>Ustreza: SONODEC NON-WOVEN ali enakovredno</t>
  </si>
  <si>
    <t>Φ180</t>
  </si>
  <si>
    <t>Φ250</t>
  </si>
  <si>
    <t>Toplotna izolacija prezračevalnih kanalov</t>
  </si>
  <si>
    <t>Dobava in montaža toplotne in protikondenzne izolacije prezračevalnih kanalov pri konvektorjih, ki se izvede s penasto toplotno izolacijo na bazi sintetičnega kavčuka.
Toplotna prevodnost λ ≤ 0,034 W/mK,
Parozapornostni koeficient μ ≥ 10.000,
Požarna klasifikacija B-s3, d0 po DIN EN 13501.</t>
  </si>
  <si>
    <t>Ustreza: KAIFLEX ST - PL 19 / E ali enakovredno</t>
  </si>
  <si>
    <t>Dobava in montaža odzračevalnega lonca izdelanega iz jeklene cevi DN50 dolžine 20 cm, dveh podnic DN 50, jeklene cevi DN 15 dolžine 10 - 20 cm za privaritev na cevovod, varilne spojke DN 15 ali cevi DN 10 dolžine 10 cm, komplet s spojnim, tesnilnim in varilnim materialom.</t>
  </si>
  <si>
    <t>Dobava in montaža požarne zaščite prehodov negorljivih/gorljivih cevi skozi steno in strop zatesnenih skladno z zahtevami smernice SZPV 408, požarno varno zatesnitev izvede usposobljena oseba, prehod označen s predpisano nalepko.</t>
  </si>
  <si>
    <t>požarna odpornost 90 minut:</t>
  </si>
  <si>
    <t>Preboj za 2x jekleno cev v mavčni steni debeline 15 cm, dimenzija jeklene cevi 2x DN20 mm, cev je izolirana s parazaporno izolacijo debeline 19 mm.</t>
  </si>
  <si>
    <t>Preboj za 2x jekleno cev v mavčni steni debeline 15 cm, dimenzija jeklene cevi 2x DN25 mm, cev je izolirana s parazaporno izolacijo debeline 19 mm.</t>
  </si>
  <si>
    <t>Preboj za 2x jekleno cev v mavčni steni debeline 15 cm, dimenzija jeklene cevi 2x DN32 mm, cev je izolirana s parazaporno izolacijo debeline 19 mm.</t>
  </si>
  <si>
    <t>Preboj za 2x jekleno cev v mavčni steni debeline 15 cm, dimenzija jeklene cevi 2x DN40 mm, cev je izolirana s parazaporno izolacijo debeline 19 mm.</t>
  </si>
  <si>
    <t>Preboj za 2x jekleno cev v mavčni steni debeline 15 cm, dimenzija jeklene cevi 2x DN50 mm, cev je izolirana s parazaporno izolacijo debeline 19 mm.</t>
  </si>
  <si>
    <t>Preboj za 2x jekleno cev v armiranobetonski steni debeline 20 cm, dimenzija jeklene cevi 2x DN50 mm, cev je izolirana s parazaporno izolacijo debeline 19 mm.</t>
  </si>
  <si>
    <t>Preboj za 2x jekleno cev v mavčni steni debeline 15 cm, dimenzija jeklene cevi 2x DN80 mm, cev je izolirana s parazaporno izolacijo debeline 19 mm.</t>
  </si>
  <si>
    <t>Preboj za 2x jekleno cev v armiranobetonskem tlaku debeline 30 cm, dimenzija jeklene cevi 2x DN15 mm, cev je izolirana s parazaporno izolacijo debeline 19 mm.</t>
  </si>
  <si>
    <t>Preboj za 2x jekleno cev v armiranobetonskem tlaku debeline 30 cm, dimenzija jeklene cevi 2x DN20 mm, cev je izolirana s parazaporno izolacijo debeline 19 mm.</t>
  </si>
  <si>
    <t>Preboj za 2x jekleno cev v armiranobetonskem tlaku debeline 30 cm, dimenzija jeklene cevi 2x DN25 mm, cev je izolirana s parazaporno izolacijo debeline 19 mm.</t>
  </si>
  <si>
    <t>Preboj za 2x jekleno cev v armiranobetonskem tlaku debeline 30 cm, dimenzija jeklene cevi 2x DN32 mm, cev je izolirana s parazaporno izolacijo debeline 19 mm.</t>
  </si>
  <si>
    <t>Preboj za 2x jekleno cev v armiranobetonskem tlaku debeline 30 cm, dimenzija jeklene cevi 2x DN40 mm, cev je izolirana s parazaporno izolacijo debeline 19 mm.</t>
  </si>
  <si>
    <t>Preboj za 2x jekleno cev v armiranobetonskem tlaku debeline 30 cm, dimenzija jeklene cevi 2x DN65 mm, cevi so izolirane s parazaporno izolacijo debeline 19 mm.</t>
  </si>
  <si>
    <t>Preboj za 2x jekleno cev v armiranobetonskem tlaku debeline 30 cm, dimenzija jeklene cevi 2x DN80 mm, cevi so izolirane s parazaporno izolacijo debeline 19 mm.</t>
  </si>
  <si>
    <t>Preboj za 2x jekleno cev v armiranobetonskem tlaku debeline 30 cm, dimenzija jeklene cevi 2x DN100 mm, cevi so izolirane s parazaporno izolacijo debeline 19 mm.</t>
  </si>
  <si>
    <t>Preboj za 2x PP cev v armiranobetonskem tlaku debeline 30 cm, dimenzija jeklene cevi 1x PP32 mm.</t>
  </si>
  <si>
    <t>Preboj za 2x Cu cev v armiranobetonskem tlaku debeline 30 cm, dimenzija bakrene predizolirane cevi za hladivo ɸ6 in ɸ9 mm.</t>
  </si>
  <si>
    <t>Preboj za 2x PP cev v armiranobetonski steni debeline 20 cm, dimenzija jeklene cevi 1x PP32 mm.</t>
  </si>
  <si>
    <t>Preboj za 2x Cu cev v armiranobetonski steni debeline 20 cm, dimenzija bakrene predizolirane cevi za hladivo ɸ6 in ɸ9 mm.</t>
  </si>
  <si>
    <t>Vakumiranje sistema hladilnih povezav</t>
  </si>
  <si>
    <t>Vakumiranje plinskega razvodnega sistema split enote elektro prostorov 2x in mrtvašnice, tesnostni preizkus, polnjenje hladiva R410A, priklop elektro vodnikov in zagon naprav skladno z navodili proizvajalca. Po opravljenem uspešnem zagonu sistema se izdela zapisnik.</t>
  </si>
  <si>
    <t>Označitev</t>
  </si>
  <si>
    <t>Označitev strojnih inštalacij objekta v obliki napisnih tablic  z imenom linije, smernimi puščicami v ustrezni barvi skladno z DIN 2403. Vse glavne naprave se opremi z vizitkami izdelovalca in kontakti za servisno službo.</t>
  </si>
  <si>
    <t>Zagon konvektorskega sistema ogrevanja in hlajenja</t>
  </si>
  <si>
    <t>Zagon ogrevalnega in hladilnega sistema v obsegu :
- zagon in nastavitev konvektorjev,
- spremljanje delovanja in korekcija nastavitev po potrebi,
- poučevanje uporabnika.</t>
  </si>
  <si>
    <t>II. KONVEKTORSKO OGREVANJE IN HLAJENJE - SKUPAJ:</t>
  </si>
  <si>
    <t>RADIATORSKO OGREVANJE</t>
  </si>
  <si>
    <t>Radiator</t>
  </si>
  <si>
    <t>Dobava in montaža kompaktnega radiatorja izdelanega iz hladno valjane jeklene pločevine s spodnjim sredinskim priklopom. Sestoji iz ravnih jeklenih plošč in valovite pločevine. Pločevina zaščitena in pobarvana v skladu z DIN 55900. Radiator tovarniško opremljen s termostatskim ventilom z možnostjo nastavitve kv vrednosti, z odzračevalnim in izpustnim navojnim čepom. Serijsko opremljen z zidnimi pritrdili na zadnji strani za montažo na steno. Vrhnji pokrov perforiran, snemljive izvedbe, stranici zaprti. Toplotne karakteristike v skladu z EN 442. 
Tehnični podatki:
- obratovalni tlak: 10 bar
- obratovalna temperatura: do 110°C</t>
  </si>
  <si>
    <t>Ustreza: Vogel &amp; Noot ali enakovredno</t>
  </si>
  <si>
    <t>21 - 600 - 400</t>
  </si>
  <si>
    <t>21 - 900 - 600</t>
  </si>
  <si>
    <t>21 - 900 - 1000</t>
  </si>
  <si>
    <t>21 - 900 - 1400</t>
  </si>
  <si>
    <t>Klasični radiator</t>
  </si>
  <si>
    <t>Dobava in montaža klasičnega kompaktnega radiatorja izdelanega iz hladno valjane jeklene pločevine s stranskim priklopom. Sestoji iz ravnih jeklenih plošč in valovite pločevine. Pločevina zaščitena in pobarvana v skladu z DIN 55900. Radiator tovarniško opremljen z odzračevalnim in izpustnim navojnim čepom. Serijsko opremljen z zidnimi pritrdili na zadnji strani za montažo na steno. Vrhnji pokrov perforiran, snemljive izvedbe, stranici zaprti. Toplotne karakteristike v skladu z EN 442. 
Tehnični podatki:
- obratovalni tlak: 10 bar
- obratovalna temperatura: do 110°C</t>
  </si>
  <si>
    <t>22 - 900 - 1400</t>
  </si>
  <si>
    <t>Kopalniški cevni radiator</t>
  </si>
  <si>
    <t>Dobava in montaža kopalniškega radiatorja sestavljen iz okroglih jeklenih cevi s spodnjim priklopom - priključitev na večplastne cevi iz stene na razdalji 450mm. Radiator tovarniško opremljen z odzračevalnim in izpustnim navojnim čepom ter slepimi čepi. Serijsko opremljen z zidnimi pritrdili na zadnji strani za montažo na steno. Toplotne karakteristike v skladu z EN 442. 
Tehnični podatki:
- obratovalni tlak: 10 bar
- obratovalna temperatura: do 110°C</t>
  </si>
  <si>
    <t>Ustreza: Cordivari ali enakovredno</t>
  </si>
  <si>
    <t>500x1160 - 55/45/24°C, 180W</t>
  </si>
  <si>
    <t>Konzola za radiator - stenska</t>
  </si>
  <si>
    <t>Dobava in montaža kompleta sestavljenega iz dveh konzol za pritrditev radiatorja na steno komplet z vijaki in vložki za pritrditev. Za radiator 2m se upošteva 3 konzole.</t>
  </si>
  <si>
    <t>za radiator višine 600</t>
  </si>
  <si>
    <t>za radiator višine 900</t>
  </si>
  <si>
    <t>za kopalniški radiator</t>
  </si>
  <si>
    <t>Spodnji priključek za radiatorje</t>
  </si>
  <si>
    <t>Dobava in montaža radiatorskega H spodnjega dvojnega kotnega priključka za radiatorje dimenzije DN15 z možnostjo zapiranja, za dvocevne sisteme, komplet z matico, tesnilo in adapterjem za priključitev na večpalstno cev ter ostalim spojnim in tesnilnim materialom.</t>
  </si>
  <si>
    <t>Termostatski radiatorski ventil</t>
  </si>
  <si>
    <t>Dobava in montaža radiatorski termostatski ventil, kotni, s prednastavitvijo, dimenzije DN15, tlačne stopnje PN10, zaključek za prehod na večplastno cev komplet z vsem spojnim in tesnilnim materialom.</t>
  </si>
  <si>
    <t>Radiatorsko zapiralo</t>
  </si>
  <si>
    <t>Dobava in montaža radiatorskega zapirala, dimenzije DN15, tlačne stopnje PN10, zaključek za prehod na večplastno cev komplet z vsem spojnim in tesnilnim materialom.</t>
  </si>
  <si>
    <t>kotno</t>
  </si>
  <si>
    <t>ravno</t>
  </si>
  <si>
    <t>Radiatorska termostatska glava</t>
  </si>
  <si>
    <t>Dobava in montaža radiatorske termostaske glave z možnostjo nastavitve temperature, s funkcijo protizmrzovalne zaščite, dobava in montaža komplet z vsem spojnim in tesnilnim materialom.</t>
  </si>
  <si>
    <t>Cevna rozeta</t>
  </si>
  <si>
    <t>Dobava in montaža cevne rozete za alumplast cev Ø16, dvojna, za razmak cevi 50 mm, dvodelna, bele barve, izdelana iz PVC.</t>
  </si>
  <si>
    <t>Dobava in montaža cevne rozete za alumplast cev Ø16, enojna, bele barve, izdelana iz PVC.</t>
  </si>
  <si>
    <t>Matica z adapterjem</t>
  </si>
  <si>
    <t>Dobava in montaža matice z adapterjem za pritrditev alumplast cevi Ø16 na radiatorski ventil.</t>
  </si>
  <si>
    <t>Demontaža/montaža radiatorja</t>
  </si>
  <si>
    <t>Demontaža in ponovna montaža radiatorjev za potrebe slikopleskarskih del.</t>
  </si>
  <si>
    <t>Večpalstna cev predizolirana</t>
  </si>
  <si>
    <t>Dobava in montaža cevovoda iz difuzijsko tesnih večplastnih cevi (PE-AL-PE), spajanih s stisljivimi spojkami, z dodatkom za razrez in pritrditev. 
Dobavljene predizolirane v kolutih komplet s pritrdilnim, spojnim, tesnilnim  materialom. Okroglo ekstrudirana, zaprto celična, parozaporna izolacija, na zunanji strani zaključena brezšivno folijo proti poškodbam, toplotne prevodnosti λ = 0,040 W/mK.
Spoje in odcepe se izolira z izolacijo armaflex ustrezne toplotne prevodnosti in debeline.</t>
  </si>
  <si>
    <t>DN12 ɸ16x2 mm, izolacija 6 mm</t>
  </si>
  <si>
    <t>DN15 ɸ20x2 mm, izolacija 6 mm</t>
  </si>
  <si>
    <t>Preboj za 2x jekleno cev v mavčni steni debeline 15 cm, dimenzija jeklene cevi 2x DN15 mm, cev je izolirana s parazaporno izolacijo debeline 19 mm.</t>
  </si>
  <si>
    <t>Preboj za 2x jekleno cev v armiranobetonski steni debeline 20 cm, dimenzija jeklene cevi 2x DN20 mm, cev je izolirana s parazaporno izolacijo debeline 19 mm.</t>
  </si>
  <si>
    <t>Gradbena dela</t>
  </si>
  <si>
    <t>Izdelava različnih utorov, odprtin in ostalih prebojev ter različna manjša gradbena dela potrebna za izvedbo instalacije ogrevanja in hlajenja. Večji gradbeni posegi so zajeti v GOI popisih.</t>
  </si>
  <si>
    <t>Označitev strojnih inštalacij objekta v obliki napisnih tablic  z imenom linije, smernimi puščicami v ustrezni barvi skladno z DIN 2403.</t>
  </si>
  <si>
    <t>Zagon radiatorskega sistema ogrevanja</t>
  </si>
  <si>
    <t>Zagon ogrevalnega sistema vobsegu:
- nastavitev termostatskih ventilov,
- spremljanje delovanja in korekcija nastavitev po potrebi.</t>
  </si>
  <si>
    <t>III. RADIATORSKO OGREVANJE - SKUPAJ:</t>
  </si>
  <si>
    <t>TALNO OGREVANJE OGREVANJE</t>
  </si>
  <si>
    <t>Podometna omarica</t>
  </si>
  <si>
    <t>Dobava in montaža podometne omarice z vratci, nogicami, ključavnico za zapiranje, okvir in vratca lakirana v barvo v RAL lestvici po navodilih arhitekta, komplet s pritrdilnim in nosilnim materialom.</t>
  </si>
  <si>
    <t>965 x 575 x 110 mm / 12 vej</t>
  </si>
  <si>
    <t>795 x 575 x 110 mm / 9 vej</t>
  </si>
  <si>
    <t>715 x 575 x 110 mm / 8 vej</t>
  </si>
  <si>
    <t>715 x 575 x 110 mm / 7 vej</t>
  </si>
  <si>
    <t>565 x 575 x 110 mm / 6 vej</t>
  </si>
  <si>
    <t>Razdelilnik talnega ogrevanja</t>
  </si>
  <si>
    <t>Dobava in montaža dovodnega razdelilnika in povratnega zbiralnika razvoda talnega ogrevanja izdelanega iz nerjavečega materiala, z regulatorji pretoka za posamezno zanko na dovodni strani, ventilom za montažo termoelektričmega pogona na povratku, izpustnimi pipicami, odzračevalnimi pipicami, čepi ter vsem spojnim tesnilnim, pritrdilnim in nosilnim materialom.</t>
  </si>
  <si>
    <t>12 zank</t>
  </si>
  <si>
    <t>9 zank</t>
  </si>
  <si>
    <t>8 zank</t>
  </si>
  <si>
    <t>7 zank</t>
  </si>
  <si>
    <t>6 zank</t>
  </si>
  <si>
    <t>4 zanke</t>
  </si>
  <si>
    <t>3 zanke</t>
  </si>
  <si>
    <t>2 zanki</t>
  </si>
  <si>
    <t>Dobava in montaža kotne krogelne zaporne pipe, z ročico za odpiranje, za delovne temperature  0°C do 120°C, tlačne stopnje PN10, komplet s spojnim in tesnilnim materialom.</t>
  </si>
  <si>
    <t>Matica za priključitev zanke talnega ogrevanja</t>
  </si>
  <si>
    <t>Dobava in montaža matice za priključitev zanke talnega ogrevanja na razdelilnik oziroma zbiralnik, komplet s tesnili in ostalim spojnim in tesnilnim materialom.</t>
  </si>
  <si>
    <t>Za cev φ 16 x 2mm</t>
  </si>
  <si>
    <t>Termelektrični pogon</t>
  </si>
  <si>
    <t>Dobava in montaža termelektričnega pogona za montažo na ventil na razdelilniku, s pogonom za delovno napetost 230V, komplet z montažnim materialom.</t>
  </si>
  <si>
    <t>Cev za talno ogrevanje</t>
  </si>
  <si>
    <t>Dobava in montaža PE-Xb cevi z difuzijskim slojem iz EVOH-a (etil-vinil-alkohol) z dodatnim zunanjim zaščitnim slojem. Ustreza standardu EN ISO 15875 "Plastični cevni sistemi za instalacije s toplo in hladno vodo - zamrežen polietilen" in ustreza zahtevam za tesnost na kisik v skladu s standardom DIN 4726.
Razred uporabe: 5/8 bar
Maksimalna načrtovana temperatura: 70 °C
Temperatura, pri kateri nastanejo poškodbe: 100 °C
V postavki vključene pritrdile objemke za pritrditev cevi na multifoljo oziroma izolacijo, zaščitna cev za prehode skozi dilatacijska polja ter držali loka na prehodu cevi v omarico.</t>
  </si>
  <si>
    <t>ϕ 16x2 mm</t>
  </si>
  <si>
    <t>Folija za talno ogrevanje</t>
  </si>
  <si>
    <t>Dobava in polaganje multifolije debeline 4 mm, namenjena za povečanje toplotne odbojnosti v prostor, zmanjšanje toplotnih izgub proti spodnjemu prostoruin zaščito proti vlagi. Folija ima natiskano mrežo za lažji razvod cevi talnega ogrevanja.</t>
  </si>
  <si>
    <t>Plastifikator</t>
  </si>
  <si>
    <t>Dodatek za estrihe in malte;  za izboljšanje kvalitete estriha zaradi povečane plastičnosti in boljšega zadrževanja vode. V estrih se dodada količin sredstva skladno z navodili proizvajalca dodajnega sredstva.</t>
  </si>
  <si>
    <t>DN25 ɸ32x2,5 mm, izolacija 6 mm</t>
  </si>
  <si>
    <t>Izolacija cevovodov</t>
  </si>
  <si>
    <t>Dobava in montaža toplotne izolacije razvodov talnega ogrevanja s cevaki iz samougasljive fleksibilne elastomerne pene, z zaprto celično strukturo, z visoko upornostjo proti difuziji vodne pare, z nizko toplotno prevodnostjo.
- parozaporni koeficient μ ≥ 10.000
- področje uporabe od -50 do +105 °C
- toplotna prevodnosti λ ≤ 0,034 W/mK pri 0 °C
- razred požarne odpornosti B1 po EN klasifikaciji.</t>
  </si>
  <si>
    <t>Preboj za 2x jekleno cev v armiranobetonskem tlaku debeline 30 cm, dimenzija jeklene cevi 2x DN65 mm, cev je izolirana s parazaporno izolacijo debeline 19 mm.</t>
  </si>
  <si>
    <t>Preboj za 2x jekleno cev v armiranobetonskem tlaku debeline 30 cm, dimenzija jeklene cevi 2x DN80 mm, cev je izolirana s parazaporno izolacijo debeline 19 mm.</t>
  </si>
  <si>
    <t>Preboj za 2x jekleno cev v armiranobetonskem tlaku debeline 30 cm, dimenzija jeklene cevi 2x DN100 mm, cev je izolirana s parazaporno izolacijo debeline 19 mm.</t>
  </si>
  <si>
    <t>Izpiranje sistema ogrevalnega po končanih varilskih in ostalih montažnih delih.</t>
  </si>
  <si>
    <t>Polnjenje in odzračevanje sistemov talnega ogrevanja</t>
  </si>
  <si>
    <t>Označitev zank talnega ogrevanja</t>
  </si>
  <si>
    <t>Označitev zank talnega ogrevanja z oznako prostora, ki posamezna veja ogreva.</t>
  </si>
  <si>
    <t>Zagon sistema talnega ogrevanja</t>
  </si>
  <si>
    <t>Zagon sistema talnega ogrevanja v obsegu :
- regulacija zank talnega ogrevanja,
- spremljanje delovanja in korekcija nastavitev po potrebi.</t>
  </si>
  <si>
    <t>IV. TALNO OGREVANJE OGREVANJE - SKUPAJ:</t>
  </si>
  <si>
    <t>OGREVANJE IN HLAJENJE KLIMATSKIH NAPRAV</t>
  </si>
  <si>
    <t xml:space="preserve">Dobava in montaža obtočne črpalke s potopljenim rotorjem, za cevno vgradnjo za delovanje z medijem voda ali mešanico glikol/voda. Uporabna za vse vrste ogrevanja, prezračevanja, klimatizacije (-10 °C do +110 °C). Z integrirano elektronsko regulacijo zmogljivosti za konstanten/variabilen diferenčni tlak, vključno z toplotno izolacijo in priključnimi holandci.
Za črpalko se dobavi modul za eksterni vklop/izklop ter javljanje napake. </t>
  </si>
  <si>
    <t>Č.K1
voda
V= 2035 l/h, dp=25 kPa
P el= 4-75 W; I=0,7A; U=220V/50 Hz / 1F
Ustreza: WILO; Yonos PICO1.0 30/1-8 ali enakovredno</t>
  </si>
  <si>
    <t>Č.K2
voda
V= 1125 l/h, dp=20 kPa
P el= 4-40 W; I=0,44A; U=220V/50 Hz / 1F
Ustreza: WILO; Yonos PICO1.0 25/1-6 ali enakovredno</t>
  </si>
  <si>
    <t>Č.K3
voda
V= 4170 l/h, dp=35 kPa
P el= 5-120 W; I=1A; U=220V/50 Hz / 1F
Ustreza: WILO; Yonos MAXO PN10 25/0,5-7 ali enakovredno</t>
  </si>
  <si>
    <t>Č.K4
voda
V= 2950 l/h, dp=25 kPa
P el= 5-120 W; I=1A; U=220V/50 Hz / 1F
Ustreza: WILO; Yonos MAXO PN10 25/0,5-7 ali enakovredno</t>
  </si>
  <si>
    <t>Č.K6
voda
V= 1005 l/h, dp=30 kPa
P el= 5-120 W; I=1A; U=220V/50 Hz / 1F
P el= 4-40 W; I=0,44A; U=220V/50 Hz / 1F
Ustreza: WILO; Yonos PICO1.0 25/1-6 ali enakovredno</t>
  </si>
  <si>
    <t>3-potni mešalni ventil s pogonom</t>
  </si>
  <si>
    <t xml:space="preserve">Montaža in dobava 3-potnega mešalnega ventila s tritočkovnim elektro motornim pogonom, z napajanjem 230V, komplet s holandci in toplotno izolacijo (ogrevanje) ter ostalim tesnilnim, spojnim in montažnim materialom.    </t>
  </si>
  <si>
    <t xml:space="preserve">MMV.KG1
3P, DN20, Kvs= 6,3 m3/h, 
U= 230V
regulacija: 3T
Ustreza:  DANFOSS, tip: VRG3 20/6,3 + AMV 435/230V ali enakovredno </t>
  </si>
  <si>
    <t xml:space="preserve">MMV.KH1
3P, DN15, Kvs= 4 m3/h, 
U= 230V
regulacija: 3T
Ustreza:  DANFOSS, tip: VRG3 15/4 + AMV 435/230V ali enakovredno </t>
  </si>
  <si>
    <t xml:space="preserve">MMV.KG2
3P, DN15, Kvs= 4 m3/h, 
U= 230V
regulacija: 3T
Ustreza:  DANFOSS, tip: VRG3 15/4 + AMV 435/230V ali enakovredno </t>
  </si>
  <si>
    <t xml:space="preserve">MMV.KH2
3P, DN15, Kvs= 4 m3/h, 
U= 230V
regulacija: 3T
Ustreza:  DANFOSS, tip: VRG3 15/2,5 + AMV 435/230V ali enakovredno </t>
  </si>
  <si>
    <t xml:space="preserve">MMV.KG3
3P, DN32, Kvs= 16 m3/h, 
U= 230V
regulacija: 3T
Ustreza:  DANFOSS, tip: VRG3 32/16 + AMV 435/230V ali enakovredno </t>
  </si>
  <si>
    <t xml:space="preserve">MMV.KH3
3P, DN25, Kvs= 10 m3/h, 
U= 230V
regulacija: 3T
Ustreza:  DANFOSS, tip: VRG3 25/10 + AMV 435/230V ali enakovredno </t>
  </si>
  <si>
    <t xml:space="preserve">MMV.KG4
3P, DN25, Kvs= 10 m3/h, 
U= 230V
regulacija: 3T
Ustreza:  DANFOSS, tip: VRG3 25/10 + AMV 435/230V ali enakovredno </t>
  </si>
  <si>
    <t xml:space="preserve">MMV.KH4
3P, DN20, Kvs= 6,3 m3/h, 
U= 230V
regulacija: 3T
Ustreza:  DANFOSS, tip: VRG3 20/6,3 + AMV 435/230V ali enakovredno </t>
  </si>
  <si>
    <t xml:space="preserve">MMV.KG6
3P, DN15, Kvs= 4 m3/h, 
U= 230V
regulacija: 3T
Ustreza:  DANFOSS, tip: VRG3 15/4 + AMV 435/230V ali enakovredno </t>
  </si>
  <si>
    <t xml:space="preserve">MMV.KH6
3P, DN15, Kvs= 1,6 m3/h, 
U= 230V
regulacija: 3T
Ustreza:  DANFOSS, tip: VRG3 15/1,6 + AMV 435/230V ali enakovredno </t>
  </si>
  <si>
    <t xml:space="preserve">Dobava in montaža poševnosedežnega ventila za hidravlično uravnoteženje PN10 namenjen za delovno temperaturo od 0°C do 120°C. Ventil ima proporcionalno karakteristiko dušenja, merilne priključke za merjenje pretoka, tlaka in temperature, ročno nastavitveno kolo z numerično skalo, funkcijo zapornega elementa, priključek za polnjenje/praznjenje. Postavka vključuje nastavitev pretoka s pomočjo merilnega instrumenta in izdelavo zapisnika o doseženih pretokih komplet  s vsem potrebnim tesnilnim in spojnim materialom.  </t>
  </si>
  <si>
    <t>Ustreza: Danfoss, tip: MSV-BD ali enakovredno</t>
  </si>
  <si>
    <t>DN20, kvs=6 m3/h</t>
  </si>
  <si>
    <t>DN25, kvs=9,5 m3/h</t>
  </si>
  <si>
    <t>DN32, kvs=18 m3/h</t>
  </si>
  <si>
    <t>DN40, kvs=18 m3/h</t>
  </si>
  <si>
    <t>Dobava in montaža krogelne zaporne pipe s podaljšanim vretenom z ročico za odpiranje, za delovne temperature  0°C do 60°C, tlačne stopnje PN10, komplet s spojnim in tesnilnim materialom.</t>
  </si>
  <si>
    <t>Lovilnik nesnage</t>
  </si>
  <si>
    <t xml:space="preserve">Dobava in montaža lovilnika nesnage, primernega za delovne temperature  od 0°C do 120°C, tlačne stopnje PN10, komplet  s spojnim in tesnilnim materialom.  </t>
  </si>
  <si>
    <t>Dobava in montaža steklenega aksialnega  termometera, potopna cev iz nerjavnega jekla premer okrova 100mm. Montaža na navarilno spojko DN15.</t>
  </si>
  <si>
    <t>Merilno območje  0°C do 120°C</t>
  </si>
  <si>
    <t>Merilno območje  0°C do 60°C</t>
  </si>
  <si>
    <t xml:space="preserve">Jeklena črna šivna cev za varjenje in vrezovanje navojev, po SIST EN 10255, komplet s fazonskimi kosi, plamensko varjena, vključno z razrezom in varilnim materialom. </t>
  </si>
  <si>
    <t>Razvodne cevi za odvod kondenzata PP</t>
  </si>
  <si>
    <t>Dobava in montaža polipropilenske odtočne cevi, spajane z obojkami, komplet s fazonskimi kosi, spojnim, tesnilnim in pritrdilnim materialom.</t>
  </si>
  <si>
    <t>DN125 oz. 25 x 140</t>
  </si>
  <si>
    <t>Izolacija z aluminjasto zaščito</t>
  </si>
  <si>
    <t>Dobava in montaža dodatne izolacije razvodov na strehi s kameno volno aluminijasto zašačitno pločevino. Al oklep izveden s pločivino debeline 0.5 - 1.0 mm, vijačeno s samoreznimi vijaki.</t>
  </si>
  <si>
    <t>DN20 - 8 cm kamene volne</t>
  </si>
  <si>
    <t>DN25 - 8 cm kamene volne</t>
  </si>
  <si>
    <t>DN32 - 8 cm kamene volne</t>
  </si>
  <si>
    <t>DN40 - 8 cm kamene volne</t>
  </si>
  <si>
    <t>DN50 - 8 cm kamene volne</t>
  </si>
  <si>
    <t>DN65 - 8 cm kamene volne</t>
  </si>
  <si>
    <t>DN125 - 10 cm kamene volne</t>
  </si>
  <si>
    <t>Dobava in montaža toplotne izolacijske plošče iz samougasljive elastomerne pene z zaprto celično strukturo, za izvedbo izolacije posod, armatur in ostalih večjih površin, z visoko upornostjo proti difuziji vodne pare, z nizko toplotno prevodnostjo.
- parozaporni koeficient μ ≥ 10.000
- področje uporabe od -50 do +105 °C.
- toplotna prevodnosti λ ≤ 0,035 W/mK pri 0 °C
- razred požarne odpornosti B1 po EN klasifikaciji.</t>
  </si>
  <si>
    <t>Nosilna konstrukcija za razvode ogrevanja in hlajenja v jašku od stropa 1N do strehe</t>
  </si>
  <si>
    <t>Dobava in montaža jeklenih varjenih konstrukcijskih elementov, s tipskimi spojnimi elementi z vijačnimi zvezami. Nosilna konstrukcija je pritrjena na AB steno in AB ploščo, nosilno na ploščo strehe, za razdaljo cca 12m cevovoda dimenzij DN125 za hlajenje in DN65 za ogrevanje z 19mm parozaporne izolacije.</t>
  </si>
  <si>
    <t>Nosilna konstrukcija za razvode ogrevanja in hlajenja na strehi</t>
  </si>
  <si>
    <t>Kompletna izdelava in polaganje AB podstavkov strojne opreme (inštalacij) na ravni strehi, dim. 30 x 30 x 20 cm, dobava in vgradnja betona C30/37, vključno z dobavo in polaganjem armature (120 kg/m3), opažem stranic višine 20 cm s podpiranjem, komplet z zaglajevanjem ter vsa pomožna dela, s prenosi in vsem potrebnim materialom. V podstavek se vbetonira perforiran pocinkan profil dimenzije 40x 40 mm, višine cca 100cm (višina profila se prilagodi razvodom na objektu). V postavki je potrebno zajeti   izolacijo za preprečevanje poškodb strešne kritine, ki se nmesti pod postavek.</t>
  </si>
  <si>
    <t>Preboj za 2x jekleno cev v opečni steni debeline 15 cm, dimenzija jeklene cevi 2x DN25 mm, cev je izolirana s parazaporno izolacijo debeline 19 mm.</t>
  </si>
  <si>
    <t>Preboj za 2x jekleno cev v opečni steni debeline 15 cm, dimenzija jeklene cevi 2x DN40 mm, cev je izolirana s parazaporno izolacijo debeline 19 mm.</t>
  </si>
  <si>
    <t>Preboj za 4x jekleno cev v mavčni steni debeline 15 cm, dimenzija jeklene cevi 2x DN65 mm in DN125, cevi so izolirane s parazaporno izolacijo debeline 19 mm.</t>
  </si>
  <si>
    <t>Preboj za 4x jekleno cev v armiranobetonskem tlaku debeline 30 cm, dimenzija jeklene cevi 2x DN65 mm in 2x DN125, cevi so izolirane s parazaporno izolacijo debeline 19 mm.</t>
  </si>
  <si>
    <t>Označitev strojnih inštalacij objekta v obliki napisnih tablic  z imenom linije, smernimi puščicami v ustrezni barvi skladno z DIN 2403, skupaj s funkcionalno shemo klimatov, tiskana v barvni tehniki, v plastificiranem prozornem ovoju. Vse glavne naprave se opremi z vizitkami izdelovalca in kontakti za servisno službo.</t>
  </si>
  <si>
    <t>Montažni materiala</t>
  </si>
  <si>
    <t>Zagon ogrevalnega in hladilnega sistema klimatov</t>
  </si>
  <si>
    <t>Zagon ogrevalnega in hladilnega sistema vobsegu :
- zagon in nastavitev črpalk,
- spremljanje delovanja in korekcija nastavitev po potrebi,
- nastavitev regulacijskih armatur,
- poučevanje uporabnika.</t>
  </si>
  <si>
    <t>V. OGREVANJE IN HLAJENJE KLIMATSKIH NAPRAV - SKUPAJ:</t>
  </si>
  <si>
    <t>S2.OGREVANJE IN HLAJENJE - SKUPAJ:</t>
  </si>
  <si>
    <t>S3.</t>
  </si>
  <si>
    <t xml:space="preserve">PREZRAČEVANJE </t>
  </si>
  <si>
    <t xml:space="preserve">PREZRAČEVANJE TRAKT A </t>
  </si>
  <si>
    <t xml:space="preserve">Naprava KN1, sobe trakt A </t>
  </si>
  <si>
    <t>Dobava in montaža modulne klimatske naprave vključno z krmilno avtomatiko, internimi kabelskimi povezavami in zagonom. Napravo je potrbno dvigniti na streho ( višina cca. 16m)</t>
  </si>
  <si>
    <t>Splošni podatki:</t>
  </si>
  <si>
    <t>Kompaktna prezračevalna naprava skladna z EUROVENT cerifikatom za dovod in odvod zraka, v izoliranem ohišju 50mm, zunanja izvedba, za montažo na tla z čelnimi priključki, z vsemi perifernimi elementi, ki so gotovo ožičeni. Presostati povezani z PVC cevkami. V enoto je vgrajena vsa avtomatika za avtonomno delovanje naprave, skupaj z elektro krmilno omaro. Prezračevalna naprava sestavljena iz naslednjih modulov:</t>
  </si>
  <si>
    <t xml:space="preserve">filter na dovodu M5 vrečasti ter F7 vrečasti, na odvodu M5 vrečasti, filtri so opremljeni s presostati za signalizacijo zamašenosti filtra. </t>
  </si>
  <si>
    <t>prostotekoči EC ventilatorji IE5 z izkoristkom 80,3 % pri projektnih pogojih,s funkcijo konstantnega pretoka zraka. Pretok zraka dovod 6480 m3/h, dp ext=350 Pa, pretok zraka odvod 6480 m3/h, dp ext=350 Pa</t>
  </si>
  <si>
    <t xml:space="preserve">Ploščni Al izmenjevalnik toplote z izkoristkom nad 82,30% po EU regulation 1253/2014 - "Suhi izkoristek" Prenosnik je opremljen s presostatom, ki signalizira zamrzovanje prenosnika. Prenosnik je opremljen z banjo za odvod kondenza ter eliminatorjem vodnih kapljic. </t>
  </si>
  <si>
    <t>Avtomatski by-pass 100%, skupaj z loputo in motornim pogonom</t>
  </si>
  <si>
    <t>Grelni register 21,50 kW 55°C/45°C. Mešanica voda/glikol 35%</t>
  </si>
  <si>
    <t>Hladilni register z eliminatorjem kapljic 9,6 kW 30% mešanica voda/glikol 35% z protizmrzovalno zaščito</t>
  </si>
  <si>
    <t>Prazna komora za vgradnjo črpalčne proge l=600mm</t>
  </si>
  <si>
    <t>Dušilnik zvoka na vtočni in odtočni strani prezračevalne naprave z sposobnostjo dušenja 22db pri 250HZ</t>
  </si>
  <si>
    <t>Vgrajen kompleten krmilno-nadzorni sistem (plug&amp;play, elektro-krmilna naprava), servisno stikalo, ožičeni vsi elementi.</t>
  </si>
  <si>
    <t>Sobni žični daljinski upravljalnik</t>
  </si>
  <si>
    <t xml:space="preserve">Regulacijske žaluzije na zajemu in izpuhu zraka z vzmetnimi motornimi pogoni ter zaščitnimi haubami. </t>
  </si>
  <si>
    <t>Jadrovinasti nastavki na vseh priključkih naprave</t>
  </si>
  <si>
    <t>Gumi kompenzatorji na podnožju naprave</t>
  </si>
  <si>
    <t xml:space="preserve">Sifoni za odvod kondenzata </t>
  </si>
  <si>
    <t>Temperaturno tipalo (zunaji zrak, dovodni zrak - konstantna temperatura vpiha).</t>
  </si>
  <si>
    <t xml:space="preserve">CO2 senzor </t>
  </si>
  <si>
    <t>Vgrajena (plug&amp;play) regulacija naprave omogoča:</t>
  </si>
  <si>
    <t>Delovanje ventilatorjev s konstantnim pretokom zraka (regulacija hitrosti EC ventilatorja preko diferenčnega tlačnega stikala na obroču ventilatorja), hitrost možno nastaviti v treh stopnjah regulacija na koncentracijo CO2</t>
  </si>
  <si>
    <t>Nastavljanje obratovalnih parametrov zimskega /poletnega (grelnega/hladilnega) režima delovanja,</t>
  </si>
  <si>
    <t>Ročna izbira delovanja ali avtomatski tedenski program delovanja,</t>
  </si>
  <si>
    <t xml:space="preserve">Spremljanje parametrov preko spletne aplikacije. </t>
  </si>
  <si>
    <t xml:space="preserve">Režim prostega  hlajenja (free cooling) v prehodnem  in poletnem času pri pogoju, da je temperaturna razlika med zunanjim in notranjim zrakom dovolj velika,  </t>
  </si>
  <si>
    <t>-  izpis dejanskih in želenih stanj,</t>
  </si>
  <si>
    <t>-  vodenje žaluzij,</t>
  </si>
  <si>
    <t>-  krmiljenje grelnega ventila,</t>
  </si>
  <si>
    <t>-  protizmrzovalno zaščita,</t>
  </si>
  <si>
    <t>-  nadzor nad čistočo filtrov,</t>
  </si>
  <si>
    <t>-  diagnosticiranje alarmov,</t>
  </si>
  <si>
    <t>-  kontakt za požarni alarm oz. sponko za priklop požarne centrale,</t>
  </si>
  <si>
    <t>-  brezpotencialni kontakt za daljinsko javljanje napake,</t>
  </si>
  <si>
    <t>-  omogoča kominikacijo z BAC NET</t>
  </si>
  <si>
    <t xml:space="preserve">Nastavitev parametrov naprave na projektne zahteve ter pooblaščen zagon z šolanjem uporabnika. </t>
  </si>
  <si>
    <t xml:space="preserve">Pred naročilom naprave je potrebno s skico definirati smer posluževanja naprave in velikost modulov zaradi vnosa naprave preko odprtin predvidenih za transport. </t>
  </si>
  <si>
    <t>Ustreza: Tip, KLIMOR EVO S 0700 6435 ali enakovreden proizvod.</t>
  </si>
  <si>
    <t>Požarna loputa</t>
  </si>
  <si>
    <t>Dobava in montaža dimotesne požarne lopute za preprečevanje širjenja požara skozi zračne kanale, izdelana iz jeklene pocinkane pločevine, z elektromotornim pogonom 230 V, termičnim sprožilom, končnimi stikali za detekcijo odprte in zaprte lege, komplet s spojnim, tesnilnim, pritrdilnim in ostalim montažnim materialom.</t>
  </si>
  <si>
    <t xml:space="preserve">Loputa  požarne odpornosti 90 minut. </t>
  </si>
  <si>
    <t>Ustreza: proizvod Trox ali enakovredno</t>
  </si>
  <si>
    <t>dimenzij:</t>
  </si>
  <si>
    <t>Φ100</t>
  </si>
  <si>
    <t>Φ125</t>
  </si>
  <si>
    <t>Φ150</t>
  </si>
  <si>
    <t>Φ160</t>
  </si>
  <si>
    <t>250x200</t>
  </si>
  <si>
    <t>300x200</t>
  </si>
  <si>
    <t>450x250</t>
  </si>
  <si>
    <t>500x250</t>
  </si>
  <si>
    <t>Požarna tesnenje požarnih loput s požarno odpornostjo 90 minut</t>
  </si>
  <si>
    <t xml:space="preserve">Ivedba ognjevarne zažčite pob požarnih loputah, požarne odpornosti 90 minut komplet z dobavopotrebnega materiala, s potrebnimi certifikati in označitvijo s samolepilno nalepko.
</t>
  </si>
  <si>
    <t>Ustreza: Promat Promatect AD ali enakovredno</t>
  </si>
  <si>
    <t>Za požarno loputo dimenzij:</t>
  </si>
  <si>
    <t>Dobava in montaža kvadratnega stropnega difuzorja izdelanega iz jeklene pločevine, prašno barvan, komplet s komoro z regulacijsko loputo, priključnim nastavkom (dimenzijo preveriti na objektu pred naročilom) ter vsem potrebnim pritrdilnim, tesnilnim, spojnim in montažnim materialom.</t>
  </si>
  <si>
    <t>Ustreza: Bossplast tip: BD-8 ali enakovredno</t>
  </si>
  <si>
    <t>600/16 priključnim nastavkom ɸ160</t>
  </si>
  <si>
    <t>600/24 priključnim nastavkom ɸ200</t>
  </si>
  <si>
    <t>Prezračevalna rešetka odvodna</t>
  </si>
  <si>
    <t xml:space="preserve">Dobava in montaža aluminijaste dovodne prezračevalne rešetke primerne za montažo na strop, z dvostransko nastavljivimi lamelami, z regulacijskim nastavkom za nastavitev zraka,  s komoro, z nastavkom za priključitev na fleksibilno cev, k omplet  zvijačnim, spojnim in tesnilnim materialom. </t>
  </si>
  <si>
    <t>dimenzije 250x150mm, Φ160 mm</t>
  </si>
  <si>
    <t>Prezračevalni ventil odvodni</t>
  </si>
  <si>
    <t xml:space="preserve">Dobava in montaža prezračevalnega ventila za odvod zraka s fiksnim difuzijskim obročem ter nastavljvim krožnikom za odpiranje in zapiranje ventila,  izdelan jeklene pločevine, pobarvan s prašno barvo v RAL 9010, ter vsem potrebnim pritrdilnim, tesnilnim, spojnim in montažnim materialom.
</t>
  </si>
  <si>
    <t>Ustreza:  proizvod: Bossplast ali enakovredno
tip: LVS</t>
  </si>
  <si>
    <t>Ventil za odvod zraka Φ100 mm</t>
  </si>
  <si>
    <t>Ventil za odvod zraka Φ125 mm</t>
  </si>
  <si>
    <t>Prezračevalni ventil dovodni</t>
  </si>
  <si>
    <t xml:space="preserve">Dobava in montaža prezračevalnega ventila za dovod zraka s fiksnim difuzijskim obročem ter nastavljvim krožnikom za odpiranje in zapiranje ventila,  izdelan jeklene pločevine, pobarvan s prašno barvo v RAL 9010, ter vsem potrebnim pritrdilnim, tesnilnim, spojnim in montažnim materialom.
</t>
  </si>
  <si>
    <t>Ventil za dovod zraka Φ100 mm</t>
  </si>
  <si>
    <t>Ventil za dovod zraka Φ125 mm</t>
  </si>
  <si>
    <t>Okrogla rešetka</t>
  </si>
  <si>
    <t>Dobava in montaža aluminijaste rešetke vkjučno, ter vsem potrebnim pritrdilnim, tesnilnim, spojnim in montažnim materialom. Pred nabavo se material  potrdi s strani arhitekta. Rešetka  barvanav RAL lestvici po izboru arhitekta arhitekta.</t>
  </si>
  <si>
    <t>Odvodna rešetka dimenzije Φ125 mm</t>
  </si>
  <si>
    <t xml:space="preserve">Dobava in montaža vstavljive okrogla požarne lopute z dvema polkrožnima lamelama, termičnim členom in intumescenčnim materialom v postelji lamel, ki tesno zapre prehod v primeru požara. Certificirano po EN 15650, vključno z materialom za vgradnjo (pritrdilni kotniki).
</t>
  </si>
  <si>
    <t>Ustreza:  MANDIK tip: CFDM/125-.11/EI90S ali enakovredno.</t>
  </si>
  <si>
    <t>Mehanski regulator pretoka - okrogli</t>
  </si>
  <si>
    <t>Dobava in montaža mehanskega regulatorja pretoka zraka primernega za montažo v spiro kanal, izdelana iz pocinkane pločevine, aluminjaste lopute ter mehanizmom za nastavitev pretoka zraka, komplet s vsem potrebnim spojnim in tesnilnim materialom.</t>
  </si>
  <si>
    <t>Φ200</t>
  </si>
  <si>
    <t>Mehanski regulator pretoka - pravokotni</t>
  </si>
  <si>
    <t>Dobava in montaža mehanskega pravokotnega regulatorja pretoka zrak izdelanega iz pocinkane pločevine, z aluminjasto loputoter mehanizmom za nastavitev pretoka zraka, komplet s vsem potrebnim spojnim in tesnilnim materialom.</t>
  </si>
  <si>
    <t>350x200</t>
  </si>
  <si>
    <t>350x250</t>
  </si>
  <si>
    <t>350x300</t>
  </si>
  <si>
    <t>400x250</t>
  </si>
  <si>
    <t>Revizijska loputa</t>
  </si>
  <si>
    <t>Dobava in montaža revizijske lopute primerne za vgradnjo napravokotni kanal, izdelana iz jeklene pocinkane pločevine, komplet s vsem potrebnim spojnim in tesnilnim materialom.</t>
  </si>
  <si>
    <t>300x150</t>
  </si>
  <si>
    <t>400x200</t>
  </si>
  <si>
    <t>Spiro revizijska loputa</t>
  </si>
  <si>
    <t>Dobava in montaža revizijske lopute primerne za vgradnjo na za spiro kanale, izdelana iz jeklene pocinkane pločevine, komplet s vsem potrebnim spojnim in tesnilnim materialom.</t>
  </si>
  <si>
    <t>Dobava in montaža pravokotnih prezračevalnih kanalov, komor in oblikovnih kosov izdelanih  iz pocinkane pločevine skladno s standardom SIST EN 1505 oziroma 1506.  Komplet s spojnim, vijačnim, tesnilnim, obešalnim, materialom ter antivibracijskimi vložki.</t>
  </si>
  <si>
    <t>Dobava in montaža okroglih prezračevalnih kanalov, izdelanih iz spiralno robljenih cevi, iz jeklene pocinkane pločevine, komplet s fazonskimi spojnimi kosi, z nosilnimi objemkani z antivibracijskim vložkom, s spojkami ter ostalim spojnim, tesnilnim in vijačnim materialom ter dodatkom za razrez.</t>
  </si>
  <si>
    <t>Spiro kanal Φ100</t>
  </si>
  <si>
    <t>Spiro kanal Φ125</t>
  </si>
  <si>
    <t>Spiro kanal Φ150</t>
  </si>
  <si>
    <t>Spiro kanal Φ160</t>
  </si>
  <si>
    <t>Spiro kanal Φ200</t>
  </si>
  <si>
    <t>Fleksibilne cevi</t>
  </si>
  <si>
    <t>Dobava in montaža fleksibilnih cevi za povezavo zračnih kanalov in distribucijskih elementov, komplet s spojkami, ostalim spojnim, tesnilnim, vijačnim materialom ter dodatkom za razrez.</t>
  </si>
  <si>
    <t>Ustreza: Air Connections; tip ALUCONNECT ali enakovredno</t>
  </si>
  <si>
    <t xml:space="preserve"> Φ125</t>
  </si>
  <si>
    <t>Ustreza: Air Connections; tip SONOCONNECT ali enakovredno</t>
  </si>
  <si>
    <t xml:space="preserve"> Φ100</t>
  </si>
  <si>
    <t>Dobava in montaža toplotne in protikondenzne izolacije prezračevalnih kanalov, ki se izvede s penasto toplotno izolacijo na bazi sintetičnega kavčuka.
Toplotna prevodnost λ ≤ 0,034 W/mK,
Parozapornostni koeficient μ ≥ 10.000,
Požarna klasifikacija B-s3, d0 po DIN EN 13501.</t>
  </si>
  <si>
    <t>Dobava in montaža izolacije iz kamene volne za dodatno izolacijo kanalov vodenih izven objekta, zaščitena z aluminijasto pločevino, komplet s ptitrdilnim in vijačnim materialom.</t>
  </si>
  <si>
    <t>debelina izolacije: 8 cm</t>
  </si>
  <si>
    <t>Vratna rešetka</t>
  </si>
  <si>
    <t>Dobava in montaža aluminjaste rešetke s fiksnimi lamelami, primerne za montažo v vrata, izdelane iz aluminjastih profilov, pritrjene z vidnimi vijaki, s protiokvirjem, komplet s vsem potrebnim spojnim in pritrbilnim materialom.</t>
  </si>
  <si>
    <t>500x200</t>
  </si>
  <si>
    <t>Nosilna konstrukcija za kanalske razvode na strehi</t>
  </si>
  <si>
    <t>Kompletna izdelava in polaganje AB podstavkov strojne opreme (inštalacij) na ravni strehi, dim. 50 x 50 x 20 cm, dobava in vgradnja betona C30/37, vključno z dobavo in polaganjem armature (120 kg/m3), opažem stranic višine 20 cm s podpiranjem, komplet z zaglajevanjem ter vsa pomožna dela, s prenosi in vsem potrebnim materialom. V podstavek se vbetonira perforiran pocinkan profil dimenzije 40x 40 mm, višine cca 100cm (višina profila se prilagodi razvodom na objektu). V postavki je potrebno zajeti   izolacijo za preprečevanje poškodb strešne kritine, ki se nmesti pod postavek.</t>
  </si>
  <si>
    <t>Dobava in montaža montažnega in pritrdilnega materiala sestavljenega iz tipskih jeklenih vroče cinkanih konstrukcijskih elementov, s tipskimi spojnimi elementi z vijačnimi zvezami materiala 8.8. Kombinacije tipskih elementov se izbere skladno z navodili oz. priporočili proizvajalca o nosilnosti. Ves vgrajen montažni material mora imeti CE oznako.  VKLJUČENI ANTIVIBRACIJSKI VLOŽKI ZA PRITRJEVANJE. PREZRAČEVALNIH KANALOV</t>
  </si>
  <si>
    <t>Ustreza: HILTI ali enakovredno</t>
  </si>
  <si>
    <t>Mertive in nastavitev</t>
  </si>
  <si>
    <t>Meritve in fina nastavitev dovodnih in odvodnih količin skladno s projektno dokumentacijo, regulacija sistema in naprav, izdelava zapisnika o opravljenih nastavitvah, izdelava poročila o izmerjenih količinah s strani pooblaščene organizacije.</t>
  </si>
  <si>
    <t>Shema in označitev</t>
  </si>
  <si>
    <t>klp</t>
  </si>
  <si>
    <t>Izdelava funcionalne sheme delovanja klimatske naprave, z vsemi podatki o periferni opremi, motorni pogoni, tipala, ipd. Fizična označitev vseh pogonov in tipal z oznakami iz sheme. Izdela se mapa z omenjeno shemo ter navodili za uporabo in vzdrževanje v slovenskem jeziku. En izvod sheme in navodil se vstavi v krmilno omaro naprave, en izvod se preda uporabiku.</t>
  </si>
  <si>
    <t>PREZRAČEVANJE TRAKT B</t>
  </si>
  <si>
    <t>Naprava KN2, sobe trakt B</t>
  </si>
  <si>
    <t>prostotekoči EC ventilatorji IE5 z izkoristkom 80,29 % pri projektnih pogojih,s funkcijo konstantnega pretoka zraka. Pretok zraka dovod 3630 m3/h, dp ext=350 Pa, pretok zraka odvod 3630 m3/h, dp ext=350 Pa</t>
  </si>
  <si>
    <t xml:space="preserve">Ploščni Al izmenjevalnik toplote z izkoristkom nad 83,10% po EU regulation 1253/2014 - "Suhi izkoristek" Prenosnik je opremljen s presostatom, ki signalizira zamrzovanje prenosnika. Prenosnik je opremljen z banjo za odvod kondenza ter eliminatorjem vodnih kapljic. </t>
  </si>
  <si>
    <t>Grelni register 11,88 kW 55°C/45°C. Mešanica voda/glikol 35%</t>
  </si>
  <si>
    <t>Hladilni register z eliminatorjem kapljic 5,25 kW 30% mešanica voda/glikol 35% z protizmrzovalno zaščito</t>
  </si>
  <si>
    <t>Ustreza: Tip, KLIMOR EVO S 2500 3635 ali enakovreden proizvod.</t>
  </si>
  <si>
    <t>200x250</t>
  </si>
  <si>
    <t>350x350</t>
  </si>
  <si>
    <t>500x350</t>
  </si>
  <si>
    <t>K 600/24 priključnim nastavkom ɸ200</t>
  </si>
  <si>
    <t>Odvodna rešetka dimenzije Φ100 mm</t>
  </si>
  <si>
    <t>Odvodna rešetka dimenzije Φ150 mm</t>
  </si>
  <si>
    <t>Ustreza:  MANDIK tip: CFDM/CFDM 100/.11 EI90S ali enakovredno.</t>
  </si>
  <si>
    <t>PREZRAČEVANJE TRAKT C</t>
  </si>
  <si>
    <t>Naprava KN3, sobe trakt C</t>
  </si>
  <si>
    <t>prostotekoči EC ventilatorji IE5 z izkoristkom 80,29 % pri projektnih pogojih,s funkcijo konstantnega pretoka zraka. Pretok zraka dovod 13200 m3/h, dp ext=350 Pa, pretok zraka odvod 13200 m3/h, dp ext=350 Pa</t>
  </si>
  <si>
    <t xml:space="preserve">Ploščni Al izmenjevalnik toplote z izkoristkom nad 8,80% po EU regulation 1253/2014 - "Suhi izkoristek" Prenosnik je opremljen s presostatom, ki signalizira zamrzovanje prenosnika. Prenosnik je opremljen z banjo za odvod kondenza ter eliminatorjem vodnih kapljic. </t>
  </si>
  <si>
    <t>Grelni register 44 kW 55°C/45°C. Mešanica voda/glikol 35%</t>
  </si>
  <si>
    <t>Hladilni register z eliminatorjem kapljic 19,80 kW 30% mešanica voda/glikol 35% z protizmrzovalno zaščito</t>
  </si>
  <si>
    <t>200x160</t>
  </si>
  <si>
    <t>250x250</t>
  </si>
  <si>
    <t xml:space="preserve">300x300 </t>
  </si>
  <si>
    <t>Požarna tesnenje požarnih loput s požarno odpornostjo 60 minut</t>
  </si>
  <si>
    <t>Ustreza:  MANDIK tip: CFDM/100-.11/EI90S ali enakovredno.</t>
  </si>
  <si>
    <t>300x300</t>
  </si>
  <si>
    <t>450x350</t>
  </si>
  <si>
    <t>500x300</t>
  </si>
  <si>
    <t>600x300</t>
  </si>
  <si>
    <t xml:space="preserve"> Φ160</t>
  </si>
  <si>
    <t>PREZRAČEVANJE SKUPNIH PROSTOROV</t>
  </si>
  <si>
    <t>Naprava KN4, skupni prostori</t>
  </si>
  <si>
    <t>prostotekoči EC ventilatorji IE5 z izkoristkom 80,29 % pri projektnih pogojih,s funkcijo konstantnega pretoka zraka. Pretok zraka dovod 9220 m3/h, dp ext=350 Pa, pretok zraka odvod 9220 m3/h, dp ext=350 Pa</t>
  </si>
  <si>
    <t xml:space="preserve">Ploščni Al izmenjevalnik toplote z izkoristkom nad 82,50% po EU regulation 1253/2014 - "Suhi izkoristek" Prenosnik je opremljen s presostatom, ki signalizira zamrzovanje prenosnika. Prenosnik je opremljen z banjo za odvod kondenza ter eliminatorjem vodnih kapljic. </t>
  </si>
  <si>
    <t>Grelni register 31,20 kW 55°C/45°C. Mešanica voda/glikol 35%</t>
  </si>
  <si>
    <t>Hladilni register z eliminatorjem kapljic 14,30 kW 30% mešanica voda/glikol 35% z protizmrzovalno zaščito</t>
  </si>
  <si>
    <t>Ustreza: Tip, KLIMOR EVO S 0011 9235 ali enakovreden proizvod.</t>
  </si>
  <si>
    <t>400x600</t>
  </si>
  <si>
    <t>750x500</t>
  </si>
  <si>
    <t>600/48 priključnim nastavkom ɸ250</t>
  </si>
  <si>
    <t>dimenzije 300x150mm, Φ200 mm</t>
  </si>
  <si>
    <t>dimenzije 300x200mm, Φ200 mm</t>
  </si>
  <si>
    <t>dimenzije 500x150mm, Φ200 mm</t>
  </si>
  <si>
    <t>dimenzije 500x 200mm, Φ250 mm</t>
  </si>
  <si>
    <t>dimenzije 600x 200mm, Φ315 mm</t>
  </si>
  <si>
    <t>Rešetka za spiro kanal</t>
  </si>
  <si>
    <t>Dobava in montaža aluminijaste dovodne prezračevalne rešetke primerne za montažo na spiro kanal, z dvostransko nastavljivimi lamelami, z regulacijskim nastavkom za nastavitev zraka, komplet z vijačnim, spojnim in tesnilnim materialom. Rešetka barvana v RAL lestvici po izboru arhitekta arhitekta.</t>
  </si>
  <si>
    <t>600x75 mm</t>
  </si>
  <si>
    <t>350x150</t>
  </si>
  <si>
    <t>Spiro kanal Φ315</t>
  </si>
  <si>
    <t>Φ315</t>
  </si>
  <si>
    <t>200x100</t>
  </si>
  <si>
    <t>300x100</t>
  </si>
  <si>
    <t>400x100</t>
  </si>
  <si>
    <t>Okrogla vratna rešetka</t>
  </si>
  <si>
    <t>Dobava in montaža okroglih plastinih prezračevalnih rešetk, primernih za vgradnjo v vrata in drsna vrata, komplet s svsem spojnim in pritrdilnim materialom.</t>
  </si>
  <si>
    <t xml:space="preserve"> Φ60</t>
  </si>
  <si>
    <t>PREZRAČEVANJE KLETI</t>
  </si>
  <si>
    <t>Naprava KN5, prezračevanje kleti</t>
  </si>
  <si>
    <t>Dobava in montaža klimatske naprave, primerne za montažo pod strop, vključno z krmilno avtomatiko, internimi kabelskimi povezavami in zagonom.</t>
  </si>
  <si>
    <t>Kompaktna prezračevalna naprava za dovod in odvod zraka, v izoliranem ohišju 50mm, notranja izvedba, za montažo pod strop z čelnimi priključki, z vsemi perifernimi elementi, ki so gotovo ožičeni. Presostati povezani z PVC cevkami. V enoto je vgrajena vsa avtomatika za avtonomno delovanje naprave, skupaj z elektro krmilno omaro, sestavljena iz naslednjih modulov:</t>
  </si>
  <si>
    <t xml:space="preserve">filter na dovodu F7, na odvodu M5, filtri so opremljeni s presostati za signalizacijo zamašenosti filtra. </t>
  </si>
  <si>
    <t>prostotekoči EC ventilatorji IE5 z izkoristkom 70,1 %,s funkcijo konstantnega pretoka zraka, pretok zraka dovod 1340 m3/h, dp ext=250 Pa, pretok zraka odvod 1340 m3/h, dp ext=250 Pa</t>
  </si>
  <si>
    <t xml:space="preserve">Ploščni Al izmenjevalnik toplote z izkoristkom nad 82 % po EU regulation 1253/2014 - "Suhi izkoristek", za potrebe čiščenja se lahko izvleče iz naprave. Prenosnik je opremljen s presostatom, ki signalizira zamrzovanje prenosnika. Prenosnik je opremljen z banjo za odvod kondenza. </t>
  </si>
  <si>
    <t>Z vgrajenim električnim grelnikom 3,6 KW ter integriranim pulzorjem za nastavitev potrebne moči grelnika.</t>
  </si>
  <si>
    <t>Regulacijske žaluzije na zajemu in izpuhu zraka z vzmetnimi motornimi pogoni</t>
  </si>
  <si>
    <t xml:space="preserve">Podtlačni sifon za odvod kondenzata </t>
  </si>
  <si>
    <t>Velikost:; D x Š x V; 1.860 x 1322 x 355 mm</t>
  </si>
  <si>
    <t xml:space="preserve">Delovanje ventilatorjev s konstantnim pretokom zraka (regulacija hitrosti EC ventilatorja preko diferenčnega tlačnega stikala na obroču ventilatorja), hitrost možno nastaviti v treh stopnjah regulacija na koncentracijo CO2. Senzor dobavljen skupaj z napravo ter montiran iz strani pooblaščene osebe. </t>
  </si>
  <si>
    <t xml:space="preserve">režim prostega  hlajenja (free cooling) v prehodnem  in poletnem času pri pogoju, da je temperaturna razlika med zunanjim in notranjim zrakom dovolj velika,  </t>
  </si>
  <si>
    <t>-  omogoča ModBus kominikacijo z CNS,</t>
  </si>
  <si>
    <t>-  slovenski jezik za upravljanje regulacije.</t>
  </si>
  <si>
    <t xml:space="preserve">Naprava mora biti v skaldu z EUROVENT regulativo, ter EU REGULATION  1253/2014 - ERP 2108 </t>
  </si>
  <si>
    <t>Ustreza: Tip, KLIMOR EVO T COMPACT 4100 1225 ali enakovreden proizvod.</t>
  </si>
  <si>
    <t>500x150</t>
  </si>
  <si>
    <t>Fasadna rešetka</t>
  </si>
  <si>
    <t>Dobava in montaža aluminijaste fasadne rešetke, z merežico proti mrčesu, primerne za montažo nad okno, s protiokvirjem ter vsem potrebnim pritrdilnim, tesnilnim, spojnim in montažnim materialom. Pred nabavo se material  potrdi s strani arhitekta. Rešetka  barvanav RAL lestvici po izboru arhitekta arhitekta.</t>
  </si>
  <si>
    <t>dimenzije 740 x 200 mm</t>
  </si>
  <si>
    <t>PREZRAČEVANJE JEDILNICE</t>
  </si>
  <si>
    <t>Naprava KN6, Jedilnice</t>
  </si>
  <si>
    <t>prostotekoči EC ventilatorji IE5 z izkoristkom 80,29 % pri projektnih pogojih,s funkcijo konstantnega pretoka zraka. Pretok zraka dovod 6480 m3/h, dp ext=400 Pa, pretok zraka odvod 6480 m3/h, dp ext=400 Pa</t>
  </si>
  <si>
    <t>Grelni register 10,64 kW 55°C/45°C. Mešanica voda/glikol 35%</t>
  </si>
  <si>
    <t>Hladilni register z eliminatorjem kapljic 4,85 kW 30% mešanica voda/glikol 35% z protizmrzovalno zaščito</t>
  </si>
  <si>
    <t>Ustreza: Tip, KLIMOR EVO S 0400 3135 ali enakovreden proizvod.</t>
  </si>
  <si>
    <t>dimenzije 600x 200mm, ɸ315</t>
  </si>
  <si>
    <t>PREZRAČEVANJE KUHINJE</t>
  </si>
  <si>
    <t>Regulacijski sistem prezračevanja kuhinje</t>
  </si>
  <si>
    <t>Dobava in montaža komplet regulacijskega sistema prezračevanja kuhinje, komplet s vsem potrebnim spojnim, prirdilnm in drobnim materialom.
Regulacijski sitem vsebuje:</t>
  </si>
  <si>
    <t>Vključuje regulacijsko omaro,upravljalni panel z zaslonom na dotik in vse regulacijske elemente potrebne za delovanje prezračevalnega sistema skladno s shemo sistema - temperaturni senzorji, tlačni senzorji, servopogoni … Regulacijska omara nadometne izvedbe mora biti izdelana v zaščiti najmanj IP20. V omaro so vgrajeni PLC krmilnik za vodenje celotnega sistema prezračevanja kuhinje,  elementi stikalne tehnike, zaščita, sponke, glavno električno stikalo. Regulacijski sistem omogoča funkcije značilne za splošne prezračevalne sisteme in tudi posebne funkcije, ki omogočajo visoko optimizacijo delovanja prezračevalnega sistema v profesionalnih kuhinjah kot sledi v nadaljevanju.</t>
  </si>
  <si>
    <t>1.1 Regulacijski del s funkcijami značilnimi za splošne prezračevalne sisteme - 1 kpl</t>
  </si>
  <si>
    <t>• Upravljanje pretokov različnih dovodov in odvodov zrak.</t>
  </si>
  <si>
    <t>• Vodenje EC ventilatorjev s funkcijo vzdrževanja konstantnega tlaka.</t>
  </si>
  <si>
    <t>• Vodenje frekvenčnih regulatorjev za ventilatorje s funkcijo vzdrževanja konstantnega tlaka.</t>
  </si>
  <si>
    <t>• Regulacija ventilatorja za dovod svežega zraka iz glavne visoko učinkovite varčne nape v druge prostore, kjer ni dovoda svežega zraka iz visoko učinkovite varčne nape.</t>
  </si>
  <si>
    <t>• Vodenje hidravličnega modula v glavni varčni nape za dogrevanje zraka.</t>
  </si>
  <si>
    <t>• Vodenje ventila vodnega hladilnika z analognim izhodom 0-10 V.</t>
  </si>
  <si>
    <t>• Preklapljanje med grelnim in hladnilnim načinom dela na podlagi temperature energetske vode.</t>
  </si>
  <si>
    <t>• Samodejno vklapljanje in izklapljanje prezračevalnega sistema po nastavljenem tedenskem urniku.</t>
  </si>
  <si>
    <t>• Ročno stopenjsko upravljanje  pretokov zraka posameznih kuhinjskih nap.</t>
  </si>
  <si>
    <t>• Samodejno opozarjanje uporabnika na vzdrževalne in servisne posege.</t>
  </si>
  <si>
    <t>• Izvajanje varnostnih in zaščitnih funkcij.</t>
  </si>
  <si>
    <t>• Alarmiranje motenj in izpadov.</t>
  </si>
  <si>
    <t>• Zgodovina motenj in izpadov.</t>
  </si>
  <si>
    <t>Servisno vzdrževalni modul za zagotovitev daljinskega vpogleda v zgodovino delovanja sistema prezračevanja kuhinje, na podlagi katerega se stranki omogoči lažja in hitrejša diagnostika in odprava napak med obratovanjem ter svetovanje pri ukrepih za dosego maksimalne energetske učinkovitosti in dobrih pogojev za delo v kuhinji.</t>
  </si>
  <si>
    <t>Ustreza: regulacijska sistem za prezračevanje kuhinje KITCON proizvajalca Provent ali enakovredno.</t>
  </si>
  <si>
    <t>1.2 Regulacijska del s posebnimi funkcijami za optimizacijo delovanja prezračevalnega sistema profesionalen kuhinje - kpl 1</t>
  </si>
  <si>
    <t>• Stalno zagotavljanje potrebne količine zraka posameznega odvoda in dovoda zraka ne glede na spremembe pretokov drugih porabnikov zraka, ki so priključeni na isti ventilator.
• Avtomatično prilagajanje razpoložljivega tlaka skupnega dovodnega in odvodnega ventilatorja glavni varčni kuhinjski napi. Tako se doseže dodaten prihranek električne energije za ventilatorje in zagotavlja minimalen hrup delovanja ventilatorskega sistema.</t>
  </si>
  <si>
    <t>Ustreza regulacijski sistem za prezračevanje kuhinje KITCON Advance proizvajalca Provent ali enakovredno.</t>
  </si>
  <si>
    <t>1.3 Modul za regulacijo prezračevalne naprave - kpl 1</t>
  </si>
  <si>
    <t>Regulacijski sistem za prezračevalno napravo z vračanjem toplote zraka z ventilatorji z EC elektromotorji z naslednjimi osnovnimi regulacijskimi funkcijami:
• zvezna regulacija tlaka - konstanten tlak,
• prilagajanje pretoka zraka dovodnega ventilatorja odvodnemu ventilatorju,
• avtomatsko vodenje 'by-pass" žaluzije,
• konstantna temperatura vpiha pri gretju,
• konstantna temperatura vpiha pri hlajenju.</t>
  </si>
  <si>
    <t>Ustreza FM-AH MODUL PREZRACEVALNA NAPRAVA DUPL ali enakovredno.</t>
  </si>
  <si>
    <t>1.4 Funkcionalni modul preklop gretje / hlajenje - kpl 1</t>
  </si>
  <si>
    <t>Funkcionalni modul za sinhronizacijo delovanja grelnega in hladilnega kroga prezračevanja kuhinje na osnovi zaznavanja temperature medija.</t>
  </si>
  <si>
    <t>Ustreza FM-HC MODUL PREKLOP GRETJE/HLAJENJE in TIPALO TEMP. POTOPNO CVH T1010 - NTC 10K ali enakovredno.</t>
  </si>
  <si>
    <t xml:space="preserve">1.5 Modul za povezavo na SCADA </t>
  </si>
  <si>
    <t>Modul za povezavo na SCADA je namenjen za vzpostavitev podatkovne povezave z nadzornim sistemom uporabnika. Vključuje potrebno strojno opremo in interpretacijo komunikacijskih tabel.</t>
  </si>
  <si>
    <t>Ustreza FM-SCADA MODUL ZA POVEZAVO NA SCADA - kpl 1 in KARTICA KOMUNIK. PCO ETHERNET (WEB) 16MB - kpl 3 ali enakovredno.</t>
  </si>
  <si>
    <t>Kuhinjska napa nad glavnim termičnim blokom</t>
  </si>
  <si>
    <t xml:space="preserve">Dobava in montaža visoko učinkovite varčne nape, komplet s stranicami, vrati, lučmi, vsem potrebnim spojnim, tesnilnim in pritrdilnim materialom. </t>
  </si>
  <si>
    <t>Visoko učinkovita varčna kuhinjska napa je izdelana iz inox pločevine kvalitete 1.4301 in mora dosegati naslednje ključne značilnosti:
• visoka sesalna učinkovitost, zaradi katere daje izračun pretoka zraka po EN 16282 najnižji možen pretok zraka, ker je faktor povečanja pretoka zraka α blizu 1,0 po kriteriju določanja pretoka zraka po senzibilni energiji,
• indukcijski podvpih svežega zraka nazaj v napo za povečano sesalno učinkovitost z možnostjo regulacije pretoka tega zraka za znižanja pretoka svežega zraka v prostor kuhinje, kadar je pretok zraka določen po kriteriju latentne energije,</t>
  </si>
  <si>
    <t>• z vpihom svežega zraka iz nape preko prednjih perforiranih stranic omogoča napa enakomerno prezračenost prostora na delovnem mestu ob termičnih elementih ob visokem deležu svežega zraka v bivalni coni z minimalno možnostjo prepiha,
• vpihovalne reže na vrhu nape po njenem celotnem obodu omogočajo vpih svežega zraka z reguliranim dometom zraka, da se doseže enakomerna prezračenost bolj oddaljenega prostora od kuhinjske nape  ob visokem deležu svežega zraka v bivalni coni z minimalno možnostjo prepiha.</t>
  </si>
  <si>
    <t>Visoko učinkovita varčna kuhinjska napa vključuje naslednje elemente:
• filtracijski sistem odpadnega zraka, ki dosega s certifikati dokazano visoko učinkovitost filtracije oljnih delcev, ki je lahko tudi 100% pri velikosti oljnih delcev 7 mikronov in več; prvi element filtracijskega sistema morajo biti labirintni filtri vgrajeni v napo skladno z EN 16282 pod kotom 45 stopinj in požarno certificirani,
• sistem vračanja toplote zraka s prenosniki toplote, ki morajo dosegati temperaturni izkoristek tudi preko 65% certificirano skladno z Eurovent; prenosniki toplote naj bodo takih dimenzij, da jih je možno prati v pomivalnem stroju, da se zmanjšajo stroški vzdrževanja nape,</t>
  </si>
  <si>
    <t>• vodni grelnik za dogrevanje zraka na želeno temperaturo,
• »By-pass« za prosto hlajenje, reguliran z motornim pogonom,
• LED svetilke nad steklom vgrajenim v isti ravnini z inox pločevino za lažje čiščenje,
• kanalske priključke za dovod in odvod zraka,
• kanalske priključke za dovod svežega temperaturno obdelanega zraka v prostore kuhinje, ki jih nemore prezračiti visoko učinkovita napa,
• opremo za regulacijo pretoka zraka glede na termično obremenitev pod napo.</t>
  </si>
  <si>
    <t>Pretok zraka in padec tlaka v napi:</t>
  </si>
  <si>
    <t>Pretok dovod: 7800 m3/h</t>
  </si>
  <si>
    <t>Padec tlaka v napi dovod: 115 Pa</t>
  </si>
  <si>
    <t>Pretok odvod: 6200 m3/h</t>
  </si>
  <si>
    <t>Padec tlaka v napi odvod: 125 Pa</t>
  </si>
  <si>
    <t>Grelnik vodni:</t>
  </si>
  <si>
    <t>Tproj = -16 °C</t>
  </si>
  <si>
    <t>Maksimalna temperatura vpiha gretje 24 °C</t>
  </si>
  <si>
    <t>Pgr = 50,0 kW</t>
  </si>
  <si>
    <t>Tvode = 55/45 °C</t>
  </si>
  <si>
    <t>Qvode = 1,19 l/s</t>
  </si>
  <si>
    <t>Dimenzije kuhinjske nape:</t>
  </si>
  <si>
    <t>Dolžina L = 4000 mm</t>
  </si>
  <si>
    <t>Širina B = 2400 mm</t>
  </si>
  <si>
    <t>Višina H = 620 mm</t>
  </si>
  <si>
    <t>Ustreza varčna kuhinjska napa Media z vračanjem toplote zraka proizvajalca Provent tip MEDIA-DA 4200x2400 ali enakovredno.</t>
  </si>
  <si>
    <t>Hidravlični sistem za dogrevanje zraka v varčni napi Media z vodnimi grelniki</t>
  </si>
  <si>
    <t xml:space="preserve">Dobava in montaža hidravličnega modula za  visoko učinkovito varčno napo, regulatorja pretoka, žaluzijo z nosilcem za motorni pogon, vsem potrebnim spojnim tesnilnim in pritrdilnim materialom. </t>
  </si>
  <si>
    <t>Hidravlični sistem sestavlja primarni krog od toplotne postaje do varčne kuhinjske nape Media in sekundarni krog v varčni kuhinjski napi Media. V varčno kuhinjsko napo Media je vgrajen hidravlični modul z delom primarnega kroga in celotnim sekundarnim krogom. V toplotni postaji mora biti vgrajena črpalka za oskrbo z grelnim medijem, ki zagotavlja zahtevani pretok grelne vode po podatkih za napo ob tlačnem padcu 20 kPa na tistem delu primarnega kroga, ki je vgrajen v varčno napo Media.</t>
  </si>
  <si>
    <t>Hidravlični modul sestavljajo: regulacijski ventil z motornim pogonom, črpalka, dušilni ventil, zapiralna ventila, izpustno-polnilni ventil in potopna temperaturna tipala za merjenje temperature dovedene in odvedene vode.</t>
  </si>
  <si>
    <t>Ustreza hidravlični modul za vodno gretje proizvajalca Provent ali enakovredno.</t>
  </si>
  <si>
    <t>HIDRAVLIČNI MODUL DN32-P1.1-Kvs10-RHIDRAVLIČNI MODUL DN32-P1.9-Kvs10-R</t>
  </si>
  <si>
    <t>Regulator pretoka zraka pravokotnega preseka, z elektromotornim pogonom kompatibilnim z regulacijskim sistemom prezračevanja kuhinje. Dimenzije b x h x l: 850 x 450 x 400 mm.</t>
  </si>
  <si>
    <t>Žaluzija z zobniki za regulacijo lamel z nosilcem za motorni pogon  dimenzije 750 x 450 x 130 mm.</t>
  </si>
  <si>
    <t>Kuhinjska napa nad konvektomati</t>
  </si>
  <si>
    <t xml:space="preserve">Dobava in montaža visoko učinkovite varčne nape, komplet z regulatorjem pretoka, žaluzijo, vsem potrebnim spojnim, tesnilnim in pritrdilnim materialom. </t>
  </si>
  <si>
    <t>Varčna kuhinjska napa za konvekcijske pečice</t>
  </si>
  <si>
    <t>Varčna kuhinjska napa je izdelana iz inox pločevine kvalitete 1.4301 in ima velik volumen zajemalnega prostora za učinkovito akumulacijo kratkotrajnih viškov pare ob odpiranju vrat konvekcijske pečice. Prednja stranica nape je perforirana za enakomeren vpih svežega zraka v delovni prostor pred konvekcijsko pečico. Varčna napa vključuje naslednje elemente:
• sistem vračanja toplote zraka s prenosniki toplote, ki dosegajo temperaturni izkoristek tudi preko 70% certificirano skladno z Eurovent; prenosniki toplote naj bodo takih dimenzij, da jih je možno prati v pomivalnem stroju, da se zmanjšajo stroški vzdrževanja sistema,
• učinkovit sistem filtracije z labirintnimi in kovinskimi pletenimi filtri,
• kanalske priključke za dovod in odvod zraka,
• opremo za regulacijo pretoka zraka glede na termično obremenitev pod napo.
Napa mora imeti izmerjene karakteristike delovanja za odvod zraka v celotnem področju možnih pretokov. To omogoča v fazi zagona sistema nastavitev pretokov odvodnega zraka direktno na PLC regulatorju brez njihovega ročnega umerjanja z instrumenti za merjenje pretoka.</t>
  </si>
  <si>
    <t>Pretok dovod: 1800 m3/h</t>
  </si>
  <si>
    <t>Padec tlaka v napi dovod: 60 Pa</t>
  </si>
  <si>
    <t>Pretok odvod: 2000 m3/h</t>
  </si>
  <si>
    <t>Padec tlaka v napi odvod: 75 Pa</t>
  </si>
  <si>
    <t>Dolžina L = 2800 mm</t>
  </si>
  <si>
    <t>Širina B = 1400 mm</t>
  </si>
  <si>
    <t>Ustreza varčna kuhinjska napa Convecta-W stenska izvedba proizvajalca Provent ali enakovredno:</t>
  </si>
  <si>
    <t>CONVECTA-W 2800 x 1400</t>
  </si>
  <si>
    <t>Regulator pretoka zraka pravokotnega preseka, z elektromotornim pogonom kompatibilnim z regulacijskim sistemom prezračevanja kuhinje. Dimenzije b x h x l: 300 x 300 x 400 mm.</t>
  </si>
  <si>
    <t>Žaluzija z zobniki za regulacijo lamel z nosilcem za motorni pogon  dimenzije 400 x 300 x 130 mm.</t>
  </si>
  <si>
    <t>Kuhinjska napa - Zajtrki</t>
  </si>
  <si>
    <t xml:space="preserve">Dobava in montaža nape, z vsem potrebnim spojnim, tesnilnim in pritrdilnim materialom. </t>
  </si>
  <si>
    <t>Odvodna napa z integriranim sistemom za natančno regulacijo pretoka odvedenega zraka</t>
  </si>
  <si>
    <t>Kuhinjska napa je izdelana iz inox pločevine kvalitete 1.4301 in ima vgrajene elemente za regulacijo pretoka zraka glede na termično obremenitev pod napo.
Napa mora imeti izmerjene karakteristike delovanja v celotnem področju možnih pretokov, kar v fazi zagona sistema omogoča nastavitev pretokov zraka direktno na PLC regulatorju, brez ročnega umerjanja z instrumenti za merjenje pretoka.
V kuhinjsko napo so vgrajeni še naslednji elementi:</t>
  </si>
  <si>
    <t>Labirintni filtri</t>
  </si>
  <si>
    <t>Pleteni filtri</t>
  </si>
  <si>
    <t>Svetilka z LED žarnicami</t>
  </si>
  <si>
    <t>Padec tlaka v napi odvod: 60 Pa</t>
  </si>
  <si>
    <t>Dolžina L = 2400 mm</t>
  </si>
  <si>
    <t>Širina B = 1200 mm</t>
  </si>
  <si>
    <t>Višina H = 450 mm</t>
  </si>
  <si>
    <t>Ustreza stenska odvodna kuhinjska napa proizvajalca Provent ali enakovredno:</t>
  </si>
  <si>
    <t>EXACTA-W 2400 X 1200</t>
  </si>
  <si>
    <t>Žaluzija z zobniki za regulacijo lamel z nosilcem za motorni pogon  dimenzije 400 x 300 x 130</t>
  </si>
  <si>
    <t>Kuhinjska napa - Pranje kuhinjske posode</t>
  </si>
  <si>
    <t>Pretok odvod: 800 m3/h</t>
  </si>
  <si>
    <t>Dolžina L = 1200 mm</t>
  </si>
  <si>
    <t>EXACTA-W 1200 X 1200</t>
  </si>
  <si>
    <t xml:space="preserve">Žaluzija z zobniki za regulacijo lamel z nosilcem za motorni pogon  dimenzije </t>
  </si>
  <si>
    <t>Kuhinjska napa slaščičarna</t>
  </si>
  <si>
    <t xml:space="preserve">Visoko učinkovita varčna kuhinjska napa vključuje naslednje elemente:
• filtracijski sistem odpadnega zraka, ki dosega s certifikati dokazano visoko učinkovitost filtracije oljnih delcev, ki je lahko tudi 100% pri velikosti oljnih delcev 7 mikronov in več; prvi element filtracijskega sistema morajo biti labirintni filtri vgrajeni v napo skladno z EN 16282 pod kotom 45 stopinj in požarno certificirani,
• sistem vračanja toplote zraka s prenosniki toplote, ki morajo dosegati temperaturni izkoristek tudi preko 65% certificirano skladno z Eurovent; prenosniki toplote naj bodo takih dimenzij, da jih je možno prati v pomivalnem stroju, da se zmanjšajo stroški vzdrževanja nape,
</t>
  </si>
  <si>
    <t>Napa mora imeti izmerjene karakteristike delovanja za odvod zraka v celotnem področju možnih pretokov. To omogoča v fazi zagona sistema nastavitev pretokov odvodnega zraka direktno na PLC regulatorju brez njihovega ročnega umerjanja z instrumenti za merjenje pretoka.</t>
  </si>
  <si>
    <t>Pretok dovod: 1600 m3/h</t>
  </si>
  <si>
    <t>Padec tlaka v napi dovod: 85 Pa</t>
  </si>
  <si>
    <t>Pretok odvod: 1600 m3/h</t>
  </si>
  <si>
    <t>Pgr = 8,0 kW</t>
  </si>
  <si>
    <t>Qvode = 0,2 l/s</t>
  </si>
  <si>
    <t>Dolžina L = 2600 mm</t>
  </si>
  <si>
    <t>Ustreza varčna kuhinjska napa Media z vračanjem toplote zraka proizvajalca Provent ali enakovredno:</t>
  </si>
  <si>
    <t>MEDIA-W-R 2600x1200</t>
  </si>
  <si>
    <t>HIDRAVLIČNI MODUL DN25-P0.75-Kvs1.6-R</t>
  </si>
  <si>
    <t>Žaluzija z zobniki za regulacijo lamel z nosilcem za motorni pogon  dimenzije 300 x 300 x 130 mm.</t>
  </si>
  <si>
    <t>Kuhinjska napa pomivanje jedilne posode</t>
  </si>
  <si>
    <t xml:space="preserve">Odvodna napa </t>
  </si>
  <si>
    <t>Kuhinjska napa je izdelana iz inox pločevine kvalitete 1.4301.
V kuhinjsko napo so vgrajeni naslednji elementi:</t>
  </si>
  <si>
    <t>Kuhinjska napa je opremljena z opremo za regulacijo pretoka zraka glede na termično obremenitev pod napo.</t>
  </si>
  <si>
    <t>Padec tlaka v napi odvod: 50 Pa</t>
  </si>
  <si>
    <t>CLASSIC-W 1200 X 1200</t>
  </si>
  <si>
    <t>Regulator pretoka zraka pravokotnega preseka za odvod zraka, z elektromotornim pogonom kompatibilnim z regulacijskim sistemom prezračevanja kuhinje. Dimenzije b x h x l: 350 x 300 x 400 mm.</t>
  </si>
  <si>
    <t>Dovodna ventilatorska naprava</t>
  </si>
  <si>
    <t>Zunanja naprava, s streho iz barvane jeklene pločevine in havbo nameščeno na odprtini za zajem zunanjega zraka. Naprave z vodnim hladilnikom imajo na izstopu cevnih priključkov iz ohišja vgrajeno tehnično komoro, ki prekrije regulacijski ventil s pogonom.
Mehanske lastnosti ohišja klimatske naprave po EN 1886 so naslednje: 
• mehanska stabilnost: razred D1
• tesnost ohišja pri negativnem tlaku -400 Pa: razred L1
• tesnost ohišja pri pozitivnem tlaku +700 Pa: razred L1
• tesnost vgrajenih filtrov: razred F9
• toplotna prehodnost ohišja:  razred T2 
• faktor toplotnih mostov: razred TB2
• razred požarne odpornosti toplotne izolacije A1 po SIST EN 13501-1</t>
  </si>
  <si>
    <t>Fleksibilni priključek na vstopni strani naprave.</t>
  </si>
  <si>
    <t>Zobniška regulacijska žaluzija z okvirom in loputami iz aluminija. Vgrajena je na notranji strani ohišja in skupaj z motornim pogonom.</t>
  </si>
  <si>
    <t>Dušilnik zvoka na vstopu v napravo, dolžina ohišja 1100 mm, sestavljen iz ustreznega števila dušilnih kulis iz galvanizirane pločevine in polnila iz mineralne volne.</t>
  </si>
  <si>
    <t>Kasetni filter M5. Posluževanje filtra je s strani skozi posluževalna vrata.</t>
  </si>
  <si>
    <t>Vrečasti filter F7. Posluževanje filtra je s strani skozi posluževalna vrata.</t>
  </si>
  <si>
    <t>Filter čisti – padec tlaka: 110 Pa</t>
  </si>
  <si>
    <t>Filter zamazani – padec tlaka: 290 Pa</t>
  </si>
  <si>
    <t>Filter računan – padec tlaka: 200 Pa</t>
  </si>
  <si>
    <t>Vodni hladilnik z notranjimi priključki, za hladilnikom je po potrebi vgrajen eliminator vodnih kapljic, ki je sestavljen iz okvira iz korozijsko odpornega aluminija in lovilnih lamel iz PPTV. Pod hladilnikom in eliminatorjem je banja za zbiranje in odvod kondenzata iz nerjavečega materiala. Cevna priključka sta standardno izdelana z zunanjim navojem po ISO-R7, s priključki za praznjenje in odzračevanje.
Tehnični podatki:</t>
  </si>
  <si>
    <t>Hladilni medij: voda-glikol 30 %</t>
  </si>
  <si>
    <t>Temperatura hladilnega medija: 10/15 °C</t>
  </si>
  <si>
    <t>Pretok tekočine: 3,1 l/s</t>
  </si>
  <si>
    <t>Padec tlaka tekočine: 30 kPa</t>
  </si>
  <si>
    <t>Hladilna moč: 60,0 kW</t>
  </si>
  <si>
    <t>Ventilator proizvajalca EBM-Papst ali Ziehl-Abegg s prostotekočim rotorjem z nazaj zakrivljenimi lopaticami in z EC IE4 motorjem  z zvezno regulacijo števila vrtljajev. Ventilator ima vgrajene cevne priključke za merjenje pretoka zraka.
Tehnični podatki:</t>
  </si>
  <si>
    <t>Pretok zraka: 11200 m3/h</t>
  </si>
  <si>
    <t>Zunanji padec tlaka:  350 Pa</t>
  </si>
  <si>
    <t>Število ventilatorjev: 1</t>
  </si>
  <si>
    <t>Nazivna moč motorja: 4300 W</t>
  </si>
  <si>
    <t>Nazivni tok: 6,6 A</t>
  </si>
  <si>
    <t>Nazivna napetost: 3x400 V</t>
  </si>
  <si>
    <t>Dušilnik zvoka na izstopu iz naprave, dolžina ohišja 1100 mm, sestavljen iz ustreznega števila dušilnih kulis iz galvanizirane pločevine in polnila iz mineralne volne.</t>
  </si>
  <si>
    <t>Fleksibilni priključek na izstopni strani naprave.</t>
  </si>
  <si>
    <t>Ustreza dovodna ventilatorska naprava, zunanje izvedbe, dobavitelja Provent ali enakovredno:</t>
  </si>
  <si>
    <t>SUP-O-WC 120 DOVODNA VENTILATORSKA NAPRAVA</t>
  </si>
  <si>
    <t>Odvodni ventilator in oprema</t>
  </si>
  <si>
    <t>Dobava in montaža odvodnega ventilatorja, primernega za postavitev na strehi, komplet z dušilcem zvoka, vezno ploščo, vsem potrebnim spojnim in tesnilnim materialom. Naprava se nahaja na streho ( višina cca. 16m)</t>
  </si>
  <si>
    <t>Odvodni ventilator, ki ima elektromotor ločen od toka odpadnega zraka skladno s smernicami VDI 2052.</t>
  </si>
  <si>
    <t>Pretok zraka: 11000 m3/h</t>
  </si>
  <si>
    <t>Zunanji padec tlak:  Pa</t>
  </si>
  <si>
    <t>Nazivna moč motorja: 4375 W</t>
  </si>
  <si>
    <t>Nazivni tok: 7,44 A</t>
  </si>
  <si>
    <t>Ustreza ventilator z motorjem za frekvenčno regulacijo dobavitelja Provent ali enakovredno:</t>
  </si>
  <si>
    <t>DVNI 630D4 IE3 STREŠNI VENTILATOR IZOLIRAN</t>
  </si>
  <si>
    <t>Dušilec zvoka na odvodu zraka dobavitelja ali enakovredno:</t>
  </si>
  <si>
    <t>SSD 560/630 DUŠILEC ZVOKA</t>
  </si>
  <si>
    <t>Vezna plošča na odvodu zraka dobavitelja Provent ali enakovredno:</t>
  </si>
  <si>
    <t>TDA 560/630 VEZNA PLOŠČA</t>
  </si>
  <si>
    <t>Žaluzija z zobniki za regulacijo lamel z nosilcem za motorni pogon  dimenzije 600 x 600.</t>
  </si>
  <si>
    <t>Ventilator  MF3 za dovod svežega zraka iz nape v sosednje prostore</t>
  </si>
  <si>
    <t xml:space="preserve">Dobava in montaža odvodnega kanaalskega ventilatorja za dovod zraka iz varčne nape v ostale prostore, komplet z  vsem potrebnim spojnim in tesnilnim materialom. </t>
  </si>
  <si>
    <t>Pretok: 1400 m3/h</t>
  </si>
  <si>
    <t>Zunanji padec tlak: 220 Pa</t>
  </si>
  <si>
    <t>Nazivna moč motorja: 124 W</t>
  </si>
  <si>
    <t>Nazivni tok: 0,9 A</t>
  </si>
  <si>
    <t>Nazivna napetost: 230 V</t>
  </si>
  <si>
    <t>Ustreza ventilator z EC motorjem dobavitelja Provent ali enakovredno:</t>
  </si>
  <si>
    <t>PRIO 250EC L VENTILATOR CEVNI</t>
  </si>
  <si>
    <t>Ventilator MF4 za dovod svežega zraka iz nape v sosednje prostore</t>
  </si>
  <si>
    <t>Pretok zraka: 1600 m3/h</t>
  </si>
  <si>
    <t>Zunanji padec tlak: XXX Pa</t>
  </si>
  <si>
    <t>Nazivna moč motorja: 359 W</t>
  </si>
  <si>
    <t>Nazivni tok: 1,55 A</t>
  </si>
  <si>
    <t>DVNI 355EC STREŠNI VENTILATOR IZOLIRAN</t>
  </si>
  <si>
    <t>SSD 355/400 DUŠILEC ZVOKA</t>
  </si>
  <si>
    <t>TDA 355/400 VEZNA PLOŠČA</t>
  </si>
  <si>
    <t>Žaluzija z zobniki za regulacijo lamel z nosilcem za motorni pogon  dimenzije 400 x 300.</t>
  </si>
  <si>
    <t>Prezračevalna naprava z vračanjem toplote zraka</t>
  </si>
  <si>
    <t>Prezračevalna naprava z vračanjem toplote zraka dovodnim in odvodnim EC ventilatorjem z nazaj zakrivljenimi lopaticami in ploščnim prenosnikom toplote. Toplotna izolativnost ohišja razred T2/T3, toplotni mostovi razred TB1/TB2 skladno s standardom EN 1886. Vgrajeni EC motorji skladno s standardom ErP. Vsa periferna oprema vgrajena v napravo - tipala temperature in tlaka, motorni pogoni, diferenčni merilniki tlaka za zamašenost filtrov ... Sestavni deli naprave:</t>
  </si>
  <si>
    <t xml:space="preserve"> - elastični priključki,</t>
  </si>
  <si>
    <t xml:space="preserve"> - žaluzija z motornim pogonom na dovodu in odvodu, </t>
  </si>
  <si>
    <t xml:space="preserve"> - filter F7 na dovodu</t>
  </si>
  <si>
    <t xml:space="preserve"> - filter G4 na odvodu</t>
  </si>
  <si>
    <t xml:space="preserve"> - ploščni prenosnik toplote,</t>
  </si>
  <si>
    <t xml:space="preserve"> - by-pass z motornim pogonom,</t>
  </si>
  <si>
    <t xml:space="preserve"> - ventilatorji z EC elektromotorji,</t>
  </si>
  <si>
    <t xml:space="preserve"> - vodni grelnik vgrajen v napravo,</t>
  </si>
  <si>
    <t xml:space="preserve"> - mešalni ventil s pogonom, črpalko in krogljična zaporna ventila za vodni grelnik,</t>
  </si>
  <si>
    <t xml:space="preserve"> - vodni hladilnik vgrajen v napravo,</t>
  </si>
  <si>
    <t xml:space="preserve"> - mešalni ventil s pogonom in krogljična zaporna ventila za vodni hladilnik, </t>
  </si>
  <si>
    <t>Tehnične značilnosti prezračevalne naprave</t>
  </si>
  <si>
    <t>Temperaturni izkoristek vračanja toplote zraka: 72 %.</t>
  </si>
  <si>
    <t>Ventilator dovod:</t>
  </si>
  <si>
    <t>Pretok zraka: 3950 m3/h</t>
  </si>
  <si>
    <t>Zunanji padec tlak: 350 Pa</t>
  </si>
  <si>
    <t>Nazivna moč motorja: 2500 W</t>
  </si>
  <si>
    <t>Nazivni tok: 3,8 A</t>
  </si>
  <si>
    <t>Nazivna napetost: 400 V</t>
  </si>
  <si>
    <t>Ventilator odvod:</t>
  </si>
  <si>
    <t>Grelni medij: voda/glikol 30 %</t>
  </si>
  <si>
    <t>Grelna moč: 11,3 kW</t>
  </si>
  <si>
    <t>Hladilnik vodni:</t>
  </si>
  <si>
    <t>Hladilni medij: voda/glikol 30 %</t>
  </si>
  <si>
    <t>Hladilna moč: 11,0 kW</t>
  </si>
  <si>
    <t>Značilnosti regulacijskega sistema prezračevalne naprave</t>
  </si>
  <si>
    <t>Krmilno-nadzorni sistem proizvajalca prezračevalne naprave, ki vključuje: elektro omaro s krmilnim in močnostnim delom zmontirano na napravo / povezano z napravo s kabli dolžine do 6m, daljinsko upravljanje preko upravljalne konzole s touch zaslonom, WEB server, navodila za ožičenje, uporabo, servisiranje in zagon. Regulacijske zahteve:</t>
  </si>
  <si>
    <t xml:space="preserve"> - zvezna regulacija tlaka - konstanten tlak,</t>
  </si>
  <si>
    <t xml:space="preserve"> - prilagajanje pretoka zraka dovodnega ventilatorja odvodnemu ventilatorju,</t>
  </si>
  <si>
    <t xml:space="preserve"> - avtomatsko vodenje 'by-pass" žaluzije,</t>
  </si>
  <si>
    <t xml:space="preserve"> - konstantna temperatura vpiha pri gretju,</t>
  </si>
  <si>
    <t xml:space="preserve"> - konstantna temperatura vpiha pri hlajenju.</t>
  </si>
  <si>
    <t>Ustreza dovodna - odvodna ventilatorska naprava z vračanjem toplote zraka, zunanje izvedbe, dobavitelja Provent ali enakovredno:</t>
  </si>
  <si>
    <t>DUPLEX-BT-CHW 5400 Basic N</t>
  </si>
  <si>
    <t>Mehanski regulatorji pretoka</t>
  </si>
  <si>
    <t>Dobava in montaža mehanskega regulatorja zraraka komplet z ohišjem in vsem potrebnim spojnim in tesnilnim materialom.</t>
  </si>
  <si>
    <t>Mehanski regulator pretoka zraka z ohišjem za vzdrževanje regulatorja, okrogli priključek premer 100 mm, pretok 50 m3/h.</t>
  </si>
  <si>
    <t>MR 100/50 REGULATOR PRETOKA</t>
  </si>
  <si>
    <t>MAF 100 OHIŠJE REGULATORJA PRETOKA</t>
  </si>
  <si>
    <t>Mehanski regulator pretoka zraka z ohišjem za vzdrževanje regulatorja, okrogli priključek premer 160 mm, pretok 120 m3/h.</t>
  </si>
  <si>
    <t>MR 160/120 REGULATOR PRETOKA</t>
  </si>
  <si>
    <t>MAF 160 OHIŠJE REGULATORJA PRETOKA</t>
  </si>
  <si>
    <t>Mehanski regulator pretoka zraka z ohišjem za vzdrževanje regulatorja, okrogli priključek premer 160 mm, pretok 200 m3/h.</t>
  </si>
  <si>
    <t>MR 160/200 REGULATOR PRETOKA</t>
  </si>
  <si>
    <t>Mehanski regulator pretoka zraka z ohišjem za vzdrževanje regulatorja, okrogli priključek premer 200 mm, pretok 300 m3/h.</t>
  </si>
  <si>
    <t>Mehanski regulator pretoka zraka z ohišjem za vzdrževanje regulatorja, okrogli priključek premer 200 mm, pretok 400 m3/h.</t>
  </si>
  <si>
    <t>MR 200/400 REGULATOR PRETOKA</t>
  </si>
  <si>
    <t>MAF 200 OHIŠJE REGULATORJA PRETOKA</t>
  </si>
  <si>
    <t>ZAGON SISTEMA IN Z NJIM POVEZANA DELA</t>
  </si>
  <si>
    <t xml:space="preserve">Zajema končno sestavo kuhinjske nape s sestavnimi deli iz nerjaveče pločevine, ko so osrednji deli kuhinjske nape skladno z navodili obešeni na strop, priklopljeni na prezračevalni sistem in na sistem vodnega ogrevanja. Montaža se izvede preden se pod napo postavijo termični bloki. V kolikor so termični bloki obstoječi, jih mora naročnik zaščititi tako, da serviser lahko hodi po njih. </t>
  </si>
  <si>
    <t>Uvajanje inštalaterjev v projekt.</t>
  </si>
  <si>
    <t>Električni priklop predhodno s strani inštalaterja dobavljenih in napeljanih kablov za prezračevalni sistem kuhinje. Kabli so napeljani do mikrolokacij elementov periferne opreme, v krmilno omaro, v razdelilno omarico v napi ter označeni skladno z načrtom električnih kablov.</t>
  </si>
  <si>
    <t>Zagon prezračevalnega sistema.</t>
  </si>
  <si>
    <t>Šolanje uporabnika in nastavitev prezračevalnega sistema kuhinje, ko je kuhinja že določen čas v obratovanju.</t>
  </si>
  <si>
    <t>Zagon prezračevalnega sistema in z njim povezana dela.</t>
  </si>
  <si>
    <t>Požarna obloga prezračevalnega kanala</t>
  </si>
  <si>
    <t>Izdelava ognjevarne zažčite prezračevalnega kanala, požarne odpornosti 90 minut komplet z dobavo lahke samonosilne požarne plošče izdelane na silikatni osnovi s cementnim vezivom, neobčutljive na vlago,  odporna na razjedanje kislin in lugov, kopmplet z dobavo in montažo potrebnih ognjevarnih nosilnih podkonstrukcij, z vsem pritrdilnim in montažnim materialom, potrebnimi certifikati in označitvijo s samolepilno nalepko.</t>
  </si>
  <si>
    <t>Maščobolovilec - odvod</t>
  </si>
  <si>
    <t>Dobava in montaža lovilca maščobe, primernega za vgradnjo v stop. Ohišje in žleb sta izdelana iz jeklene pločevine, filter je sestavljen iz okvirja in polnila iz ekspandirane aluminjaste pločevine, komplet s vsem spojnim tesnilnim in pritrdilnim materialom.</t>
  </si>
  <si>
    <t>dimenzije 300x150mm</t>
  </si>
  <si>
    <t>dimenzije 400x 200mm</t>
  </si>
  <si>
    <t>dimenzije 500x150mm</t>
  </si>
  <si>
    <t xml:space="preserve">Dobava in montaža aluminijaste odvodne prezračevalne rešetke primerne za montažo na prezračevalni kanal, z dvostransko nastavljivimi lamelami, z regulacijskim nastavkom za nastavitev zraka, z nastavkom za priključitev na fleksibilno cev, k omplet  zvijačnim, spojnim in tesnilnim materialom. </t>
  </si>
  <si>
    <t>Maščobolovilec - dovod</t>
  </si>
  <si>
    <t>Prezračevalna rešetka dovod</t>
  </si>
  <si>
    <t xml:space="preserve">Dobava in montaža aluminijaste dovodne prezračevalne rešetke primerne za montažo na prezračevalni kanal, z dvostransko nastavljivimi lamelami, z regulacijskim nastavkom za nastavitev zraka, z nastavkom za priključitev na fleksibilno cev, k omplet  zvijačnim, spojnim in tesnilnim materialom. </t>
  </si>
  <si>
    <t>Spiro kanal Φ600</t>
  </si>
  <si>
    <t>Zaščita prezračevalnih kanalov iz nerjaveče pločevine</t>
  </si>
  <si>
    <t>Dobava in montaža nerjaveče zaščitne pločevine, debeline 1mm, za zaščito kanalov iz treh strani, pločevina se pritrdi na strop in preprečuje nabiranje umazanije na prezračevalnih kanalih, komplet s vsem potrebnim spojnim in pritrdilnim materialom.</t>
  </si>
  <si>
    <t>500x100</t>
  </si>
  <si>
    <t>PREZRAČEVANJE UPRAVA</t>
  </si>
  <si>
    <t>Naprava PN1, Uprava</t>
  </si>
  <si>
    <t>prostotekoči EC ventilatorji IE5 z izkoristkom 67 %,s funkcijo konstantnega pretoka zraka, pretok zraka dovod 790 m3/h, dp ext=250 Pa, pretok zraka odvod 790 m3/h, dp ext=250 Pa</t>
  </si>
  <si>
    <t xml:space="preserve">Ploščni Al izmenjevalnik toplote z izkoristkom nad 85,1 % po EU regulation 1253/2014 - "Suhi izkoristek", za potrebe čiščenja se lahko izvleče iz naprave. Prenosnik je opremljen s presostatom, ki signalizira zamrzovanje prenosnika. Prenosnik je opremljen z banjo za odvod kondenza. </t>
  </si>
  <si>
    <t>Ustreza: Tip, KLIMOR EVO T COMPACT 4100 725 ali enakovreden proizvod.</t>
  </si>
  <si>
    <t>Dušilec zvoka</t>
  </si>
  <si>
    <t>Dobava in vgradnja dušilca zvoka, primernega za vgradnjo v kanalsko mrežo, izdelan iz pocinkane pločevine. V ohišje so vgrajene dušilne kulise pri katerih so v okvirje iz jeklene pocinkane pločevine vstavljena posebna polnila  iz učinkovitega absorbcijskega materijala. Komplet z tesnilnim in pritrdilnim materialom. Pred naročilom nujno preveriti dimenzije in akustične karaktersitike.</t>
  </si>
  <si>
    <t>Ustreza: TROX MSA ali enakovredno</t>
  </si>
  <si>
    <t>250/200x1000</t>
  </si>
  <si>
    <t>dimenzije 300x150mm,  ɸ200</t>
  </si>
  <si>
    <t>Dobava in montaža okroglih przračevalnih kanalov, izdelanih iz spiralno robljenih cevi, iz jeklene pocinkane pločevine, komplet s fazonskimi spojnimi kosi, z nosilnimi objemkani z antivibracijskim vložkom, s spojkami ter ostalim spojnim, tesnilnim in vijačnim materialom ter dodatkom za razrez.</t>
  </si>
  <si>
    <t>IX.</t>
  </si>
  <si>
    <t>PREZRAČEVANJE GARDEROBA</t>
  </si>
  <si>
    <t>Naprava PN1, Garderoba</t>
  </si>
  <si>
    <t>prostotekoči EC ventilatorji IE5 z izkoristkom 63 %,s funkcijo konstantnega pretoka zraka, pretok zraka dovod 980 m3/h, dp ext=250 Pa, pretok zraka odvod 980 m3/h, dp ext=250 Pa</t>
  </si>
  <si>
    <t xml:space="preserve">Ploščni Al izmenjevalnik toplote z izkoristkom nad 83,6 % po EU regulation 1253/2014 - "Suhi izkoristek", za potrebe čiščenja se lahko izvleče iz naprave. Prenosnik je opremljen s presostatom, ki signalizira zamrzovanje prenosnika. Prenosnik je opremljen z banjo za odvod kondenza. </t>
  </si>
  <si>
    <t>Ustreza: Tip, KLIMOR EVO T COMPACT 4100 925 ali enakovreden proizvod.</t>
  </si>
  <si>
    <t>300/200x1000</t>
  </si>
  <si>
    <t>600/48 priključnim nastavkom ɸ200</t>
  </si>
  <si>
    <t>X.</t>
  </si>
  <si>
    <t>PREZRAČEVANJE SIVA CONA</t>
  </si>
  <si>
    <t>Naprava PN3, Siva cona</t>
  </si>
  <si>
    <t>Kompaktna prezračevalna naprava skladna z EUROVENT cerifikatom za dovod in odvod zraka, v izoliranem ohišju 50mm, zunanja izvedba, za montažo na tla z čelnimi priključki z zajemno in izpušno vremensko haubo, z vsemi perifernimi elementi, ki so gotovo ožičeni. Presostati povezani z PVC cevkami. V enoto je vgrajena vsa avtomatika za avtonomno delovanje naprave, skupaj z elektro krmilno omaro. Prezračevalna naprava sestavljena iz naslednjih modulov:</t>
  </si>
  <si>
    <t xml:space="preserve">Vrečasti filter na dovodu F7, na odvodu vrečasti filter M5, filtri so opremljeni s presostati za signalizacijo zamašenosti filtra. </t>
  </si>
  <si>
    <t>prostotekoči EC ventilatorji IE5 z izkoristkom 80,54 % pri projektnih pogojih,s funkcijo konstantnega pretoka zraka. Pretok zraka dovod 1140 m3/h, dp ext=450 Pa, pretok zraka odvod 1140 m3/h, dp ext=600 Pa</t>
  </si>
  <si>
    <t xml:space="preserve">Ploščni Al izmenjevalnik toplote z izkoristkom nad 83,50% po EU regulation 1253/2014 - "Suhi izkoristek" Prenosnik je opremljen s presostatom, ki signalizira zamrzovanje prenosnika. Prenosnik je opremljen z banjo za odvod kondenza ter eliminatorjem vodnih kapljic. </t>
  </si>
  <si>
    <t>Ustreza: Tip, KLIMOR EVO-S COMPACT 5100 1145 ali enakovreden proizvod.</t>
  </si>
  <si>
    <t>400/16 priključnim nastavkom ɸ160</t>
  </si>
  <si>
    <t>dimenzije 250x150mm, Φ100 mm</t>
  </si>
  <si>
    <t>XI.</t>
  </si>
  <si>
    <t>PREZRAČEVANJE RDEČA CONA</t>
  </si>
  <si>
    <t>Naprava PN4, Rdeča cona</t>
  </si>
  <si>
    <t>prostotekoči EC ventilatorji IE5 z izkoristkom 80,54 % pri projektnih pogojih,s funkcijo konstantnega pretoka zraka. Pretok zraka dovod 1370 m3/h, dp ext=450 Pa, pretok zraka odvod 1370 m3/h, dp ext=600 Pa</t>
  </si>
  <si>
    <t>Ustreza: Tip, KLIMOR EVO-S COMPACT 5100 1345 ali enakovreden proizvod.</t>
  </si>
  <si>
    <t>XII.</t>
  </si>
  <si>
    <t>PREZRAČEVANJE DNEVNI CENTER</t>
  </si>
  <si>
    <t>Naprava PN5, Dnevni center</t>
  </si>
  <si>
    <t>prostotekoči EC ventilatorji IE5 z izkoristkom 60,58 %,s funkcijo konstantnega pretoka zraka, pretok zraka dovod 530 m3/h, dp ext=250 Pa, pretok zraka odvod 530 m3/h, dp ext=250 Pa</t>
  </si>
  <si>
    <t xml:space="preserve">Ploščni Al izmenjevalnik toplote z izkoristkom nad 82,3 % po EU regulation 1253/2014 - "Suhi izkoristek", za potrebe čiščenja se lahko izvleče iz naprave. Prenosnik je opremljen s presostatom, ki signalizira zamrzovanje prenosnika. Prenosnik je opremljen z banjo za odvod kondenza. </t>
  </si>
  <si>
    <t>Ustreza: Tip, KLIMOR EVO T COMPACT 8000 525 ali enakovreden proizvod.</t>
  </si>
  <si>
    <t>Ustreza: TROX CA ali enakovredno</t>
  </si>
  <si>
    <t>Φ200x1000</t>
  </si>
  <si>
    <t>XIII.</t>
  </si>
  <si>
    <t>PREZRAČEVANJE OSTALI PROSTORI</t>
  </si>
  <si>
    <t xml:space="preserve">Odvodni ventilator V1 </t>
  </si>
  <si>
    <t xml:space="preserve">Dobava in montaža odvodnega cevnega ventilatorja, komplet z antivibracijskimi kanalski priključki,  komplet z vsem spojnim, tesnilnim in pritrdilnim materialom.
Ventilator za naslednje parametre:
</t>
  </si>
  <si>
    <t>Mrtvašnica:
pretok: 262 m3/h,
tlačni padec 100 Pa,
napajnje 230 V.</t>
  </si>
  <si>
    <t>Ustreza: RS 160  ali enakovreden proizvod.</t>
  </si>
  <si>
    <t>Tehnični prostor strojne inštalacije
pretok: 125 m3/h,
tlačni padec 70 Pa,
napajnje 230 V.</t>
  </si>
  <si>
    <t>Ustreza: RS 100 L 20 ali enakovreden proizvod.</t>
  </si>
  <si>
    <t>Tehnični prostor elektro inštalacije
pretok: 125 m3/h,
tlačni padec 70 Pa,
napajnje 230 V.</t>
  </si>
  <si>
    <t>Regulator hitrosti ventilatorja</t>
  </si>
  <si>
    <t xml:space="preserve">Dobava in montaža napetostnega regulatorja hitrosti ventilatorja. Montažo in ožičenje izvede instalater elektro instalacij. </t>
  </si>
  <si>
    <t>Ustreza: Ruck MTY ali enakovreden proizvod.</t>
  </si>
  <si>
    <t xml:space="preserve">Dobava in montaža aluminijaste odvodne prezračevalne rešetke primerne za montažo na prezračevalni kanal, z dvostransko nastavljivimi lamelami, z regulacijskim nastavkom za nastavitev zraka, komplet  z vijačnim, spojnim in tesnilnim materialom. </t>
  </si>
  <si>
    <t>dimenzije 400x75mm</t>
  </si>
  <si>
    <t>Dobava in montaža aluminijaste fasadne rešetke z mrežico proti mrčesu, vkjučno, ter vsem potrebnim pritrdilnim, tesnilnim, spojnim in montažnim materialom. Pred nabavo se material  potrdi s strani arhitekta. Rešetka  barvanav RAL lestvici po izboru arhitekta arhitekta.</t>
  </si>
  <si>
    <t>Odvodna rešetka dimenzije Φ160 mm</t>
  </si>
  <si>
    <t>Nepovratna loputa</t>
  </si>
  <si>
    <t>Dobava in montaža protipovratne lopute, primerne za montažo v spiro kanal, izdelane iz jeklene pocinkane pločevine, komplet s vsem potrebnim spojnim in tesnilnim materialom.</t>
  </si>
  <si>
    <t>dimenzije 400 x 600 mm</t>
  </si>
  <si>
    <t>XIV.</t>
  </si>
  <si>
    <t>PREZRAČEVANJE SUŠILNICE</t>
  </si>
  <si>
    <t>Dovodna naprava sušilnice PR6</t>
  </si>
  <si>
    <t>Dobava in montaža dovodne prezračevalne naprave, primerne za montažo pod strop komplet s spojnim, tesninim in pritrdilnim materialom.</t>
  </si>
  <si>
    <t xml:space="preserve">Naprava izdelana iz ohišja iz aluminijastih profilov in panelov iz pocinkane pločevine in izolacije. Naprava je sestavljena iz:  </t>
  </si>
  <si>
    <t>Ventilatorja z EC motorjem</t>
  </si>
  <si>
    <t>Vodnega grelnika</t>
  </si>
  <si>
    <t>Panelnega filtra M5</t>
  </si>
  <si>
    <t>Žaluzije z elektromotornim pogonom</t>
  </si>
  <si>
    <t>Integrirano krmilno avtomatiko s protizmrzovalno zaščito</t>
  </si>
  <si>
    <t>Podatki naprave:</t>
  </si>
  <si>
    <t>Volumski pretok: 4290 m3/h</t>
  </si>
  <si>
    <t>Eksterni tlak: 350 Pa</t>
  </si>
  <si>
    <t>Vodni grelnik:</t>
  </si>
  <si>
    <t>Vstopna temperatura: -12°C</t>
  </si>
  <si>
    <t>Izstopna temeperatura zraka: 22°C</t>
  </si>
  <si>
    <t>Moč grelnika: 45,8 kW</t>
  </si>
  <si>
    <t>Zračni padec tlaka na grelniku: 42 Pa</t>
  </si>
  <si>
    <t>Vstopna temperatura vode: 55° C</t>
  </si>
  <si>
    <t>Izstopna temperatura vode: 45° C</t>
  </si>
  <si>
    <t>Volumski pretok vode: 4,33 m3/h</t>
  </si>
  <si>
    <t>Vodni padec tlaka: 9,96 kPa</t>
  </si>
  <si>
    <t>Priključek: R 1˝</t>
  </si>
  <si>
    <t>Ventilator:</t>
  </si>
  <si>
    <t>Prirastek tlaka- statični: 350 Pa</t>
  </si>
  <si>
    <t>Napetost: 230 V</t>
  </si>
  <si>
    <t>Frekvenca: 50 Hz</t>
  </si>
  <si>
    <t>El. tok: 5 A</t>
  </si>
  <si>
    <t>Absorbirana moč: 1147 W</t>
  </si>
  <si>
    <t>Št. vrtljajev: 2713 n-1</t>
  </si>
  <si>
    <t>Nazivna napetost:230 V</t>
  </si>
  <si>
    <t>Max. porabljena moč: 1478 W</t>
  </si>
  <si>
    <t>Nazivni el. tok: 6,4 A</t>
  </si>
  <si>
    <t>Zaščita motorja: TEC</t>
  </si>
  <si>
    <t>SFP naprave: 1032 W/(m3/s)</t>
  </si>
  <si>
    <t>V sklopu naprave se dobavi in vgradi kanalsko temperaturno tipalo, tripotni mešalni ventil DN 32 kvs 16, regulacijski poševnosedežni ventil DN 40 komplet s spojnim in pritrdilnim materialom.</t>
  </si>
  <si>
    <t>Ustreza: Ruck SL 12040 ali enakovreden proizvod.</t>
  </si>
  <si>
    <t>Krmilna omarica za PR 6</t>
  </si>
  <si>
    <t>Dobava in montaža elektrokrmilne omarice z močnostnimi inregulacijskimi elementi za krmiljenje prezračevalne naprave PN 6 komplet s pritrdilnim, spojnim in veznim materialom.</t>
  </si>
  <si>
    <t>Omarica krmili dovodno prezračevalno napravo PN 6, na podlagi signalov delovanja ventilatorjev treh sušilnih strojev in enega likalnega stroja, regulacijski ventil na dovodu ogrevanja s tritočkovnim el. motornim pogonom na podlagi odčitkov kanalskega temperaturnega tipala. Avtomatika mora vzdrževati konstantno temperaturo vpihanega zraka. Količina zraka se regulira na podlagi obratovanja zgoraj navedenih strojev. Natančnejši opis delovanja naprave je v tehničnem poročilu.</t>
  </si>
  <si>
    <t>Prezračevalna rešetka dovodna</t>
  </si>
  <si>
    <t xml:space="preserve">Dobava in montaža aluminijaste dovodne prezračevalne rešetke primerne za montažo na prezračevalni kanal, z nastavljivimi lamelami, z regulacijskim nastavkom za nastavitev zraka, komplet  z vijačnim, spojnim in tesnilnim materialom. </t>
  </si>
  <si>
    <t>dimenzije 500x400mm</t>
  </si>
  <si>
    <t>Okrogli prezračevalni kanali iz nerjavnega jekla</t>
  </si>
  <si>
    <t>Dobava in montaža okroglih prezračevalnih kanalov, izdelanih iz vzdolžno varjenih cevi izdelanih iz jeklene nerjavne pločevine 1.4301/AISI 304, razred tesnosti D, komplet s fazonskimi spojnimi kosi, z nosilnimi objemkani z antivibracijskim vložkom, s spojkami ter ostalim spojnim, tesnilnim in vijačnim materialom ter dodatkom za razrez.</t>
  </si>
  <si>
    <t>Zaključek kanala na fasadi</t>
  </si>
  <si>
    <t>Dobava in montaža zaključka prezračevalnih cevi izdelanih nerjaveče pločevine na koncu poševno odrezanih in  zaključenih z zaščitno mrežico 0,5 cm x 0,5 cm privarjeno ali privijačeno na prezračevalni kanal, komplet s spojnim, tesnilnim in pritrdilnimi materialom.</t>
  </si>
  <si>
    <t>Kanal Φ150</t>
  </si>
  <si>
    <t>Kanal Φ200</t>
  </si>
  <si>
    <t>dimenzije 600 x 1000 mm</t>
  </si>
  <si>
    <t>DELNA REKAPITULACIJA - S4.PLINSKA INSTALACIJA</t>
  </si>
  <si>
    <t>ZUNANJA PLINSKA INSTALACIJA</t>
  </si>
  <si>
    <t>Rezervoar UNP</t>
  </si>
  <si>
    <t>Dobava in montaža podzemnega rezervoarja za UNP V= 4800l, izdelan iz jeklene pločevine, zaščiten proti koroziji, z vso varnostno in tehnično opremo z atestom. Cisterna je opremljena z nogami za postavitev na betonski podstavek, ušesci za dvigovanje, in zaščitena proti koroziji. Oprema rezervoarja:
- priključki za praznjenje plinske in tekoče faze s pripadajočim protilomnim ventilom ter spojkami za hitro spajanje,
- varnostni vzmetni ventil,
- merilnik nivoja,
- manometer,
- ventil za polnjenje,
- revizijska odprtina,
- poliesterski jašek za dostop in namestitev opreme, s pokrovom in ključavnico za zaklepanje,
- regulacijski sklop prve stopnje 16,7-0,7 bar,
- zaporni ventil na odvzemni cevi,
- 2x AKZ zaščitena jeklena cev DN25 cca 2m s prehodno spojko na PE40.</t>
  </si>
  <si>
    <t>Popisna postavka vključuje dobavo, transport, postavitev na mesto vgradnje z avtodvigalom.</t>
  </si>
  <si>
    <t>Ustreza: proizvod FIPIS d.o.o. ali enakovredno</t>
  </si>
  <si>
    <t>Pregled plinskega rezervoarja</t>
  </si>
  <si>
    <t>Pregled plinskega rezervoarja s strani pooblaščene organizacije in izdaja potrdila o ustreznosti vgradnje.</t>
  </si>
  <si>
    <t>Prehodni kos PE-HD/JEKLO</t>
  </si>
  <si>
    <t>Dobava in montaža prehodnega kosa plastika - jeklo z zaščitno cevjo, tlačno preizkušen</t>
  </si>
  <si>
    <t>PE40 / DN32</t>
  </si>
  <si>
    <t>Plinovodna cev iz PEHD</t>
  </si>
  <si>
    <t xml:space="preserve">Dobava in polaganje polietilenske cevi za distribucijo plina izdelana iz (PEHD) polietilena visoke gostote po MRS klasifikaciji tip PE100. Kakovost materiala mora odgovarjat ustreznim mednarodnim standardom, oziroma mora biti izdelana po SIST EN12007 in sicer za tlake do 4 bar.                                                                                              </t>
  </si>
  <si>
    <t>PE100 40x 3,7 mm</t>
  </si>
  <si>
    <t>Zaščitna cev</t>
  </si>
  <si>
    <t>Dobava in polaganje zaščitne rebraste cev Stigmaflex Dulight ali enakovredno.</t>
  </si>
  <si>
    <r>
      <rPr>
        <sz val="9"/>
        <rFont val="Calibri"/>
        <family val="2"/>
        <charset val="238"/>
      </rPr>
      <t>φ</t>
    </r>
    <r>
      <rPr>
        <sz val="9"/>
        <rFont val="Arial"/>
        <family val="2"/>
        <charset val="238"/>
      </rPr>
      <t xml:space="preserve"> 75 mm - notranji premer</t>
    </r>
  </si>
  <si>
    <t>Jeklena cev iz materiala</t>
  </si>
  <si>
    <t>Dobava in montaža jeklene brezšivne srednje težke cevi izdelana po SIST EN 10255, iz materiala po SIST EN 10216-1 komplet z loki in odcepi, vsem varilnim, tesnilnim in spojnim materialom.</t>
  </si>
  <si>
    <t>Pleskanje s temeljno barvo</t>
  </si>
  <si>
    <t>Dobava in dvakratno pleskanje plinskih cevovdov s temeljno zaščitno barvo po predhodnem čiščenju cevi.</t>
  </si>
  <si>
    <t>Pleskanje z zaščitno barvo</t>
  </si>
  <si>
    <t>Dobava in dvakratno pleskanje plinskih cevovodov z rumeno prekrivno barvo, po predhodnem plesaknju s temeljno zaščitno barvo.</t>
  </si>
  <si>
    <t>Jeklena zaščitna cev</t>
  </si>
  <si>
    <t>Dobava in montaža jeklene črne cevi iz celega za preboje in zunanjem delu do prehoda v objekt, komplet z nosilnim materialom, proti korozijsko zaščitena in opleskana z rumeno barvo.</t>
  </si>
  <si>
    <t>Glavna zaporna pipa</t>
  </si>
  <si>
    <t>Dobava in montaža zaporne pipe DN 25 navojne izvedbe, za maksimalni delovni tlak 5 bar, standardne dolžine, atestirana  za zemeljski plin, z ročko za posluževanje, skupaj z izolirnim kosom in tesnilnim materialom, zaprta s čepom v času montaže.</t>
  </si>
  <si>
    <t>Omarica za plinsko požarno pipo</t>
  </si>
  <si>
    <t>Dobava in montaža omarice izdelane iz nerjaveče pločevine debeline 1mm in dimenzij 250x300x200, prirejene za pritrditev na zid z odprtinami za prezračevanje. Vrata omarice se zapirajo z zapiralom brez ključavnice na ključ. Zapiralo mora imeti vgrajeno ročico za odpiranje vrat. V omarici predvidena zaporna požarna pipa.</t>
  </si>
  <si>
    <t>Zaporna pipa</t>
  </si>
  <si>
    <t>Dobava in montaža krogelne zaporne pipe DN25 primerne za instalacije plina UNP, za delovni tlak do 100 mbar, komplet s tesnilnim, spojnim in pritrdilnim materialom.</t>
  </si>
  <si>
    <t>Izpihovalni nastavek s krogelno pipo</t>
  </si>
  <si>
    <t>Dobava in montaža izpihovalnega nastavka s krogelno pipo DN15 zaprta s čepom in plombirana vključno z vsem potrebnim spojnim, varilskim in tesnilnim materialom.</t>
  </si>
  <si>
    <t>Filter</t>
  </si>
  <si>
    <t>Dobava in montaža plinskega filtera za plin UNP, navojni, opremljen s podatkovno tablico in CE certifikatom. Pvmax=1 bar, Tmax=80°C, Tmin=-15°C, za delovni tlak 0,7 bar in pretok 14 m3/h, komplet s spojnim, pritrdilnim in tesnilnim materialom.</t>
  </si>
  <si>
    <t>Varnostno zaporni ventil</t>
  </si>
  <si>
    <t>Dobava in montaža varnostno zapornega ventila za plin UNP. Pvmax=1 bar, pretok 14 m3/h, Tmax=80°C, Tmin=-15°C, zapora 35 mbar, komplet s spojnim, pritrdilnim in tesnilnim materialom.</t>
  </si>
  <si>
    <t>Regulator tlaka plina</t>
  </si>
  <si>
    <t>Dobava in montaža regulatorja tlaka plina UNP z območjem delovanja Pv=0,7 bar, Pi=30/35 mbar, pretok plina 14 m3/h temperaturno območje -20°C do +60°C, navojne izvedbe, komplet s spojnim, tesnilnim in montažnim materialom.</t>
  </si>
  <si>
    <t xml:space="preserve">Manometer </t>
  </si>
  <si>
    <t>Dobava in montaža manometra, priključek radialno spodaj G1/2 B medenina, ohišje Ø 80, klase 1.6 po EN 837-1, merilno območje 0-100 mbar.</t>
  </si>
  <si>
    <t>Impulzni manometrski ventil</t>
  </si>
  <si>
    <t>Dobava in montaža impulznega manometerskega ventila z ročnim aktiviranjem po DIN 3537-1 dimenzije DN15, ohišje medenina.</t>
  </si>
  <si>
    <t>Plinomer</t>
  </si>
  <si>
    <t>Dobava in montaža mehovnega plinomera ustreznega za plin UNP tipa G6, skladno s ponudnikom upravitelja in dobavitelja UNP,  z maksimalnim pretokom do 10 m3/h, vključno z nosilnim in pritrdilnim materialom, z holandci in tesnilnim materialom.</t>
  </si>
  <si>
    <t>Opozorilni trak</t>
  </si>
  <si>
    <t>Dobava in polaganje opozorilnega traku za podzemno vgradnjo iznad položene plinovodne cevi. Biti mora rumene barve in opremljen z črnim napisom: "POZOR PLINOVOD". Trak mora biti barvno obstojen in odporen proti staranju.</t>
  </si>
  <si>
    <r>
      <t xml:space="preserve">Montažni in pritrdilni material sestavljen iz tipskih jeklenih vroče cinkanih konstrukcijskih elementov, s tipskimi spojnimi elementi z vijačnimi zvezami materiala 8.8. Kombinacije tipskih elementov se izbere skladno z navodili oz. priporočili proizvajalca o nosilnosti. Ves vgrajen montažni material mora imeti CE oznako. </t>
    </r>
    <r>
      <rPr>
        <b/>
        <sz val="9"/>
        <rFont val="Arial"/>
        <family val="2"/>
        <charset val="238"/>
      </rPr>
      <t>Vsi elementi pritrdilnega materiala za plinsko instalacijo morajo biti iz negorljivih materialov.</t>
    </r>
  </si>
  <si>
    <t>Tlačni in tesnostni preizkus</t>
  </si>
  <si>
    <t>Priprava posameznih sklopov za trdnostni in tesnostni preiskus, izvedba tlačnega in tesnostnega preiskusa skladno z DVGW G600, izdelava zapisnikov o uspešno opravljenih tlačnih preiskusih.</t>
  </si>
  <si>
    <t>NOTRANJA PLINSKA INSTALACIJA</t>
  </si>
  <si>
    <t>Regulator tlaka plina - nizkotlačni</t>
  </si>
  <si>
    <t>Dobava in montaža regulatorja tlaka plina z območjem delovanja Pv=30/35 mbar, Pi=20-25 mbar, pretok plina UNP 6,8 m3/h in 7,2 m3/h temperaturno območje -20°C do +60°C, navojne izvedbe, komplet s spojnim, tesnilnim in montažnim materialom.</t>
  </si>
  <si>
    <t>Magnetni ventil</t>
  </si>
  <si>
    <t>Dobava in montaža elektro magnetnega ventila za zaporo dovoda plina UNP, za  delovni tlak do 200 mbar, aluminjasto ohišje, brez napetosti v zaprtem stanju (NC), komplet s spojnim, tesnilnim in pritrdilnim materialom.</t>
  </si>
  <si>
    <t>Varnostni sklop</t>
  </si>
  <si>
    <t xml:space="preserve">Varnostni zaščitni sklop, primeren za plin UNP, varovanje kuhinje, navojne izvedbe DN 25, maks. vstopni tlak 30/35 mbar, sestavljen iz zaporne pipe in dveh elektromagnetnih ventilov, 230V AC, 50/60Hz, tip FSA 25 R05 ali enakovredno. 
Stikalno komandna omarica za nadzor varovanja kuhinje, nadometna izvedba, Kirchner, 230V AC, 50/60Hz, tip KCU 100 ADW ali enakovredno. 
Tlačno stikalo Kromschröder za vgradnjo na kanal nape, tip DL 3A-3 ali enakovredno, z delovnim območjem med  0.2 in 3 mbar, max. vstopni tlak 150 mbar. 
Kotnik z vijaki za pritrditev tlačnega stikala za zrak tipa DL ali enakovredno. 
Priključni set za DL (2 m PVC cevka + nastavki za priključitev). </t>
  </si>
  <si>
    <t>Ustreza: Kromschroder ali enakovredno</t>
  </si>
  <si>
    <t>Termično varovalo</t>
  </si>
  <si>
    <t>Dobava in montaža termičnega varovala primernega za instalacije plina UNP, komplet s spojnim, tesnilnim io pritrdilnim materialom.</t>
  </si>
  <si>
    <t>Krogelna zaporna pipa</t>
  </si>
  <si>
    <t>Dobava in montaža krogelne zaporne pipe primerne za instalacije plina UNP, za delovni tlak do 100 mbar, komplet s tesnilnim, spojnim in pritrdilnim materialom, uskladiti s tehnologom kuhinje in pralnice.</t>
  </si>
  <si>
    <t>Fleksibilna cev za povezavo plinskega kotla</t>
  </si>
  <si>
    <t>Dobava in montaža fleksibilne cevi atestirane za plinske instalcije, za povezavo plinskih seval, dimenzije DN 20/DN15 (točno dimenzijo uskladiti s tehnologom kuhinje/pralnice), dolžine 50 cm, komplet s spojnim, tesnilnim in pritrdilnim materialom.</t>
  </si>
  <si>
    <t>Dvakratno pleskanje plinskih cevovdov s temeljno zaščitno barvo po predhodnem čiščenju cevi.</t>
  </si>
  <si>
    <t>Dvakratno pleskanje plinskih cevovodov z rumeno prekrivno barvo, po predhodnem plesaknju s temeljno zaščitno barvo.</t>
  </si>
  <si>
    <t>Jeklena zaščitna cev za cevne preboje</t>
  </si>
  <si>
    <t>Dobava in montaža jeklene črne cevi iz celega dolžine cca 0,5 m (točno dolžino preveriti na objektu), komplet z nosilnim materialom in požarno tesnilnim materialom, proti korozijsko zaščitena in opleskana z rumeno barvo na vidnih delih.</t>
  </si>
  <si>
    <t>TOPLOTNA POSTAJA-PRIMAR</t>
  </si>
  <si>
    <t>Primar OGR</t>
  </si>
  <si>
    <t>Spiralni prenosnik toplote</t>
  </si>
  <si>
    <t>Dobava in montaža spiralnega prenosnika toplote za OGR v ležeči izvedbi in razstavljivi varianti. INOX cevni register (AISI 304), izdelan v skladu z evropsko zakonodajo o tlačni opremi PED 2014/68 EU, preračunski list po EN 13445, z izjavo o skladnosti CE, v kompletu s prirobnicami in protiprirobnicami.</t>
  </si>
  <si>
    <t>Primarna stran: 120°/70° C NP16, DN65
Sekundarna stran: 55°/45° C NP16, DN80
Q = 320 kW
Ustreza Giaflex tip PT-s 4/1.65D 4B-I-NIRO ali enakovredno</t>
  </si>
  <si>
    <t>Regulator diferenčnega tlaka</t>
  </si>
  <si>
    <t>Regulator diferenčnega tlaka brez pomožne energije, prehodne izvedbe, s prirobničnimi priključki, tlačno razbremenjen s kovinskim mehom. Ventil z naraščajočim diferenčnim tlakom zapira. Ohišje izdelano iz sive litine (EN-JL 1040), enakoprocentna karakteristika ventila, kovinsko tesnilo sedeža. Pogon ventila izdelan iz pločevine (stW22), membrana iz EPDM. Najvišja dovoljena temperatura medija je 150°C, največji diferenčni tlak 25bar (oz. tlačna stopnja).
DN40, PN16, kvs = 20
Želeno območje diferenčnega tlaka: 0,5...1,5 bar
Ustreza Samson tip 42-24A ali enakovredno</t>
  </si>
  <si>
    <t>Prehodni ventil</t>
  </si>
  <si>
    <t>Prehodni regulacijski ventil s prirobničnimi priključki, tlačno razbremenjen z razbremenilnim mehom. Ohišje izdelano iz sive litine (EN-GJL-250) , enakoprocentna karakteristika ventila, kovinsko tesnenje. Najvišja dovoljena temperatura 150°C.
Elektromotorni pogon v izvedbi s prekrivno matico, napajalna napetost 230VAC 50Hz, trotočkovno krmiljenje. Najvišji diferenčni tlak, ki ga zapira ventil je 25bar.
DN25, PN16, kvs = 8 m3/h
Uswtreza Samson tip 3213 z elektromagntnim pogonom 5825-10 230VAC 3T ali enakovredno</t>
  </si>
  <si>
    <t>Merilnik energije K.1</t>
  </si>
  <si>
    <t>Merilnik toplotne energije, prirobnične izvedbe, tlačne stopnje PN16, s holandci in tesnili, skupaj z računsko enoto z zunanjim napajanjem 230V, parom potopnih temperaturnih tipal, spojkami za privaritev na cevovode (tipala), opcijsko kartico MBUS, z vsem tesnilnim in pritrdilnim materialom.</t>
  </si>
  <si>
    <r>
      <t>dimenzija kalorimetra: DN40
Qn= 6 m</t>
    </r>
    <r>
      <rPr>
        <i/>
        <vertAlign val="superscript"/>
        <sz val="9"/>
        <rFont val="Arial"/>
        <family val="2"/>
        <charset val="238"/>
      </rPr>
      <t>3</t>
    </r>
    <r>
      <rPr>
        <i/>
        <sz val="9"/>
        <rFont val="Arial"/>
        <family val="2"/>
        <charset val="238"/>
      </rPr>
      <t>/h, Qmax= 12 m3/h
Ustreza: Enerkon,  CF-ECHO II - 6,0-300 ali enakovredno</t>
    </r>
  </si>
  <si>
    <t>Dobava in montaža krogelne zaporne pipe z navojnima priključkoma, z ročico za odpiranje, komplet s spojnim in tesnilnim materialom.</t>
  </si>
  <si>
    <t>Tlačna stopnja PN10, temperatura delovanja 0°C do 90°C.</t>
  </si>
  <si>
    <t>Krogelna pipa - prirobnična</t>
  </si>
  <si>
    <t>Dvodelna kroglična pipa prirobnične izvedbe s polnim pretokom - 71MS R27 ali enakovredno, skladna s SIST EN 1983, material ohišja: 1.0619, krogla: 1.4408 tesnilo krogle: PTFE+GF, tesnilo vretena: PTFE+FKM
tesnilo ohišja: PTFE+FKM, za temperaturno delovno območje: -20/+180°C NP16, vključno s protiprirobnicami, vijaki in tesnili.</t>
  </si>
  <si>
    <t>Tlačna stopnja PN16, temperatura delovanja -20°C do 180°C.</t>
  </si>
  <si>
    <t>Čistilni kos - prirobnični</t>
  </si>
  <si>
    <t xml:space="preserve">Dobava in montaža prirobničnega čistilnega kosa z magnetnim vložkom, komplet  s protiprirobnicami, tesnilnim in vijačnim materialom.  </t>
  </si>
  <si>
    <t>Tlačna stopnja PN16, temperatura delovanja 0°C do 160°C:</t>
  </si>
  <si>
    <t>Nepovratna loputa -  prirobnična</t>
  </si>
  <si>
    <t xml:space="preserve">Dobava in montaža prirobnične nepovratne lopute, primerna za vodoravno ali navpično vgradnjo, komplet protiprirobnico, s tesnilnim in vijačnim materialom.  </t>
  </si>
  <si>
    <t>Tlačna stopnja PN10, temperatura delovanja 0°C do 160°C:</t>
  </si>
  <si>
    <t>Dobava in montaža polnilne/praznilne pipe z nastavkom za gumijasto cev, navojni priključek, zaporno ročico in navojnim zapornim čepom, komplet s spojnim in tesnilnim materialom</t>
  </si>
  <si>
    <t>Ustreza: Kovina Herz ali enakovredno</t>
  </si>
  <si>
    <t>Tlačna stopnja PN16, temperatura delovanja 0°C do 150°C:</t>
  </si>
  <si>
    <t>Tuljka</t>
  </si>
  <si>
    <t>Dobava in montaža potopne tuljke za vgradnjo temperaturnega tipala, komplet s spojnijm in pritrdilnim materialom.</t>
  </si>
  <si>
    <t>DN15, l= 100mm</t>
  </si>
  <si>
    <t xml:space="preserve">Navojna spojka </t>
  </si>
  <si>
    <t>Dobava in montaža navojne spojke, z notranjimi navojnimi priključki, podaljšana za montažo, ki služi kot uvodnica za montažo polnilne pipe, termometra, manometra, ipd.</t>
  </si>
  <si>
    <t>Merilno območje  0°C do 160°C</t>
  </si>
  <si>
    <t>Dobava in montaža manometera, vzmetni, premer okrova 100mm priključek 1/2" radialno navzdol, merilna natančnost 1,6% od končne vrednosti skale - merilno območje 0-25 bar, komplet z tripotno manometersko pipo in vsem spojnim in tesnilnim materialom.</t>
  </si>
  <si>
    <t xml:space="preserve">Merilno območje  0-25 bar </t>
  </si>
  <si>
    <t xml:space="preserve">Jeklene brezšivne cevi </t>
  </si>
  <si>
    <t>Dobava in montaža jeklenih brezšivnih cevi iz celega vključno s spojnim, varilnim in montažnim materilom, ki ustrezajo standardu SIST EN 10216-1 (DIN 2448, DIN 1629) za mere, mase in dobavne pogoje. Material cevi je P235TR1 (St 37-0).</t>
  </si>
  <si>
    <t>Antikorozijska zaščita</t>
  </si>
  <si>
    <t>Zaščita jeklenih cevovodov in nosilne konstrukcije s temeljno zaščitno barvo za kovino po predhodnem čiščenju rje in maščob. Dvakratno pleskanje!</t>
  </si>
  <si>
    <t>Izolacija cevovodov in opreme</t>
  </si>
  <si>
    <t>Dobava in montaža izolacije za cevi, izmenjevalce in druge elemente s cevaki in ploščami iz kamene volne, dodatno zaščiteno z Al. pločevino debeline 0,8 mm (s pritrjeno napisno tablico vseh elementov - obračun po dejanskih izmerah), za zaščito z Al. pločevino upoštevati končni zunanji premer cevovoda oziroma elementa z izolacijo in število kolen skladno z grafičnimi prilogami načrta.</t>
  </si>
  <si>
    <t>cevi DN50 - debelina izolacije 50 mm</t>
  </si>
  <si>
    <t>cevi DN65 - debelina izolacije 70 mm</t>
  </si>
  <si>
    <t>izmenjevalec - debelina izolacije 80 mm (plošče)</t>
  </si>
  <si>
    <t>Kovinski lijak</t>
  </si>
  <si>
    <t>Kovinski lijak s sifonom (izdelava na gradbišču po izvedbi vseh izpustnih cevi)</t>
  </si>
  <si>
    <t xml:space="preserve">Dobava in montaža montažnega in pritrdilnega materiala sestavljenega iz tipskih jeklenih vroče cinkanih konstrukcijskih elementov, s tipskimi spojnimi elementi z vijačnimi zvezami materiala 8.8. Kombinacije tipskih elementov se izbere skladno z navodili oz. priporočili proizvajalca o nosilnosti. Ves vgrajen montažni material mora imeti CE oznako. </t>
  </si>
  <si>
    <t>Nosilni material</t>
  </si>
  <si>
    <t>Dobava in montaža jeklenih nosilcevi za pritrditev  izmenjevalca z jeklenimi nosilci iz različnih profilov, jeklenimi ploščami za pritrditev v tla, sidrnimi vijaki... vključno z montažo in antikorozijsko zaščito.</t>
  </si>
  <si>
    <t>Primar STV</t>
  </si>
  <si>
    <t>Dobava in montaža spiralnega prenosnika toplote za STV v ležeči izvedbi in razstavljivi varianti. Kompletno iz nerjavečega jekla kvalitete AISI 304, izdelan v skladu z evropsko zakonodajo o tlačni opremi PED 2014/68 EU, preračunski list po EN 13445, z izjavo o skladnosti CE, v kompletu s prirobnicami in protiprirobnicami.</t>
  </si>
  <si>
    <t>Primarna stran: 70°/35° C NP16, DN50
Sekundarna stran: 10°/60° C NP16, DN100
Q = 87.5 kW
Ustreza Giaflex tip PT-s 5/2.1D 5C-I-NIRO ali enakovredno</t>
  </si>
  <si>
    <t>Regulator diferenčnega tlaka brez pomožne energije, prehodne izvedbe, s prirobničnimi priključki, tlačno razbremenjen s kovinskim mehom. Ventil z naraščajočim diferenčnim tlakom zapira. Ohišje izdelano iz sive litine (EN-JL 1040), enakoprocentna karakteristika ventila, kovinsko tesnilo sedeža. Pogon ventila izdelan iz pločevine (stW22), membrana iz EPDM. Najvišja dovoljena temperatura medija je 150°C, največji diferenčni tlak 25bar (oz. tlačna stopnja).
DN25, PN16, kvs = 8
Želeno območje diferenčnega tlaka: 0,5...1,5 bar
Ustreza Samson tip 42-24A ali enakovredno</t>
  </si>
  <si>
    <t>Prehodni regulacijski ventil s prirobničnimi priključki, tlačno razbremenjen z razbremenilnim mehom. Ohišje izdelano iz sive litine (EN-GJL-250) , enakoprocentna karakteristika ventila, kovinsko tesnenje. Najvišja dovoljena temperatura 150°C.
Elektromotorni pogon v izvedbi s prekrivno matico, napajalna napetost 230VAC 50Hz, trotočkovno krmiljenje. Najvišji diferenčni tlak, ki ga zapira ventil je 25bar.
DN15, PN16, kvs = 4 m3/h
Ustreza Samson tip 3213 z elektromagntnim pogonom 5825-10 230VAC 3T ali enakovredno</t>
  </si>
  <si>
    <r>
      <t>dimenzija kalorimetra: DN25
Qn= 2.5 m</t>
    </r>
    <r>
      <rPr>
        <i/>
        <vertAlign val="superscript"/>
        <sz val="9"/>
        <rFont val="Arial"/>
        <family val="2"/>
        <charset val="238"/>
      </rPr>
      <t>3</t>
    </r>
    <r>
      <rPr>
        <i/>
        <sz val="9"/>
        <rFont val="Arial"/>
        <family val="2"/>
        <charset val="238"/>
      </rPr>
      <t>/h, Qmax= 5 m3/h
Ustreza: Enerkon,  CF-ECHO II - 2,5-260 ali enakovredno</t>
    </r>
  </si>
  <si>
    <t>Nepovratna loputa -  navojna</t>
  </si>
  <si>
    <t xml:space="preserve">Dobava in montaža nepovratne lopute, primerna za vodoravno ali navpično vgradnjo, komplet s tesnilnim ter spojnim materialom.  </t>
  </si>
  <si>
    <t xml:space="preserve">Dobava in montaža enostopenjske centrifugalne črpalke s suhim rotorjem v kompaktni inline izvedbi z direktno prirobljenim trifaznim motorjem in enodelno gredjo ali z laterno in s spojko togo povezanim normiranim motorjem (izvedba N). Serija IPL je primerna za cevno vgradnjo ali za postavitev na temelje. Konzole so dobavljive kot pribor. S prisilno oblitim, od smeri vrtenja neodvisnim, nagubanim drsnim obročnim tesnilom in kavitacijsko reducirnim tekačem iz umetne mase, za temperaturno območje (-10 °C do +120 °C). </t>
  </si>
  <si>
    <r>
      <t xml:space="preserve">Č.9
voda
V= 2.200 l/h, dp=37 kPa
Pel= 120 W; I=0,33A; U=400V/50 Hz /3F
</t>
    </r>
    <r>
      <rPr>
        <i/>
        <sz val="9"/>
        <rFont val="Arial"/>
        <family val="2"/>
        <charset val="238"/>
      </rPr>
      <t>Ustreza: WILO; VeroLine-IPL 25/70-0,12/2 ali enakovredno</t>
    </r>
  </si>
  <si>
    <t xml:space="preserve">Dobava in montaža poševnosedežnega ventila za hidravlično uravnoteženje PN10 namenjen za delovno temperaturo od 0°C do 90°C. Ventil ima proporcionalno karakteristiko dušenja, merilne priključke za merjenje pretoka, tlaka in temperature, ročno nastavitveno kolo z numerično skalo, funkcijo zapornega elementa, priključek za polnjenje/praznjenje. Postavka vključuje nastavitev pretoka s pomočjo merilnega instrumenta in izdelavo zapisnika o doseženih pretokih komplet  s vsem potrebnim tesnilnim in spojnim materialom.  </t>
  </si>
  <si>
    <t>Ustreza: Danfoss, tip: MSV-BD 32 ali enakovredno</t>
  </si>
  <si>
    <t>cevi DN32 - debelina izolacije 40 mm</t>
  </si>
  <si>
    <t>Skupne postavke</t>
  </si>
  <si>
    <t>Zbirne jeklene cevi</t>
  </si>
  <si>
    <t>Zbirne jeklene cevi za zbiranje vseh izpustov in odzračevanj in speljano v kanalizacijo z vsemi deli (po dejanskih izmerah vpis v gr. dnevnik)</t>
  </si>
  <si>
    <t>Gasilnik</t>
  </si>
  <si>
    <t>Ročni gasilnik na prah ABC oziroma "S" gasilnik, namenjen za gašenje začetnih požarov trdnih snovi, vnetljivih tekočin ter plinov in požarov na električnih napeljavah in napravah s količino prahu 6 kg.</t>
  </si>
  <si>
    <t>Rentgeniziranje zvarov</t>
  </si>
  <si>
    <t>Rentgeniziranje 30% zvarov (100% po obodu) določenih s strani vodje nadzora, komplet z izdelavo poročila s strani pooblaščene organizacije.</t>
  </si>
  <si>
    <t>Izvedba tlačnega preizkusa cevovodov, s hladno vodo, po navodilih iz tehničnega poročila oz. navodilih proizvajalca cevnega sistema. Po uspešnem preizkusu se izdela zapisnik podpisan s strani izvajalaca preizkusa in nadzornega organa.</t>
  </si>
  <si>
    <t>VROČEVODNI PRIKLJUČEK</t>
  </si>
  <si>
    <t>Izvedba del v priključnem jašku</t>
  </si>
  <si>
    <t>Zaščita jeklenih cevovodov in nosilne konstrukcije s temeljno zaščitno barvo za kovino po predhodnem čiščenju rje in maščob. Dvakratno pleskanje z dvokomponentnim hitro sušečim acril silicone premazom v skupni debelini 50 µm. Trajna temperaturna obstojnost 400°C (Jotun Solvalitt ali enakovredno).</t>
  </si>
  <si>
    <t>Dobava in montaža izolacije s cevaki izolacijskega materiala λ = 0.035 W/mK iz mineralnih vlaken (rezani cevaki mineralne volne). Material mora po morebitni navlažitvi omogočati popolno osušitev. Cevi je potrebno pred polaganjem mineralne volne oviti z aluminijasto folijo debeline 0,1 mm. Cevaki morajo biti speti na razdalji max. 0,3 m z Al. žico 3mm. Izolacijski sloj cevovoda v jašku mora biti dodatno zaščiten z Al. pločevino debeline 0.8 mm (za zaščito z Al. pločevino upoštevati končni zunanji premer cevovoda oziroma elementa z izolacijo).</t>
  </si>
  <si>
    <t>cev DN65 - D izolacije = 70 mm</t>
  </si>
  <si>
    <t>Izvedba priklopov</t>
  </si>
  <si>
    <t>Izvedba priklopov cevi DN65 na obstoječe cevi DN65, vključno s pripravo zvarnega roba ter varilnim in montažnim materialom.</t>
  </si>
  <si>
    <t>Rentgeniziranje zvarov (100% po obodu) na mestih priklopa na primarno omrežje ter ostalih mestih določenih s strani vodje nadzora, komplet z izdelavo poročila s strani pooblaščene organizacije.</t>
  </si>
  <si>
    <t>Odstranitev cevi</t>
  </si>
  <si>
    <t>Odstranitev obstoječih jeklenih cevi za ogrevanje dimenzij DN32 in DN65 v kompletu z vsemi nosilci in podporami v kineti, izolacijskim materialom, nakladanje na kamion in odvoz na deponijo (z razkladanjem) k registriranemu zbiralcu tovrstnih odpadkov (v kompletu s plačilom vseh potrebnih okoljskih dajatev) s plačilom takse za izolacijo in predložitvijo evidenčnih listov.</t>
  </si>
  <si>
    <t>Predizolirani cevovodi</t>
  </si>
  <si>
    <t>Predizolirana cev</t>
  </si>
  <si>
    <t>Dobava in montaža predizolirane cevi (Brugg Premant ali enakovredno) za daljinsko ogrevanje (debelina izolacije 2) v kompletu z varilnim, tesnilnim in drobnim montažnim materialom, primerna za temperaturo do +140 °C in tlak do 25 bar, jeklena medijska cev (St 37.0 DIN 2448/1629; SIST EN 253), izolacija iz poliuretanske pene (PUR), ki ne vsebuje CFC, PE-folija in na koncu še trdi polietilenski (HDPE) zaščitni plašč. V cevi so vgrajene tudi signalne (alarmne) žice.</t>
  </si>
  <si>
    <t>DN65/160 (76,1 x 2,9) L=6m</t>
  </si>
  <si>
    <t>DN65/160 (76,1 x 2,9) L=12m</t>
  </si>
  <si>
    <t>Predizolirano koleno</t>
  </si>
  <si>
    <t>Dobava in montaža cevnega kolena 90° (Premant ali enakovredno) za daljinsko ogrevanje (debelina izolacije 2) primerno za temperaturo do +140 °C in tlak do 25 bar, jeklena medijska cev (St 37.0 DIN 2448/1629; SIST EN 448), izolacija iz poliuretanske pene (PUR), ki ne vsebuje CFC, PE-folija in na koncu še trdi polietilenski (HDPE) zaščitni plašč. V cevnem kolenu so vgrajene tudi signalne (alarmne) žice.</t>
  </si>
  <si>
    <t>DN65/160 (76,1 x 2,9) 0.65x0.65m</t>
  </si>
  <si>
    <t>Spojka</t>
  </si>
  <si>
    <t xml:space="preserve">Set spojka (Premant ali enakovredno) izdelana po standardu SIST EN 489, dvojno tesnenje. Za izvedbo spojev z izolacijskim materialom. Set sestavljajo: HDPE-spojna cev, dve PE- termostezni manšeti, paket s PUR-peno, odzračevalni in varilni čep ter brusilni trak. </t>
  </si>
  <si>
    <t>DN65/160 D=160</t>
  </si>
  <si>
    <t>Zaključna kapa</t>
  </si>
  <si>
    <t>Dobava in montaža termostezne zaključne kape (Premant DHEC ali enakovredno), kot zaključek pri hišnih priključkih, material: polimeriziran in modificiran poliolefin, premazan s posebno lepljivo snovjo, odporen do temperature 140 °C.</t>
  </si>
  <si>
    <t>Zidno tesnilo</t>
  </si>
  <si>
    <t>Dobava in montaža zidnega tesnila (PREMANT ali enakovredno), labirintno zidno tesnilo za vgradnjo v zid pri prehodu predizolirane cevi skozi zid, izdelano
iz profilirane neoprenske gume.</t>
  </si>
  <si>
    <t>Kompenzacijske blazine</t>
  </si>
  <si>
    <t>Dobava in montaža blazin za kompenzacijo raztezkov skupaj s pritrdilnim trakom iz steklenih vlaken ter PVC zaščitno folijo za povitje blazin.</t>
  </si>
  <si>
    <t>Serija 1 1000x120x40mm ZA D=90-160</t>
  </si>
  <si>
    <t>Podstavki</t>
  </si>
  <si>
    <t>Dobava in montaža podstavkov iz stirodurja 500x200x100mm.</t>
  </si>
  <si>
    <t>Dobava in polaganje opozorilnega traku POZOR TOPLOVOD.</t>
  </si>
  <si>
    <t xml:space="preserve">Ivedba ognjevarne zažčite pob požarnih loputah, požarne odpornosti 90 minut komplet z dobavopotrebnega materiala, s potrebnimi certifikati in označitvijo s samolepilno nalepko. </t>
  </si>
  <si>
    <t>Dobava in montaža prezračevalnega ventila za odvod zraka s fiksnim difuzijskim obročem ter nastavljvim krožnikom za odpiranje in zapiranje ventila,  izdelan jeklene pločevine, pobarvan s prašno barvo v RAL 9010, ter vsem potrebnim pritrdilnim, tesnilnim, spojnim in montažnim materialom.</t>
  </si>
  <si>
    <t>Dobava in montaža prezračevalnega ventila za dovod zraka s fiksnim difuzijskim obročem ter nastavljvim krožnikom za odpiranje in zapiranje ventila,  izdelan jeklene pločevine, pobarvan s prašno barvo v RAL 9010, ter vsem potrebnim pritrdilnim, tesnilnim, spojnim in montažnim materialom.</t>
  </si>
  <si>
    <t>Dobava in montaža vstavljive okrogla požarne lopute z dvema polkrožnima lamelama, termičnim členom in intumescenčnim materialom v postelji lamel, ki tesno zapre prehod v primeru požara. Certificirano po EN 15650, vključno z materialom za vgradnjo (pritrdilni kotniki).</t>
  </si>
  <si>
    <t>Ivedba ognjevarne zažčite pob požarnih loputah, požarne odpornosti 90 minut komplet z dobavopotrebnega materiala, s potrebnimi certifikati in označitvijo s samolepilno nalepko.</t>
  </si>
  <si>
    <t>Ustreza: Tip, KLIMOR EVO S 5310 13235 ali enakovreden proizvod.</t>
  </si>
  <si>
    <t>Dobava in montaža dozirne naprave za mehčanje vode vključno s spojnim, tesnilnim in montažnim materialom.
- Elektronsko volumetrično krmiljenje
Volumen ionskega izmenjevalca: 75 l
Volumen solnika: 300 l
Poraba soli: 13,5 kg/reg
Priključek: 1˝
Krmilni ventil: KERAMIS K63B-3
Dimenzije: 1.520 xfi315x1.340, solnik: 1140x fi610
Tlak: 2-6 bar
Pretok: max 3,75 m3/h
- Ohišje filtra -transparentno-1" -568x120
- Vložek filtra 20micr. 4m3/h 508x63x27
- Zagon mehčalne naprave (meritev vhodne in izhodne trdote, nastavitev regeneracije, seznanitev uporabnika z delovanjem naprave)</t>
  </si>
  <si>
    <r>
      <t xml:space="preserve">Notranja  vhodna vrata v sivo/rdečo cono 'Vo-14':
</t>
    </r>
    <r>
      <rPr>
        <sz val="9"/>
        <rFont val="Arial"/>
        <family val="2"/>
        <charset val="238"/>
      </rPr>
      <t>zidna odprtina:  120/215 cm
vrata (min. svetla): 90+20 cm
Notranja lesena dvokrilna vrata. Dim. (svetla mera enega krila vrat) 90 cm. Kovinski podboj RAL po izboru projektanta. Krilo polno leseno s površinsko obdelavo MAX laminat po izbiri projektanta. Cilindrična ključavnica, sistemski ključ, inoks kljuki, trojna vratna nasadila in vse potrebno okovje, samozapiralo. Krilni zaustavljalec in napis na vratih. 
Delitev po zgornji skici. Smer odpiranja vrat po načrtu tlorisa.</t>
    </r>
  </si>
  <si>
    <t>-Ponudnik mora upoštevati, da je predmet ponudbe izgradnja celotnega komunikacijskega omrežja. 
Ponudnik mora v ponudbi izkazati, da je pogodbeni partner proizvajalca opreme - dokazilo je izjava proizvajalca 
Garancija proizvajalca: 
.- mrežna oprema (TIP1, TIP2, TIP3, TIP4, TIP5, TIP6) minimalno 5 let
.- WiFi controller (TIP7) minimalno 3 leta
Sevalni del omrežja WiFi dostopne točke morajo ustrezati omejenim sevalnim standardom v skladu  Uredbo o elektromagnetnem sevanju v naravnem in življenjskem okolju (Ul RS 70/96) za 1.območje, ki upošteva bolnišnična, negovalna in izobraževalna okolja ter sledečim standardom ter navodilom:
* navodilo 2013/35/EU in 1999/519/EC
*  Standard EN62311 ed.2 
*  Standard EN62479 
*  Standard EN60601-1-2</t>
  </si>
  <si>
    <t>a.) Nosilec 19" vgradne višine 1U(1HE) z odprtinami za vgradnjo do max 24
priključnih konektorjev RJ45 in organizatorjem kablov ter ozemljitvijo - barva ČRNA</t>
  </si>
  <si>
    <t>S1.</t>
  </si>
  <si>
    <t>VODOVOD IN KANALIZACIJA</t>
  </si>
  <si>
    <t>S4.</t>
  </si>
  <si>
    <t>PLINSKA INSTALACIJA</t>
  </si>
  <si>
    <t>TPP + VROČEVOD</t>
  </si>
  <si>
    <t>Zunanja ureditev</t>
  </si>
  <si>
    <t>Meteorna kanalizacija</t>
  </si>
  <si>
    <t>Fekalna kanalizacija</t>
  </si>
  <si>
    <t>E2.</t>
  </si>
  <si>
    <t>KONTROLA PRISTOPA</t>
  </si>
  <si>
    <t>E1.</t>
  </si>
  <si>
    <t>VIDEONADZOR</t>
  </si>
  <si>
    <t>E3.</t>
  </si>
  <si>
    <t xml:space="preserve">GRADBENA DELA </t>
  </si>
  <si>
    <t xml:space="preserve">ELEKTROMONTAŽNA DELA </t>
  </si>
  <si>
    <t>Primarni del TOPLOTNA POSTAJA</t>
  </si>
  <si>
    <t xml:space="preserve">REKAPITULACIJA </t>
  </si>
  <si>
    <t>Javna razsvetljava</t>
  </si>
  <si>
    <t>GRADBENA IN ELEKTRO DELA - TK</t>
  </si>
  <si>
    <t>RAZSVETLJAVA</t>
  </si>
  <si>
    <t>VODOVNI MATERIAL</t>
  </si>
  <si>
    <t>RAZDELILNIKI</t>
  </si>
  <si>
    <t>E4.</t>
  </si>
  <si>
    <t>UNIVERZALNO OŽIČENJE-PASIVA</t>
  </si>
  <si>
    <t>E6.</t>
  </si>
  <si>
    <t>MULTIMEDIJA</t>
  </si>
  <si>
    <t>E5.</t>
  </si>
  <si>
    <t>UNIVERZALNO OŽIČENJE-AKTIVA</t>
  </si>
  <si>
    <t>E7.</t>
  </si>
  <si>
    <t>SESTRSKI KLICNI SISTEM</t>
  </si>
  <si>
    <t>E8.</t>
  </si>
  <si>
    <t>AVTOMATSKO ODKRIVANJE IN JAVLJANJE POŽARA</t>
  </si>
  <si>
    <t>E9.</t>
  </si>
  <si>
    <t>ODVOD DIMA IN TOPLOTE</t>
  </si>
  <si>
    <t>E10.</t>
  </si>
  <si>
    <t>DOMOFON</t>
  </si>
  <si>
    <t>E11.</t>
  </si>
  <si>
    <t>STRELOVOD IN OZEMLJITEV</t>
  </si>
  <si>
    <t>E12.</t>
  </si>
  <si>
    <t>ZUNANJA UREDITEV</t>
  </si>
  <si>
    <t>E13.</t>
  </si>
  <si>
    <t>CNS</t>
  </si>
  <si>
    <t>E14.</t>
  </si>
  <si>
    <t>OBRTNIŠKA DELA</t>
  </si>
  <si>
    <t>ELEKTRIČNE INŠTALACIJE TK PRIKLJUČEK</t>
  </si>
  <si>
    <t>Izdelava samoskrčnih kabelskih končnikov za kabel iz PVC mase (2 x 150 mm2 ), montaža kabelskih čevljev Al-Cu.</t>
  </si>
  <si>
    <t>Dobava in montaža enodelne PVC prostostoječe omarice (R.O), skupaj s podstavkom, kot npr Elsta Mosdorfer F5 1080/320 (višina 1080 mm, širina 785 mm, globina 320 mm), tritočkovno zapiranje, ključavnica.</t>
  </si>
  <si>
    <t>Rdeča Stigmaflex cev f160 mm skupaj z polaganjem,  original čepi, vodotesnimi spoji, distančniki, koleni, …</t>
  </si>
  <si>
    <t>- 15x17 mm (kot npr. NIK 1)</t>
  </si>
  <si>
    <t>- 30x17 mm (kot npr. NIK 2)</t>
  </si>
  <si>
    <t>FO (9/125) indoor/outdoor kabel 12xFO SM s polaganjem
•tip kabla universal
•tip vlakna OS1/OS2 enorodovno (single mode)
•enocevčna gradnja polnjena z gelom
•označevanje vlaken skladno z TIA-598-C
•HalogenFree FlameRetardant - ne gori in ne povzroča halogenih plinov
•ustreznostni standardi gradnje ISO/IEC 11801, IEC 60794 in BS EN 50173-1
•testni standard IEC 60794-1-21 in IEC 60794-1-22
•zaščita pred vdorom vode v skladu z IEC 60794 -1-22-F5C
•temperaturno območje delovanja -20 do +60°C</t>
  </si>
  <si>
    <t xml:space="preserve">GKV - FO
Optični delilnik LC/UPC 36/48 za 36 vlaken z nameščenimi 18 dvojnimi spojniki
SM LC/PC–1HU komplet s priborom (kaseta, montaža), </t>
  </si>
  <si>
    <t xml:space="preserve">SKUPNO FO:
Zaključni kabel z LC/UPC konektorjem SM
</t>
  </si>
  <si>
    <t>Priključni kabel FO 4xLC 2m OS1/OS2 SM</t>
  </si>
  <si>
    <t>TK - FO - kabel ostane nezaključen - zaključi ga operater
Optični delilnik LC/UPC 12/48 vlaken z nameščenimi 6 dvojnimi spojniki SM
LC/UPC–1HU komplet s priborom (kaseta, montaža)</t>
  </si>
  <si>
    <t>KV-1 - FO
Optični delilnik LC/UPC 12/48 vlaken z nameščenimi 6 dvojnimi spojniki SM
LC/UPC–1HU komplet s priborom (kaseta, montaža)</t>
  </si>
  <si>
    <t>GKV-KV1 - U/FTP ClassEA
Kabel EN-ClassEA (EIA/TIA Cat 6A) 23 AWG U/FTP 4 Pair LSHF/LSZH Cable
Orange EuroClass B2ca s1a d1 a1 500m s polaganjem,  s karakteristikami:
●CPR razred B2ca-s1a-d1-a1 (EN13501-6) požarne varnosti
●Insertion Loss pri 100m in f=500MHz &lt;43,1dB
●Return Loss pri 100m in f=500MHz &gt;20,1dB
●NEXT pri f=500MHz &gt;81,6dB
●PSNEXT pri f=500MHz &gt;78,6dB
●PSANEXT pri f=500MHz &gt;99,9dB
●PSAACR-F pri f=500MHz &gt;53,7dB
●Dovoljena sila vleke med montažo &gt;95N
●Dovoljen radij ukrivljenosti med delovanjem do 4xdiameter kabla
●Dovoljena temperatura med delovanjem - 20°C do 75°C
●Dovoljena PoE obremenitev v skladu z IEEE802.3bt Type4 (90W)</t>
  </si>
  <si>
    <t xml:space="preserve">GKV - U/FTP
Stikalni panel EN-ClassEA (EIA/TIA Cat 6A) 12p FTP, zaključen,  sestavljen iz:
</t>
  </si>
  <si>
    <t>b.) Zaključni konektor RJ45 tipa FTP EN-ClassEA (EIA/TIA Cat6A) kot npr.
Leviton 10GPlus ToolFree s karakteristikami:
●barva črna
●kovinsko ohišje za preprečevanje PoE pregrevanja
●protiprašni pokrov na konektorju
●ToolFree zaključevanje
●Pozlačeni (min 50μm - mikrometer) bakreni kontakti
●Testiran na min 750 vklopov in izklopov
●Dovoljena temperatura med delovanjem - 10°C do 60°C
●Dovoljena PoE obremenitev v skladu z IEEE802.3bt Type3 (60W)
/ porabniki kot npr. kamere, WiFi, ključavnice….</t>
  </si>
  <si>
    <t>b.) Zaključni konektor RJ45 tipa FTP EN-ClassEA (EIA/TIA Cat6A) s karakteristikami:
●barva črna
●kovinsko ohišje za preprečevanje PoE pregrevanja
●protiprašni pokrov na konektorju
●ToolFree zaključevanje
●Pozlačeni (min 50μm - mikrometer) bakreni kontakti
●Testiran na min 750 vklopov in izklopov
●Dovoljena temperatura med delovanjem - 10°C do 60°C
●Dovoljena PoE obremenitev v skladu z IEEE802.3bt Type3 (60W)
/ porabniki kot npr. kamere, WiFi, ključavnice….</t>
  </si>
  <si>
    <t xml:space="preserve">Priključni kabel S/FTP cat 6A - EN-ClassEA 2xRJ45 LSF/OH 2m, </t>
  </si>
  <si>
    <t>1HE 19" organizer vertikalni - panelni razvod</t>
  </si>
  <si>
    <t>KV-1 - U/FTP
Stikalni panel EN-ClassEA (EIA/TIA Cat 6A) 12p FTP, zaključen,  sestavljen iz:</t>
  </si>
  <si>
    <t>GKV 2N (prostor N.2.B-25): razvod do priključkov Klet,
Pritličje, 1N, 2N, 3N, 4N in 5N/Streha:
Glavno komunikacijko vozlišče GKV
Omara GKV-1…...Dobava, montaža in ozemljitev 19” rack omare
KOMUNIKACIJSKA OMARA 42HE
•dim. (ŠxGxV) 700 x 1000 x 2073mm
• 4x 19˝ Server profili spredaj in zadaj, hitro nastavljivi po globini,
standardni zamik 100-740-260mm
• 6x vzdolžni profil
•vertikalni urejevalniki kablov spredaj levo in desno
•pokrov z odprtino za vgradnjo hladilne enote
•uvodi kablov:
na dnu omare: z vseh strani, višina odprtine za kable 72mm
na pokrovu omare: spredaj, zadaj, levo 2x in desno 2x
•spredaj in zadaj kovinska perforirana vrata, hitro snemljiva,
•kot odpiranja 120°, zračnost 70%, ključavnica z nihajno ročico
•bočni stranici, hitro snemljivi, spodaj perforirani, ključavnica Minilock
•ozemljitveni set
•stopnja zaščite IP20
• nosilnost omare 5000N (opcija 8000N)
•skladnost IEC 60297-1 in IEC 60297-2
•CE certifikat 73/23/EEC LVD
• barva RAL 7035</t>
  </si>
  <si>
    <t>Omara GKV-2…...Dobava, montaža in ozemljitev 19” rack omare
KOMUNIKACIJSKA OMARA 42HE
•dim. (ŠxGxV) 700 x 1000 x 2073mm
• 4x 19˝ Server profili spredaj in zadaj, hitro nastavljivi po globini,
standardni zamik 100-740-260mm
• 6x vzdolžni profil
•vertikalni urejevalniki kablov spredaj levo in desno
•pokrov z odprtino za vgradnjo hladilne enote
•uvodi kablov:
na dnu omare: z vseh strani, višina odprtine za kable 72mm
na pokrovu omare: spredaj, zadaj, levo 2x in desno 2x
•spredaj in zadaj kovinska perforirana vrata, hitro snemljiva,
•kot odpiranja 120°, zračnost 70%, ključavnica z nihajno ročico
•bočni stranici, hitro snemljivi, spodaj perforirani, ključavnica Minilock
•ozemljitveni set
•stopnja zaščite IP20
• nosilnost omare 5000N (opcija 8000N)
•skladnost IEC 60297-1 in IEC 60297-2
•CE certifikat 73/23/EEC LVD
• barva RAL 7035</t>
  </si>
  <si>
    <t>Delovna mesta (328x)
Kabel EN-ClassEA (EIA/TIA Cat 6A) 23 AWG U/FTP 4 Pair LSHF/LSZH Cable
Orange EuroClass B2ca s1a d1 a1 500m s polaganjem,  s karakteristikami:
●CPR razred B2ca-s1a-d1-a1 (EN13501-6) požarne varnosti
●Insertion Loss pri 100m in f=500MHz &lt;43,1dB
●Return Loss pri 100m in f=500MHz &gt;20,1dB
●NEXT pri f=500MHz &gt;81,6dB
●PSNEXT pri f=500MHz &gt;78,6dB
●PSANEXT pri f=500MHz &gt;99,9dB
●PSAACR-F pri f=500MHz &gt;53,7dB
●Dovoljena sila vleke med montažo &gt;95N
●Dovoljen radij ukrivljenosti med delovanjem do 4xdiameter kabla
●Dovoljena temperatura med delovanjem - 20°C do 75°C
●Dovoljena PoE obremenitev v skladu z IEEE802.3bt Type4 (90W)</t>
  </si>
  <si>
    <t xml:space="preserve">Stikalni panel EN-ClassEA (EIA/TIA Cat 6A) 24p FTP, zaključen, sestavljen iz:
</t>
  </si>
  <si>
    <t>b.) Zaključni konektor RJ45 tipa FTP EN-ClassEA (EIA/TIA Cat6A) s karakteristikami:
●barva črna
●kovinsko ohišje za preprečevanje PoE pregrevanja
●protiprašni pokrov na konektorju
●ToolFree zaključevanje
●Pozlačeni (min 50μm - mikrometer) bakreni kontakti
●Testiran na min 750 vklopov in izklopov
●Dovoljena temperatura med delovanjem - 10°C do 60°C
●Dovoljena PoE obremenitev v skladu z IEEE802.3bt Type3 (60W)                                                                       / porabniki kot npr. kamere, WiFi, ključavnice….</t>
  </si>
  <si>
    <t xml:space="preserve">Stikalni panel EN-ClassEA (EIA/TIA Cat 6A) 14p FTP, zaključen, sestavljen iz:
</t>
  </si>
  <si>
    <t>Zaključni konektor za VTIČNICO RJ45 tipa FTP EN-ClassEA (EIA/TIA Cat6A) z
montažnim nastavkom tipa AMP/BRX za vgradnjo v montažne okvirje za P/O ali
N/O vgradnjo s karakteristikami:</t>
  </si>
  <si>
    <t>Priključni kabel S/FTP cat 6A - EN-ClassEA 2xRJ45 LSF/OH 1m</t>
  </si>
  <si>
    <t>Priključni kabel S/FTP cat 6A - EN-ClassEA 2xRJ45 LSF/OH 2m</t>
  </si>
  <si>
    <t>Priključni kabel S/FTP cat 6A - EN-ClassEA 2xRJ45 LSF/OH 3m</t>
  </si>
  <si>
    <t>WiFi (94x)
Kabel EN-ClassEA (EIA/TIA Cat 6A) 23 AWG U/FTP 4 Pair LSHF/LSZH Cable
Orange EuroClass B2ca s1a d1 a1 500m s polaganjem, kot npr. Leviton/Brand-
Rex s karakteristikami:
●CPR razred B2ca-s1a-d1-a1 (EN13501-6) požarne varnosti
●Insertion Loss pri 100m in f=500MHz &lt;43,1dB
●Return Loss pri 100m in f=500MHz &gt;20,1dB
●NEXT pri f=500MHz &gt;81,6dB
●PSNEXT pri f=500MHz &gt;78,6dB
●PSANEXT pri f=500MHz &gt;99,9dB
●PSAACR-F pri f=500MHz &gt;53,7dB
●Dovoljena sila vleke med montažo &gt;95N
●Dovoljen radij ukrivljenosti med delovanjem do 4xdiameter kabla
●Dovoljena temperatura med delovanjem - 20°C do 75°C
●Dovoljena PoE obremenitev v skladu z IEEE802.3bt Type4 (90W)</t>
  </si>
  <si>
    <t xml:space="preserve">Stikalni panel EN-ClassEA (EIA/TIA Cat 6A) 24p FTP, zaključen sestavljen iz:
</t>
  </si>
  <si>
    <t xml:space="preserve">Stikalni panel EN-ClassEA (EIA/TIA Cat 6A) 22p FTP, zaključen, sestavljen iz:
</t>
  </si>
  <si>
    <t>Zaključni konektor za VTIČNICO RJ45 tipa FTP EN-ClassEA (EIA/TIA Cat6A) z
montažnim nastavkom tipa AMP/BRX za vgradnjo v montažne okvirje za P/O ali
N/O vgradnjo s karakteristikami:
●barva črna
●kovinsko ohišje za preprečevanje PoE pregrevanja
●protiprašni pokrov na konektorju
●ToolFree zaključevanje
●Pozlačeni (min 50μm - mikrometer) bakreni kontakti
●Testiran na min 750 vklopov in izklopov
●Dovoljena temperatura med delovanjem - 10°C do 60°C
●Dovoljena PoE obremenitev v skladu z IEEE802.3bt Type3 (60W)
/ porabniki kot npr. kamere, WiFi, ključavnice….</t>
  </si>
  <si>
    <t xml:space="preserve">Stikalni panel EN-ClassEA (EIA/TIA Cat 6A) 18p FTP, zaključen sestavljen iz:
</t>
  </si>
  <si>
    <t>KV-1 - Pritličje (P.A-02) - Backup prostor: :
Komunikacijko vozlišče KV-1
Dobava, montaža in ozemljitev 19” rack omare
KOMUNIKACIJSKA OMARA 24HE
•dim. (ŠxGxV) 700 x 1000 x 1267mm
• 4x 19˝ Server profili spredaj in zadaj, hitro nastavljivi po globini,
standardni zamik 100-740-260mm
• 4x vzdolžni profil
•vertikalni urejevalniki kablov spredaj levo in desno
•pokrov z odprtino za vgradnjo hladilne enote
•uvodi kablov:
na dnu omare: z vseh strani, višina odprtine za kable 72mm
na pokrovu omare: spredaj, zadaj, levo 2x in desno 2x
•spredaj in zadaj kovinska perforirana vrata, hitro snemljiva,
•kot odpiranja 120°, zračnost 70%, ključavnica z nihajno ročico
•bočni stranici, hitro snemljivi, spodaj perforirani, ključavnica Minilock
•ozemljitveni set
•stopnja zaščite IP20
•skladnost IEC 60297-1 in IEC 60297-2
•CE certifikat 73/23/EEC LVD
• barva RAL 7035
Ostalo dodatno v omari:
• 1x 1U 19" 8x 230V razdelilec</t>
  </si>
  <si>
    <t xml:space="preserve">Minimalne tehnične specifikacije za zahtevano/predvideno opremo 
po TIPx oznakah
</t>
  </si>
  <si>
    <t>TIP1: Stikalo (Aggregation) 1HE mrežno 16 vrat 10Gb SFP+ L3 funkcionalnosti za povezavo z glavnim vozliščem in med delovnimi mesti z naslednjimi karakteristikami :</t>
  </si>
  <si>
    <t>●Minimalna garancija in licenca proizvajalca za obdobje 5 let (možnost podaljšanja na 10 let)
●Posodobitev programske opreme na voljo s strani proizvajalca - Lifetime Software Update
●Minimalno 16x 10G SFP+
●Minimalno 2x 40G QSFP+
●Maksimalna poraba 140W
●Napajanje - Dva prostora za zamenljive napajalne enote (100 - 240 V, 50 - 60 Hz)
●Console port - 1x konfiguracijska vrata RJ45 za dostop do ukazne vrstice
●SSL - Secure Sockets Layer (SSL) za šifriranje povezav HTTP; napredna varnost za konfiguracijo na osnovi brskalnika preko spletnega vmesnika
●IEEE 802.1X - Nadzor dostopa IEEE 802.1X na vseh vratih; RADIUS in MAB za avtentikacijo, avtorizacijo in obračunavanje
●Port security - Blokiranje dostopa za nedovoljene naslove MAC na določenih vratih
●Access control lists - Omejitev spuščanja povezav glede na izvorni in ciljni naslov MAC, ID VLAN, naslov IP (IPv4 / IPv6), protokol, izvorna in ciljna vrata TCP / UDP
●RADIUS - Preverjanje pristnosti, avtorizacija in obračun sprememb konfiguracije s strani RADIUS
●MAC addresses - Podpira minimalno 200 K naslovov MAC
●Forwarding rate minimalno 350 Mpps - standardni 64byte paketi
●Throughput - minimalno 450 Gbps hrbtenična hitrost
●VLAN - IEEE 802.1q z min 4000 VLAN
●Jumbo frame support - do minimalno 9500 byte</t>
  </si>
  <si>
    <t>TIP2 : Stikalo (Access) 1HE mrežno 24x 1 Gbps RJ45 vrat z naslednjimi karakteristikami:</t>
  </si>
  <si>
    <t xml:space="preserve">●Minimalna garancija in licenca proizvajalca za obdobje 5 let (možnost podaljšanja na 10 let)
●Posodobitev programske opreme na voljo s strani proizvajalca - Lifetime Software Update
●Minimalno 10GbE vrat - 4x 10G SFP+
●Minimalno 24x 10/100/1000BASE-T Ethernet RJ45 vrat
●Maksimalna poraba 30W
●Console port - 1x konfiguracijska vrata RJ45 za dostop do ukazne vrstice
●SSL - Secure Sockets Layer (SSL) za šifriranje povezav HTTP; napredna varnost za konfiguracijo na osnovi brskalnika prek spletnega vmesnika
●IEEE 802.1X - Nadzor dostopa IEEE 802.1X na vseh vratih; RADIUS in MAB za avtentikacijo, avtorizacijo in obračunavanje
●Port security - Blokiranje dostopa za nedovoljene naslove MAC na določenih vratih
●Protokoli - Podpora IPv4 in IPv6
●Access control lists - Omejitev spuščanja povezav glede na izvorni in ciljni naslov MAC, ID VLAN, naslov IP (IPv4 / IPv6), protokol, izvorna in ciljna vrata TCP / UDP
●RADIUS - Preverjanje pristnosti, avtorizacija in obračun sprememb konfiguracije s strani RADIUS
●MAC addresses - Podpira minimalno 16K naslovov MAC
●Forwarding rate minimalno 90 Mpps - standardni 64byte paketi
●Throughput - minimalno 120 Gbps hrbtenična hitrost
●VLAN - IEEE 802.1q z min 4000 VLAN
●Jumbo frame support - do minimalno 9500 byte
●Spanning Tree Protokoll IEEE 802.1w, IEEE 802.1D Rapid Spanning Tree Protocol
●Link Aggregation Control Protocol (LACP) - do 8 vrat v skupini
</t>
  </si>
  <si>
    <t>●Voice VLAN - Glasovni promet se samodejno dodeli glasovno specifičnemu VLAN-u in se obravnava z ustreznimi nivoji QoS
●Cable testing - izvajanje testiranja fizične povezave z namenom odkrivanja napak na RJ45 z merjenjem razdalje in oceno kakovosti vsake parice
●IGMP snooping - Prisluškovanje IGMP za analiziranje in filtriranje IGMP sporočil
●DHCP snooping - Prisluškovanje DHCP za analiziranje in filtriranje DHCP sporočil
●Nadzor in upravljanje - Oblačna in podpora brezstični postavitvi in registracijo naprave v oblačno upravljasko storitev, brez zahteve po ročni intervenciji ali CLI nastavitvah. (Zero Touch Deployment)
●Port Mirroring - Promet se lahko zrcali od pristanišča do</t>
  </si>
  <si>
    <t>TIP3 : Stikalo (Access) 1HE mrežno PoE/PoE+ 24 24x 1 Gbps RJ45 vrat z naslednjimi karakteristikami:</t>
  </si>
  <si>
    <t xml:space="preserve">●Minimalna garancija in licenca proizvajalca za obdobje 5 let (možnost podaljšanja na 10 let)
●Posodobitev programske opreme na voljo s strani proizvajalca - Lifetime Software Update
●Mininimalno 10 GbE vrat - 4x 10G SFP+
●Mininimalno 24x 10/100/1000BASE-T Ethernet RJ45 vrat
●Maksimalna poraba 430W
●Min 24x 10/100/1000T vrat PoE tipa IEEE 802.3af/at z minimalno podporo napravam PoE vsaj 350W
●SSL - Secure Sockets Layer (SSL) za šifriranje povezav HTTP; napredna varnost za konfiguracijo na osnovi brskalnika prek spletnega vmesnika
●IEEE 802.1X - Nadzor dostopa IEEE 802.1X na vseh vratih; RADIUS in MAB za avtentikacijo, avtorizacijo in obračunavanje
●Port security - Blokiranje dostopa za nedovoljene naslove MAC na določenih vratih
●Protokoli - Podpora IPv4 in IPv6
●Access control lists - Omejitev spuščanja povezav glede na izvorni in ciljni naslov MAC, ID VLAN, naslov IP (IPv4 / IPv6), protokol, izvorna in ciljna vrata TCP / UDP
●RADIUS - Preverjanje pristnosti, avtorizacija in obračun sprememb konfiguracije s strani RADIUS
●MAC addresses - Podpira minimalno 16K naslovov MAC
●Forwarding rate minimalno 90 Mpps - standardni 64byte paketi
●Throughput - minimalno 120 Gbps hrbtenična hitrost
●VLAN - IEEE 802.1q z min 4000 VLAN
●Jumbo frame support - do minimalno 9500 byte
●Spanning Tree Protokoll IEEE 802.1w, IEEE 802.1D Rapid Spanning Tree Protocol
●Link Aggregation Control Protocol (LACP) - do 8 vrat v skupini
</t>
  </si>
  <si>
    <t>●Voice VLAN - Glasovni promet se samodejno dodeli glasovno specifičnemu VLAN-u in se obravnava z ustreznimi nivoji QoS
●Cable testing - izvajanje testiranja fizične povezave z namenom odkrivanja napak na RJ45 z merjenjem razdalje in oceno kakovosti vsake parice
●IGMP snooping - Prisluškovanje IGMP za analiziranje in filtriranje IGMP sporočil
●DHCP snooping - Prisluškovanje DHCP za analiziranje in filtriranje DHCP sporočil
●Nadzor in upravljanje - Management Cloud in podpora brezstični postavitvi in registracijo naprave v oblačno upravljasko storitev, brez zahteve po ročni intervenciji ali CLI nastavitvah. (Zero Touch Deployment)
●Port Mirroring - Promet se lahko zrcali od pristanišča do drugega za preiskavo z analizatorjem omrežja
●SNMP - Spremljanje SNMP prek SNMPv1, v2c ali v3</t>
  </si>
  <si>
    <t>TIP4 : Dostopna WiFi točka standard WiFi6 (802.11ax) dual 2,4 &amp; 5GHz internimi antenami in naslednjimi karakteristikami:</t>
  </si>
  <si>
    <t xml:space="preserve">●Minimalna garancija in licenca proizvajalca za obdobje 5 let (možnost podaljšanja na 10 let)
●Posodobitev programske opreme na voljo s strani proizvajalca - Lifetime Software Update
●Montažni komplet za pritrditev na steno, strop in montažo na rail (vodilo)
●Minimalno vrat 1 x 10/100/1000BASE-T PoE IEEE 802.11af, samodejno zaznavanje (RJ-45)
●Alternativni priklop za napajanje DC 12 V
●Varnostni priklop za Kensington vmesnik
●Frekvenčni pas 2,4 GHz in 5 GHz
●2,4 GHz Bluetooth Low Energy (BLE)
●Hkratno delovanje vseh radijskih vmesnikov
●Minimalno integrirano ojačanje antene - 5 dBi v 2,4 GHz, 6 dBi v 5 GHz
●Maksimalna poraba 15W
●Možnost vsaj 80MHz širine prenosnega kanala in minimalno 1600Mbit agregirane hitrosti na vseh radijskih vmesnikih, QAM1024 na 2,4 GHz in 5 GHz
●Ločeni varnostni radijski vmesnik za WIDS/WIPS spektralno analizo na 2,4 GHz in 5 GHz
●Multi-SSID - Minimalno 15
●Sočasni odjemalci Wi-Fi - minimalno 300 odjemalcev na posamezni radijski vmesnik
●IEEE standardi - IEEE 802.11ax, IEEE 802.11ac, IEEE 802.11n, IEEE 802.11a, IEEE 802.11g, IEEE 802.11b, IEEE 802.11i, IEEE802.11h, IEEE 802.11r, IEEE 802.11k
●Podprte funkcije minimalno - 2x2 DL- / UL-MU-MIMO, SU-MIMO, DL- / UL-OFDMA, sproženi ciljni čas bujenja (TWT), barvanje paketov BSS, 20 and 40 MHz (802.11n); 20, 40, and 80 MHz (802.11ac Wave 2); 20, 40 and 80 MHz (802.11ax)
</t>
  </si>
  <si>
    <t>●Nadzor in upravljanje - Oblačna in podpora brezstični postavitvi in registracijo naprave v oblačno upravljasko storitev, brez zahteve po ročni intervenciji ali CLI nastavitvah. (Zero Touch Deployment)
●Možnosti šifriranja - IEEE 802.1X (WPA3-Enterprise, WPA2-Enterprise), WPA3-Personal, WPA2-Personal, WEP
●Vrste EAP (overitelj) - EAP-TLS, EAP-TTLS / MSCHAPv2, EAP-SIM
●Šifrirni algoritmi - AES-CCMP, AES-GCMP, TKIP
●Roaming - PMK, OKC in IEEE 802.11r
●VLAN - IEEE 802.1q
●QoS - WMM, IEEE 802.11p</t>
  </si>
  <si>
    <t xml:space="preserve">●Omogočen mora biti dostop do oblačne upravljalske storitve (Cloud) za obdobje 5 let (možnost podaljšanja na 10 let) za naprave TIP1-TIP4
●Upravljalska oblačna storitev mora biti pod vzdrževanjem proizvajalca z zanesljivostjo vsaj 99,99%
●Doživljensko (angl. Lifetime) morajo biti omogočene brezplačne in avtomatizirane posodobitve za naprave TIP1-TIP4
●Upravljalska oblačna storitev mora zagotavljati nadzor nad napravami TIP1-TIP4
●Omogočena mora biti podpora brezstični postavitvi in registracijo naprave v oblačno upravljalsko storitev, brez zahteve po ročni intervenciji ali CLI nastavitvah. (Zero Touch Deployment) naprave TIP1-TIP4
●Vsebovati mora čarovnik za namestitev
●Omogočena mora biti oddaljena konfiguracija naprav preko brskalnika in SSL/HTTPS povezave
●Omogočen mora biti hiter način iskanja naprav, parametrov in nastavitev
●Omogočen mora biti prikaz hitrosti prenosa, protokolov in IP naslovov
●Omogočeno mora biti beleženje spletnih časov in količin prenosov
●Omogočeno mora biti spektralno skeniranje za prepoznavanje motenj v omrežju WLAN
●Upravljalska oblačna storitev mora omogočati centralizirano upravljanje dostopnih točk in stikal odjemalcev v omrežjih WLAN
●Omogočeno mora biti spremljanje parametrov, kot so moč signala, naslovi IP, uporabljeni omrežni profili ali hitrosti prenosa podatkov
</t>
  </si>
  <si>
    <t>●Omogočeno mora biti filtriranje ali razvrščanje naprav v skladu z merili, kot so tip naprave, serijska številka, različica vdelane programske opreme in stanje konfiguracije itd.
●Omogočeno mora biti podrobno sledenje sprememb konfiguracije in napak na ravni projekta in naprav
●Omogočeno mora biti centralno upravljanje vseh gesel naprav</t>
  </si>
  <si>
    <t>TIP4 : Dostopna WiFi točka standard WiFi6 (802.11ax) dual 2,4 &amp; 5GHz internimi antenami in naslednjimi karakteristikami:
Sevalni del omrežja WiFi dostopne točke morajo ustrezati omejenim sevalnim standardom v
skladu Uredbo o elektromagnetnem sevanju v naravnem in življenjskem okolju (UL RS 70/96) za
1.območje, ki upošteva bolnišnična, negovalna in izobraževalna okolja ter sledečim standardom
ter navodilom:
* navodilo 2013/35/EU in 1999/519/EC
* Standard EN62311 ed.2
* Standard EN62479
* Standard EN60601-1-2</t>
  </si>
  <si>
    <t>Komplet (material in delo) ozemljitev  kovinskih okvirov vrat, oken, ograj, nadstreškov in ostalih večjih kovinskih mas, ki se nahajajo znotraj preskočne razdalje, z vodnikom iz Al legure f8mm in kontaktno sponko (kot npr. HERMI KON 05) oz. vodnikom HO07V-K 16 mm2 z izvedbo utora v steni.(Vodnika nista zajeta v tej postavki)</t>
  </si>
  <si>
    <t>Termostat  cevni, 0..+90C, dolžina tulke 100mm, preklopni kontakt</t>
  </si>
  <si>
    <t>Tip akumulatorjev: svinčeni ventilsko regulirani, brez vzdrževanja vgrajeni znotraj ohišja UPS naprave za zagotavljanje minimalno 7 minut avtonomije pri obremenitvi 5 kW z možnostjo nadgradnje za daljšo avtonomijo delovanja.</t>
  </si>
  <si>
    <t>Rumena  dvoplaščna zaščitna cev f110mm skupaj z original čepi, vodotesnimi spoji, distančniki, koleni, …</t>
  </si>
  <si>
    <t>Rumena  dvoplaščna zaščitna cev f63mm skupaj z original čepi, vodotesnimi spoji, distančniki, koleni, …</t>
  </si>
  <si>
    <t>PE HD cev f50mm skupaj z original čepi, vodotesnimi spoji, distančniki, koleni, …</t>
  </si>
  <si>
    <t>Rele 230VAC, 4 preklopni kontakti kpl s podnožjem in LED modulom 
enakovredno kot npr.: Schrack PT57730 + YPT78704 + YMLGW230</t>
  </si>
  <si>
    <t>Stikalo preklopno 1-0-2; 230V; 16A; 1p; 
čelna pritrditev
enakovredno kot npr.: Schrack CG8 A210 FS</t>
  </si>
  <si>
    <r>
      <t xml:space="preserve">KABELSKI RAZVOD
(dobava in montaža)
</t>
    </r>
    <r>
      <rPr>
        <sz val="9"/>
        <rFont val="Arial CE"/>
        <charset val="238"/>
      </rPr>
      <t>Dobava in montaža kabla N2XH, položenega na kabelske police in kanale, v PN in instalacijske cevi ali uvlečen v kabelsko kanalizacijo. Kabli predvideni za inštalacijo v objektu morajo biti v brezhalogenski izvedbi. Skladno s študijo požarne varnosti so znotraj prostorov predmetnih delov objekta (hodniki, sobe, garderobe, pisarne, tehnični prostori, jedilnice, avla, kuhinja) predvideni električni kabli – težko gorljivi (razred Cca s1 d2 a1 → SIST EN 50575), na zaščitenih delih poti (stopnišča, zaščiteni hodniki) električni kabli – težko gorljivi (razred Bca s1 d2 a1 → SIST EN 50575)</t>
    </r>
  </si>
  <si>
    <t>Rdeča dvoplaščna zaščitna cev f110mm skupaj z original čepi, vodotesnimi spoji, distančniki, koleni, …</t>
  </si>
  <si>
    <t>Rdeča dvoplaščna zaščitna cev f63mm skupaj z original čepi, vodotesnimi spoji, distančniki, koleni, …</t>
  </si>
  <si>
    <t>Prestavitev obstoječe svetilke cestne razsvetljave, komplet z demontažo svetilke, droga, podalšanjem kabla in ponovne postavitve.</t>
  </si>
  <si>
    <t>Izvajalec je dolžan pri izvedbi izkopov prestaviti vse obstoječe inštalacijske vode: fekalno in meteorno kanalizacijo, elektroinštalacijo, telefon, vodovod, plinovod…</t>
  </si>
  <si>
    <t>Zasipavanje izvajati v slojih, z utrjevanjem vsakega sloja posebej tako, da je posedanje materiala zmanjšano na minimum.</t>
  </si>
  <si>
    <r>
      <t>Dobava in montaža LTŽ vtočnika na nadstrešnici pred vhodom,</t>
    </r>
    <r>
      <rPr>
        <sz val="9"/>
        <rFont val="Arial CE"/>
        <charset val="238"/>
      </rPr>
      <t xml:space="preserve"> vtočnik fi 110 mm z zaščitno rešetko, komplet sidrano v nosilno konstrukcijo, z vsem pritrdilnim in spojnim materialom, vodonepropustno izvedbo, komplet z vsem potrebnim materialom in delom, obračun po komadu;</t>
    </r>
  </si>
  <si>
    <t>V ceni vseh postavk zajeti vsa dela, ves osnovni in pritrdilni material, vse prenose, finalno obdelavo po opisih v postavkah, vse za gotove vgrajene elemente. Izvajalec del je dolžan v ceni upoštevati vse delovne odre in mehanizacijo za potrebe montaže. Pripravo delavniške dokumentacije za vgradnjo vseh elementov. Pripravo detajlov s tehničnim opisom. Umestitev detajlov v obstoječe arhitekturne podloge.</t>
  </si>
  <si>
    <t>V ceni vseh postavk zajeti vsa dela, ves osnovni in pritrdilni material, vse prenose, finalno obdelavo po opisih v postavkah, vse za gotove vgrajene elemente. Prav tako vse obrobe in zaključke, razen če so zajeti v posebni postavki. Izvajalec del je dolžan v ceni upoštevati vse delovne odre in mehanizacijo za potrebe montaže. Pripravo delavniške dokumentacije za vgradnjo vseh elementov. Pripravo detajlov s tehničnim opisom. Umestitev detajlov v obstoječe arhitekturne podloge.</t>
  </si>
  <si>
    <r>
      <t xml:space="preserve">VZ-06_
</t>
    </r>
    <r>
      <rPr>
        <sz val="9"/>
        <rFont val="Arial"/>
        <family val="2"/>
      </rPr>
      <t>evakuacijska dvokrilna ALU vrata z zasteklitvijo.
(evakuacijski hodnik)
zidarska odprtina : 190/245
Dimenzije in opis: širina 190cm x višina 245cm
primarno krilo proste svetle širine prehoda min. 90 cm (merjeno ob odprtem krilu), odpiranje ven; delitev po shemi v načrtu.
Sistem: Schüco AD UP 75 ali enakovredno
Barva profilacije: RAL barva po izbiri projektanta
U celotnih vrat max. (W/m2K)=1.3
Zasteklitev: termopan zasteklitev, steklo varnostno lepljeno.
Oprema vrata:
nasadila: sistemska Schüco cilndrična
kljuka: Schüco sistemska kljuka na primarnem krilu na notranji strani EN 179; Schuco sistemska kljuka na prednostnem krilu na zunanji strani.
ključavnica: električna ključavnica, vezano na požarno centralo, magnetno držalo
zapiralo na obeh krilih s sinhronizacijo zapiranja
posebna izvedba vratnih kril z 11 mm režo na notranji strani proti zatikanju kril v primeru uporabe 'panik' odpiranja s sekundarnim krilom
Ostalo: nalepni trak po celotni dolžini zasteklitve; z vsem potrebnim montažnim in tesnilnim materialom</t>
    </r>
  </si>
  <si>
    <t>NEPREDVIDENA DELA:</t>
  </si>
  <si>
    <r>
      <t xml:space="preserve">Odstranitev grmovja na redko porasli površini (do 50 % pokritega tlorisa) </t>
    </r>
    <r>
      <rPr>
        <sz val="9"/>
        <rFont val="Arial"/>
        <family val="2"/>
        <charset val="238"/>
      </rPr>
      <t>z odvozom na stalno deponijo, vključno s plačilom ustrezne pristojbine, ocena 20 m2</t>
    </r>
  </si>
  <si>
    <r>
      <t xml:space="preserve">Posek in odstranitev drevesa z deblom premera 11 do 30 ter odstranitev vej </t>
    </r>
    <r>
      <rPr>
        <sz val="9"/>
        <rFont val="Arial"/>
        <family val="2"/>
      </rPr>
      <t>z odvozom na stalno deponijo, vključno s plačilom ustrezne pristojbine, ocena 5 kos</t>
    </r>
  </si>
  <si>
    <r>
      <t>Odstranitev panja s premerom 11 do 30 cm</t>
    </r>
    <r>
      <rPr>
        <sz val="9"/>
        <rFont val="Arial"/>
        <family val="2"/>
      </rPr>
      <t>, z odvozom na stalno deponijo, vključno s plačilom ustrezne pristojbine, ocena 5 kosov;</t>
    </r>
  </si>
  <si>
    <t>RUŠITEV OBSTOJEČEGA OBJEKTA</t>
  </si>
  <si>
    <r>
      <t xml:space="preserve">Odstranitev vrat, upoštevati snemanje vratnih kril, izbijanje okvirjev, </t>
    </r>
    <r>
      <rPr>
        <sz val="9"/>
        <rFont val="Arial"/>
        <family val="2"/>
        <charset val="238"/>
      </rPr>
      <t xml:space="preserve">nalaganje in odvoz na stalno odlagališče, vključno s plačilom ustrezne pristojbine, ocena 468 kosov; </t>
    </r>
  </si>
  <si>
    <r>
      <t xml:space="preserve">Odstranjevanje notranje opreme in drugega odpadnega materiala (tuši, WC-ji, umivalniki,…) </t>
    </r>
    <r>
      <rPr>
        <sz val="9"/>
        <rFont val="Arial"/>
        <family val="2"/>
        <charset val="238"/>
      </rPr>
      <t>komplet z nalaganjem in odvozom na stalno odlagališče, vključno s plačilom ustrezne pristojbine. Upoštevana je 1x tlorisna površina vseh prostorov, ocena 5400 m2;</t>
    </r>
  </si>
  <si>
    <r>
      <t xml:space="preserve">Začasna odstranitev oken, kompletno z okvirji za ponovno uporabo, </t>
    </r>
    <r>
      <rPr>
        <sz val="9"/>
        <rFont val="Arial"/>
        <family val="2"/>
        <charset val="238"/>
      </rPr>
      <t>nalaganje in odvoz na začasno odlagališče, ocena 274 kosov;</t>
    </r>
  </si>
  <si>
    <r>
      <t xml:space="preserve">Odstranitev elektro inštalacij in vodovodnih cevi </t>
    </r>
    <r>
      <rPr>
        <sz val="9"/>
        <rFont val="Arial"/>
        <family val="2"/>
        <charset val="238"/>
      </rPr>
      <t>z nakladanjem in odvozom v javno odlagališče, vključno s plačilom ustrezne pristojbine. Upoštevana je 1x tlorisna površina vseh prostorov, ocena 5400 m2;</t>
    </r>
  </si>
  <si>
    <r>
      <t xml:space="preserve">Odstranitev strojnih inštalacij (radiatorji, klimatske naprave, sistem prezračevanja, plinska postaja, cevi, ...) </t>
    </r>
    <r>
      <rPr>
        <sz val="9"/>
        <rFont val="Arial"/>
        <family val="2"/>
        <charset val="238"/>
      </rPr>
      <t>z nakladanjem in odvozom v javno odlagališče, vključno s plačilom ustrezne pristojbine. Upoštevana je 1x tlorisna površina vseh prostorov, ocena 5400 m2;</t>
    </r>
  </si>
  <si>
    <r>
      <t xml:space="preserve">Začasna odstanitev dvigal (2x), klimatskih naprav (9x), masažnih kadi (4x),  ter klimata za kuhinjo in pralnico za ponovno uporabo, </t>
    </r>
    <r>
      <rPr>
        <sz val="9"/>
        <rFont val="Arial"/>
        <family val="2"/>
        <charset val="238"/>
      </rPr>
      <t>nalaganje in odvoz na začasno odlagališče;</t>
    </r>
    <r>
      <rPr>
        <b/>
        <sz val="9"/>
        <rFont val="Arial"/>
        <family val="2"/>
      </rPr>
      <t xml:space="preserve"> </t>
    </r>
  </si>
  <si>
    <r>
      <t>Odstranitev oblog tlakov,</t>
    </r>
    <r>
      <rPr>
        <sz val="9"/>
        <rFont val="Arial"/>
        <family val="2"/>
        <charset val="238"/>
      </rPr>
      <t xml:space="preserve"> nakadanje in odvoz na stalno odlagališče, vključno s plačilom ustrezne pristojbine, </t>
    </r>
  </si>
  <si>
    <t>parket 259 m2</t>
  </si>
  <si>
    <t>keramične ploščice 2102 m2</t>
  </si>
  <si>
    <t>topli pod 3321 m2</t>
  </si>
  <si>
    <t>keramične ploščice 2367 m2</t>
  </si>
  <si>
    <r>
      <t xml:space="preserve">Odstranitev cementne strešne kritine vključno z strešnimi elementi (žlebovi, cevi, snegobrani, in obrobe, komplet z vsemi sloji, </t>
    </r>
    <r>
      <rPr>
        <sz val="9"/>
        <rFont val="Arial"/>
        <family val="2"/>
        <charset val="238"/>
      </rPr>
      <t>z nakladanjem in odvozom v javno odlagališče, vključno s plačilom ustrezne pristojbine,1665 m2 tlorisa strehe;</t>
    </r>
  </si>
  <si>
    <r>
      <t>Rušenje lesene strešne konstrukcije v celoti, komplet z vsemi opaži, letvami in toplotno izolacijo,</t>
    </r>
    <r>
      <rPr>
        <sz val="9"/>
        <rFont val="Arial"/>
        <family val="2"/>
        <charset val="238"/>
      </rPr>
      <t xml:space="preserve"> z nakladanjem in odvozom na stalno odlagališče, vključno s plačilom ustrezne pristojbine, 1665 m2 tlorisa strehe;</t>
    </r>
  </si>
  <si>
    <r>
      <t>Odstranitev toplotne izolacije za fasadno oblogo</t>
    </r>
    <r>
      <rPr>
        <sz val="9"/>
        <rFont val="Arial"/>
        <family val="2"/>
        <charset val="238"/>
      </rPr>
      <t>, (kamena volna 20 cm), z odstranjevanjem,  nakladanje in odvoz na stalno odlagališče, vključno s plačilom ustrezne pristojbine,2300 m2;</t>
    </r>
  </si>
  <si>
    <r>
      <rPr>
        <b/>
        <sz val="9"/>
        <rFont val="Arial"/>
        <family val="2"/>
        <charset val="238"/>
      </rPr>
      <t>Porušitev in odstranitev zidu iz opeke v cementni malti,</t>
    </r>
    <r>
      <rPr>
        <sz val="9"/>
        <rFont val="Arial"/>
        <family val="2"/>
        <charset val="238"/>
      </rPr>
      <t xml:space="preserve"> nakladanje in odvoz na stalno odlagališče, vključno s plačilom ustrezne pristojbine, obračun 1818 m3;</t>
    </r>
  </si>
  <si>
    <r>
      <rPr>
        <b/>
        <sz val="9"/>
        <rFont val="Arial"/>
        <family val="2"/>
      </rPr>
      <t>Odstranitev steklenih sten</t>
    </r>
    <r>
      <rPr>
        <sz val="9"/>
        <rFont val="Arial"/>
        <family val="2"/>
      </rPr>
      <t>, nakladanje in odvoz na stalno odlagališče, vključno s plačilom ustrezne pristojbine, 250 m2;</t>
    </r>
  </si>
  <si>
    <r>
      <rPr>
        <b/>
        <sz val="9"/>
        <rFont val="Arial"/>
        <family val="2"/>
        <charset val="238"/>
      </rPr>
      <t>Porušitev in odstranitev ojačenega cementnega betona</t>
    </r>
    <r>
      <rPr>
        <sz val="9"/>
        <rFont val="Arial"/>
        <family val="2"/>
        <charset val="238"/>
      </rPr>
      <t>, nakladanje in odvoz na stalno odlagališče, vključno s plačilom ustrezne pristojbine, 2597,7 m3;</t>
    </r>
  </si>
  <si>
    <r>
      <t xml:space="preserve">Porušitev in odstranitev elementa (temelj, stena, plošča) iz cementnega betona, </t>
    </r>
    <r>
      <rPr>
        <sz val="9"/>
        <rFont val="Arial"/>
        <family val="2"/>
        <charset val="238"/>
      </rPr>
      <t>nakladanje in odvoz na stalno odlagališče, vključno s plačilom ustrezne pristojbine, 68 m3;</t>
    </r>
  </si>
  <si>
    <r>
      <t>Porušitev in odstranitev nevezanega tlaka iz lomljenca, tlakovcev, plošč, debeline do 12 cm,</t>
    </r>
    <r>
      <rPr>
        <sz val="9"/>
        <rFont val="Arial"/>
        <family val="2"/>
        <charset val="238"/>
      </rPr>
      <t xml:space="preserve"> nakladanje in odvoz na stalno odlagališče, vključno s plačilom ustrezne pristojbine, 800 m2;</t>
    </r>
  </si>
  <si>
    <t>RUŠITEV OBSTOJEČEGA OBJEKTA 1 kpl</t>
  </si>
  <si>
    <t>Zaradi lažjega izračuna ponudbene cene so  v posameznih postavkah navedene ocenjne količine potrebnih del.</t>
  </si>
  <si>
    <t>Pred oddajo ponudbe obvezen ogled objekta, saj iz naslova rušitve izvajalcu ne bodo priznani dodatni stroški. V ceni za komplet morajo biti zajeti vsi stroški rušitve obstoječega objekta.</t>
  </si>
  <si>
    <t>Pripravljalna dela (poz. 1-4) obsegajo dela za vse objekte skupaj.</t>
  </si>
  <si>
    <t>RUŠITEV OBSTOJEČEGA OBJEKTA in pripravljalna rušitvena dela. Cena se poda za komplet izvedbo spodaj navedenih postavk (1-20).</t>
  </si>
  <si>
    <t xml:space="preserve">Izvajalec mora urediti gradbišče v skladu z Varnostnim načrtom, zagotoviti vse ukrepe z vidika varnosti in zdravja pri delu. </t>
  </si>
  <si>
    <t>PREDRAČUN</t>
  </si>
  <si>
    <t>Predračun za predmet javnega naročila mora biti izpolnjen na priloženem obrazcu.</t>
  </si>
  <si>
    <t>Ponudnik sestavi ponudbeni predračun  tako, da v obrazec iz priloge vnese:</t>
  </si>
  <si>
    <t>-</t>
  </si>
  <si>
    <t>cene na enoto dela in materiala;</t>
  </si>
  <si>
    <t>izračunano skupno ceno postavke;</t>
  </si>
  <si>
    <t xml:space="preserve">Cene za enoto vsebujejo vse stroške (materiala, dela in strojev, drobnega materiala in kala, režijskih pripravljalnih in zaključnih del, morebitne trošarine, takse, prispevke, uvozne dajatve, stroške embaliranja, nabave, prevoza, zavarovanja, ipd.) in davke, ki bi lahko nastali pri izvedbi  tovrstnih del, zato jih izvajalec kot strokovnjak mora predvideti in vkalkulirati v ceno za enoto. </t>
  </si>
  <si>
    <t>V priloženem predračunu je v nekaterih postavkah zaradi ustreznejšega opisa materialov ali opreme v informativne namene naveden tudi proizvajalec in tip materiala ali opreme. Navedba je zgolj informativne narave, potrebno je ponuditi tehnično enakovreden ali boljši material oz. opremo.</t>
  </si>
  <si>
    <t>Ponudnik bo moral podati na vpogled in v potrditev vse materiale in elemente, predvidene za vgradnjo (vzorce) pred pričetkom gradnje. Brez potrditve vgradnja materialov in elementov  ni dopustna, v primeru vgradnje nepotrjenih materialov in elementov, pa bo izvajalec na svoje stroške te materiale oz.  elemente odstranil.</t>
  </si>
  <si>
    <r>
      <t>V končni ponudbeni ceni mora ponudnik zajeti tudi naslednje stroške (kjer niso ločeno opredeljeni, se šteje da so vključeni v ceno povezanih postavk):</t>
    </r>
    <r>
      <rPr>
        <b/>
        <sz val="10"/>
        <color theme="1"/>
        <rFont val="Arial"/>
        <family val="2"/>
        <charset val="238"/>
      </rPr>
      <t xml:space="preserve"> </t>
    </r>
  </si>
  <si>
    <t>vrednost vseh del po popisu s potrebnim materialom, z dostavo, montažo in vsemi potrebnimi deli, vsa pripravljalna, zaključna in izvedbena dela, vsa pomožna dela za izvedbo pogodbenih del,</t>
  </si>
  <si>
    <t>pripravljalnih del, organizacije, vodenja, ureditve, zaščite in varovanja gradbišča do primopredaje objekta, vključno s postavitvijo vseh potrebnih začasnih objektov (sanitarije, pisarna na gradbišču, ipd.)</t>
  </si>
  <si>
    <t xml:space="preserve"> splošni stroški pristojbin in davkov upravnih organov pri prijavi gradbišča, pridobivanje raznih dovolenj in soglasij v zvezi z izvedbo</t>
  </si>
  <si>
    <r>
      <rPr>
        <sz val="10"/>
        <color rgb="FF000000"/>
        <rFont val="Arial"/>
        <family val="2"/>
        <charset val="238"/>
      </rPr>
      <t xml:space="preserve">izdelave in postavitve gradbiščne table v skladu </t>
    </r>
    <r>
      <rPr>
        <sz val="10"/>
        <color theme="1"/>
        <rFont val="Arial"/>
        <family val="2"/>
        <charset val="238"/>
      </rPr>
      <t xml:space="preserve">z veljavno zakonodajo, </t>
    </r>
  </si>
  <si>
    <r>
      <t>snemanja obstoječega stanja sosednjih objektov, okolice objekta in cestnih površin, ki jih bo uporabljal v času gradnje; kopijo posnetka (DVD oz. ustrezen nosilec podatkov</t>
    </r>
    <r>
      <rPr>
        <sz val="10"/>
        <color theme="1"/>
        <rFont val="Arial"/>
        <family val="2"/>
        <charset val="238"/>
      </rPr>
      <t xml:space="preserve">, posnetek nultega stanja) </t>
    </r>
    <r>
      <rPr>
        <sz val="10"/>
        <color rgb="FF000000"/>
        <rFont val="Arial"/>
        <family val="2"/>
        <charset val="238"/>
      </rPr>
      <t>je izvajalec dolžan dostaviti naročniku oziroma nadzorniku, v kolikor bo naročnik oz. nadzornik to zahteval,</t>
    </r>
  </si>
  <si>
    <t>režijskih delavcev, odgovornega vodje del, vodje gradbišča in delovodje,</t>
  </si>
  <si>
    <t>za izvedbo del preko rednega delovnega časa;</t>
  </si>
  <si>
    <t>ureditve in varovanja skladiščne kapacitete za material tega naročila skozi celoten potek izvedbe del,</t>
  </si>
  <si>
    <t>vsakodnevnega sprotnega čiščenja gradbišča,</t>
  </si>
  <si>
    <t>deponij, odvozov gradbenih odpadkov z vsemi taksami,</t>
  </si>
  <si>
    <t>črpanja podtalne vode za ves čas izvedbe,</t>
  </si>
  <si>
    <t>nabave in vgradnje vsega materiala in opreme, predvidenega za vgradnjo z vsemi potrebnim veznim, pritrdilnim, drobnim in ostalim materialom,</t>
  </si>
  <si>
    <t>izdelave ali najema in koriščenja, montaže in demontaže vseh delovnih ter zaščitnih odrov, ograj ipd.,</t>
  </si>
  <si>
    <t>organiziranja in označevanja prometne ureditve v času izvajanja del (zapore cest, obvozi, table, prometni znaki in signalizacija, ipd.) ter stroški oglaševanja na lokalnem radiu,</t>
  </si>
  <si>
    <t>prevozov, raztovarjanja in skladiščenja na gradbišču ter notranjega transporta na gradbišču,</t>
  </si>
  <si>
    <t>izvedbe priključkov na omrežja, obratovalni stroške gradbišča, stroške energije, vode, TK priključkov, razsvetljave za nočno delo in morebitne ostale stroške v času gradnje,</t>
  </si>
  <si>
    <t>izvedbe začasnih priključitev za potrebe nemotene oskrbe porabnikov s komunalnimi dobrinami,</t>
  </si>
  <si>
    <t xml:space="preserve">zaključnih del na gradbišču z odvozom odvečnega materiala in stroške vzpostavitve prvotnega stanja, </t>
  </si>
  <si>
    <t>vzdrževanja začasnih internih poti na gradbišču in stroške čiščenja javnih ter drugih poti in okolja izven gradbišča, ki jih bo onesnažil s svojimi vozili ali deli izvajalec ali njegov podizvajalec,</t>
  </si>
  <si>
    <t xml:space="preserve">zavarovanja gradbišča v času izvedbe del in delavcev ter materiala na gradbišču v času izvajanja del, od začetka do predaje objekta. </t>
  </si>
  <si>
    <t>vse stroške predpisanih ukrepov varstva pri delu in varstva pred požarom, ki jih mora izvajalec obvezno upoštevati ter stroške ureditve gradbišča in izvajanja skupnih ukrepov za zagotavljanje varnosti in zdravja na gradbišču v skladu z varnostnim načrtom,</t>
  </si>
  <si>
    <t>za popravilo morebitnih škod, ki bi nastale na objektu, kot celoti oz. delu objekta, dovoznih cestah, zunanjem okolju, komunalnih vodih in priključkih po krivdi izvajalca,</t>
  </si>
  <si>
    <t>povračilo škode, povzročene tretjim osebam ali odškodnine za poškodbe tretjih oseb,</t>
  </si>
  <si>
    <t>vseh predpisanih kontrol materialov, atestov, certifikatov in garancij za materiale vgrajene v objekt, stroški nostrifikacije in meritev pooblaščenih institucij, potrebnih za uspešno primopredajo del, pri čemer morajo biti dokumenti obvezno prevedeni v slovenščino in nostrificirani s strani pooblaščene institucije v RS,</t>
  </si>
  <si>
    <t xml:space="preserve">priprave in dobave delavniških risb, tehnoloških in ekonomskih elaboratov, </t>
  </si>
  <si>
    <t>zakoličbe objekta in zaščite obstoječih komunalnih naprav (križanja in približevanja) in označitev v skladu z zahtevami upravljavcev ter stroški upravljavskega nadzora,  </t>
  </si>
  <si>
    <r>
      <t xml:space="preserve">vse potrebne dokumentacije za  pridobitev uporabnega dovoljenja ter ostalih morebitnih dovoljenj (dokazilo o zanesljivosti objekta, </t>
    </r>
    <r>
      <rPr>
        <sz val="10"/>
        <color theme="1"/>
        <rFont val="Arial"/>
        <family val="2"/>
        <charset val="238"/>
      </rPr>
      <t xml:space="preserve">navodil za obratovanje in vzdrževanje, elaborat ravnanja z odpadki, </t>
    </r>
    <r>
      <rPr>
        <sz val="10"/>
        <color rgb="FF000000"/>
        <rFont val="Arial"/>
        <family val="2"/>
        <charset val="238"/>
      </rPr>
      <t>ipd.),</t>
    </r>
  </si>
  <si>
    <t>vseh potrebnih meritev za obratovanje objekta vključno s stroški priprave potrebnih shem, označitve opreme, ipd.,</t>
  </si>
  <si>
    <t>za popravilo morebitnih škod, ki bi nastale na objektih, dovoznih cestah, zunanjem okolju, komunalnih vodih in priključkih po krivdi izvajalca</t>
  </si>
  <si>
    <t>strokovne odprave vseh napak v zvezi s pogodbeno dogovorjenimi deli,</t>
  </si>
  <si>
    <t>vsi manipulativni in ostali stroški (zapore cest, potrebna dovoljenja za dela ipd.), ki jih bo imel izvajalec pri izvedbi predmeta te pogodbe,</t>
  </si>
  <si>
    <t>stroški komunalnih organizacij in pristojnega elektro distributerja za nadzor pri opravljanju del,</t>
  </si>
  <si>
    <t>vzpostavitev mejnikov v kolikor jih izvajalec odstrani po svoji krivdi,</t>
  </si>
  <si>
    <t>stroške ureditve nemotenih dostopov do nepremičnin v neposredni bližini gradbišča,</t>
  </si>
  <si>
    <t xml:space="preserve">morebitni ne-našteti, a za izvedbo neobhodno potrebni ostali stroški. </t>
  </si>
  <si>
    <t>Rušitvena dela - zaklonišče</t>
  </si>
  <si>
    <r>
      <t>Montaža in demontaža lahkih kovinskih odrov</t>
    </r>
    <r>
      <rPr>
        <sz val="9"/>
        <rFont val="Arial CE"/>
        <charset val="238"/>
      </rPr>
      <t xml:space="preserve"> za izvajanje vseh del (višina do 4,0 m), obračun po m2, enkratna površina prostorov. V ceni je zajeto tudi premikanje odrov, sidranje in najemnino. </t>
    </r>
  </si>
  <si>
    <r>
      <t>Dvostranski opaž betonskih sten</t>
    </r>
    <r>
      <rPr>
        <sz val="9"/>
        <rFont val="Arial"/>
        <family val="2"/>
      </rPr>
      <t>, podpiranje do 4,0m, vsa potrebna dela; (v količini so odbite površine oken in vrat ter dodane špalete za okna in vrata)</t>
    </r>
  </si>
  <si>
    <r>
      <t>Enostranski opaž betonskih sten</t>
    </r>
    <r>
      <rPr>
        <sz val="9"/>
        <rFont val="Arial"/>
        <family val="2"/>
      </rPr>
      <t>, podpiranje do 4,0m, vsa potrebna dela; (v količini so odbite površine oken in vrat ter dodane špalete za okna in vrata)</t>
    </r>
  </si>
  <si>
    <r>
      <t>Čelni opaž plošče nadstrešnice pred vhodom, opaž za vidni beton VB4, izdelava opaža v vseh potrebnih naklonih in lomih - izvedba po načrtu in detajlih</t>
    </r>
    <r>
      <rPr>
        <sz val="9"/>
        <rFont val="Arial"/>
        <family val="2"/>
      </rPr>
      <t>, višine do 20 cm, komplet s podpiranjem in vsemi potrebnimi deli, obračun po tekočem metru;</t>
    </r>
  </si>
  <si>
    <r>
      <t>Dvostranski opaž zunanjih betonskih zidov</t>
    </r>
    <r>
      <rPr>
        <sz val="9"/>
        <rFont val="Arial"/>
        <family val="2"/>
      </rPr>
      <t>, opaž za vidni beton VB3, podpiranje do 4,0m, vsa potrebna dela, obračun po m2;</t>
    </r>
  </si>
  <si>
    <r>
      <t>Dobava in vgrajevanje tesnilnega dilatacijskega traku</t>
    </r>
    <r>
      <rPr>
        <sz val="9"/>
        <rFont val="Arial"/>
        <family val="2"/>
        <charset val="238"/>
      </rPr>
      <t xml:space="preserve"> v delovne stike AB elementov, položen po horizontalnih ali vertikalnih delovnih stikih s predpisanimi preklopi po navodilih izbranega proizvajalca. Pločevinasti nerjaveči trak, višine 150 mm, obdelan z obojestranskim nanosom visoko vodotesnilne lepilne bitumenske mase z ustrezno snemljivo zaščitno folijo - tesnilni trak kot npr. STRATHO BITUFLEX 150 ali enakovredno, komplet z vsem pritrdilnim materialom, obračun po tekočem metru;</t>
    </r>
  </si>
  <si>
    <r>
      <t>Dobava in polaganje horizontalne hidroizolacije,</t>
    </r>
    <r>
      <rPr>
        <sz val="9"/>
        <rFont val="Arial"/>
        <family val="2"/>
      </rPr>
      <t xml:space="preserve"> 1x hladni premaz, bitumenski varilni trakovi kot npr. Izotekt P4 (en sloj)</t>
    </r>
    <r>
      <rPr>
        <sz val="9"/>
        <rFont val="Arial"/>
        <family val="2"/>
        <charset val="238"/>
      </rPr>
      <t xml:space="preserve"> ali enakovredno</t>
    </r>
    <r>
      <rPr>
        <sz val="9"/>
        <rFont val="Arial"/>
        <family val="2"/>
      </rPr>
      <t>, vključena dobava materiala, transport ter vsa pomožna dela, obračun po m2;</t>
    </r>
  </si>
  <si>
    <r>
      <t xml:space="preserve">Dobava in izvedba vertikalne hidroizolacije </t>
    </r>
    <r>
      <rPr>
        <sz val="9"/>
        <rFont val="Arial"/>
        <family val="2"/>
      </rPr>
      <t xml:space="preserve">po obodu objekta, 1x hladni premaz, 2x bitumenski varilni trakovi kot npr. Izotekt P4 (en sloj) </t>
    </r>
    <r>
      <rPr>
        <sz val="9"/>
        <rFont val="Arial"/>
        <family val="2"/>
        <charset val="238"/>
      </rPr>
      <t>ali enakovredno</t>
    </r>
    <r>
      <rPr>
        <sz val="9"/>
        <rFont val="Arial"/>
        <family val="2"/>
      </rPr>
      <t>, vključena dobava materiala, transport ter vsa pomožna dela, obračun po m2;</t>
    </r>
  </si>
  <si>
    <r>
      <t>Dobava in polaganje horizontalne hidroizolacije na terasah/ložah,</t>
    </r>
    <r>
      <rPr>
        <sz val="9"/>
        <rFont val="Arial"/>
        <family val="2"/>
      </rPr>
      <t xml:space="preserve"> 1x hladni premaz, bitumenski varilni trakovi kot npr. Izotekt P4 (en sloj)  </t>
    </r>
    <r>
      <rPr>
        <sz val="9"/>
        <rFont val="Arial"/>
        <family val="2"/>
        <charset val="238"/>
      </rPr>
      <t>ali enakovredno</t>
    </r>
    <r>
      <rPr>
        <sz val="9"/>
        <rFont val="Arial"/>
        <family val="2"/>
      </rPr>
      <t>, komplet z zaključki na zid, vključena dobava materiala, transport ter vsa pomožna dela, obračun po m2;</t>
    </r>
  </si>
  <si>
    <r>
      <rPr>
        <b/>
        <sz val="9"/>
        <rFont val="Arial"/>
        <family val="2"/>
        <charset val="238"/>
      </rPr>
      <t>Dobava in izdelava vertikalne hidroizolacije stene tušev</t>
    </r>
    <r>
      <rPr>
        <sz val="9"/>
        <rFont val="Arial"/>
        <family val="2"/>
      </rPr>
      <t xml:space="preserve"> z 2x zaščitnim premazom npr. HIDROSTOP ELASTIK</t>
    </r>
    <r>
      <rPr>
        <sz val="9"/>
        <rFont val="Arial"/>
        <family val="2"/>
        <charset val="238"/>
      </rPr>
      <t xml:space="preserve"> ali enakovredno</t>
    </r>
    <r>
      <rPr>
        <sz val="9"/>
        <rFont val="Arial"/>
        <family val="2"/>
      </rPr>
      <t>, obračun po m2;</t>
    </r>
  </si>
  <si>
    <r>
      <t>Dobava in montaža tipskih vročecinkanih nastopnih ploskev</t>
    </r>
    <r>
      <rPr>
        <sz val="9"/>
        <rFont val="Arial"/>
        <family val="2"/>
        <charset val="238"/>
      </rPr>
      <t xml:space="preserve"> na zunanjih stopnicah za dostop na streho, kot npr. Benkotehna ali enakovredno, (mere mrežnega očesa 31 x 11mm, nosilni element 35 x 2mm) dim. 27 x 100 cm, komplet z vsem potrebnim pritrdilnim materialom (Barve oz. materiali po izbiri projektanta in potrditvi investitorja), obračun po komadu;</t>
    </r>
  </si>
  <si>
    <r>
      <t>Dobava in montaža poglobljenega otiralnega predpražnika</t>
    </r>
    <r>
      <rPr>
        <sz val="9"/>
        <rFont val="Arial"/>
        <family val="2"/>
      </rPr>
      <t xml:space="preserve"> v vetrolovu, z gumi in alu polnilom (kot npr. Kabe Mattan </t>
    </r>
    <r>
      <rPr>
        <sz val="9"/>
        <rFont val="Arial"/>
        <family val="2"/>
        <charset val="238"/>
      </rPr>
      <t xml:space="preserve">ali enakovredno </t>
    </r>
    <r>
      <rPr>
        <sz val="9"/>
        <rFont val="Arial"/>
        <family val="2"/>
      </rPr>
      <t>oz po izboru projektanta), velikosti 200x200cm, okvir izdelan iz Rf kotnika 30x30x3 s sidri za vzidavo, obračun po m2;</t>
    </r>
  </si>
  <si>
    <r>
      <t xml:space="preserve">Dobava in montaža predelnih gips kartonskih sten, deb. 10 cm </t>
    </r>
    <r>
      <rPr>
        <sz val="9"/>
        <rFont val="Arial"/>
        <family val="2"/>
        <charset val="238"/>
      </rPr>
      <t>(W112-100), s</t>
    </r>
    <r>
      <rPr>
        <sz val="9"/>
        <rFont val="Arial"/>
        <family val="2"/>
      </rPr>
      <t>estavljene iz:
- gips kartonske plošče deb. 2 x1,25 cm, vključno z bandažiranjem 
- nosilna konstrukcija - tankostenski pocinkani profili,  vmes mineralna volna, d= 5 cm, (λ ≤ 0,038 W/mK) kot npr. Knauf Naturboard Fit ali enakovredno,
- gips kartonske plošče deb. 2 x1,25 cm, vključno z bandažiranjem
Z zaključki ob zidu, vsemi potrebnimi zaključnimi profili in letvicami, s pritrdilnim materialom, z bandažiranjem, s prenosi in z vsemi pomožnimi deli, v ceni zajeti vse dodatne vogalne ojačitve in ojačitve za pritrjevanje opreme, obračun po m2;</t>
    </r>
  </si>
  <si>
    <r>
      <t xml:space="preserve">Dobava in montaža predelnih gips kartonskih sten, deb. 12,5 cm </t>
    </r>
    <r>
      <rPr>
        <sz val="9"/>
        <rFont val="Arial"/>
        <family val="2"/>
        <charset val="238"/>
      </rPr>
      <t>(W112-125)</t>
    </r>
    <r>
      <rPr>
        <sz val="9"/>
        <rFont val="Arial"/>
        <family val="2"/>
      </rPr>
      <t>, sestavljene iz:
- gips kartonske plošče deb. 2 x1,25 cm, vključno z bandažiranjem 
- nosilna konstrukcija - tankostenski pocinkani profili,  vmes mineralna volna, d= 7,5 cm, (λ ≤ 0,038 W/mK) kot npr. Knauf Naturboard Fit ali enakovredno,
- gips kartonske plošče deb. 2 x1,25 cm, vključno z bandažiranjem
Z zaključki ob zidu, vsemi potrebnimi zaključnimi profili in letvicami, s pritrdilnim materialom, z bandažiranjem, s prenosi in z vsemi pomožnimi deli, v ceni zajeti vse dodatne vogalne ojačitve in ojačitve za pritrjevanje opreme, obračun po m2;</t>
    </r>
  </si>
  <si>
    <r>
      <t xml:space="preserve">Dobava in montaža predelnih gips kartonskih sten, deb. 15 cm </t>
    </r>
    <r>
      <rPr>
        <sz val="9"/>
        <rFont val="Arial"/>
        <family val="2"/>
        <charset val="238"/>
      </rPr>
      <t>(W112-150)</t>
    </r>
    <r>
      <rPr>
        <sz val="9"/>
        <rFont val="Arial"/>
        <family val="2"/>
      </rPr>
      <t>, sestavljene iz:
- gips kartonske plošče deb. 2 x1,25 cm, vključno z bandažiranjem 
- nosilna konstrukcija - tankostenski pocinkani profili,  vmes mineralna volna, d= 10 cm, (λ ≤ 0,038 W/mK) kot npr. Knauf Naturboard Fit ali enakovredno,
- gips kartonske plošče deb. 2 x1,25 cm, vključno z bandažiranjem
Z zaključki ob zidu, vsemi potrebnimi zaključnimi profili in letvicami, s pritrdilnim materialom, z bandažiranjem, s prenosi in z vsemi pomožnimi deli, v ceni zajeti vse dodatne vogalne ojačitve in ojačitve za pritrjevanje opreme, obračun po m2;</t>
    </r>
  </si>
  <si>
    <r>
      <t xml:space="preserve">Dobava in montaža predelnih gips kartonskih sten, deb. 20,5 cm </t>
    </r>
    <r>
      <rPr>
        <sz val="9"/>
        <rFont val="Arial"/>
        <family val="2"/>
        <charset val="238"/>
      </rPr>
      <t>(W115-205)</t>
    </r>
    <r>
      <rPr>
        <sz val="9"/>
        <rFont val="Arial"/>
        <family val="2"/>
      </rPr>
      <t>, sestavljene iz:
- gips kartonske plošče deb. 2 x1,25 cm, vključno z bandažiranjem 
- nosilna konstrukcija - tankostenski pocinkani profili,  vmes mineralna volna, d= 2x 7,5 cm, (λ ≤ 0,038 W/mK) kot npr. Knauf Naturboard Fit ali enakovredno,
- gips kartonske plošče deb. 2 x1,25 cm, vključno z bandažiranjem
Z zaključki ob zidu, vsemi potrebnimi zaključnimi profili in letvicami, s pritrdilnim materialom, z bandažiranjem, s prenosi in z vsemi pomožnimi deli, v ceni zajeti vse dodatne vogalne ojačitve in ojačitve za pritrjevanje opreme, obračun po m2;</t>
    </r>
  </si>
  <si>
    <r>
      <t xml:space="preserve">Dobava in montaža predelnih gips kartonskih sten, deb. 21,5 cm </t>
    </r>
    <r>
      <rPr>
        <sz val="9"/>
        <rFont val="Arial"/>
        <family val="2"/>
        <charset val="238"/>
      </rPr>
      <t>(W115W-215)</t>
    </r>
    <r>
      <rPr>
        <sz val="9"/>
        <rFont val="Arial"/>
        <family val="2"/>
      </rPr>
      <t>, sestavljene iz:
- gips kartonske plošče deb. 2 x1,25 cm, vključno z bandažiranjem,
- nosilna konstrukcija - tankostenski pocinkani profili,  vmes mineralna volna, d= 7,5 cm, (λ ≤ 0,038 W/mK) kot npr. Knauf Naturboard Fit ali enakovredno,
- gips kartonske plošče deb. 1 x1,25 cm, vključno z bandažiranjem,
- nosilna konstrukcija - tankostenski pocinkani profili,  vmes mineralna volna, d= 7,5 cm, (λ ≤ 0,038 W/mK) kot npr. Knauf Naturboard Fit ali enakovredno,
- gips kartonske plošče deb. 2 x1,25 cm, vključno z bandažiranjem
Z zaključki ob zidu, vsemi potrebnimi zaključnimi profili in letvicami, s pritrdilnim materialom, z bandažiranjem, s prenosi in z vsemi pomožnimi deli, v ceni zajeti vse dodatne vogalne ojačitve in ojačitve za pritrjevanje opreme, obračun po m2;</t>
    </r>
  </si>
  <si>
    <r>
      <t>Dobava ter komplet izdelava toplotnoizolativne obloge stropa pralnice in sušilnice</t>
    </r>
    <r>
      <rPr>
        <sz val="9"/>
        <rFont val="Arial"/>
        <family val="2"/>
        <charset val="238"/>
      </rPr>
      <t xml:space="preserve"> s kombi ploščami iz mineralne volne debeline 7,5 cm kot npr. Heraklith Tektalan A2 037/2 ali enakovredno, lepljene in sidrane na strop z vijaki za beton BTW/BTB 5x na ploščo, površina prilepljenih in sidranih plošč, komplet s pripravo podlage, dobavo materiala, prenosi, transport, vsa pomožna dela ter ves drobni pritrdilni material in vse potrebne letvice, obračun po m2;</t>
    </r>
  </si>
  <si>
    <r>
      <t xml:space="preserve">Dobava in vgrajevanje revizijskih pokrovov </t>
    </r>
    <r>
      <rPr>
        <sz val="9"/>
        <rFont val="Arial"/>
        <family val="2"/>
      </rPr>
      <t xml:space="preserve">v spuščenem stropu za kontrolo instalacij (kot npr. Knauf alutop® revizijska loputa </t>
    </r>
    <r>
      <rPr>
        <sz val="9"/>
        <rFont val="Arial"/>
        <family val="2"/>
        <charset val="238"/>
      </rPr>
      <t>ali enakovredno</t>
    </r>
    <r>
      <rPr>
        <sz val="9"/>
        <rFont val="Arial"/>
        <family val="2"/>
      </rPr>
      <t>), zrakotesna in nepropustna za prah, dimenzij 25 x 25 cm, komplet z vsem pritrdilnim materialom, obračun po komadu;</t>
    </r>
  </si>
  <si>
    <r>
      <t xml:space="preserve">Dobava in vgrajevanje revizijskih pokrovov </t>
    </r>
    <r>
      <rPr>
        <sz val="9"/>
        <rFont val="Arial"/>
        <family val="2"/>
      </rPr>
      <t xml:space="preserve">v spuščenem stropu za kontrolo instalacij (kot npr. Knauf alutop® revizijska loputa </t>
    </r>
    <r>
      <rPr>
        <sz val="9"/>
        <rFont val="Arial"/>
        <family val="2"/>
        <charset val="238"/>
      </rPr>
      <t>ali enakovredno</t>
    </r>
    <r>
      <rPr>
        <sz val="9"/>
        <rFont val="Arial"/>
        <family val="2"/>
      </rPr>
      <t>), zrakotesna in nepropustna za prah, dimenzij 40 x 40 cm, komplet z vsem pritrdilnim materialom, obračun po komadu;</t>
    </r>
  </si>
  <si>
    <r>
      <t xml:space="preserve">Dobava in vgrajevanje revizijskih pokrovov </t>
    </r>
    <r>
      <rPr>
        <sz val="9"/>
        <rFont val="Arial"/>
        <family val="2"/>
      </rPr>
      <t xml:space="preserve">v spuščenem stropu za kontrolo instalacij (kot npr. Knauf alutop® revizijska loputa </t>
    </r>
    <r>
      <rPr>
        <sz val="9"/>
        <rFont val="Arial"/>
        <family val="2"/>
        <charset val="238"/>
      </rPr>
      <t>ali enakovredno</t>
    </r>
    <r>
      <rPr>
        <sz val="9"/>
        <rFont val="Arial"/>
        <family val="2"/>
      </rPr>
      <t>), zrakotesna in nepropustna za prah, dimenzij 45 x 45 cm, komplet z vsem pritrdilnim materialom, obračun po komadu;</t>
    </r>
  </si>
  <si>
    <r>
      <t xml:space="preserve">Dobava in vgrajevanje revizijskih pokrovov </t>
    </r>
    <r>
      <rPr>
        <sz val="9"/>
        <rFont val="Arial"/>
        <family val="2"/>
      </rPr>
      <t xml:space="preserve">v spuščenem stropu za kontrolo instalacij (kot npr. Knauf alutop® revizijska loputa </t>
    </r>
    <r>
      <rPr>
        <sz val="9"/>
        <rFont val="Arial"/>
        <family val="2"/>
        <charset val="238"/>
      </rPr>
      <t>ali enakovredno</t>
    </r>
    <r>
      <rPr>
        <sz val="9"/>
        <rFont val="Arial"/>
        <family val="2"/>
      </rPr>
      <t>), zrakotesna in nepropustna za prah, dimenzij 80 x 45 cm, komplet z vsem pritrdilnim materialom, obračun po komadu;</t>
    </r>
  </si>
  <si>
    <r>
      <t xml:space="preserve">Dobava in vgrajevanje revizijskih pokrovov </t>
    </r>
    <r>
      <rPr>
        <sz val="9"/>
        <rFont val="Arial"/>
        <family val="2"/>
      </rPr>
      <t>v spuščenem stropu za kontrolo instalacij (kot npr. Knauf alutop® revizijska loputa</t>
    </r>
    <r>
      <rPr>
        <sz val="9"/>
        <rFont val="Arial"/>
        <family val="2"/>
        <charset val="238"/>
      </rPr>
      <t xml:space="preserve"> ali enakovredno</t>
    </r>
    <r>
      <rPr>
        <sz val="9"/>
        <rFont val="Arial"/>
        <family val="2"/>
      </rPr>
      <t>), zrakotesna in nepropustna za prah, dimenzij 60 x 60 cm, komplet z vsem pritrdilnim materialom, obračun po komadu;</t>
    </r>
  </si>
  <si>
    <r>
      <t xml:space="preserve">Dobava in vgradnja LESENIH VGRADNIH OMAR V DVOPOSTELJNI SOBI
</t>
    </r>
    <r>
      <rPr>
        <sz val="9"/>
        <rFont val="Arial"/>
        <family val="2"/>
      </rPr>
      <t xml:space="preserve">Dimenzije g/š/v = 60/188/264cm;
Dvodelna lesena vgradna omara z 2x dvokrilnimi vrati, deb. lesenega ogrodja 18 mm, obdelave v iveralu, v barvi oz. dekorju po izboru projektanta. Robovi ABS v enaki barvi iverala. 4 x notranje lesene police. 6x notranji predali. 10x aluminjasti ročaji, kot npr. Rujz design Art. 332.20 </t>
    </r>
    <r>
      <rPr>
        <sz val="9"/>
        <rFont val="Arial"/>
        <family val="2"/>
        <charset val="238"/>
      </rPr>
      <t>ali enakovredno</t>
    </r>
    <r>
      <rPr>
        <sz val="9"/>
        <rFont val="Arial"/>
        <family val="2"/>
      </rPr>
      <t>. 2x cilindrična ključavnica in ključi. Vse kot je po shemi v načrtu arhitekture. Omara se vgradi v nišo v predprostoru sobe.</t>
    </r>
    <r>
      <rPr>
        <b/>
        <sz val="9"/>
        <rFont val="Arial"/>
        <family val="2"/>
      </rPr>
      <t xml:space="preserve">
</t>
    </r>
  </si>
  <si>
    <r>
      <t xml:space="preserve">Dobava in vgradnja LESENIH VGRADNIH OMAR V ENOPOSTELJNI SOBI
</t>
    </r>
    <r>
      <rPr>
        <sz val="9"/>
        <rFont val="Arial"/>
        <family val="2"/>
      </rPr>
      <t xml:space="preserve">Dimenzije g/š/v = 60/188/264cm;
Dvodelna lesena vgradna omara z 1x zaprto omaro z dvokrilnimi vrati in 1x obešalno steno s predaloma v spodnjem delu, deb. lesenega ogrodja 18 mm, obdelave v iveralu, v barvi oz. dekorju po izboru projektanta. Robovi ABS v enaki barvi iverala. 4 x notranje lesene police. 3x notranji predali. 5x aluminjasti ročaji, kot npr. Rujz design Art. 332.20 </t>
    </r>
    <r>
      <rPr>
        <sz val="9"/>
        <rFont val="Arial"/>
        <family val="2"/>
        <charset val="238"/>
      </rPr>
      <t>ali enakovredno</t>
    </r>
    <r>
      <rPr>
        <sz val="9"/>
        <rFont val="Arial"/>
        <family val="2"/>
      </rPr>
      <t>. 1x cilindrična ključavnica in ključi. Vse kot je po shemi v načrtu arhitekture. Omara se vgradi v nišo v predprostoru sobe.</t>
    </r>
    <r>
      <rPr>
        <b/>
        <sz val="9"/>
        <rFont val="Arial"/>
        <family val="2"/>
      </rPr>
      <t xml:space="preserve">
</t>
    </r>
  </si>
  <si>
    <r>
      <rPr>
        <b/>
        <sz val="9"/>
        <rFont val="Arial"/>
        <family val="2"/>
        <charset val="238"/>
      </rPr>
      <t>O-01a (servisni prostori v kleti)</t>
    </r>
    <r>
      <rPr>
        <sz val="9"/>
        <rFont val="Arial"/>
        <family val="2"/>
        <charset val="238"/>
      </rPr>
      <t xml:space="preserve">
dvokrilno PVC okno
odpiranje okrog horizontalne osi
zidarska odprtina : 240x90, parapet 196 cm
Dim. šxh 240cm x 90cm, p=196cm. Dvokrilno okno (odpiranje po horizontalni osi), z vmesnim toplotnoizolativnim polnilom (stik s steno na notranji strani okna) s toplotno izolativnimi PVC barvanimi okvirji, kot. npr. Schüco Living 82 AS ali enakovredno,  v barvi po izbiri projektanta (znotraj bela, zunaj antracit); steklo je troslojni termopan z nizko emisijskim nanosom - U celotnega okna največ (W/m2K)=1.0; faktor prepustnosti sončnega sevanja gn=0,50; Rw ≥ 34 dB - vgrajeno okno; delitev po zgornji skici. Vse potrebno okovje (nevidno), tesnila, RAL vgradnja v nosilno konstrukcijo. Pod oknom sistemski (npr. Schüco PVC 'basis' ali enakovredno) profil.
V oknu vgrajeno tipalo odprtosti okenskega krila, vezano na CNS. 
Zunanja alu ekstrudirana barvana polica deb. 6 mm. Notranja PVC polica.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</si>
  <si>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t xml:space="preserve">O-01b (servisni prostori v kleti)
</t>
    </r>
    <r>
      <rPr>
        <sz val="9"/>
        <rFont val="Arial"/>
        <family val="2"/>
        <charset val="238"/>
      </rPr>
      <t>dvokrilno PVC okno
odpiranje okrog horizontalne osi
zidarska odprtina : 240x196, parapet 196 cm
Dim. šxh 240cm x 90cm, p=196cm. Dvokrilno okno (odpiranje po horizontalni osi), s toplotno izolativnimi PVC barvanimi okvirji, kot. npr. Schüco Living 82 AS ali enakovredno,  v barvi po izbiri projektanta (znotraj bela, zunaj antracit); steklo je troslojni termopan z nizko emisijskim nanosom - U celotnega okna največ (W/m2K)=1.0; faktor prepustnosti sončnega sevanja gn=0,50; Rw ≥ 34 dB - vgrajeno okno; delitev po zgornji skici. Vse potrebno okovje (nevidno), tesnila, RAL vgradnja v nosilno konstrukcijo. Pod oknom sistemski (npr. Schüco PVC 'basis' ali enakovredno) profil.
V oknu vgrajeno tipalo odprtosti okenskega krila, vezano na CNS. 
Zunanja alu ekstrudirana barvana polica deb. 6 mm. Notranja PVC polica.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</si>
  <si>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rPr>
        <b/>
        <sz val="9"/>
        <rFont val="Arial"/>
        <family val="2"/>
        <charset val="238"/>
      </rPr>
      <t>O-02 (dnevni prostor)</t>
    </r>
    <r>
      <rPr>
        <sz val="9"/>
        <rFont val="Arial"/>
        <family val="2"/>
        <charset val="238"/>
      </rPr>
      <t xml:space="preserve">
steklena stena s PVC profili
tri polja z obojestransko razširitvenim profilom oz. polnilom; enokrilna vrata svetle širine min. 90 cm in fiksno dvopolnjo okno, zidarska odprtina : 411/245, parapet okna 40 cm Dim. šxh 410cm x 245cm, p=0 in 40cm. Tripoljno okno s toplotno izolativnimi PVC barvanimi okvirji, eno polje enokrilna vrata s pragom, poravnanim s tlakom v notranjem prostoru, dve polji fiksna zasteklitev, kot. npr. Schüco Living 82 AS ali enakovredno,  v barvi po izbiri projektanta (znotraj bela, zunaj antracit); steklo je troslojni termopan z nizko emisijskim nanosom - U celotnega okna največ (W/m2K)=1.0; faktor prepustnosti sončnega sevanja gn=0,50; steklo je varnostno - lepljeno na notranji strani in kaljeno na zunanji strani; delitev po zgornji skici, za smer odpiranja vrat glej načrte tlorisov. Vse potrebno okovje (nevidno), tesnila, RAL vgradnja v nosilno konstrukcijo. Razširitveni profil podboja na levi in desni strani širine do 20 cm; pod oknom sistemski (npr. Schüco PVC 'basis' ali enakovredno) profil. 
V oknu vgrajeno tipalo odprtosti okenskega krila, vezano na CNS. Zunanja alu barvana polica deb. 6 mm. Notranja kamnita polica deb. 3 cm. Kljuka s ključavnico in ključem.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</si>
  <si>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rPr>
        <b/>
        <sz val="9"/>
        <rFont val="Arial"/>
        <family val="2"/>
        <charset val="238"/>
      </rPr>
      <t>O-04 (dnevni prostor okno)</t>
    </r>
    <r>
      <rPr>
        <sz val="9"/>
        <rFont val="Arial"/>
        <family val="2"/>
        <charset val="238"/>
      </rPr>
      <t xml:space="preserve">
dvokrilno okno s PVC profili, spodnji del fiksna zasteklitev
zidarska odprtina : 210/205, parapet = 40 cm
Dim. šxh 210cm x 205cm, p=40. Okno s štirimi polji, zgornji del (dve polji) dvokrilno okno, spodnji del (dve polji) fiksna zasteklitev, s toplotno izolativnimi PVC barvanimi okvirji, kot. npr. Schüco Living 82 AS ali enakovredno,  v barvi po izbiri projektanta (znotraj bela, zunaj antracit), odpiranje okrog vertikalne osi; steklo je troslojni termopan z nizko emisijskim nanosom - U celotnega okna največ (W/m2K)=1.0; faktor prepustnosti sončnega sevanja gn=0,50; steklo fiksne zasteklitve (spodnji del) je varnostno - lepljeno za zaščito pred padcem v globino (zasteklitev služi kot varnostna ograja); delitev po zgornji skici. Vse potrebno okovje (nevidno), tesnila, RAL vgradnja v nosilno konstrukcijo. Pod oknom sistemski (npr. Schüco PVC 'basis' ali enakovredno) profil. 
V oknu vgrajeno tipalo odprtosti okenskega krila, vezano na CNS. 
Kljuka s ključavnico in ključem.
Zunanja alu ekstrudirana barvana polica deb. 6 mm. Notranja PVC polica deb. 3 cm.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</si>
  <si>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rPr>
        <b/>
        <sz val="9"/>
        <rFont val="Arial"/>
        <family val="2"/>
        <charset val="238"/>
      </rPr>
      <t>O-05 (dnevni prostor)</t>
    </r>
    <r>
      <rPr>
        <sz val="9"/>
        <rFont val="Arial"/>
        <family val="2"/>
        <charset val="238"/>
      </rPr>
      <t xml:space="preserve">
steklena stena s PVC profili
tri polja z obojestransko razširitvenim profilom oz. polnilom; enokrilna vrata svetle širine min. 90 cm in fiksno dvopolnjo okno, zidarska odprtina : 390/245, parapet okna 40 cm
Dim. šxh 390cm x 245cm, p=0 in 40cm. Tripoljno okno s toplotno izolativnimi PVC barvanimi okvirji, eno polje enokrilna vrata s pragom, poravnanim s tlakom v notranjem prostoru, dve polji fiksna zasteklitev, kot. npr. Schüco Living 82 AS ali enakovredno,  v barvi po izbiri projektanta (znotraj bela, zunaj antracit); steklo je troslojni termopan z nizko emisijskim nanosom - U celotnega okna največ (W/m2K)=1.0; faktor prepustnosti sončnega sevanja gn=0,50; steklo je varnostno - lepljeno na notranji strani in kaljeno na zunanji strani; delitev po zgornji skici, za smer odpiranja vrat glej načrte tlorisov. Vse potrebno okovje (nevidno), tesnila, RAL vgradnja v nosilno konstrukcijo. Razširitveni profil podboja na levi in desni strani širine do 20 cm; pod oknom sistemski (npr. Schüco PVC 'basis' ali enakovredno) profil. 
V oknu vgrajeno tipalo odprtosti okenskega krila, vezano na CNS. Zunanja alu barvana polica deb. 6 mm. Notranja kamnita polica deb. 3 cm. Kljuka s ključavnico in ključem.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</si>
  <si>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rPr>
        <b/>
        <sz val="9"/>
        <rFont val="Arial"/>
        <family val="2"/>
        <charset val="238"/>
      </rPr>
      <t>O-06 (sestrska soba)</t>
    </r>
    <r>
      <rPr>
        <sz val="9"/>
        <rFont val="Arial"/>
        <family val="2"/>
        <charset val="238"/>
      </rPr>
      <t xml:space="preserve">
steklena stena s PVC profili
dve polji; eno krilo odpirajoče, drugi del fiksna zasteklitev.
zidarska odprtina : 220/205, parapet 40 cm
Dim. šxh 220cm x 245cm, p=40. Okno s štirimi polji, zgornji del (dve polji) dvokrilno okno, spodnji del (dve polji) fiksna zasteklitev, s toplotno izolativnimi PVC barvanimi okvirji, kot. npr. Schüco Living 82 AS ali enakovredno,  v barvi po izbiri projektanta (znotraj bela, zunaj antracit), odpiranje okrog vertikalne osi; steklo je troslojni termopan z nizko emisijskim nanosom - U celotnega okna največ (W/m2K)=1.0; faktor prepustnosti sončnega sevanja gn=0,50; steklo fiksne zasteklitve (spodnji del) je varnostno - lepljeno za zaščito pred padcem v globino (zasteklitev služi kot varnostna ograja); delitev po zgornji skici. Vse potrebno okovje (nevidno), tesnila, RAL vgradnja v nosilno konstrukcijo. Pod oknom sistemski (npr. Schüco PVC 'basis' ali enakovredno) profil. 
V oknu vgrajeno tipalo odprtosti okenskega krila, vezano na CNS. 
Kljuka s ključavnico in ključem.
Zunanja alu ekstrudirana barvana polica deb. 6 mm. Notranja PVC polica deb. 3 cm.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</si>
  <si>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rPr>
        <b/>
        <sz val="9"/>
        <rFont val="Arial"/>
        <family val="2"/>
        <charset val="238"/>
      </rPr>
      <t>O-07 (sestrska soba z balkonom)</t>
    </r>
    <r>
      <rPr>
        <sz val="9"/>
        <rFont val="Arial"/>
        <family val="2"/>
        <charset val="238"/>
      </rPr>
      <t xml:space="preserve">
steklena stena s PVC profili
dve polji; eno krilo odpirajoče, drugi del fiksna zasteklitev.
zidarska odprtina : 220/245, 
Dim. šxh 220cm x 245cm, p=0. Dvodelna steklena stena s toplotno izolativnimi PVC barvanimi okvirji, eno polje enokrilna vrata z nizkim (nultim) pragom, poravnanim s tlakom v notranjem prostoru, drugo polje fiksna zasteklitev, kot. npr. Schüco Living 82 AS ali enakovredno,  v barvi po izbiri projektanta (znotraj bela, zunaj antracit); steklo je troslojni termopan z nizko emisijskim nanosom - U celotnega okna največ (W/m2K)=1.0; faktor prepustnosti sončnega sevanja gn=0,50; steklo je varnostno - lepljeno na notranji strani in kaljeno na zunanji strani; delitev po zgornji skici, za smer odpiranja vrat glej načrte tlorisov. Vse potrebno okovje (nevidno), tesnila, RAL vgradnja v nosilno konstrukcijo. Pod oknom sistemski (npr. Schüco PVC 'basis' ali enakovredno) profil. 
V oknu vgrajeno tipalo odprtosti okenskega krila, vezano na CNS. 
Kljuka s ključavnico in ključem.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</si>
  <si>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rPr>
        <b/>
        <sz val="9"/>
        <rFont val="Arial"/>
        <family val="2"/>
        <charset val="238"/>
      </rPr>
      <t>O-08 (pisarne, dnevni prostor)</t>
    </r>
    <r>
      <rPr>
        <sz val="9"/>
        <rFont val="Arial"/>
        <family val="2"/>
        <charset val="238"/>
      </rPr>
      <t xml:space="preserve">
PVC okvir, 
Dim. šxh 180cm x 145cm, p=100. Dvokrilno okno s toplotno izolativnimi PVC barvanimi okvirji, kot. npr. Schüco Living 82 AS ali enakovredno,  v barvi po izbiri projektanta (znotraj bela, zunaj antracit), odpiranje okrog vertikalne osi; steklo je troslojni termopan z nizko emisijskim nanosom - U celotnega okna največ (W/m2K)=1.0; faktor prepustnosti sončnega sevanja gn=0,50; delitev po zgornji skici. Vse potrebno okovje (nevidno), tesnila, RAL vgradnja v nosilno konstrukcijo. Pod oknom sistemski (npr. Schüco PVC 'basis' ali enakovredno) profil. V oknu vgrajeno tipalo odprtosti okenskega krila, vezano na CNS. 
Kljuka.
Zunanja alu ekstrudirana barvana polica deb. 6 mm. Notranja PVC polica deb. 3 cm.
Brez zunanje žaluzije (severna fasada).
Notranje špalete obdelane z dvojno gips oblogo 2,5 cm (bandažirani vogali).
</t>
    </r>
  </si>
  <si>
    <r>
      <rPr>
        <b/>
        <sz val="9"/>
        <rFont val="Arial"/>
        <family val="2"/>
        <charset val="238"/>
      </rPr>
      <t>O-09-1 (pisarne)</t>
    </r>
    <r>
      <rPr>
        <sz val="9"/>
        <rFont val="Arial"/>
        <family val="2"/>
        <charset val="238"/>
      </rPr>
      <t xml:space="preserve">
PVC okvir, 
dvokrilno okno, odpiranje okrog horizontalne in vertikalne osi
zidarska odprtina : 220/145, parapet = 100 cm 
Dim. šxh 220cm x 145cm, p=100. Dvokrilno okno s toplotno izolativnimi PVC barvanimi okvirji, kot. npr. Schüco Living 82 AS ali enakovredno,  v barvi po izbiri projektanta (znotraj bela, zunaj antracit), odpiranje okrog vertikalne osi; steklo je troslojni termopan z nizko emisijskim nanosom - U celotnega okna največ (W/m2K)=1.0; faktor prepustnosti sončnega sevanja gn=0,50; delitev po zgornji skici. Vse potrebno okovje (nevidno), tesnila, RAL vgradnja v nosilno konstrukcijo. Pod oknom sistemski (npr. Schüco PVC 'basis' ali enakovredno) profil. V oknu vgrajeno tipalo odprtosti okenskega krila, vezano na CNS. 
Kljuka.
Zunanja alu ekstrudirana barvana polica deb. 6 mm. Notranja PVC polica deb. 3 cm.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</si>
  <si>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t xml:space="preserve">O-09-2 (pisarne)
</t>
    </r>
    <r>
      <rPr>
        <sz val="9"/>
        <rFont val="Arial"/>
        <family val="2"/>
        <charset val="238"/>
      </rPr>
      <t>PVC okvir, 
dvokrilno okno, odpiranje okrog horizontalne in vertikalne osi
zidarska odprtina : 240/145, parapet = 100 cm 
Dim. šxh 240cm x 145cm, p=100. Dvokrilno okno s toplotno izolativnimi PVC barvanimi okvirji, kot. npr. Schüco Living 82 AS ali enakovredno,  v barvi po izbiri projektanta (znotraj bela, zunaj antracit), odpiranje okrog vertikalne osi; steklo je troslojni termopan z nizko emisijskim nanosom - U celotnega okna največ (W/m2K)=1.0; faktor prepustnosti sončnega sevanja gn=0,50; delitev po zgornji skici. Vse potrebno okovje (nevidno), tesnila, RAL vgradnja v nosilno konstrukcijo. Pod oknom sistemski (npr. Schüco PVC 'basis' ali enakovredno) profil. V oknu vgrajeno tipalo odprtosti okenskega krila, vezano na CNS. 
Kljuka.
Zunanja alu ekstrudirana barvana polica deb. 6 mm. Notranja PVC polica deb. 3 cm.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</si>
  <si>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rPr>
        <b/>
        <sz val="9"/>
        <rFont val="Arial"/>
        <family val="2"/>
        <charset val="238"/>
      </rPr>
      <t>O-10 (stopnišče)</t>
    </r>
    <r>
      <rPr>
        <sz val="9"/>
        <rFont val="Arial"/>
        <family val="2"/>
        <charset val="238"/>
      </rPr>
      <t xml:space="preserve">
PVC okvir, 
dvokrilno okno, odpiranje okrog vertikalne in horizontalne osi
zidarska odprtina : 190/200, parapet = 110 cm 
Dim. šxh 190cm x 200cm, p=110. Dvokrilno okno s toplotno izolativnimi PVC barvanimi okvirji, kot. npr. Schüco Living 82 AS ali enakovredno,  v barvi po izbiri projektanta (znotraj bela, zunaj antracit), odpiranje okrog vertikalne in horizontalne osi; steklo je troslojni termopan z nizko emisijskim nanosom - U celotnega okna največ (W/m2K)=1.0; faktor prepustnosti sončnega sevanja gn=0,30; delitev po zgornji skici. Vse potrebno okovje (nevidno), tesnila, RAL vgradnja v nosilno konstrukcijo. Pod oknom sistemski (npr. Schüco PVC 'basis' ali enakovredno) profil. V oknu vgrajeno tipalo odprtosti okenskega krila, vezano na CNS. 
Kljuka s ključavnico.
Zunanja alu ekstrudirana barvana polica deb. 6 mm. Notranja PVC polica deb. 3 cm.
Notranje špalete obdelane z dvojno gips oblogo 2,5 cm (bandažirani vogali).</t>
    </r>
  </si>
  <si>
    <r>
      <rPr>
        <b/>
        <sz val="9"/>
        <rFont val="Arial"/>
        <family val="2"/>
        <charset val="238"/>
      </rPr>
      <t>O-11 (dnevni center)</t>
    </r>
    <r>
      <rPr>
        <sz val="9"/>
        <rFont val="Arial"/>
        <family val="2"/>
        <charset val="238"/>
      </rPr>
      <t xml:space="preserve">
PVC okvir, 
fiksno okno
zidarska odprtina : 140/245,
Dim. šxh 140cm x 245cm, p=0cm. Enodelna fiksna zasteklitev, s toplotno izolativnimi PVC barvanimi okvirji, kot. npr. Schüco Living 82 AS ali enakovredno, v barvi po izbiri projektanta (znotraj bela, zunaj antracit); steklo je troslojni termopan z nizko emisijskim nanosom - U celotnega okna največ (W/m2K)=1.0; faktor prepustnosti sončnega sevanja gn=0,50; Rw ≥ 34 dB - vgrajeno okno; delitev po zgornji skici. Tesnila, RAL vgradnja v nosilno konstrukcijo. Pod oknom sistemski (npr. Schüco PVC 'basis' ali enakovredno) profil.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</si>
  <si>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rPr>
        <b/>
        <sz val="9"/>
        <rFont val="Arial"/>
        <family val="2"/>
        <charset val="238"/>
      </rPr>
      <t>O-13 (uprava, fizioterapija, jedilnica)</t>
    </r>
    <r>
      <rPr>
        <sz val="9"/>
        <rFont val="Arial"/>
        <family val="2"/>
        <charset val="238"/>
      </rPr>
      <t xml:space="preserve">
dvodelno, PVC okvir, 
zgornji del odpiranje okrog vertikalne osi, spodnji del fiksen
zidarska odprtina : 100/245, 
Dim. šxh 100cm x 245cm, p=0. Dvodelna steklena stena s toplotno izolativnimi PVC barvanimi okvirji, zgornje polje enokrilno okno, drugo spodnje polje fiksna zasteklitev, kot. npr. Schüco Living 82 AS ali enakovredno, v barvi po izbiri projektanta (znotraj bela, zunaj antracit); steklo je troslojni termopan z nizko emisijskim nanosom - U celotnega okna največ (W/m2K)=1.0; faktor prepustnosti sončnega sevanja gn=0,50; steklo spodnjega dela je varnostno - lepljeno na notranji strani in kaljeno na zunanji strani; delitev po zgornji skici, za smer odpiranja glej načrte tlorisov. Vse potrebno okovje (nevidno), tesnila, RAL vgradnja v nosilno konstrukcijo. Pod oknom sistemski (npr. Schüco PVC 'basis' ali enakovredno) profil. 
V oknu vgrajeno tipalo odprtosti okenskega krila, vezano na CNS. 
Kljuka s ključavnico in ključem.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 </t>
    </r>
  </si>
  <si>
    <r>
      <rPr>
        <b/>
        <sz val="9"/>
        <rFont val="Arial"/>
        <family val="2"/>
        <charset val="238"/>
      </rPr>
      <t>O-15 (steklena stena dnevni prostor)</t>
    </r>
    <r>
      <rPr>
        <sz val="9"/>
        <rFont val="Arial"/>
        <family val="2"/>
        <charset val="238"/>
      </rPr>
      <t xml:space="preserve">
PVC okvir, 3 delna steklena stena
balkonska vrata z nultim pragom, 2 polji fiksno
zidarska odprtina : 400/245
Dim. šxh 400cm x 245cm, p=0. Triodelna panoramska stena s toplotno izolativnimi PVC barvanimi okvirji, kot. npr. Schüco Living 82 AS ali enakovredno,  v barvi po izbiri projektanta (znotraj bela, zunaj antracit), v steni krilna vrata s svetlo odprtino min. 90 cm širine in ostali del fiksna zasteklitev; nulti prag; steklo je troslojni termopan z nizko emisijskim nanosom - U celotnega okna največ (W/m2K)=1.0; steklo je varnostno - lepljeno na notranji strani in kaljeno na zunanji strani; delitev po zgornji skici. Vse potrebno okovje, tesnila, RAL vgradnja v nosilno konstrukcijo. Pod oknom sistemski (npr. Schüco PVC 'basis' ali enakovredno) profil. 
V oknu vgrajeno tipalo odprtosti okenskega krila, vezano na CNS. 
Kljuka.
Notranje špalete obdelane z dvojno gips oblogo 2,5 cm (bandažirani vogali).
</t>
    </r>
  </si>
  <si>
    <r>
      <rPr>
        <b/>
        <sz val="9"/>
        <rFont val="Arial"/>
        <family val="2"/>
        <charset val="238"/>
      </rPr>
      <t>O-18 (knjižnica)</t>
    </r>
    <r>
      <rPr>
        <sz val="9"/>
        <rFont val="Arial"/>
        <family val="2"/>
        <charset val="238"/>
      </rPr>
      <t xml:space="preserve">
PVC okvir, 
fiksno okno
zidarska odprtina : 100/245,
Dim. šxh 100cm x 245cm, p=0cm. Enodelna fiksna zasteklitev, s toplotno izolativnimi PVC barvanimi okvirji, kot. npr. Schüco Living 82 AS ali enakovredno, v barvi po izbiri projektanta (znotraj bela, zunaj antracit); steklo je troslojni termopan z nizko emisijskim nanosom - U celotnega okna največ (W/m2K)=1.0; faktor prepustnosti sončnega sevanja gn=0,50; Rw ≥ 34 dB - vgrajeno okno; delitev po zgornji skici. Tesnila, RAL vgradnja v nosilno konstrukcijo. Pod oknom sistemski (npr. Schüco PVC 'basis' ali enakovredno) profil.
Notranje špalete obdelane z dvojno gips oblogo 2,5 cm (bandažirani vogali).</t>
    </r>
  </si>
  <si>
    <r>
      <t xml:space="preserve">VZ-07 
</t>
    </r>
    <r>
      <rPr>
        <sz val="9"/>
        <rFont val="Arial"/>
        <family val="2"/>
        <charset val="238"/>
      </rPr>
      <t>evakuacijska dvokrilna ALU vrata z zasteklitvijo.
(evakuacijski hodnik)
zidarska odprtina : 200/245
Dimenzije in opis: širina 200cm x višina 245cm
primarno krilo proste svetle širine prehoda min. 90 cm (merjeno ob odprtem krilu), odpiranje ven; delitev po shemi v načrtu.
Sistem: Schüco AD UP 75 ali enakovredno
Barva profilacije: RAL barva po izbiri projektanta
U celotnih vrat max. (W/m2K)=1.3
Zasteklitev: termopan zasteklitev, steklo varnostno lepljeno.
Oprema vrata:
nasadila: sistemska Schüco cilndrična
kljuka: Schüco sistemska kljuka na obeh krilih na notranji strani 1125; Schuco sistemska kljuka na prednostnem krilu na zunanji strani.
ključavnica: električna ključavnica, vezano na požarno centralo, magnetno držalo
zapiralo na obeh krilih s sinhronizacijo zapiranja
posebna izvedba vratnih kril z 11 mm režo na notranji strani proti zatikanju kril v primeru uporabe 'panik' odpiranja s sekundarnim krilom
Ostalo: nalepni trak po celotni dolžini zasteklitve; z vsem potrebnim montažnim in tesnilnim materialom</t>
    </r>
  </si>
  <si>
    <r>
      <t xml:space="preserve">Strešno okno 120x120: 
</t>
    </r>
    <r>
      <rPr>
        <sz val="9"/>
        <rFont val="Arial"/>
        <family val="2"/>
        <charset val="238"/>
      </rPr>
      <t>Dim. šxh 1,20 m x 1,20 m
kot npr. Velux CVP ali enakovredno
PVC okvir, podaljšek okvirja (2x). zasteklitev mlečni akril, termo steklo. Električno odpiranje. Senčilo. Okno vezano na požarno centralo, kompletno opremljeno za funkcijo odvoda dima in toplote skladno z načrtom požarne varnosti.
Toplotna prehodnost do 0,87W/m2/K.  
Geometrična površina za odvod dima = 1,3 m2</t>
    </r>
  </si>
  <si>
    <r>
      <t xml:space="preserve">Notranja ALU dvokrilna požarna vrata 'V-10':
</t>
    </r>
    <r>
      <rPr>
        <sz val="9"/>
        <rFont val="Arial"/>
        <family val="2"/>
        <charset val="238"/>
      </rPr>
      <t>zidna odprtina:  200/215 cm
Dimenzija: širina 200cm, višina 215cm.
Dvokrilna steklena ALU protipožarna vrata – EI2
30-C5. Sistem, kot npr. Schüco ADS 80 FR 30 ali enakovredno.
Barva profilacije: elektrostatično prašno barvano, barva po izbiri projektanta. Zasteklitev: varnostno lepljeno steklo, požarno odporno. Oprema vrat: nasadila, kljuke inoks, EN179. Ključavnica: sistemska Schüco panic ključavnica po SIST EN 179 in samozapiralo.
Z vsem potrebnim montažnim in tesnilnim materialom. Delitev po zgornji skici. Smer odpiranja vrat po načrtu tlorisa. Nalepni trak po celotni širini vrat (stekla).</t>
    </r>
  </si>
  <si>
    <r>
      <t xml:space="preserve">Notranja ALU dvokrilna požarna vrata 'Vst-01':
</t>
    </r>
    <r>
      <rPr>
        <sz val="9"/>
        <rFont val="Arial"/>
        <family val="2"/>
        <charset val="238"/>
      </rPr>
      <t>Dimenzija: širina 210cm, višina 266cm.
Dvokrilna steklena z nadsvetlobo ALU protipožarna vrata – EI2 90-C4. Sistem, kot npr. Schüco ADS 90 FR 90 ali enakovredno .
Barva profilacije: elektrostatično prašno barvano, barva po izbiri projektanta. Zasteklitev: varnostno lepljeno steklo, požarno odporno. Oprema vrat: nasadila, inoks kljuke, požarni elektro magneti, samozapiralo na obeh krilih s sinhronizacijo zapiranja, posebna izvedba vratnih kril z 11 mm režo na notranji strani proti zatikanju kril v primeru uporabe 'panik' odpiranja s sekundarnim krilom. Ključavnica: z notranje strani panik naletna letev na obeh krilih po SIST EN 1125. Z vsem potrebnim montažnim in tesnilnim materialom. Delitev po zgornji skici. Smer odpiranja vrat po načrtu tlorisa. Nalepni trak po celotni širini vrat (stekla). Zgornji del preklade v spuščenem stropu se izvede kot suhomontažna požarno odporna stena.</t>
    </r>
  </si>
  <si>
    <r>
      <t xml:space="preserve">Notranja ALU dvokrilna požarna vrata 'Vst-02':
</t>
    </r>
    <r>
      <rPr>
        <sz val="9"/>
        <rFont val="Arial"/>
        <family val="2"/>
        <charset val="238"/>
      </rPr>
      <t>Dimenzija: širina 210cm, višina 266cm.
Dvokrilna steklena z nadsvetlobo ALU protipožarna vrata – EI2 30-C5. Sistem, kot npr. Schüco ADS 80 FR 30 ali enakovredno.
Barva profilacije: elektrostatično prašno barvano, barva po izbiri projektanta. Zasteklitev: varnostno lepljeno steklo, požarno odporno. Oprema vrat: nasadila, inoks kljuke, požarni elektro magneti, samozapiralo na obeh krilih s sinhronizacijo zapiranja, posebna izvedba vratnih kril z 11 mm režo na notranji strani proti zatikanju kril v primeru uporabe 'panik' odpiranja s sekundarnim krilom. Ključavnica: z notranje strani panik naletna letev na obeh krilih po SIST EN 1125.
Z vsem potrebnim montažnim in tesnilnim materialom. Delitev po zgornji skici. Smer odpiranja vrat po načrtu tlorisa. Nalepni trak po celotni širini vrat (stekla). Zgornji del preklade v spuščenem stropu se izvede kot suhomontažna požarno odporna stena.</t>
    </r>
  </si>
  <si>
    <r>
      <t xml:space="preserve">Notranja ALU dvokrilna požarna vrata 'Vst-03':
</t>
    </r>
    <r>
      <rPr>
        <sz val="9"/>
        <rFont val="Arial"/>
        <family val="2"/>
        <charset val="238"/>
      </rPr>
      <t>zidna odprtina:  210/266 cm</t>
    </r>
    <r>
      <rPr>
        <b/>
        <sz val="9"/>
        <rFont val="Arial"/>
        <family val="2"/>
        <charset val="238"/>
      </rPr>
      <t xml:space="preserve">
</t>
    </r>
    <r>
      <rPr>
        <sz val="9"/>
        <rFont val="Arial"/>
        <family val="2"/>
        <charset val="238"/>
      </rPr>
      <t>Dimenzija: širina 210cm, višina 266cm.
Dvokrilna steklena z nadsvetlobo ALU protipožarna vrata – EI2 30-C5. Sistem, kot npr. Schüco ADS 80 FR 30 ali enakovredno.
Barva profilacije: elektrostatično prašno barvano, barva po izbiri projektanta. Zasteklitev: varnostno lepljeno steklo, požarno odporno. Oprema vrat: nasadila, inoks kljuke, samozapiralo na obeh krilih s sinhronizacijo zapiranja, posebna izvedba vratnih kril z 11 mm režo na notranji strani proti zatikanju kril v primeru uporabe 'panik' odpiranja s sekundarnim krilom. Ključavnica: z notranje strani panik naletna letev na obeh krilih po SIST EN 1125.
Z vsem potrebnim montažnim in tesnilnim materialom. Delitev po zgornji skici. Smer odpiranja vrat po načrtu tlorisa. Nalepni trak po celotni širini vrat (stekla). Zgornji del preklade v spuščenem stropu se izvede kot suhomontažna požarno odporna stena.</t>
    </r>
  </si>
  <si>
    <r>
      <t xml:space="preserve">Notranja ALU dvokrilna vrata 'Vst-04': 
</t>
    </r>
    <r>
      <rPr>
        <sz val="9"/>
        <rFont val="Arial"/>
        <family val="2"/>
        <charset val="238"/>
      </rPr>
      <t>zidna odprtina:  200/266 cm</t>
    </r>
    <r>
      <rPr>
        <b/>
        <sz val="9"/>
        <rFont val="Arial"/>
        <family val="2"/>
        <charset val="238"/>
      </rPr>
      <t xml:space="preserve">
</t>
    </r>
    <r>
      <rPr>
        <sz val="9"/>
        <rFont val="Arial"/>
        <family val="2"/>
        <charset val="238"/>
      </rPr>
      <t>Dimenzija: širina 200cm, višina 266cm.
Dvokrilna steklena z nadsvetlobo ALU vrata. Sistem, kot npr. Schüco ADS 80 ali enakovredno.
Barva profilacije: elektrostatično prašno barvano, barva po izbiri projektanta. Zasteklitev: varnostno lepljeno steklo. Oprema vrat: nasadila, inoks kljuke, posebna izvedba vratnih kril z 11 mm režo na notranji strani proti zatikanju kril v primeru uporabe 'panik' odpiranja s sekundarnim krilom. Ključavnica: brez zaklepanja, z notranje strani panik naletna letev.
Z vsem potrebnim montažnim in tesnilnim materialom. Delitev po zgornji skici. Smer odpiranja vrat po načrtu tlorisa. Nalepni trak po celotni širini vrat (stekla). Zgornji del preklade v spuščenem stropu se izvede kot suhomontažna požarno odporna stena.</t>
    </r>
  </si>
  <si>
    <r>
      <t xml:space="preserve">Notranja ALU dvokrilna vrata 'Vst-05': 
</t>
    </r>
    <r>
      <rPr>
        <sz val="9"/>
        <rFont val="Arial"/>
        <family val="2"/>
        <charset val="238"/>
      </rPr>
      <t>zidna odprtina:  200/266 cm
Dimenzija: širina 200cm, višina 266cm.
Dvokrilna steklena z nadsvetlobo ALU vrata. Sistem, kot npr. Schüco ADS 80 ali enakovredno.
Barva profilacije: elektrostatično prašno barvano, barva po izbiri projektanta. Zasteklitev: varnostno lepljeno steklo. Oprema vrat: nasadila, inoks kljuke, cilindrična klučavnica in sistemski ključ.
Z vsem potrebnim montažnim in tesnilnim materialom. Delitev po zgornji skici. Smer odpiranja vrat po načrtu tlorisa. Nalepni trak po celotni širini vrat (stekla).</t>
    </r>
  </si>
  <si>
    <r>
      <t xml:space="preserve">Avtomatska enokrilna steklena vrata 'Vst-06': 
</t>
    </r>
    <r>
      <rPr>
        <sz val="9"/>
        <rFont val="Arial"/>
        <family val="2"/>
        <charset val="238"/>
      </rPr>
      <t>zidna odprtina:  100/215 cm</t>
    </r>
    <r>
      <rPr>
        <b/>
        <sz val="9"/>
        <rFont val="Arial"/>
        <family val="2"/>
        <charset val="238"/>
      </rPr>
      <t xml:space="preserve">
</t>
    </r>
    <r>
      <rPr>
        <sz val="9"/>
        <rFont val="Arial"/>
        <family val="2"/>
        <charset val="238"/>
      </rPr>
      <t>Dimenzija: širina 100cm, višina 215cm.
Enokrilna steklena ALU vrata z avtomatskim drsnim mehanizmom na električni pogon. Sistem, kot npr. DOORSON product line 300 ali enakovredno.
Barva profilacije: elektrostatično prašno barvano, barva po izbiri projektanta. Zasteklitev: varnostno lepljeno steklo, peskano. Oprema vrat: drsni mehanizem, elektro pogon, kombinirana senzorja gibanja in prisotnosti, stranski varnostni senzorji, baterijska podpora za odprtje vrat v primeru izpada električnega toka, elektromehanska ključavnica. Napredno programsko stikalo z osvetljenim barvnim grafičnim zaslonom na dotik, ki omogoča enostavno upravljanje vrat in izbiro sedmih načinov delovanja ter diagnostični opis opozoril in napak v besedi. 
Z vsem potrebnim montažnim in tesnilnim materialom. Delitev po zgornji skici. Smer odpiranja vrat po načrtu tlorisa. Vse v skladu z EN 16005, ki določa varnost pri uporabi avtomatskih vrat.</t>
    </r>
  </si>
  <si>
    <r>
      <t xml:space="preserve">Pozicija Vwc-1: 
</t>
    </r>
    <r>
      <rPr>
        <sz val="9"/>
        <rFont val="Arial"/>
        <family val="2"/>
        <charset val="238"/>
      </rPr>
      <t>- sanitarna stena z vgrajenimi vrati
- šxh 90 x 200 cm, 
- min. svetla širina vrat 0.75m
- visokotlačne laminatne plošče (kot npr. Trespa ali enakovredno), debeline 13 mm, na kovinski podkonstrukciji 
- 10 cm od tal
- okovje PBA iz nerjavečega jekla v kovinski barvi (brušeno) in kombinacija pohištvenih cevi (PBA stainless steel okovje je iz kvalitetnega nerjavečega jekla, ki je primerno za mokre prostore); 
- odpiralo in sanitarna ključavnica po izboru projektanta, iz nerjavečega jekla  
- barva po izbiri projektanta
- delitev po shemi</t>
    </r>
  </si>
  <si>
    <r>
      <t xml:space="preserve">Pozicija Vwc-2: 
</t>
    </r>
    <r>
      <rPr>
        <sz val="9"/>
        <rFont val="Arial"/>
        <family val="2"/>
        <charset val="238"/>
      </rPr>
      <t>- sanitarna stena 
- šxh 120 x 200 cm, 
- visokotlačne laminatne plošče (kot npr. Trespa ali enakovredno), debeline 13 mm, na kovinski podkonstrukciji 
- 10 cm od tal
- okovje PBA iz nerjavečega jekla v kovinski barvi (brušeno) in kombinacija pohištvenih cevi (PBA stainless steel okovje je iz kvalitetnega nerjavečega jekla, ki je primerno za mokre prostore); 
- barva po izbiri projektanta
- delitev po shemi</t>
    </r>
  </si>
  <si>
    <r>
      <t xml:space="preserve">Pozicija Vwc-3: 
</t>
    </r>
    <r>
      <rPr>
        <sz val="9"/>
        <rFont val="Arial"/>
        <family val="2"/>
        <charset val="238"/>
      </rPr>
      <t>- sanitarna stena 
- šxh 112.5 x 200 cm, 
- visokotlačne laminatne plošče (kot npr. Trespa ali enakovredno), debeline 13 mm, na kovinski podkonstrukciji 
- 10 cm od tal
- okovje PBA iz nerjavečega jekla v kovinski barvi (brušeno) in kombinacija pohištvenih cevi (PBA stainless steel okovje je iz kvalitetnega nerjavečega jekla, ki je primerno za mokre prostore); 
- barva po izbiri projektanta
- delitev po shemi</t>
    </r>
  </si>
  <si>
    <r>
      <t xml:space="preserve">Notranja ALU/steklena stena z vrati 'Vo-3':
</t>
    </r>
    <r>
      <rPr>
        <sz val="9"/>
        <rFont val="Arial"/>
        <family val="2"/>
        <charset val="238"/>
      </rPr>
      <t>Dimenzija stene: širina 1,50 m, višina 2,66 m.
Enokrilna steklena ALU vrata s stransko ob in nadsvetlobo, dim. (svetla odprtina vrat) 90/210 cm.  Zvočna izolativnost stene R'w=36dB.
Barva profilacije: elektrostatično prašno barvano, barva po izbiri projektanta. Zasteklitev: varnostno lepljeno steklo v skladu s STS. Oprema vrat: svetla širina krila med pripirama 90 cm. Nasadila, sistemska cilndrična kljuka obojestransko, kot npr. Schüco. Ključavnica: sistemska ključavnica.
zapiralo: kot npr. GEZE TS 5000 ali enakovredno.
Z vsem potrebnim montažnim in tesnilnim materialom. Nalepni trak po celotni širini zasteklitve.
Delitev po skici. Smer odpiranja vrat po načrtu tlorisa</t>
    </r>
  </si>
  <si>
    <r>
      <t xml:space="preserve">Notranja Alu/steklena stena z vrati 'Vo-12' - sestrska in kontrolna soba:
</t>
    </r>
    <r>
      <rPr>
        <sz val="9"/>
        <rFont val="Arial"/>
        <family val="2"/>
        <charset val="238"/>
      </rPr>
      <t>zidna odprtina:  240/215 cm
vrata (min. svetla): 90/210 cm
Dimenzija stene: širina 2,40 m, višina 2,15 m.
Enokrilna steklena ALU vrata s stransko obsvetlobo, dim. (svetla odprtina vrat) 90/210 cm. 
Barva profilacije: elektrostatično prašno barvano, barva po izbiri projektanta. Zasteklitev: varnostno lepljeno steklo v skladu s STS. Oprema vrat: svetla širina krila med pripirama 90 cm. Nasadila, sistemska cilndrična kljuka obojestransko, kot npr. Schüco. Ključavnica: sistemska ključavnica.
zapiralo: kot npr. GEZE TS 5000 ali enakovredno.
Z vsem potrebnim montažnim in tesnilnim materialom. Nalepni trak po celotni širini zasteklitve.
Delitev po skici. Smer odpiranja vrat po načrtu tlorisa.</t>
    </r>
  </si>
  <si>
    <r>
      <t xml:space="preserve">Notranja ALU/steklena stena z vrati 'Sfi-01':
</t>
    </r>
    <r>
      <rPr>
        <sz val="9"/>
        <rFont val="Arial"/>
        <family val="2"/>
        <charset val="238"/>
      </rPr>
      <t>Dimenzija stene: širina 2,50 m, višina 2,66 m.
Večdelna steklena stena v ALU profilih in vgrajenimi enokrilnimi steklenimi ALU vrati in nadsvetlobo, dim. (svetla odprtina vrat) 90/210 cm. Ob vratih ALU polnilo za vgradnjo el. stikal. Zvočna izolativnost stene R'w=32dB.
Barva profilacije: elektrostatično prašno barvano, barva po izbiri projektanta. Zasteklitev: varnostno lepljeno steklo v skladu s STS. Oprema vrat: svetla širina krila med pripirama 90 cm. Nasadila, sistemska cilndrična kljuka obojestransko, kot npr. Schüco. Ključavnica: sistemska ključavnica.
zapiralo: kot npr. GEZE TS 5000 ali enakovredno.
Z vsem potrebnim montažnim in tesnilnim materialom. Nalepni trak po celotni širini zasteklitve.
Delitev po zgornji skici. Smer odpiranja vrat po načrtu tlorisa.</t>
    </r>
  </si>
  <si>
    <r>
      <t xml:space="preserve">Notranja ALU/steklena stena z vrati 'Sdt-01':
</t>
    </r>
    <r>
      <rPr>
        <sz val="9"/>
        <rFont val="Arial"/>
        <family val="2"/>
        <charset val="238"/>
      </rPr>
      <t>Dimenzija stene: širina 2,50 m, višina 2,66 m.
Večdelna steklena stena v ALU profilih in vgrajenimi enokrilnimi steklenimi ALU vrati in nadsvetlobo, dim. (svetla odprtina vrat) 90/210 cm. Ob vratih ALU polnilo za vgradnjo el. stikal. Zvočna izolativnost stene R'w=32dB.
Barva profilacije: elektrostatično prašno barvano, barva po izbiri projektanta. Zasteklitev: varnostno lepljeno steklo v skladu s STS. Oprema vrat: svetla širina krila med pripirama 90 cm. Nasadila, sistemska cilndrična kljuka obojestransko, kot npr. Schüco. Ključavnica: sistemska ključavnica.
zapiralo: kot npr. GEZE TS 5000 ali enakovredno.
Z vsem potrebnim montažnim in tesnilnim materialom. Nalepni trak po celotni širini zasteklitve.
Delitev po zgornji skici. Smer odpiranja vrat po načrtu tlorisa.</t>
    </r>
  </si>
  <si>
    <r>
      <t xml:space="preserve">Dobava ter komplet izdelava zaključnega fasadnega sloja </t>
    </r>
    <r>
      <rPr>
        <sz val="9"/>
        <rFont val="Arial"/>
        <family val="2"/>
        <charset val="238"/>
      </rPr>
      <t>kompletno s prednamazom in silikonskim zaključnim fasadnim slojem (kot npr. BAUMIT ali enakovredno oz po navodilu projektanta), vse po navodilih proizvajalca v barvi po izbiri projektanta, komplet z dobavo materiala, prenosi, transport, vsa pomožna dela, obračun po kvadratnem metru;</t>
    </r>
  </si>
  <si>
    <r>
      <rPr>
        <b/>
        <sz val="9"/>
        <rFont val="Arial"/>
        <family val="2"/>
        <charset val="238"/>
      </rPr>
      <t>Nabava, dobava in polaganje talnih granitogres ploščič</t>
    </r>
    <r>
      <rPr>
        <sz val="9"/>
        <rFont val="Arial"/>
        <family val="2"/>
        <charset val="238"/>
      </rPr>
      <t>, deb. 8 mm: plošče 1. kvalitete, cenovni razred 30 €/m2, velikosti 60x120cm, razred drsnosti R10, obdelava površine Mat, rettificiran rob tip,  kot npr. Iris seria Elementi terra, barva  po izboru arhitekta. Keramika položena na predhodno pripravljeno podlago v lepilo KERAFLEX ali enakovredno. Fugiranje - fuge širine do 3mm iz polimerno modificirane hitro vezoče fugirne mase Ultracolor plus, barva po izboru projektanta, obračun po m2; Polaganje po shemi! (avla, molitveni prostor, hodniki, stopnišča - podesti)</t>
    </r>
  </si>
  <si>
    <r>
      <rPr>
        <b/>
        <sz val="9"/>
        <rFont val="Arial"/>
        <family val="2"/>
        <charset val="238"/>
      </rPr>
      <t>Nabava, dobava in polaganje talnih granitogres ploščic - stopniščnice</t>
    </r>
    <r>
      <rPr>
        <sz val="9"/>
        <rFont val="Arial"/>
        <family val="2"/>
        <charset val="238"/>
      </rPr>
      <t>, deb. 8 mm: plošče 1. kvalitete, cenovni razred 30 €/m2, velikosti 60x120cm, razred drsnosti R10, obdelava površine Mat, rettificiran rob tip,  kot npr. Iris seria Elementi terra, barva  po izboru arhitekta. Stik vertikalne in horizontalne plošče rezan pod kotom 45°, vogal lepljen z epoksi lepilom, keramika položena na predhodno pripravljeno podlago v lepilo KERAFLEX ali enakovredno. Fuge širine do 3mm iz polimerno modificirane hitro vezoče fugirne mase Ultracolor plus barva po izboru projektanta, obračun po m2; Polaganje po shemi!</t>
    </r>
  </si>
  <si>
    <r>
      <rPr>
        <b/>
        <sz val="9"/>
        <rFont val="Arial"/>
        <family val="2"/>
        <charset val="238"/>
      </rPr>
      <t>Nabava, dobava in polaganje talnih granitogres ploščič</t>
    </r>
    <r>
      <rPr>
        <sz val="9"/>
        <rFont val="Arial"/>
        <family val="2"/>
        <charset val="238"/>
      </rPr>
      <t>, deb. 9,5 mm v kuhinji: plošče 1. kvalitete, velikosti 30x30cm, razred drsnosti R11 A, obdelava površine mat, tip kot npr. Casalgrande Padana seria Granito 1 evo, barva po izboru projektanta. Keramika položena na predhodno, pripravljeno podlago v lepilo KERAFLEX ali enakovredno. Fugiranje - fuge širine do 3mm iz polimerno modificirane hitro vezoče fugirne mase Ultracolor plus, barva po izboru projektanta, v ceni zajeti vse ALU zaokrožnice velikosti min. 15 mm na stikih s stensko keramiko, obračun po m2; Polaganje po shemi! (komplet kuhinja s skladiščem, hladilnico, servisnimi prostori in pisarno vodje ter pralnica v kleti)</t>
    </r>
  </si>
  <si>
    <r>
      <rPr>
        <b/>
        <sz val="9"/>
        <rFont val="Arial"/>
        <family val="2"/>
        <charset val="238"/>
      </rPr>
      <t>Nabava, dobava in polaganje talnih granitogres ploščič,</t>
    </r>
    <r>
      <rPr>
        <sz val="9"/>
        <rFont val="Arial"/>
        <family val="2"/>
        <charset val="238"/>
      </rPr>
      <t xml:space="preserve"> deb. 9,5 mm: Plošče 1. kvalitete, velikosti 60x60cm, razred drsnosti R10 A, obdelava površine mat, tip kot npr. Casalgrande Padana seria Granito 1 evo, barva po izboru projektanta. Keramika položena na predhodno, pripravljeno podlago v lepilo KERAFLEX ali enakovredno. Fugiranje - fuge širine do 3mm iz polimerno modificirane hitro vezoče fugirne mase Ultracolor plus, barva po izboru projektanta, v ceni zajeti vse ALU zaokrožnice velikosti min. 15 mm na stikih s stensko keramiko, obračun po m2; Polaganje po shemi! (kopalnice v sobah in negovalne kopalnice)</t>
    </r>
  </si>
  <si>
    <r>
      <rPr>
        <b/>
        <sz val="9"/>
        <rFont val="Arial"/>
        <family val="2"/>
        <charset val="238"/>
      </rPr>
      <t>Nabava, dobava in polaganje talnih granitogres ploščič v tuših,</t>
    </r>
    <r>
      <rPr>
        <sz val="9"/>
        <rFont val="Arial"/>
        <family val="2"/>
        <charset val="238"/>
      </rPr>
      <t xml:space="preserve"> deb. 9,5 mm: Plošče 1. kvalitete, velikosti 10x10cm, razred drsnosti R11 A, obdelava površine mat, primerne za tuš (kopalnice), enak tip ploščice kot talne v kopalnici, barva po izboru projektanta. Keramika položena na predhodno, pripravljeno podlago v lepilo KERAFLEX ali enakovredno. Fugiranje - fuge širine do 3mm iz polimerno modificirane hitro vezoče fugirne mase Ultracolor plus, barva po izboru projektanta, v ceni zajeti vse ALU zaokrožnice velikosti min. 15 mm na stikih s stensko keramiko, obračun po m2; Polaganje po shemi! (kopalnice v sobah in negovalne kopalnice)</t>
    </r>
  </si>
  <si>
    <r>
      <rPr>
        <b/>
        <sz val="9"/>
        <rFont val="Arial"/>
        <family val="2"/>
        <charset val="238"/>
      </rPr>
      <t>Nabava, dobava in polaganje talnih granitogres ploščič,</t>
    </r>
    <r>
      <rPr>
        <sz val="9"/>
        <rFont val="Arial"/>
        <family val="2"/>
        <charset val="238"/>
      </rPr>
      <t xml:space="preserve"> deb. 9,5 mm: Plošče 1. kvalitete, velikosti 30x30cm, razred drsnosti R10 A, obdelava površine mat, tip kot npr. Casalgrande Padana seria Granito 1 evo, barva po izboru projektanta. Keramika položena na predhodno, pripravljeno podlago v lepilo KERAFLEX ali enakovredno. Fugiranje - fuge širine do 3mm iz polimerno modificirane hitro vezoče fugirne mase Ultracolor plus, barva po izboru projektanta, v ceni zajeti vse ALU zaokrožnice velikosti min. 15 mm na stikih s stensko keramiko, obračun po m2; Polaganje po shemi! (garderobe, wcji zaposleni, wcji invalidi, umazano/čisto perilo,servisni prostori v kleti in tehnični prostori)</t>
    </r>
  </si>
  <si>
    <r>
      <rPr>
        <b/>
        <sz val="9"/>
        <rFont val="Arial"/>
        <family val="2"/>
        <charset val="238"/>
      </rPr>
      <t>Nabava, dobava in polaganje stenskih granitogres ploščič,</t>
    </r>
    <r>
      <rPr>
        <sz val="9"/>
        <rFont val="Arial"/>
        <family val="2"/>
        <charset val="238"/>
      </rPr>
      <t xml:space="preserve"> deb. 9,5 mm: Plošče 1. kvalitete, velikosti 60x30cm (polaganje do višine vrat), obdelava površine mat, tip kot npr. Casalgrande Padana seria Granito 1 evo, barva po izboru projektanta. Keramika položena na predhodno, pripravljeno podlago v lepilo KERAFLEX ali enakovredno. Fugiranje - fuge širine do 3mm iz polimerno modificirane hitro vezoče fugirne mase Ultracolor plus, barva po izboru projektanta, v ceni zajeti vse zaključne letvice, obračun po m2; Polaganje po shemi! (kopalnice v sobah in negovalne kopalnice)</t>
    </r>
  </si>
  <si>
    <r>
      <rPr>
        <b/>
        <sz val="9"/>
        <rFont val="Arial"/>
        <family val="2"/>
        <charset val="238"/>
      </rPr>
      <t>Nabava, dobava in polaganje stenskih granitogres ploščič,</t>
    </r>
    <r>
      <rPr>
        <sz val="9"/>
        <rFont val="Arial"/>
        <family val="2"/>
        <charset val="238"/>
      </rPr>
      <t xml:space="preserve"> deb. 9,5 mm: Plošče 1. kvalitete, velikosti 30x30cm (polaganje do višine vrat), obdelava površine mat, tip kot npr. Casalgrande Padana seria Granito 1 evo, barva po izboru projektanta. Keramika položena na predhodno, pripravljeno podlago v lepilo KERAFLEX ali enakovredno. Fugiranje - fuge širine do 3mm iz polimerno modificirane hitro vezoče fugirne mase Ultracolor plus, barva po izboru projektanta, v ceni zajeti vse zaključne letvice, obračun po m2; Polaganje po shemi! (wcji zaposleni, wcji invalidi, servisni prostori v kleti)</t>
    </r>
  </si>
  <si>
    <r>
      <rPr>
        <b/>
        <sz val="9"/>
        <rFont val="Arial"/>
        <family val="2"/>
        <charset val="238"/>
      </rPr>
      <t>Nabava, dobava in polaganje stenskih granitogres ploščič,</t>
    </r>
    <r>
      <rPr>
        <sz val="9"/>
        <rFont val="Arial"/>
        <family val="2"/>
        <charset val="238"/>
      </rPr>
      <t xml:space="preserve"> deb. 9,5 mm: Plošče 1. kvalitete, velikosti 30x30cm (polaganje do stropa), obdelava površine mat, tip kot npr. Casalgrande Padana seria Granito 1 evo, barva po izboru projektanta. Keramika položena na predhodno, pripravljeno podlago v lepilo KERAFLEX ali enakovredno. Fugiranje - fuge širine do 3mm iz polimerno modificirane hitro vezoče fugirne mase Ultracolor plus, barva po izboru projektanta, v ceni zajeti vse zaključne letvice, obračun po m2; Polaganje po shemi! (komplet kuhinja s skladiščem in servisnimi prostori)</t>
    </r>
  </si>
  <si>
    <r>
      <rPr>
        <b/>
        <sz val="9"/>
        <rFont val="Arial"/>
        <family val="2"/>
        <charset val="238"/>
      </rPr>
      <t>Nabava, dobava in polaganje nizkostenske obrobe</t>
    </r>
    <r>
      <rPr>
        <sz val="9"/>
        <rFont val="Arial"/>
        <family val="2"/>
        <charset val="238"/>
      </rPr>
      <t xml:space="preserve"> iz višine 10cm iz enakega materiala kot talna keramika. Polaganje na predhodno pravljeno podlago v lepilo KERAFLEX ali enakovredno. Fugiranje - fuge širine do 3mm iz polimerno modificirane hitro vezoče fugirne mase Ultracolor plus, barva po izboru projektanta;</t>
    </r>
  </si>
  <si>
    <r>
      <rPr>
        <b/>
        <sz val="9"/>
        <rFont val="Arial"/>
        <family val="2"/>
        <charset val="238"/>
      </rPr>
      <t>Izdelava polyuretanskega samorazlivnega tlaka</t>
    </r>
    <r>
      <rPr>
        <sz val="9"/>
        <rFont val="Arial"/>
        <family val="2"/>
        <charset val="238"/>
      </rPr>
      <t>; tlak po sistemu brezšivnih visoko elastičnih talnih oblog z dušenjem udarnega zvoka min 28dB, klasa B fl s1, skladen z zahtevami AgBB, DIBt certifikat (kot npr. Sika Comfortfloor sistem ali enakovredno); PU nosilni sloj v debelini 3,0mm v barvi po izbiri projektanta z zaščitnim brezbarvnim mat finalnim slojem za lažje vzdrževanje. PU nosilini sloj je nanešen v več slojih vse izvedeno skladno z navodili proizvajalca. - deb. 0,3 cm, kompet s predhodno pripravo podlage z brušenjem, nanos disperzijskega predpremaza kot npr. Schonox SHP, izravnava podlage s cement polimerno izravnalno maso kot npr. Schonox ZM ali enakovredno povprečne debeline 4,0mm oziroma po novodilu proizvajalca finalih tlakov, komplet z vsem potrebnim materialom in delom vse komplet po navodilu proizvajalca, obračun po m2;</t>
    </r>
  </si>
  <si>
    <t>I.  Zunanja ureditev SKUPAJ</t>
  </si>
  <si>
    <t>Dobava in vgradnja koalescentnega lovileca olj z obvodnico s pretočno sposobnostjo 30/3 l/s, izdelan v skladu s standardoma EN 858-1 in EN 858-2, ohišje izdelano iz polietilena, višine 2,3 m, z eno revizijsko odprtino DN 625, s skupnim volumnom 1.000 l od tega znaša volumen usedalnika 300 l. (Kot na primer: Aplast tip AQUAoil 30-3,0 S1P BP (10%) SMALL ali enakovredno)</t>
  </si>
  <si>
    <t>Dobava in vgradnja koalescentnega lovileca olj z obvodnico s pretočno sposobnostjo 30/3 l/s, izdelan v skladu s standardoma EN 858-1 in EN 858-2, ohišje izdelano iz polietilena po tehnologiji rotacijskega litja, višine 2,5 m, z eno revizijsko odprtino DN 625, s skupnim volumnom 1.200 l od tega znaša volumen usedalnika 600 l. (Kot na primer: Aplast tip AQUAoil 30-3,0 S1P BP (10%) MEDIUM ali enakovredno)</t>
  </si>
  <si>
    <t>II. Meteorna kanalizacija SKUPAJ</t>
  </si>
  <si>
    <t>III. Fekalna kanalizacija SKUPAJ</t>
  </si>
  <si>
    <t>IV. Vodovod SKUPAJ</t>
  </si>
  <si>
    <t>NN PRIKLJUČEK</t>
  </si>
  <si>
    <t>V posameznih postavkah popisa so v cenah materiala zajeti, dobava, prevoz, montaža, preizkus, vgradnja, zidarska pomoč, ožičenje, z drobnim in veznim in pritrdilnim materialom, drobni material, nastavitve, šolanje uporabnika, usklajevanje z upravljalcem ter pregled el. instalacij  z meritvami, razen kjer je eksplicitno drugače navedeno</t>
  </si>
  <si>
    <t xml:space="preserve">Dodatna oprema za podometno vgradnjo panela S9.1 v suhomontažni strop, (4kosi)
Kot npr. Acc.907, 99803800, proizvajalca Disano ali enakovredno.          </t>
  </si>
  <si>
    <t xml:space="preserve">Dodatna oprema,  za nadometno montažo panela S11 na strop, acc. 595, belo barvan aluminijast okvir, dimenzij 600x600x70mm.
Kot npr. Acc.595, 99803500, proizvajalca Disano ali enakovredno.     </t>
  </si>
  <si>
    <t xml:space="preserve">Linearna profilna svetilka dimenzij 1800x26x13,5mm, z zaščito IP65 z 196×0,09W LED/m. Barva svetlobe 4000K. Telo iz ekstrudirane aluminijeve zlitine s sprednjo zaščito iz smole. Stropna ali stenska namestitev s priloženimi skritimi sponkami. Priložen 1m belega PVC kabla 2×0,35. Napajalna enota ni vključena. IP zaščita: 65. Svetlobni tok: minimalno 2500lm. Električna poraba: maksimalno 32,4W. Kot npr. 1.8m Jetro - Zod 4000K Opal, 3070 ali enakovredno
Power supply for max 1.9m,
330003500; (Z2) </t>
  </si>
  <si>
    <t xml:space="preserve">Linearna profilna svetilka dimenzij 1600x26x13,5mm, z zaščito IP65 z 196×0,09W LED/m. Barva svetlobe 4000K. Telo iz ekstrudirane aluminijeve zlitine s sprednjo zaščito iz smole. Stropna ali stenska namestitev s priloženimi skritimi sponkami. Priložen 1m belega PVC kabla 2×0,35. Napajalna enota ni vključena. IP zaščita: 65. Svetlobni tok: minimalno 2200lm. Električna poraba: maksimalno 29W. Kot npr. 1.6m Jetro - Zod 4000K Opal, 3070 ali enakovredno
Power supply for max 1.9m,
330003500; (Z3) </t>
  </si>
  <si>
    <t>Nadometna LED varnostna svetilka. Ohišje izdelano iz belega polikarbonata. Dimenzije 270x119x49mm. Opremljena s sistemom centraliziranega nadzora CGLine+ z avtomatskim testiranjem. Svetilka z priborom primerna za stensko , stropno in vgradno montažo. Stopnja zaščite svetilke IP65 v skladu z EN 60598 standardom (z ustreznimi deli). Svetilka zasnovana za delovanje na 220-240 VAC, 50/60Hz. Vgrajena  NiCd baterija 1.7Ah, 3,6V. Primerna za delovne temperature od +5°C do +30°C. Vir svetlobe LED traka, učinkovit svetlobni tok 100lm. Svetilka  je primerna za varnostno razsvetljavo, osvetlitev  evakuacijskih poti ali kot piktogramska svetilka (vidljivost 20m). Avtonomija svetilke 3 ure. 
TIP KOT:  Eaton SafeLite SL20 SL2-65D3D-CGL (EM03) ali enakovredno</t>
  </si>
  <si>
    <t>Svetilka za zasilno razsvetljavo, dolga življenska doba svetlobnega vira 50.000 ur, certifikat ENEC v skladu z zahtevami EN60598-1, EN60598-2-22, EN1838 in EN62034. Opremljena s sistemom centraliziranega nadzora CGLine+ z avtomatskim testiranjem z dvobarvnim LED indikatorjem stanja (rumeno-oranžna). Delovanje v trajnem in pripravnem spoju, z izhodom svetlobe v zasilnem načinu najmanj 300 lm, trajanjem 3 ure, magnetno preskusno funkcijo za ročno preverjanje, način mirovanja, Ni-Cd HT baterijami in hitrim priključkom za trdo in mehko žico do 2,5 mm2.
Tip Eaton NexiTech LED 300lm CGLine (EM04) ali enakovredno</t>
  </si>
  <si>
    <t>Nadometna LED varnostna svetilka. Ohišje izdelano iz belega polikarbonata. Dimenzije 270x119x49mm. Opremljena s sistemom centraliziranega nadzora CGLine+ z avtomatskim testiranjem. Svetilka z priborom primerna za stensko , stropno in vgradno montažo. Stopnja zaščite svetilke IP42 v skladu z EN 60598 standardom (z ustreznimi deli). Svetilka zasnovana za delovanje na 220-240 VAC, 50/60Hz. Vgrajena  NiCd baterija 1.7Ah, 3,6V. Primerna za delovne temperature od +5°C do +30°C. Vir svetlobe LED traka, učinkovit svetlobni tok 100lm. Svetilka  je primerna za varnostno razsvetljavo, osvetlitev  evakuacijskih poti ali kot piktogramska svetilka (vidljivost 20m). Avtonomija svetilke 3 ure. 
TIP KOT:  Eaton SafeLite SL20 SL2-42D3D-CGL (EM05) ali enakovredno</t>
  </si>
  <si>
    <t>Nadometna LED varnostna svetilka. Ohišje izdelano iz belega polikarbonata. Dimenzije 270x119x49mm. Opremljena s sistemom centraliziranega nadzora CGLine+ z avtomatskim testiranjem. Svetilka z priborom primerna za stensko , stropno in vgradno montažo. Stopnja zaščite svetilke IP42 v skladu z EN 60598 standardom (z ustreznimi deli). Svetilka zasnovana za delovanje na 220-240 VAC, 50/60Hz. Vgrajena  NiCd baterija 1.7Ah, 3,6V. Primerna za delovne temperature od +5°C do +30°C. Vir svetlobe LED traka, učinkovit svetlobni tok 100lm. Svetilka  je primerna za varnostno razsvetljavo, osvetlitev  evakuacijskih poti ali kot piktogramska svetilka (vidljivost 20m). Avtonomija svetilke 3 ure. 
TIP KOT:  Eaton SafeLite SL20 SL2-42D3D-CGL (EM06) ali enakovredno</t>
  </si>
  <si>
    <t>Nadometna LED varnostna svetilka. Ohišje izdelano iz belega polikarbonata. Dimenzije 270x119x49mm. Opremljena s sistemom centraliziranega nadzora CGLine+ z avtomatskim testiranjem. Svetilka z priborom primerna za stensko , stropno in vgradno montažo. Stopnja zaščite svetilke IP65 v skladu z EN 60598 standardom (z ustreznimi deli). Svetilka zasnovana za delovanje na 220-240 VAC, 50/60Hz. Vgrajena  NiCd baterija 1.7Ah, 3,6V. Primerna za delovne temperature od +5°C do +30°C. Vir svetlobe LED traka, učinkovit svetlobni tok 100lm. Svetilka  je primerna za varnostno razsvetljavo, osvetlitev  evakuacijskih poti ali kot piktogramska svetilka (vidljivost 20m). Avtonomija svetilke 3 ure. 
TIP KOT:  Eaton SafeLite SL20 SL2-65D3D-CGL (EM07) ali enakovredno</t>
  </si>
  <si>
    <t>Nadometna LED varnostna svetilka. Ohišje izdelano iz belega polikarbonata. Dimenzije 270x119x49mm. Opremljena s sistemom centraliziranega nadzora CGLine+ z avtomatskim testiranjem. Svetilka z priborom primerna za stensko , stropno in vgradno montažo. Stopnja zaščite svetilke IP42 v skladu z EN 60598 standardom (z ustreznimi deli). Svetilka zasnovana za delovanje na 220-240 VAC, 50/60Hz. Vgrajena  NiCd baterija 1.7Ah, 3,6V. Primerna za delovne temperature od +5°C do +30°C. Vir svetlobe LED traka, učinkovit svetlobni tok 100lm. Svetilka  je primerna za varnostno razsvetljavo, osvetlitev  evakuacijskih poti ali kot piktogramska svetilka (vidljivost 20m). Avtonomija svetilke 3 ure. 
TIP KOT:  Eaton SafeLite SL20 SL2-42D3D-CGL (EM08) ali eankovredno</t>
  </si>
  <si>
    <t>Nadometna LED varnostna svetilka. Ohišje izdelano iz belega polikarbonata. Dimenzije 270x119x49mm. Opremljena s sistemom centraliziranega nadzora CGLine+ z avtomatskim testiranjem. Svetilka z priborom primerna za stensko , stropno in vgradno montažo. Stopnja zaščite svetilke IP42 v skladu z EN 60598 standardom (z ustreznimi deli). Svetilka zasnovana za delovanje na 220-240 VAC, 50/60Hz. Vgrajena  NiCd baterija 1.7Ah, 3,6V. Primerna za delovne temperature od +5°C do +30°C. Vir svetlobe LED traka, učinkovit svetlobni tok 100lm. Svetilka  je primerna za varnostno razsvetljavo, osvetlitev  evakuacijskih poti ali kot piktogramska svetilka (vidljivost 20m). Avtonomija svetilke 3 ure. 
TIP KOT:  Eaton SafeLite SL20 SL2-42D3D-CGL (EM09) ali enakovredno</t>
  </si>
  <si>
    <t>Nadometna LED varnostna svetilka. Ohišje izdelano iz belega polikarbonata. Dimenzije 270x119x49mm. Opremljena s sistemom centraliziranega nadzora CGLine+ z avtomatskim testiranjem. Svetilka z priborom primerna za stensko , stropno in vgradno montažo. Stopnja zaščite svetilke IP65 v skladu z EN 60598 standardom (z ustreznimi deli). Svetilka zasnovana za delovanje na 220-240 VAC, 50/60Hz. Vgrajena  NiCd baterija 1.7Ah, 3,6V. Primerna za delovne temperature od +5°C do +30°C. Vir svetlobe LED traka, učinkovit svetlobni tok 100lm. Svetilka  je primerna za varnostno razsvetljavo, osvetlitev  evakuacijskih poti ali kot piktogramska svetilka (vidljivost 20m). Avtonomija svetilke 3 ure. 
TIP KOT:  Eaton SafeLite SL20 SL2-65D3D-CGL (EM10) ali enakovredno</t>
  </si>
  <si>
    <t>LED samostojna vgradna varnostna svetilka okrogle oblike, izhodni svetlobni tok 200Lm, stalni ali pripravni spoj nastavljiv preko stikala, avtonomija 3h, nadzor svetilke preko centraliziranega sistema CGLine+, uporaba za osvetljevanje evakuacijske poti ali  za odprte prostore, stopnja zaščite IP65, izrez standardne velikosti (Ø 64-78mm), uporaba za osvetljevanje evakuacijske poti ali za odprte prostore, ozka in široka porazdelitev svetlobe je nastavljiva, delovanje na 220-240 VAC, 50/60Hz, primerna za delovne temperature od +5°C do +45°C, nizek ekološki odtis, nizka poraba in litijeva baterija, kvadratna izvedba možna z dodatnim okvirjem. 
TIP KOT: Eaton RoundTech RT2RSEO200CGLF3HIP (EM11) ali enakovredno</t>
  </si>
  <si>
    <t>LED samostojna vgradna varnostna svetilka okrogle oblike, izhodni svetlobni tok 200Lm, stalni ali pripravni spoj nastavljiv preko stikala, avtonomija 3h, nadzor svetilke preko centraliziranega sistema CGLine+, uporaba za osvetljevanje evakuacijske poti ali  za odprte prostore, stopnja zaščite IP65, izrez standardne velikosti (Ø 64-78mm), uporaba za osvetljevanje evakuacijske poti ali za odprte prostore, ozka in široka porazdelitev svetlobe je nastavljiva, delovanje na 220-240 VAC, 50/60Hz, primerna za delovne temperature od +5°C do +45°C, nizek ekološki odtis, nizka poraba in litijeva baterija, kvadratna izvedba možna z dodatnim okvirjem. 
TIP KOT: Eaton RoundTech RT2RSEO200CGLF3HIP (EM13) ali enakovredno</t>
  </si>
  <si>
    <t>Zasilna svetilka z visokim zaščitnim razredom IP65 za vgradnjo na zid, za povezavo s centralnim nadzornim sistemom CGLine+. Robustna oblika IK10 iz litega aluminijastega ohišja sive barve in odporna prevleka iz prozornega polikarbonata, primerno za obratovalna območja z nevarnostjo požara - oznaka D. Samoregulacijski grelec akumulatorja za uporabo pri nizki temperaturi okolice do -20 ° C. Asimetrična optika za optimalno osvetlitev evakuacijske poti vzolž stene. Svetlobni vir: 2 x visoko učinkovite bele moči z visoko močjo 1,6 W, z življenjsko dobo 50 000 h. Preizkus delovanja funkcij ročno, z magnetom ali samodejno, funkcija mirovanja, delovanje trajni/pripravni spoj. Svetlobni tok 225Lm, avtonomija 1h (100%), 3h (65%) in 8h (25%), akumulatorji 3,7V/4000mAh, priključna napetost: 220-240V, 50/60Hz, priključena obremenitev pri omrežju: grelec akumulatorja 9,4VA/9,3W oziroma 7,2VA/7,0W grelec akumulatorja izklopljen, temperatura okolice: -20 ° C do + 30 ° C (trajni spoj) oziroma -20 ° C do + 35 ° C (pripravni spoj), dimenzije 303x136x62 mm, certifikat ENEC.
TIP KOT: Outdoor Wall 1-8h/D CGLine+ H (EM14) ali enakovredno</t>
  </si>
  <si>
    <t>CGLine+ mrežni krmilnik za centraliziran nadzor delovanja zasile razsvetljave za pritrditev na DIN letev. Napajalna napetost: 230V AC, 50 / 60 Hz, poraba energije: &lt;4 W pripravljenosti, &lt;21 W pri polni obremenitvi. CGLINE+ komunikacija: 4 podatkovne linije z do 200 svetilkomi vsaka, Ethernet Port: 1 X RJ45, USB povezave: 1 X izvoz (USB1), 1x naprava (USB2). Vsi rezultati preskusov so shranjeni v elektronski knjigi dnevnika vsaj 4 leta.
TIP KOT: Eaton CGLINE+ Web Controller   ali enakovredno</t>
  </si>
  <si>
    <t>-ves drobni, vezni in pritrdilni material</t>
  </si>
  <si>
    <t>DECT- Sestrski klic (18x)
Kabel EN-ClassEA (EIA/TIA Cat 6A) 23 AWG U/FTP 4 Pair LSHF/LSZH Cable
Orange EuroClass B2ca s1a d1 a1 500m s polaganjem, kot npr. Leviton/Brand- ali enakovredno
Rex s karakteristikami:
●CPR razred B2ca-s1a-d1-a1 (EN13501-6) požarne varnosti
●Insertion Loss pri 100m in f=500MHz &lt;43,1dB
●Return Loss pri 100m in f=500MHz &gt;20,1dB
●NEXT pri f=500MHz &gt;81,6dB
●PSNEXT pri f=500MHz &gt;78,6dB
●PSANEXT pri f=500MHz &gt;99,9dB
●PSAACR-F pri f=500MHz &gt;53,7dB
●Dovoljena sila vleke med montažo &gt;95N
●Dovoljen radij ukrivljenosti med delovanjem do 4xdiameter kabla
●Dovoljena temperatura med delovanjem - 20°C do 75°C
●Dovoljena PoE obremenitev v skladu z IEEE802.3bt Type4 (90W)</t>
  </si>
  <si>
    <r>
      <t>Zvočni viri:  vgradni  stropni dvosistemski zvočnik 12 W/100V, beli  (kot npr SEA CIRA506W ali enakovredno</t>
    </r>
    <r>
      <rPr>
        <sz val="9"/>
        <rFont val="Arial"/>
        <family val="2"/>
      </rPr>
      <t>).</t>
    </r>
  </si>
  <si>
    <t>Namizni mikrofon  L= 500mm z electret usmerjeno kapuslo, 5m kabla -za oltar, kot npr: SEA SNO1310/M ali enakovredno</t>
  </si>
  <si>
    <t>Stropni vgradni zvočnik 30W/100V, beli, kot npr. CIRA506W- SEA ali enakovredno</t>
  </si>
  <si>
    <t>Projektor , 4000 lumnov ful HD,(1920 x 1080) HDMI, VGA, avdio, vgrajen WI-Fi za brezžično povezavo s pametnimi napravami - APP  Epson iProjection,Screen-mirorong, žarnica 6000 ur (12000 ECO način), kontrast 16000:1, vgrajen zvočnik 16W, belo ohišje, popona komanda, avtomatska regulacija slike. kot npr Epson EB-FH52 ali enakovredno</t>
  </si>
  <si>
    <t>Dvosistemski Hi-Fi zvočik  IP55  s konzolo, beli , 20W/100V, kot npr: SEA WX502 MK2 O/ W ali enakovredno</t>
  </si>
  <si>
    <t>LED TV/monitor  smart TV, 4K, diagonala  zaslona   65" -165 cm, komplet s stenskim nosilcem                                     ( Kot  npr 65C728 QLED 4K UHDTCL ali enakovredno)</t>
  </si>
  <si>
    <t>Sobna elektronika z lučko (kot npr: tip FD 4973, proizvajalca FACI FlexLine ali enakovredno)
Sobna elektronika je glavni element sobe. Združuje elektronski modul in trobarvno svetlobno polje izvedeno z visoko svetlečimi LED diodami. Z barvnimi svetlobnimi polji v povezavi z različnimi načini utripanja signalizira različne vrste klicev.  
sestava/funkcijske lastnosti:
- trobarvno svetlobno polje (belo, rdeče, zeleno)
- vmesnik za priklop na sistemsko podatkovno vodilo
- sobno podatkovno vodilo za priklop inteligentnih elementov
- sobno podatkovno vodilo je varovano pred kratkim stikom in preobremenitvijo 
- izpolnjuje zahteve DIN VDE 0834 del 1 in del 2</t>
  </si>
  <si>
    <t>Prikazovalnik sobni (ustreza tip FD 4832, proizvajalca FACI FlexLine ali enakovredno)
Prikazovalnik za prikaz lokacije in kategorije klica.
sestava/funkcijske lastnosti:
- klicna tipka s simbolom
- osvetljevalna in pomirjevalna lučka
- tipka prisotnosti (Prisotnost 1)
- 8 mestni prikazovalnik z osvetlitvijo za prikaz informacij o klicih, statusnih informacij, ure
- vmesnik za priklop na sobno podatkovno vodilo
- dimenzije (ŠxVxG) 80x80x14 mm
- podomentne izvedbe za montažo na dozo fi60mm z vijaki za montažo elementov
- izpolnjuje zahteve DIN VDE 0834 del 1 in del 2</t>
  </si>
  <si>
    <t>Panel klica z vtičnico (ustreza tip FD 4942, proizvajalca FACI FlexLine ali enakovredno)
Inteligentni klicni panel s klicno tipko, RJ14 vtičnico za ročno tipkalo in IR sprejemnikom.   
sestava/funkcijske lastnosti:
- rdeča klicna tipka s simbolom
- osvetljevalna in pomirjevalna lučka
- nadzorovana vtičnica za klicno tipkalo in diagnostični vmesnik
- IR lokacijski sprejmnik
- pomnenje klica z avtomatično prekinitvijo
- vmesnik za priklop na sobno podatkovno vodilo
- dimenzije (ŠxVxG) 80x80x14 mm
- podomentne izvedbe za montažo na dozo fi60mm z vijaki za montažo elementov
- izpolnjuje zahteve DIN VDE 0834 del 1 in del 2</t>
  </si>
  <si>
    <t>Ročno klicno tipkalo (ustreza tip FD 4913, proizvajalca FACI FlexLine ali enakovredno)
Ročno tipkalo za aktiviranje klica iz postelje. Priklopi se ga na panel klica z vtičnico.
sestava/funkcijske lastnosti:
- klicna tipka z vgrajeno osvetljevalno in pomirjevalno lučko
- 3 m priključnega kabla lahko izvlačljivim konektorjem
- nadzor nad klicno linijo
- izpolnjuje zahteve DIN VDE 0834 del 1 in del 2</t>
  </si>
  <si>
    <t>Panel klica (ustreza tip FD 4841, proizvajalca FACI FlexLine ali enakovredno)
Inteligentni klicni panel s klicno tipko.
sestava/funkcijske lastnosti:
- rdeča tipka s simbolom
- osvetljevalna in pomirjevalna lučka
- vmesnik za priklop na sobno podatkovno vodilo
- dimenzije (ŠxVxG) 80x80x14 mm
- podomentne izvedbe za montažo na dozo fi60mm z vijaki za montažo elementov
- izpolnjuje zahteve DIN VDE 0834 del 1 in del 2</t>
  </si>
  <si>
    <t>Panel klica potezni (ustreza tip FD 4840, proizvajalca FACI FlexLine ali enakovredno)
Inteligentni klicni panel za aktiviranje klica prek vrvice in IR sprejemnikom.    
sestava/funkcijske lastnosti:
- tipkalo z aktiviranjem klica prek vrvice
- 2 m vrvica z rdečim trikotnim simbolom sestre
- pomirjevalna lučka
- IR lokacijski sprejmnik
- vmesnik za priklop na sobno podatkovno vodilo
- dimenzije (ŠxVxG) 80x80x14 mm
- podomentne izvedbe za montažo na dozo fi60mm z vijaki za montažo elementov
- izpolnjije zahteve DIN VDE 0834 del 1 in del 2</t>
  </si>
  <si>
    <t>Panel klica pnevmatski (ustreza tip FD 4898, proizvajalca FACI FlexLine ali enakovredno)
Inteligentni klicni panel za aktiviranje prek stisljive žogice.
sestava/funkcijske lastnosti:
- tipkalo z aktiviranjem klica prek stisljive žogice
- 2 m gumijaste cevi z aktivacijsko žogico
- pomirjevalna lučka
- vmesnik za priklop na sobno podatkovno vodilo
- dimenzije (ŠxVxG) 80x80x14 mm
- podomentne izvedbe za montažo na dozo fi60mm z vijaki za montažo elementov
- izpolnjuje zahteve DIN VDE 0834 del 1 in del 2</t>
  </si>
  <si>
    <t>Panel klica in reseta (ustreza tip FD 4831, proizvajalca FACI FlexLine ali enakovredno)
Inteligentni klicni panel s klicno tipko in tipko za prekinitev.
sestava/funkcijske lastnosti:
- rdeča tipka s simbolom
- zelena tipka s simbolom
- osvetljevalna in pomirjevalna lučka
- vmesnik za priklop na sobno podatkovno vodilo
- dimenzije (ŠxVxG) 80x80x14 mm
- podomentne izvedbe za montažo na dozo fi60mm z vijaki za montažo elementov
- izpolnjuje zahteve DIN VDE 0834 del 1 in del 2</t>
  </si>
  <si>
    <t>Hodniški alfanumericni prikazovalnik (ustreza tip FD 4921, proizvajalca FACI FlexLine ali enakovredno)
Prikaz lokacije in kategorije aktivnih klicev v rdeči barvi in prikaz lokacije aktivirane prisotnosti v zeleni barvi. V normalnem stanju prikazuje uro.
sestava/funkcijske lastnosti:
- 8 mestni prikaz z velikostjo znakov 50 mm 
- prikaz klica v rdeči barvi
- prikaz prisotnosti v zeleni barvi
- integrirano brnalo za zvočno signaliziranje aktivnih klicev
- programsko in časovno nastavljiva glasnost brnala
- intenzivni kvalitetni prikaz z LED, neodvisen od okoliške svetlobe, nastavljiva intenziteta svetlobe (programsko in avtomatično)
- vmesnik za priklop na podatkovno vodilo
- izpolnjuje zahteve DIN VDE 0834 del 1 in del 2</t>
  </si>
  <si>
    <t>Nosilec za hodniški prikazovalnik, dvostranski (ustreza tip FD 4921h, proizvajalca FACI FlexLine ali enakovredno)
Nosilec za stropno ali stensko montažo enega hodniškega prikazovalnika. 
sestava/funkcijske lastnosti:
- montaža enega prikazovalnika
- kovinski nosilec</t>
  </si>
  <si>
    <t>Izolator (ustreza tip FD 4818, proizvajalca FACI FlexLine ali enakovredno)
Modul za ojačevanje signala na podatkovnem vodilu. Ločeni segmenti so povezani preko optičnega sklopa. Ločuje sistem na manjše segmente in preprečuje širjenje napak na inštalaciji na preostale segmente po sntandardu DIN VDE 0834.
sestava/funkcijske lastnosti:
- vgrajen optični sklop
- ojačevanje signala
- omejevanje napak na inštalaciji
- montaža na DIN letev
- izpolnjuje zahteve DIN VDE 0834 del 1 in del 2</t>
  </si>
  <si>
    <t>Brezžična bazna enota (ustreza tip FD 5038, proizvajalca FACI FlexLine ali enakovredno)
Priključitev na FACI Flexline podatkovno vodilo za razširitev sistema za klicanje prek brezžičnih oddajnikov.
sestava/funkcijske lastnosti:
- vmesnik za priklop na sobno podatkovno vodilo
- dimenzije (ŠxVxG) 80x80x14 mm
- podomentne izvedbe za montažo na dozo fi60mm z vijaki za montažo elementov
- izpolnjije zahteve DIN VDE 0834 del 1 in del 2</t>
  </si>
  <si>
    <t>Tablični računalnik (ustreza tip FD 1053T proizvajalca FACI FlexLine ali enakovredno)
Tablični računalnik namenjen prikazu aktiviranih klicev/alarmov, prisotnosti in napak v sistemu. Vsi dogodki se prikazujejo v vrstnem redu glede na čas dogodka in dodeljeni prioriteti. Prikazanih je več hkratnih dogodkov. Vizualno in zvočno signaliziranje je odvisno od vrste aktiviranih klicev. Omogočen je sprejem klica.
sestava/funkcijske lastnosti:
- velikost zaslona 10.1" (25,6cm)
- kapacitivni zaslon občutljiv na dotik (10 točkovni)
- resolucija 1280*800
- LAN vrata, Wi-Fi povezava
- integriran NFC
- LED osvetlitev
dimenzije (ŠxVxG) 260x179x28 mm</t>
  </si>
  <si>
    <t>Skupinski krmilnik (ustreza tip FD 5023, proizvajalca FACI FlexLine ali enakovredno) 
Za povezavo do 100 inteligentnih elementov na sistemskem podatkovnem vodilu razvrščenih v 7 neodvisnih skupin. sestava/funkcijske lastnosti:
- vmesnik za priklop na hrbtenično sistemsko podatkovno vodilo
- vmesnik za priklop na skupinsko sistemsko podatkovno vodilo
- ohišje dimenzije (ŠxVxG) 195x105x160 mm
- prostor za dodatno skupinsko enoto</t>
  </si>
  <si>
    <t>Sistemski krmilnik / centralni modul (ustreza tip FD 5025, proizvajalca FACI FlexLine ali enakovredno)
Za nadzor skupinskih enot, posredovanje klicev, sporočil... med posameznimi skupinami ter posredovanje klicev, sporočil... zunanjim napravam. Nadzor do 15 skupinski enot. Konfiguracija kontrolerja z vsemi povezavami, združevanji in posredovanji poteka prek USB ali LAN vrat.
sestava/funkcijske lastnosti:
- do 15 skupinskih enot
- interni pomnilnik za pomnenje omejenega števila dogodkov
- vmesnik za priklop na hrbtenično sistemsko podatkovno vodilo
- USB 2.0 vrata
- LAN vrata
- ESPA 4.4.4. vrata
- ohišje dimenzije (ŠxVxG) 195x105x160 mm</t>
  </si>
  <si>
    <t>Programska oprema (ustreza tip FD 5220, proizvajalca FACI FlexLine ali enakovredno)
Za nadzora klicnega sistema z uporabniškim individualnim programom terminala, z uporabniku enostavnimi programskimi okni izvedenimi v smiselnih funkcionalnih celotah, v slovenskem jeziku, z izvedenim arhiviranjem dogodkov, funkcionalno preizkušeno.
funkcijske lastnosti:
 - vizualizacijski program s prikazom arhiva in tekočih dogodkov za celoten obseg klicnega sistema
- izvjanje poročil s pomočjo filtrov
- pregled ststistike dogodkov
 - izvedbo povezave preko USB ali LAN vrat na kontroler klicnega sistema
- konfiguracijski program zaščiten z geslom za konfiguriranje celotnega sistema na enem mestu</t>
  </si>
  <si>
    <t>Telefonski vmesnik, analogni (ustreza tip FD 5018, proizvajalca FACI FlexLine ali enakovredno)
Vmesnik za posredovanje klicev klicnega sistema FlexlinePro na telefone (prek0 vmesnika AB). Vmesnik lahko kliče notranje in zunanje telefone. Z vgrajeno pretvorbo besedila v govor se sporočila prenašajo na telefone v obliki govornega sporočila. Sistemi, ki so opremljeni z govorno komunikacijo, omogočajo tudi govorno povezave s sobnim terminalom v oskrbovalni/bolniški sobi.
sestava/funkcijske lastnosti:
- RJ12 vrata za analogno telefonsko linijo
- vrata za sistemsko podatkovno vodilo</t>
  </si>
  <si>
    <t>FAP 5416 - Protipožarna centrala z mikropeocesorjem z 8 loop linijami,razširljiva na 16 loop linij, 2048 naslovov, digitalna komunikacija, z displayom, 128 naslovov na linijo, programljiva preko tipkovnice in PC (USB port),1000 dogodkov spomi, možnost priklopa oddaljene kontrole, omogoča kompenzacijo -  izenačevanje zaprašenosti, BUS komunikacija z javljalniki in vmesniki, enostavna zamenjava napisov glavne panel plošče, omogočen centralni nadzor z sistemom Iperview, enostavno nadziranje in resetiranje senzorjev,prostor za bateriji, izhod 2A, L490xH350xG145.
Kot npr. Urmet, ID: 80SC6700121 ali enakovredno</t>
  </si>
  <si>
    <t>KIT FAP500 - SLO MENI.
Kot npr. Urmet, ID: 80KT9J00121 ali enakovredno</t>
  </si>
  <si>
    <t>Napajalnik 24Vdc/4,5A, v železnem ohišju, omogoča polnjenje baterij, relejski izhod za javljanje stanje napajalnika, stanja baterij, prostor za dve bateriji, IP30, priklop na 230Vac/50Hz, LED indikacija, dimenzije: V 220 x Š 300 x G 175mm, EN 54-4 (A2), EN12101-10.
Kot npr. Urmet, ID: MV SPS-2453 ali enakovredno</t>
  </si>
  <si>
    <t>Akumulator 12V/18Ah.
Kot npr. Urmet, ID: 1033-602 ali enakovredno</t>
  </si>
  <si>
    <t>FA128  razširitvena loop kartica, omogoča  1 loop linijo max dolžine 2 km, max št. elementov je 128,  (za priklop elementov:javljalniki, ročni, vmesniki), enostavna vgradnja
Kot npr. Urmet, ID: 80SC3310121 ali enakovredno</t>
  </si>
  <si>
    <t>IO500  1 vhod / 1 izhod, nastavljiv vhodno izhodni modul, rele 30Vdc/1A (nc ali no), napajanje preko požarne linije, 1 relejski izhod, 1 el. vhod, 1 el. izhod, v ohišju.
Kot npr. Urmet, ID: 80SC3A00121 ali enakovredno</t>
  </si>
  <si>
    <t>IOM500  4 vhodi / 4 izhodi, nastavljivi vhodno izhodni modul, rele 30Vdc/1A (nc ali no), napajanje preko požarne linije, zaseda 4 programirljive naslove, 4 relejski izhod, 4 el. vhod, 4 el. izhod, v ohišju.
Kot npr. Urmet, ID: 80SC3B00121 ali enakovredno</t>
  </si>
  <si>
    <t>Komplet oprema za prenos na nadzorni center.
Kot npr. Urmet, ID: MP508KIT ali enakovredno</t>
  </si>
  <si>
    <t>FM500 Ročni javljalnik rdeče barve z povratnim nelomljivim steklom (realarm sistem).
Kot npr. Urmet, ID: 80SB6000121 ali enakovredno</t>
  </si>
  <si>
    <t>Tablica z nalepko ročni javljalnik.
Kot npr. Urmet, ID: TABLICA JAVLJALNIK ali enakovredno</t>
  </si>
  <si>
    <t>FDO500 optično dimni javljalnik, zaznava dima na principu foto - optike nastavljiv tudi kot izolator linije, Ø 90 x 31mm (h), požarni centrali posreduje informacije  o nivoju zaprašenosti,  v načinu pregleda omogoča preko led indikatorja prikaz adrese javljalnika, v načinu delovanja pa led indikator prikazuje stanje javljalnika.
Kot npr. Urmet, ID: 80SD4800121 ali enakovredno</t>
  </si>
  <si>
    <t>FDT500 termični javljalnik, alarm pri 58°C, nastavljiv tudi kot izolator linije, Ø 90 x 40mm (h),  v načinu pregleda omogoča preko led indikatorja prikaz adrese javljalnika, v načinu delovanja pa led indikator prikazuje stanje javljalnika.
Kot npr. Urmet, ID: 80SD5700121 ali enakovredno</t>
  </si>
  <si>
    <t>SD500R podnožje univerzalno z izhodom za dodatno led indikacijo, Ø 90, (izhod se proži ob alarmu  -  24VAdc / 12mA).
Kot npr. Urmet, ID: 80SD5K00121 ali enakovredno</t>
  </si>
  <si>
    <t>SD500M podnožje za javljalnik (univerzalno), Ø 90.
Kot npr. Urmet, ID: 80SD4K00121 ali enakovredno</t>
  </si>
  <si>
    <t>LR500SI  za vzporedno indikacijo alarma bele  barve z led diodami samo za FAP 500.
Kot npr. Urmet, ID: 80SR1200121 ali enakovredno</t>
  </si>
  <si>
    <t>R820 vzorčna komora za montažo v prezračevalni jašek.
Kot npr. Urmet, ID: 80SD3L10121 ali enakovredno</t>
  </si>
  <si>
    <t>Sirena z bliskavico, 9-60Vdc / 14,5mA za  notranjo montažo, rdeča, 100dB - cooper, IP21
Kot npr. Urmet, ID: TF7TFSL20 ali enakovredno</t>
  </si>
  <si>
    <t>Tablica z nalepko sirena.
Kot npr. Urmet, ID: TABLICA SIRENA ali enakovredno</t>
  </si>
  <si>
    <t>Elektromagnet z tipko za deblokado, 24V/100mA, drži vrata odprta  (100kg), dimenzije (DxŠxV): 105x72x52mm
Kot npr. Urmet, ID: S20110_01 ali enakovredno</t>
  </si>
  <si>
    <t>Močnostni elektromagnet 300Kg, napajanje 12Vdc - 24Vdc, poraba 480mA - 250mA, drži vrata zaprta, LED indikacija, dimenzije (DxVxG): 250x42x25mm
Kot npr. Urmet, ID: FDI FD-500-228 ali enakovredno</t>
  </si>
  <si>
    <t>Nosilni pribor za magnet 300kg, L in Z nosilec
Kot npr. Urmet, ID: FDI 60-001-068 ali enakovredno</t>
  </si>
  <si>
    <t>Javljalnik zemeljskega plina (metan), analogni, 4-20mA, 0-100%LIE, poraba 140mA/12V, priklop od12-24Vdc, IP 55,  EX II 3GD
Kot npr. Urmet ID: 1043/701 ali enakovredno
OPOMBA: V primeru vezave javljalnika na Elkronovo požarno centralo FAP500 relejna kartica (1043/700) ni potrebna, saj se javljalnik veže preko ITG500 modula. Če se javljalnik priklaplja na centrale ostalih prizvajalce, potem je potrebna tudi relejna kartica (1043/700)!</t>
  </si>
  <si>
    <t>ITG 500 modul za direkten priklop plinskih javljalnikov na centralo FAP500, od 4-20mA
Kot npr. Urmet, ID: 80IT1810121 ali enakovredno</t>
  </si>
  <si>
    <t>Opozorilna tabla enostranska z brenčačem z možnostjo vstavitve različnih napisov za indikacijo druge in tretje stopnje ogroženosti z prepovedanimi plini.
Kot npr. Urmet, ID: 80FH3600121 ali enakovredno</t>
  </si>
  <si>
    <t>Napis POZOR PLIN ZAPUSTI PROSTOR.
Kot npr. Urmet, ID: PLASTIKA-3 ali enakovredno</t>
  </si>
  <si>
    <t>Napisne ploščice za naslove elementov.
Kot npr. Urmet, ID: S-PODPORA PP001 ali enakovredno</t>
  </si>
  <si>
    <t>Označevanje in programiranje elementov.
Kot npr. Urmet, ID: S-PODPORA PP002 ali enakovredno</t>
  </si>
  <si>
    <t>Kalibriranje, adresiranje in povezava plinskih javljalnikov.
Kot npr. Urmet, ID: S-PODPORA PP003 ali enakovredno</t>
  </si>
  <si>
    <t>Programiranje in spuščanje v pogon požarne centrale.
Kot npr. Urmet, ID: S-PODPORA PP004 ali enakovredno</t>
  </si>
  <si>
    <t>KIT 2VOICE VIDEO ALPHA 1083/48 + 1083/20A, kot npr. Urmet ID: 1783/724 ali enakovredno</t>
  </si>
  <si>
    <t>PREDNJI POKROV ZA GOVORNI VIDEO DEL 1 TIPKA, kot npr. Urmet ID 1168/141 ali enakovredno</t>
  </si>
  <si>
    <t>ILA IN DDA MODUL SLO VERZIJA, kot npr. Urmet ID: 1168/48-S ali enakovredno</t>
  </si>
  <si>
    <t>DOZA P/O 2 MODULA, kot npr. Urmet ID: 1145/52 ali enakovredno</t>
  </si>
  <si>
    <t>OKVIR 2 MODULA, kot npr. Urmet ID: 1168/62 ali enakovredno</t>
  </si>
  <si>
    <t>DODATNI PREKLOPNI RELE MINIATURNI, kot npr. Urmet ID: 788/22  ali enakovredno</t>
  </si>
  <si>
    <t>"MIRO MONITOR 4,3"" BARVEN S SLUŠALKO", kot npr. Urmet ID: 1750/1 ali enakovredno</t>
  </si>
  <si>
    <t>NAMIZNI NOSILEC ZA MONITOR MIRO, kot npr. Urmet ID: 1750/92M ali enakovredno</t>
  </si>
  <si>
    <t>KIT 2VOICE VIDEO ALPHA 1083/48 + 1083/20A, kort npr. Urmet ID: 1783/724 ali enakovredno</t>
  </si>
  <si>
    <t>PREDNJI POKROV ZA GOVORNI VIDEO DEL 1 TIPKA, kot npr. Urmet ID: 1168/141 ali enakovredno</t>
  </si>
  <si>
    <t>DOZA P/O 1 MODUL, kot npr. Urmet ID: 1145/51 ali enakovredno</t>
  </si>
  <si>
    <t>OKVIR 1 MODUL, kot npr. Urmet ID: 1168/61 ali enakovredno</t>
  </si>
  <si>
    <t>Kot npr: CLIOP831A, Honeywell ali enakovredno</t>
  </si>
  <si>
    <t>Kot npr: CLIOP823A, Honeywell ali enakovredno</t>
  </si>
  <si>
    <t>Kot npr: XS823, Honeywell ali enakovredno</t>
  </si>
  <si>
    <t>Kot npr: CLIOPR824A, Honeywell ali enakovredno</t>
  </si>
  <si>
    <t>Kot npr: XS824-25, Honeywell ali enakovredno</t>
  </si>
  <si>
    <t>Kot npr: PW60, Honeywell ali enakovredno</t>
  </si>
  <si>
    <t>Kot na primer: CLEAHMI21, Honeywell ali enakovredno</t>
  </si>
  <si>
    <t>Kot npr: CRT6, Honeywell ali enakovredno</t>
  </si>
  <si>
    <t>Kot npr: THERMASGARD TF43 NTC20K 100MM, S+S Regeltechnik ali enakovredno</t>
  </si>
  <si>
    <t>Kot npr: TH08-MS 100mm, S+S Regeltechnik ali enakovrendo</t>
  </si>
  <si>
    <t>Kot npr: THERMASGARD TF43 NTC20K 200MM, S+S Regeltechnik ali enakovredno</t>
  </si>
  <si>
    <t>Kot npr: TH08-MS 200mm, S+S Regeltechnik ali enakovredno</t>
  </si>
  <si>
    <t>Kot npr: THERMASGARD ATF1 NTC20K, S+S Regeltechnik ali enakovredno</t>
  </si>
  <si>
    <t>Kot npr: THERMASREG ETR-090 MS/100, S+S Regeltechnik ali enakovredno</t>
  </si>
  <si>
    <t>Kot npr: THR-MS-08/100 100mm, S+S Regeltechnik ali enakovredno</t>
  </si>
  <si>
    <t>Kot npr: Merlin NX, CLMERS4N, Honeywell ali enakovredno</t>
  </si>
  <si>
    <t>Kot na primer: CLCMTR42 , Honeywell ali enakovredno</t>
  </si>
  <si>
    <t>Kot na primer: WS9B4WB/U, Honeywell ali enakovredno</t>
  </si>
  <si>
    <t>Kot npr: MGATE MB3180, Moxa ali enakovredno</t>
  </si>
  <si>
    <t>Kot npr: DK35A, Moxa ali enakovredno</t>
  </si>
  <si>
    <t>Kot npr: BASRT-B, Contemporary Controls ali enakovredno</t>
  </si>
  <si>
    <t>Kot npr: EISK5-100T, Contemporary Controls ali enakovredno</t>
  </si>
  <si>
    <t>Kot npr: SNAP-DRB50-24 ali enkovredno</t>
  </si>
  <si>
    <t>Kot na primer: CLNX-S-1N-UP, Honeywell ali enakovredno</t>
  </si>
  <si>
    <t>Kot na primer: CLNXEMS25, Honeywell ali enakovredno</t>
  </si>
  <si>
    <t>Kot na primer: CLNXEMS50-UP, Honeywell ali enakovredno</t>
  </si>
  <si>
    <t>Kot npr: MGATE MB3280, Moxa ali enakovredno</t>
  </si>
  <si>
    <t>Kot npr: MGATE MB3480, Moxa ali enakovredno</t>
  </si>
  <si>
    <t>kot npr. Mides ali enakovredno</t>
  </si>
  <si>
    <t>UPS kot npr. SOCOMEC Itys3 10 kVA ali enakovredno</t>
  </si>
  <si>
    <t>IP snemalniki NVR 32 CH; priklop max. 32 IP kamer; H.265/H.264; VGA izhod, HDMI (4K) izhod; max. ločljivost snemanja 8MP (4K), 5MP, 4MP, 3MP, 2MP (1080P), 1.3MP@25fps na en IP kanal; ločljivost predvajanja 8MP (4K): 4 kanali v realnem času ali 4MP: 8 kanalov v realnem času ali 3MP: 10 kanalov v realnem času ali 2MP: 20 kanalov v realnem času; max. pasovna širina 320Mbps; 16 alarmnih vhodov, 1 alarmni izhod; 1x USB 3.0 (backup in nadgradnja); 2x USB2.0 (miška); 1x RJ45 10/100/1000Mbps; 4 reže za HD (max. 8TB); vgrajen 2TB HDD; 1x E-SATA;P2P; Urmet DDNS; UVS Client; napajanje 12Vdc 5A (priložen napajalnik); dimenzije (DxVxG): 378x66x326 mm, kot npr. Urmet ID: 1098/332 ali enakovredno</t>
  </si>
  <si>
    <t>Mrežno stikalo POE 16+2 port; 16x port 10/100Mpbs; 2x port 10/100/1000Mpbs; 2x port SFP; 16x PoE port (skupaj max. 250W oz. 15,4W na port); napajanje 230Vac; dimenzije (ŠxVxG): 440x44x180 mm, kot npr. Urmet ID: 1093/833 ali enakovredno</t>
  </si>
  <si>
    <t>Kamera kompaktna Starlight ECO IP kamera, 5Mpx (2592×1944); 1/2,7" CMOS; H.265/H.264; frame rate snemanja (1-15fps/5MP/4MP/3MP/1080P/720P) 2592x1944, 2592x1520, 2048x1520, 2304x1296, 1920x1080, 1280x960, 1280x720; občutljivost barvna 0,05 Lux @ (F1.2, AGC ON), ČB 0 Lux z IR; objektiv 2,8-12mm (116°-34°); IR doseg 40m; IR cut filter; avdio 1xVH/1xIZ; video 1xVH/1xIZ;  Day&amp;Night, ONVIF; integriran WEB brskalnik; Urmet iUVS; ROI funkcija; reža za SD kartico (max. 128GB);  napajanje: 12Vdc ali PoE (Power over Ethernet), poraba: &lt;7W; IP66; kompatibilna z dozo 3000/102 ali 3000/108,  kot npr. Urmet ID: 1099/501A ali enakovredno</t>
  </si>
  <si>
    <t>Nadometna doza za montažo kamer, dimenzije 56x100 mm, kot npr. Urmet 3000/108 ali enakovredno</t>
  </si>
  <si>
    <t>Dodatni trdi disk 4000GB za digitalni snemalnik (vgradnja v snemalnik), kot npr. Urmet ID: Disk WD4TB sata ali enakovredno</t>
  </si>
  <si>
    <t>IPassan centralna enota za krmiljenje štirih 2-SMART čitalcev ali sprejemnikov, možnost razširitve do max. 6 čitalcev ali sprejemnikov na centralo, 100.000 ključev, 20.000 dogodkov na centralo, možnost priklopa na TCP/IP omrežje do 64 central (max. 384 vrat), možnost priklopa na RS485 omrežje do 32 central (max. 192 vrat), priklop max. 220 vhodov ali izhodom na eno centralo, upravljanje dvigala (max. 64 dvigal) do 110 nadstropij, DIN ali zidna montaža, napajanje 12V, dim.: 210x145x65mm, kot npr. Urmet ID: FDI FD-125-002 ali enakovredno</t>
  </si>
  <si>
    <t>Razširitveni modul za dva 2-SMART čitalca ali sprejemnika za centralo Ipassan, modul omogoča povečanje kapacitete centrale na 6 vhodov, dim.: 200x70x26mm, kot npr. Urmet ID: FDI FD-125-010 ali enakovredno</t>
  </si>
  <si>
    <t>Kovinska omarica za 2 modula z 3,5A napajalnikom, prostor za akumulatorj (akumulator ni priložen), dim.: 456x342x100mm, kot npr. Urmet ID: FDI FD-500-499 ali enakovredno</t>
  </si>
  <si>
    <t>Kovinska omarica za 4 module z 7A napajalnikom, prostor za akumulator (akumulator ni priložen), dim.: 456x505x100mm, kot npr. Urmet ID: FDI FD-500-500 ali enakovredno</t>
  </si>
  <si>
    <t>Bralna enota P40 Mifare+ čitalec kartic 13,56Hz, BLE tehnologija, za sistem IPassan; za N/O montažo, razdalja branja do 40mm; zaščita IP65, 3-barvna LED indikacija; max. dolžina žic 100m, dim.: 90x47x23mm, kot npr. Uirmet ID:FDI FD-020-220 ali enakovredno</t>
  </si>
  <si>
    <t>Brezkontaktni RFID ključ 13,56MHz, IP68, IK08, dim. 49,5x36x7mm, ABS VO negorljivo ohišje, kot npr. Urmet ID:FDI GB-010-010 ali enakovredno</t>
  </si>
  <si>
    <t>El. ključavnica, 12Vdc 0,24A nastavljiva, več urno delovanje, 3500N, kot npr. Urmet ID: KL O&amp;C 30E10 ali enakovredno</t>
  </si>
  <si>
    <t>Čelna plošča - ravna inox, kot npr. Urmet ID: KL O&amp;C LO3X ali enakovredno</t>
  </si>
  <si>
    <t>Stikalo na ključ z led indikatorjem, 5a/125 vac,  kot npr. Urmet ID: KL GEMKS-900LD ali enakovredno</t>
  </si>
  <si>
    <t>Ohišle alu za ks 900ld, Stikalo na ključ z led indikatorjem, 5a/125 vac, kot npr. Urmet ID: KL GEMSMB-370ALU ali enakovredno</t>
  </si>
  <si>
    <t xml:space="preserve">Cilindrični vložek 10/35, kot npr. Urmet ID: KL T10/35 ali enakovredno
</t>
  </si>
  <si>
    <t>začasno ali dokončno odlaganje vseh vrst odpadkov ali drugih presežnih materialov, vključno z nevarnimi odpadki</t>
  </si>
  <si>
    <t>Odvodnik prenapetosti razred I/II, npr. Schrack SVM 280 ali enakovredno</t>
  </si>
  <si>
    <t>- direktni enofazni dvosmerni števec delovne in jalove energije z notranjo uro razreda točnosti A za delovno energijo in 2 za jalovo energijo z G3-PLC komunikacijskim vmesnikom, kot npr. Landis+Gyr ZCXi120CQU1L1D1 ali Iskraemeco AM550-ED1 PLC ali enakovredno</t>
  </si>
  <si>
    <t>Proizvod kot npr. Viega Sanpress Inox ali enakovredno:</t>
  </si>
  <si>
    <t>Ustreza: BOSSPLAST KAIFLEX ST ali enakovredno</t>
  </si>
  <si>
    <t>Ustreza: BOSSPLAST objemka 2S in objemka 2S/HD ali enakovredno</t>
  </si>
  <si>
    <r>
      <t xml:space="preserve">Ustreza: AERMEC </t>
    </r>
    <r>
      <rPr>
        <i/>
        <sz val="10"/>
        <rFont val="Arial"/>
        <family val="2"/>
        <charset val="238"/>
      </rPr>
      <t>tip: FCZ 200 AS ali enakovredno</t>
    </r>
  </si>
  <si>
    <r>
      <t xml:space="preserve">Ustreza: AERMEC </t>
    </r>
    <r>
      <rPr>
        <sz val="10"/>
        <rFont val="Arial"/>
        <family val="2"/>
        <charset val="238"/>
      </rPr>
      <t>tip: FCZ 200 PO ali enakovredno</t>
    </r>
  </si>
  <si>
    <r>
      <t xml:space="preserve">Ustreza: AERMEC </t>
    </r>
    <r>
      <rPr>
        <sz val="10"/>
        <rFont val="Arial"/>
        <family val="2"/>
        <charset val="238"/>
      </rPr>
      <t>tip: FCZ 400 PO ali enakovredno</t>
    </r>
  </si>
  <si>
    <r>
      <t xml:space="preserve">Ustreza: AERMEC </t>
    </r>
    <r>
      <rPr>
        <sz val="10"/>
        <rFont val="Arial"/>
        <family val="2"/>
        <charset val="238"/>
      </rPr>
      <t>tip: FCL36 + GLF10 (maska) ali enakovredno</t>
    </r>
  </si>
  <si>
    <r>
      <t xml:space="preserve">Ustreza: AERMEC </t>
    </r>
    <r>
      <rPr>
        <sz val="10"/>
        <rFont val="Arial"/>
        <family val="2"/>
        <charset val="238"/>
      </rPr>
      <t>tip: FCL62 + GLF10 (maska) ali enakovredno</t>
    </r>
  </si>
  <si>
    <r>
      <t>Zunanja</t>
    </r>
    <r>
      <rPr>
        <b/>
        <sz val="9"/>
        <rFont val="Arial"/>
        <family val="2"/>
      </rPr>
      <t xml:space="preserve"> enota</t>
    </r>
  </si>
  <si>
    <t>Ustreza: cevi Uponor MLCP ali enakovredno</t>
  </si>
  <si>
    <t>Dobava in montaža potopne tuljke za vgradnjo temperaturnega tipala, komplet s spojnim in pritrdilnim materialom.</t>
  </si>
  <si>
    <t>Kompletna izdelava in polaganje AB podstavkov strojne opreme (inštalacij) na ravni strehi, dim. 50 x 50 x 20 cm, dobava in vgradnja betona C30/37, vključno z dobavo in polaganjem armature (120 kg/m3), opažem stranic višine 20 cm s podpiranjem, komplet z zaglajevanjem ter vsa pomožna dela, s prenosi in vsem potrebnim materialom. V podstavek se vbetonira perforiran pocinkan profil dimenzije 40x 40 mm, višine cca 100cm (višina profila se prilagodi razvodom na objektu). V postavki je potrebno zajeti   izolacijo za preprečevanje poškodb strešne kritine, ki se namesti pod postavek.</t>
  </si>
  <si>
    <t>• Avtomatična regulacija pretoka zraka glede na termično obremenitev pod napo za vse kuhinjske nape zagotavlja visoke prihranke toplotne in električne energije skupaj z dobrimi pogoji za delo v kuhinji. Sistem lahko prihrani tudi več kot 50% toplotne energije za ogrevanje zraka in tudi več kot 50% električne energije za ventilatorje za vse nape v sistemu. 
• Kompenzacija zraka za odvodne nape z dovodom svežega zraka iz glavne varčne nape, da se dosega kontroliran podtlak v prostorih kuhinje. Kompenzirajo se tako odvodi zraka odvodnih nap vodenih z regulacijskim sistemom kot tudi avtonomno delujočih odvodnih ventilatorjev s takšno količino dovedenega zraka, ki jo omogoča varčna napa.</t>
  </si>
  <si>
    <t>Požarno tesnenje požarnih loput s požarno odpornostjo 60 minut</t>
  </si>
  <si>
    <t>prostora za skupne sestanke z naročnikom in nadzorom  (ogrevan, hlajen),</t>
  </si>
  <si>
    <t xml:space="preserve"> vsi stroški za zagotavljanje varnosti in zdravja pri delu, zlasti stroške za vsa dela, ki izhajajo iz zahtev Varnostnega načrta</t>
  </si>
  <si>
    <t>izdelano rekapitulacijo vseh del.</t>
  </si>
  <si>
    <t>informativni  DDV 9,5%:</t>
  </si>
  <si>
    <t>SKUPAJ :</t>
  </si>
  <si>
    <t>Ostala dela</t>
  </si>
  <si>
    <t>SKUPAJ BREZ DDV :</t>
  </si>
  <si>
    <t>Zajeti je potrebno ves drobni, vezni in pritrdilni material</t>
  </si>
  <si>
    <t>V ceni je všteta dobava, prevoz, montaža, preizkus, vgradnja, certifikati, zidarska pomoč, drobni potrošni in vezni in pritrdilni material ter pregled sistema, meritve in funkcionalni preizkus delovanja sistema, garancijska izjava ter izdaja certifikata s strani pooblaščene organizacije.
Vsi kabli morajo biti brezhalogenski.</t>
  </si>
  <si>
    <t xml:space="preserve"> III. Ktg (85%)</t>
  </si>
  <si>
    <t xml:space="preserve"> IV.-V. Ktg (15%)</t>
  </si>
  <si>
    <t>IV.-V. Ktg (15%)</t>
  </si>
  <si>
    <t>III. Ktg (85%)</t>
  </si>
  <si>
    <t xml:space="preserve"> IV. -V.Ktg (15%)</t>
  </si>
  <si>
    <t xml:space="preserve">Strojni izkop za jarke, kanale, revizijske jaške in priključke  v terenu III. in IV.-V. ktg globine 2 do 4 m
</t>
  </si>
  <si>
    <t xml:space="preserve">Strojni izkop za jarke, kanale, revizijske jaške in priključke  v terenu III. in IV. -V. ktg globine 2 do 4 m
</t>
  </si>
  <si>
    <t>postavitev gradbene table skladno s Pravilnikom o gradbiščih in Navodili za informiranje in obveščanje</t>
  </si>
  <si>
    <t xml:space="preserve">Kjer ni izrecno drugače navedeno, se smatra, da so ruševine ali odstranjen material odpadki, ki jih mora izvajalec oddati, kot to določajo veljavni predpisi o ravnanju z njimi.  Ves uporaben demontiran material je last investitorja. </t>
  </si>
  <si>
    <t xml:space="preserve"> -vse potrebne ukrepe za preprečitev prašenja za zaščito izvajalcev rušitvenih del ter proti emisiji prašnih delcev v okolico (vlaženje med rušenjem, uporaba orodij z direktnim priklopom na sesalnik,…), 
 -vsa dela in stroški v zvezi s »posebnimi zahtevami glede izvedbe rušitvenih del« v teh posebnih določilih.</t>
  </si>
  <si>
    <r>
      <t xml:space="preserve">Zaključno čiščenje v objektu pred tehničnim pregledom </t>
    </r>
    <r>
      <rPr>
        <sz val="9"/>
        <rFont val="Arial CE"/>
        <family val="2"/>
        <charset val="238"/>
      </rPr>
      <t xml:space="preserve">vseh vrst tlakov, stenskih oblog, okenskih in vratnih okvirjev s pranjem stekla vseh velikosti ter odvozom smeti. </t>
    </r>
  </si>
  <si>
    <t>med samo gradnjo je izvajalec dolžan opravljati sprotno in končno  čiščenje gradbišča vključno s kompletnim čiščenjem obstoječih cestnih površin v času gradnje in po končanju gradnje . Z objekta in področja gradbišča mora odstraniti vso umazanijo in material ter odpraviti vse morebitne poškodbe na in v okolici objekta, ki so posledica izvajanja predmetne gradnje. Celotno gradbišče pospraviti in vzpostaviti v prvotno stanje.</t>
  </si>
  <si>
    <t>Priprava elaborata za zapore cest (lokalne, državna), vključno zaporo z ureditvijo prometnega režima v času gradnje z obvestili ter postavitev prometne signalizacije ter po potrebi zaščitnimi ograjami ali zaščitami prehodov med izvajanjem del vključno z vsemi pomožnimi deli in materialom - Opomba: V ceni zapore je potrebno upoštevati tudi stroške morebitnega obveščanja v lokalnih medijih ter dogovarjanja z uporabniki predmetnih prometnih površin! za vse potrebne zapore.</t>
  </si>
  <si>
    <t>II. Ostala dela SKUPAJ</t>
  </si>
  <si>
    <t>Pripravljalna in ostala dela SKUPAJ</t>
  </si>
  <si>
    <r>
      <t xml:space="preserve">Po navodilih proizvajalca: strešna konstrukcija in vsi </t>
    </r>
    <r>
      <rPr>
        <sz val="9"/>
        <rFont val="Arial CE"/>
        <charset val="238"/>
      </rPr>
      <t>detajli</t>
    </r>
    <r>
      <rPr>
        <sz val="9"/>
        <rFont val="Arial CE"/>
        <family val="2"/>
        <charset val="238"/>
      </rPr>
      <t xml:space="preserve"> v zvezi s streho morajo biti izvedeni po navodilih pooblaščenega izvajalca ravnih streh, ob upoštevanju dežja, burje, sonca, paropropustnosti in pritrjevanja, obračunano po m2 tlorisa ravne strehe;</t>
    </r>
  </si>
  <si>
    <r>
      <t xml:space="preserve">Kompletna dobava in izvedba ravne strehe (tarasa 4N) v sestavi:
</t>
    </r>
    <r>
      <rPr>
        <sz val="9"/>
        <rFont val="Arial CE"/>
        <family val="2"/>
        <charset val="238"/>
      </rPr>
      <t xml:space="preserve">- strešna folija iz umetnih snovi (z ognjeodpornostjo B roof T1), mehansko pritrjena (kot npr. Sika Sarnafil TS 77 ali enakovredno), trakovi so medsebojno varjeni, vključno z vogalnimi elementi, obdelavo odtokov in prebojev ter vsemi vertikalnimi zaključki na atike, komplet s tipskimi zaključnimi letvicami,
- toplotna </t>
    </r>
    <r>
      <rPr>
        <sz val="9"/>
        <rFont val="Arial CE"/>
        <charset val="238"/>
      </rPr>
      <t>izolacija</t>
    </r>
    <r>
      <rPr>
        <sz val="9"/>
        <rFont val="Arial CE"/>
        <family val="2"/>
        <charset val="238"/>
      </rPr>
      <t xml:space="preserve"> XPS 500 deb. 16 cm,
- parna zapora.</t>
    </r>
  </si>
  <si>
    <t>ELEKTRO INŠT. - PRIKLJUČEK</t>
  </si>
  <si>
    <t>ELEKTRO INŠTALACIJE - OBJEKT</t>
  </si>
  <si>
    <t>ELEKTRO INŠT. - TK OBJEKT</t>
  </si>
  <si>
    <t>ELEK. INŠT. - TEHNIČ. VAROVANJE</t>
  </si>
  <si>
    <t>ELEK. INŠT. - PRIMAR TOPL.POSTAJE</t>
  </si>
  <si>
    <t>ELEK. INŠT. - JAVNA RAZSVETLJAVA</t>
  </si>
  <si>
    <t>STROJNE INŠTALACIJE</t>
  </si>
  <si>
    <t>STR.INŠT. - TOPL. PRIKLJ. IN TOPL. POST.</t>
  </si>
  <si>
    <t>ELEKTRIČNE INŠTALACIJE OBJEKT</t>
  </si>
  <si>
    <t>ELEKTRIČNE INŠTALACIJE TEHNIČNO VAROVANJE</t>
  </si>
  <si>
    <t>ELEKTRIČNE INŠTALACIJE PRIMARNI DEL TOPLOTNA POSTAJA</t>
  </si>
  <si>
    <t>ELEKTRIČNE INŠTALACIJE JAVNA RAZSVETLJAVA</t>
  </si>
  <si>
    <t>STROJNE INŠTALACIJE TPP IN VROČEVOD</t>
  </si>
  <si>
    <t>Rezkanje in odvoz asfaltne plasti v debelini do 10 cm</t>
  </si>
  <si>
    <t>II. Rušitvena dela - zaklonišče - SKUPAJ:</t>
  </si>
  <si>
    <t>I. Pripravljalna dela - SKUPAJ:</t>
  </si>
  <si>
    <t>III. Zemeljska dela - SKUPAJ:</t>
  </si>
  <si>
    <t>IV. Betonska dela - SKUPAJ:</t>
  </si>
  <si>
    <t>V. Tesarska dela - SKUPAJ:</t>
  </si>
  <si>
    <t>VI. Zidarska dela - SKUPAJ:</t>
  </si>
  <si>
    <t>VII. Odvodnjavanje - SKUPAJ:</t>
  </si>
  <si>
    <t>VIII. Gradbena dela za strojne inštalacije - SKUPAJ:</t>
  </si>
  <si>
    <t>I. Krovskokleparska dela - SKUPAJ:</t>
  </si>
  <si>
    <t>II. Ključavničarska dela - SKUPAJ:</t>
  </si>
  <si>
    <t>III. Suhomontažna dela - SKUPAJ:</t>
  </si>
  <si>
    <t>IV. Stavbno pohištvo - SKUPAJ:</t>
  </si>
  <si>
    <t>V. Fasaderska dela - SKUPAJ:</t>
  </si>
  <si>
    <t>VI. Keramičarska dela - SKUPAJ:</t>
  </si>
  <si>
    <t>VII. Obloge tal - SKUPAJ:</t>
  </si>
  <si>
    <t>VIII. Slikopleskarska dela - SKUPAJ:</t>
  </si>
  <si>
    <t>Večplastna cev predizolirana</t>
  </si>
  <si>
    <t>Mikser-ojačevalnik  , 4 mikrofoski vhodi, 2x linijski vhod, 65W/100V, vgradni 2HE/19"  SEA-SA65 kos 1</t>
  </si>
  <si>
    <t>Brezžični kravatni ikrofon  LD  (f=&lt;700MHz) kos 1</t>
  </si>
  <si>
    <t>Audio embedder kos 1</t>
  </si>
  <si>
    <t>SPU1200  - napajalna enota 230V z glavnim stikalom kos 1</t>
  </si>
  <si>
    <t>Rack omarica zidne izvedbe 8HE/100/19" kos 1</t>
  </si>
  <si>
    <t>Priključki HDMI, VGA, Avdio kpl 1</t>
  </si>
  <si>
    <t>stroški finalnega čiščenja objekta in okolice pred predajo objekta  vključno s finalnim finim čiščenjem stavbnega pohištva,</t>
  </si>
  <si>
    <t>priprava generalnega terminskega in finančnega plana,</t>
  </si>
  <si>
    <t>priprava seznama tehnoloških elaboratov ter pravočasna dostava posameznih elaboratov potrebnih za gradnjo,</t>
  </si>
  <si>
    <t>mesečna posodobitev finančnega plana glede na napredovanje del,</t>
  </si>
  <si>
    <t>priprava vseh potrebnih poročil razpredelnic za potrebe naročnika,</t>
  </si>
  <si>
    <t>stroške stojnin in ostale stroške, ki bi bile posledica oviranega dela zaradi dela arheologa, predstavnika ZVKD,</t>
  </si>
  <si>
    <t xml:space="preserve">Izvajanje geološko geomehanskega nadzora nad izgradnjo za ves čas gradnje in vsa dela. Razna merjenja, ogledi, eventualno potrebni dodatni izračuni stabilnosti glede na zatečene geološke razmere, priprava dokumentacije in geološki pregled terena in prevzem gradbene jame  </t>
  </si>
  <si>
    <t>Izdelava kompletnega projekta izvedenih del (Arhitektura, gradbene konstrukcije, požarni izkaz, gradbena fizika, strojni, elektro, zunanja ureditev, ipd) v petih izvodih  vključno s pridobitvijo energetske izkaznice, izdelavo NOV, DZO,…</t>
  </si>
  <si>
    <t xml:space="preserve">- stroške popravila/izdelave izvršilne dokumentacije upravljalca </t>
  </si>
  <si>
    <t>- stroške nadzora s strani telekomunikacijskega podjetja - vsa tri podjetja skupaj</t>
  </si>
  <si>
    <r>
      <t xml:space="preserve">Zakoličba vseh obstoječih komunalnih in ostalih vodov na območju del </t>
    </r>
    <r>
      <rPr>
        <sz val="9"/>
        <rFont val="Arial"/>
        <family val="2"/>
      </rPr>
      <t>(vodovod, kanalizacija, plin, elektro, javna razsvetljava, informacijski vodi….), v območju zemeljskih del, obračun komplet;</t>
    </r>
  </si>
  <si>
    <t>Izvedba certificiranega geodetskega posnetka izvedenih vseh del- objekt, skupaj z vsemi  s komunalnimi in ostalimi vodi za potrebe izdelave PID dokumentacije in vnosom v kataster komunalnih naprav pri upravljalcu GJI ter priprava elaborata z vrisom objekta in pripadajočega parkirišča v GURS.</t>
  </si>
  <si>
    <t>Zunanja alu ekstrudirana barvana polica deb. 6 mm. Notranja PVC polica deb. 3 cm.</t>
  </si>
  <si>
    <r>
      <rPr>
        <b/>
        <sz val="9"/>
        <rFont val="Arial"/>
        <family val="2"/>
        <charset val="238"/>
      </rPr>
      <t>O-03a (sobe brez balkonov)</t>
    </r>
    <r>
      <rPr>
        <sz val="9"/>
        <rFont val="Arial"/>
        <family val="2"/>
        <charset val="238"/>
      </rPr>
      <t xml:space="preserve">
steklena stena s PVC profili
štiri polja; zgornji del dvokrilno odpirajoče okno, spodnji del fiksna zasteklitev.
zidarska odprtina : 240/205, parapet 40 cm
Dim. šxh 240cm x 205cm, p=40. Štiridelno okno s toplotno izolativnimi PVC barvanimi okvirji, zgornji del (dve polji) dvokrilno okno, spodnji del (dve polji) fiksna zasteklitev, kot. npr. Schüco Living 82 AS ali enakovredno,  v barvi po izbiri projektanta (znotraj bela, zunaj antracit); steklo je troslojni termopan z nizko emisijskim nanosom - U celotnega okna največ (W/m2K)=1.0; faktor prepustnosti sončnega sevanja gn=0,50; steklo fiksne zasteklitve (spodnji del) je varnostno - lepljeno za zaščito pred padcem v globino (zasteklitev služi kot varnostna ograja); delitev po zgornji skici, za smer odpiranja okenskih kril glej načrte tlorisov, odpiranje okrog vertikalne osi. Vse potrebno okovje (nevidno), tesnila, RAL vgradnja v nosilno konstrukcijo. Pod oknom sistemski (npr. Schüco PVC 'basis' ali enakovredno) profil. 
V oknu vgrajeno tipalo odprtosti okenskega krila, vezano na CNS. 
Kljuki s ključavnico in ključem.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</si>
  <si>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r>
      <rPr>
        <b/>
        <sz val="9"/>
        <rFont val="Arial"/>
        <family val="2"/>
        <charset val="238"/>
      </rPr>
      <t>O-03b (sobe)</t>
    </r>
    <r>
      <rPr>
        <sz val="9"/>
        <rFont val="Arial"/>
        <family val="2"/>
        <charset val="238"/>
      </rPr>
      <t xml:space="preserve">
steklena stena s PVC profili
dve polji; enokrilna vrata svetle širine min 92 cm in fiksna zasteklitev.
zidarska odprtina : 240/245
Dim. šxh 240cm x 245cm, p=0. Dvodelna steklena stena s toplotno izolativnimi PVC barvanimi okvirji, eno polje enokrilna vrata z nizkim (nultim) pragom, poravnanim s tlakom v notranjem prostoru, drugo polje fiksna zasteklitev, kot. npr. Schüco Living 82 AS ali enakovredno,  v barvi po izbiri projektanta (znotraj bela, zunaj antracit); steklo je troslojni termopan z nizko emisijskim nanosom - U celotnega okna največ (W/m2K)=1.0; faktor prepustnosti sončnega sevanja gn=0,50; steklo je varnostno - lepljeno na notranji strani in kaljeno na zunanji strani; delitev po zgornji skici, za smer odpiranja vrat glej načrte tlorisov. Vse potrebno okovje (nevidno), tesnila, RAL vgradnja v nosilno konstrukcijo. Pod oknom sistemski (npr. Schüco PVC 'basis' ali enakovredno) profil. 
V oknu vgrajeno tipalo odprtosti okenskega krila, vezano na CNS. 
Kljuka s ključavnico in ključem.
Podometna toplotnoizolirana zunanja ALU žaluzija z elektromotorjem, vertikalnimi v toplotno izolacijo potopnimi ALU vodili, lamelami šir. 80 mm; vezano na sistem merjenja hitrosti vetra; možnost upravljana centralno preko nadzornega sistema in ročno preko tipke v prostoru.
Notranje špalete obdelane z dvojno gips oblogo 2,5 cm (bandažirani vogali).</t>
    </r>
  </si>
  <si>
    <t>Opomba:v ceni upoštevati mineralno gnojilo za založno gnojenje drevja, vzpenjalk in visečih rastiln</t>
  </si>
  <si>
    <t>Izvedba prevezave obstoječega vodovoda na novo zgrajeni vodovod pod nadzorom upravljalca.</t>
  </si>
  <si>
    <t>Izvedba tesnenja prehoda napajalnega voda 9x300mm2 z nabrekajočo montažno gumijasto manšeto kot na primer Hauff technik ali enakovredno. Manšeta more omogočati demontažo in ponovno montažo</t>
  </si>
  <si>
    <t>cena naj zajema komplet vrstne sponke, napisi, oznake, obročkanje kablov, enopolna vezalna shema, drobni material in Nadzor s strani distribucijskega elektro podjetja</t>
  </si>
  <si>
    <t xml:space="preserve">Izdelava dokumentacije in poročila z merilnimi protokoli bakrenih in optičnih meritev
</t>
  </si>
  <si>
    <t xml:space="preserve">●Storm Control - Broadcast zatiranje obremenitev
●Dynamic ARP Inspection - Dinamični pregled ARP za preprečevanje napadov "Man-in-the-middle"
●Static routing (IPv4/IPv6) - Strojno usmerjeno statično usmerjanje (IPv4 / IPv6)
●Dynamic routing (IPv4/IPv6) - Dinamično usmerjanje OSPFv2 (IPv4 / IPv6)
●DHCP Server - Strežnik DHCP na VLAN
●DHCP Relay Agent - Prenos zahteve za oddajanje DHCP v različne LAN-e
●Spanning Tree Protokols IEEE 802.1w, IEEE 802.1D Rapid Spanning Tree Protocol , BPDU Guard, Root Guard, Loop Guard
●Link Aggregation Control Protocol (LACP) - do 8 vrat v skupini s podporo "multichassis" (MLAG) agregacijo
●Voice VLAN - Glasovni promet se samodejno dodeli glasovno specifičnemu VLAN-u in se obravnava z ustreznimi nivoji QoS
●Cable testing - izvajanje testiranja fizične povezave z namenom odkrivanja napak na RJ45 z merjenjem razdalje in oceno kakovosti vsake parice
●IGMP snooping - Prisluškovanje IGMP za analiziranje in filtriranje IGMP sporočil
●DHCP snooping - Prisluškovanje DHCP za analiziranje in filtriranje DHCP sporočil
●Nadzor in upravljanje - Management Cloud in podpora brezstični postavitvi in registracijo naprave v oblačno upravljalsko storitev, brez zahteve po ročni intervenciji ali CLI nastavitvah. (Zero Touch Deployment)
●Port Mirroring - Promet se lahko zrcali od pristanišča do drugega za preiskavo z analizatorjem omrežja
</t>
  </si>
  <si>
    <t>●SNMP - Spremljanje SNMP prek SNMPv1, v2c ali v3</t>
  </si>
  <si>
    <t>●Stacking - Podpora priklop stikal v sklad do 8 stikal</t>
  </si>
  <si>
    <t>●QoS - Podpora 802.1p za najmanj 8 vrst</t>
  </si>
  <si>
    <t xml:space="preserve">●Omogočen mora biti prikaz neznanih dostopnih točk in odjemalcev WLAN (Rogue AP / Client Detection)
●Upravljalski sistem mora omogočati pridobitev/nastavitev podatkov skozi API vmesnik
●API vmesnik mora omogočati pridobitev naslednjih podatkov: produktno številko, serijsko številko in hostname vseh naprav
●API vmesnik mora omogočati branje hitrosti vmesnika, aktivnosti vmesnika, načina delovanja vmesnika (access, trunk), opis in VLAN informacije na stikalih
●API vmesnik mora omogočati nastavljanje aktiviranje/deaktiviranje vmesnika, načina delovanja vmesnika (access, trunk), opis in dodeljevanje VLAN na stikalih
●API vmesnik mora omogočati branje statusa SSIDa, opis SSID, VLAN informacija, nastavljena avtentikacijska metoda na dostopnih točkah
●API vmesnik mora omogočati nastavljanje aktivacije/deaktivacije SSIDa, opis SSID, dodeljevanje VLAN, nastavljanje avtentikacijske metode na dostopnih točkah
●Omogočeno mora biti spremljanje varnostnih nastavitev za vse naprave WLAN
●Omogočena mora biti avtomatska konfiguracija vseh dostopnih točk in Wi-Fi, vključno z multi-SSID, aktivnim radijskim nadzorom (pasovni krmiljenje, prilagodljivo optimizacijo RF), hitro gostovanje, VLAN, overjanje in odkrivanje Wi-Fi anomalije
●Upravljalska oblačna storitev mora zagotavljati dodatno možnost avtentikacije s pomočjo SAML2, LDAP, RADIUS in OAuth2 protokolov
</t>
  </si>
  <si>
    <t>●Upravljalska oblačna storitev mora nuditi možnost pošiljanja obvestil po e-pošti
●Proizvajalec mora zagotavljati hrambo statističnih podatkov v oblaku vsaj 12 mesecev</t>
  </si>
  <si>
    <t>Zagon in testiranje mreže in izvedba zaključne dokumentacije nastavitev opreme</t>
  </si>
  <si>
    <t>Cene zajemajo dobavo in vgradnjo material z vsemi stroški in z vsem drobnim, veznim in pritrdilnim materialom, dokumentacija</t>
  </si>
  <si>
    <t>TV  za skupne prostore z montažo na predhodno pripravljeno instalacijo in vtičnice, nastavitve TV</t>
  </si>
  <si>
    <t>OPREMA OZVOČENJA- PROSTOR ZA VEČNAMENSKE DOGODKE P.B-01 z priklopom aktivne opreme ozvočenja na izvedeno in označeno instalacijo, montirane zvočnike , zagon, nastavitve  opreme , programiranje  sistema.</t>
  </si>
  <si>
    <t>OPREMA OZVOČENJA KAPELICE-  P.B-14 s prikloomp aktivne opreme ozvočenja na izvedeno in označeno instalacijo, montirane zvočnike , zagon, nastavitve  opreme.</t>
  </si>
  <si>
    <t>OPREMA OZVOČENJA- NEGOVALNE KOPALNICE (pritličje in nadstropje) s priklopom in zagonom opreme na predhodno izvedeno instalacijo in montirane zvočnike</t>
  </si>
  <si>
    <t xml:space="preserve">OPREMA ZA SLUŠNO PRIZADETE- SOBI  2P.6 IN 2P.5 ( N2.B-10 in N2.B-11) s priklopom in zagonom opreme na predhodno izvedeno instalacijo </t>
  </si>
  <si>
    <t>v ceni zajeti drobni in montažni material</t>
  </si>
  <si>
    <t>Zakoličba trase predvidenenih</t>
  </si>
  <si>
    <t>Programiranje video nadzora, namestitev in dobava nalepk  "videonadzor" in šolanje uporabnika</t>
  </si>
  <si>
    <t>Programiranje centrale CGLine+ z sodelovanjem pri pregledu</t>
  </si>
  <si>
    <t>- fi 16 mm</t>
  </si>
  <si>
    <t>- fi 23 mm</t>
  </si>
  <si>
    <t>- fi29 mm</t>
  </si>
  <si>
    <t>- fi 29 mm</t>
  </si>
  <si>
    <t>- fi 25 mm</t>
  </si>
  <si>
    <t>- fi 22 mm</t>
  </si>
  <si>
    <t>OPOMBA: Ponudba mora vključevati pripravo, oddaja dokumentacije in pridobitev sistemske garancije minimalno 25 let
za sistem EN-ClassEA. Sistemska garancija mora biti izdana s strani proizvajalca
opreme. Vsa oprema za sistemsko garancijo mora biti od istega proizvajalca.
Vgradnja opreme mora biti izvedena s strani pooblaščenega izvajalca</t>
  </si>
  <si>
    <t xml:space="preserve"> Upoštevati v ceni sodelovanje pri pregledu s strani pooblaščene inštitucije.</t>
  </si>
  <si>
    <t xml:space="preserve">OPOMBA: Ponudnik mora upoštevati, da je predmet ponudbe izgradnja univerzalnega strukturiranega ožičenja.
Ponudnik mora v ponudbi izkazati, da je usposobljen za pridobitev certifikata za 25-letno sistemsko garancijo
proizvajalca univerzalnega strukturiranega ožičenja, ki ga ponuja.
Vsi gradniki ponujenega univerzalnega strukturiranega ožičenja morajo biti od istega proizvajalca.
Vsi gradniki ponujenega univerzalnega strukturiranega ožičenja morajo biti v skladu s standardom EN50173.
Vsi gradniki ponujenega univerzalnega strukturiranega ožičenja morajo biti v skladu požarnimi zahtevami TSG 1 001:2019
in CPR 7 razredov po namembnosti in tipu gradnje) zahtevami za vgradnjo v nov objekt - EU standard EN50575,
ki vključuje posamezne parametre v skladu z EN60332-1-2, EN50399 in EN-ISO1716
</t>
  </si>
  <si>
    <t>●SNMP - Upravljanje SNMP prek SNMPv1, v2c ali v3. Uporabniški varnostni
model za SNMPv3 (USM)
●Posodobitev vdelane programske opreme - Posodobitev mora biti možna
preko WEB in brskalnikom (HTTP / HTTPS), preko TFTP. Možna mora biti
posodobitev med delovanjem s pomočjo Dual firmware</t>
  </si>
  <si>
    <t>21</t>
  </si>
  <si>
    <t>Prilagoditev višine obstoječega jaška/pokrova (50-150cm), krožnega prereza s premerom 60 do 80 cm ali kvadratnega prereza do 60/60 cm; komplet vsa potrebna gradbena in montažna dela ter materiali</t>
  </si>
  <si>
    <t>Ponudnik ponudi ceno za komplet rušitev obstoječega objekta in pripravljalna dela za vse ostale predvidene rušitve v okviru tega projekta.</t>
  </si>
  <si>
    <t>Dokumentacija o izvedenih delih: 
V povezavi s prej navedenimi predpisi mora izvajalec poskrbeti za vso ustrezno dokumentacijo , še posebej pa »evidenčne liste o ravnanju z odpadki«o odvozu k pooblaščenemu zbiralcu ter »poročilo o ravnanju z odpadki«.</t>
  </si>
  <si>
    <t>Popis del vključuje material v grajenem ali raščenem stanju, faktor povečanja volumna pri odvozu mora biti upoštevan v enotni ceni.</t>
  </si>
  <si>
    <r>
      <t xml:space="preserve">Enotne cene morajo vsebovati: </t>
    </r>
    <r>
      <rPr>
        <sz val="10"/>
        <rFont val="Arial Narrow"/>
        <family val="2"/>
        <charset val="238"/>
      </rPr>
      <t xml:space="preserve">
 -vse iz splošnih določil za vse vrste del, 
 -sortiranje in ločeno zbiranje ruševin in odstranjenega materiala na gradbiščni deponiji po skupinah odpadkov, 
 -vsa dela in stroški v zvezi s sortiranjem, ločenim zbiranjem in začasnim deponiranjem odpadkov na gradbiščni deponiji (zahteve so specificirane v teh posebnih določilih),  
 -vsa dela, material, ukrepe in druge stroške za izpolnitev zahtev glede »zaščite objekta od pričetka izvajanja rušitvenih del do dokončanja del« v teh posebnih določilih, ne glede na trajanje, 
 -pazljivo odstranjevanje oz. odmontiranje (brez poškodovanja) in primerno začasno deponiranje vseh gradbenih elementov, za katere je v popisu del ali drugje v projektni dokumentaciji navedeno, da so za ponovno uporabo, 
 -po potrebi zavarovanje (podpiranje, zavetrovanje ipd.) vseh tistih delov objekta ali elementov, ki bodo zaradi rušenja in odstranitev postali nestabilni, 
 -delo v fazah, kjer je to nujno za zagotovitev stabilnosti preostalih delov objekta ali zaradi same tehnologije del                                                                                                                             - plačilo vseh taks.</t>
    </r>
  </si>
  <si>
    <t xml:space="preserve"> Rušitev izvesti skladno z rušitvenim načrtom in upoštevati določbe vseh predpisov oziroma zakonov s področja varnosti in zdravja pri delu (ZVZD- Ur. list RS št. 56/99), Uredbe o zagotavljanju varnosti in zdravja pri delu na začasnih in premičnih gradbiščih (Ur. list RS št. 83/2005), Zakona o varstvu pred požarom (ZVPoz- UPB; Ur. list RS št. 3/2007) in Zakona o varstvu okolja (ZVO-1, UPB-1; Ur. list RS št. 39/2006).</t>
  </si>
  <si>
    <t>Izvajalec mora na svoje stroške izvesti vse potrebne ukrepe za zaščito okolja v skaldu z veljavno zakonodajo, stroške monitoringov,.... Način izvajanja ukrepov za zaščito okolja bo izvajalec podrobno definiral v tehnološko-ekonomskem elaboratu. Za spremljanje vplivov gradnje mora izvajalec izdelati načrt monitoringa hrupa, zraka in vibracij, podtalnice.</t>
  </si>
  <si>
    <t>pred začetkom gradbenih del je potrebno izvesti dokumentiranje obstoječega stanja okoliških objektov s strani pristojne inštitucije in predati naročniku poročilo. V kolikor se s strani pristojne inštitucije presodi, da je potrebna  vgradnja stenskih reperjev za posamezne okolške objekte se predvidi reperje z medeninasto glavo (fi 50 mm) dolžine do 200 mm, na referenčnih okoliških objektih za spremljanje premikov v času izvajanja gradbenih del, Fiksiranje reperja v ustrezno očiščeno izvrtino (1-2 mm večja od debeline stebla) z hitro vezujočim gradbenim lepilom, vključno z vsemi pomožnimi deli in materialom. Med gradnjo se mora izvajati stalno opazovanje objektov in zagotoviti sanacijo nastalih poškodb.</t>
  </si>
  <si>
    <r>
      <t>Ureditev in priprava gradbišča</t>
    </r>
    <r>
      <rPr>
        <sz val="9"/>
        <rFont val="Arial CE"/>
        <family val="2"/>
        <charset val="238"/>
      </rPr>
      <t xml:space="preserve"> skladno z varnostnim načrtom, ki obsega tudi naslednja dela:</t>
    </r>
  </si>
  <si>
    <t>Rezkanje  in odvoz asfaltne plasti v debelini do 10 cm</t>
  </si>
  <si>
    <t>Izdelava tankoslojne prečne in ostalih označb na vozišču z enokomponentno belo barvo, vključno 250 g/m2posipa z kroglicami stekla, deb. plasti suhe snovi 250 mikrometrov , širina črte 50 cm  (prehod za pešce, prehod za kolesarje,STOP črta)</t>
  </si>
  <si>
    <t>Izdelava tankoslojne prečne in ostalih označb z enokomponentno belo barvo, strojno deb. plasti suhe snovi 250 mikrometrov, perle 250 g/m2, površina označbe do 0,5m2   (puščice za kolesarje, piktogram kolesa...)</t>
  </si>
  <si>
    <t>22</t>
  </si>
  <si>
    <t>Doplačilo za izdelavo prekinjenih označb na vozišču, širina črte 12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</si>
</sst>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43" formatCode="_-* #,##0.00_-;\-* #,##0.00_-;_-* &quot;-&quot;??_-;_-@_-"/>
    <numFmt numFmtId="164" formatCode="_-* #,##0.00\ _€_-;\-* #,##0.00\ _€_-;_-* &quot;-&quot;??\ _€_-;_-@_-"/>
    <numFmt numFmtId="165" formatCode="_-* #,##0.00&quot; SIT&quot;_-;\-* #,##0.00&quot; SIT&quot;_-;_-* \-??&quot; SIT&quot;_-;_-@_-"/>
    <numFmt numFmtId="166" formatCode="_-* #,##0.00\ &quot;SIT&quot;_-;\-* #,##0.00\ &quot;SIT&quot;_-;_-* &quot;-&quot;??\ &quot;SIT&quot;_-;_-@_-"/>
    <numFmt numFmtId="167" formatCode="_-* #,##0.00\ _S_I_T_-;\-* #,##0.00\ _S_I_T_-;_-* &quot;-&quot;??\ _S_I_T_-;_-@_-"/>
    <numFmt numFmtId="168" formatCode="0.0%"/>
    <numFmt numFmtId="169" formatCode="#,##0.00\ &quot;€&quot;"/>
    <numFmt numFmtId="170" formatCode="[$-424]#,##0.00"/>
    <numFmt numFmtId="171" formatCode="&quot;$&quot;#,##0_);[Red]\(&quot;$&quot;#,##0\)"/>
    <numFmt numFmtId="172" formatCode="&quot;SIT&quot;\ #,##0_);\(&quot;SIT&quot;\ #,##0\)"/>
    <numFmt numFmtId="173" formatCode="&quot;SIT&quot;\ #,##0.000_);\(&quot;SIT&quot;\ #,##0.000\)"/>
    <numFmt numFmtId="174" formatCode="_-* #,##0.00\ [$€]_-;\-* #,##0.00\ [$€]_-;_-* &quot;-&quot;??\ [$€]_-;_-@_-"/>
    <numFmt numFmtId="175" formatCode="#,##0.00\ [$€-401]\ ;\-#,##0.00\ [$€-401]\ ;&quot; -&quot;#\ [$€-401]\ "/>
    <numFmt numFmtId="176" formatCode="0.0"/>
    <numFmt numFmtId="177" formatCode="#,##0.0"/>
    <numFmt numFmtId="178" formatCode="#,##0.00;#,##0.00;"/>
    <numFmt numFmtId="179" formatCode="#,##0.00\ &quot;SIT&quot;;[Red]#,##0.00\ &quot;SIT&quot;"/>
  </numFmts>
  <fonts count="157">
    <font>
      <sz val="10"/>
      <name val="Arial CE"/>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Times New Roman"/>
      <family val="1"/>
      <charset val="238"/>
    </font>
    <font>
      <i/>
      <sz val="10"/>
      <name val="Times New Roman CE"/>
      <family val="1"/>
      <charset val="238"/>
    </font>
    <font>
      <i/>
      <sz val="10"/>
      <name val="Arial"/>
      <family val="2"/>
    </font>
    <font>
      <b/>
      <sz val="10"/>
      <name val="Arial"/>
      <family val="2"/>
    </font>
    <font>
      <b/>
      <sz val="14"/>
      <name val="Arial"/>
      <family val="2"/>
    </font>
    <font>
      <sz val="10"/>
      <name val="Arial"/>
      <family val="2"/>
    </font>
    <font>
      <sz val="9"/>
      <name val="Arial"/>
      <family val="2"/>
    </font>
    <font>
      <b/>
      <i/>
      <sz val="9"/>
      <name val="Arial"/>
      <family val="2"/>
    </font>
    <font>
      <b/>
      <sz val="9"/>
      <name val="Arial"/>
      <family val="2"/>
    </font>
    <font>
      <sz val="9"/>
      <color indexed="9"/>
      <name val="Arial"/>
      <family val="2"/>
    </font>
    <font>
      <i/>
      <sz val="9"/>
      <name val="Arial"/>
      <family val="2"/>
    </font>
    <font>
      <b/>
      <i/>
      <sz val="10"/>
      <name val="Arial"/>
      <family val="2"/>
    </font>
    <font>
      <i/>
      <sz val="9"/>
      <color indexed="9"/>
      <name val="Arial"/>
      <family val="2"/>
    </font>
    <font>
      <sz val="10"/>
      <name val="Arial CE"/>
      <family val="2"/>
      <charset val="238"/>
    </font>
    <font>
      <b/>
      <i/>
      <sz val="12"/>
      <name val="Arial"/>
      <family val="2"/>
      <charset val="238"/>
    </font>
    <font>
      <sz val="10"/>
      <name val="Arial"/>
      <family val="2"/>
      <charset val="238"/>
    </font>
    <font>
      <b/>
      <sz val="12"/>
      <name val="Arial"/>
      <family val="2"/>
      <charset val="238"/>
    </font>
    <font>
      <b/>
      <i/>
      <sz val="10"/>
      <name val="Arial"/>
      <family val="2"/>
      <charset val="238"/>
    </font>
    <font>
      <b/>
      <sz val="9"/>
      <name val="Arial"/>
      <family val="2"/>
      <charset val="238"/>
    </font>
    <font>
      <b/>
      <i/>
      <sz val="14"/>
      <name val="Arial"/>
      <family val="2"/>
      <charset val="238"/>
    </font>
    <font>
      <b/>
      <sz val="14"/>
      <name val="Arial"/>
      <family val="2"/>
      <charset val="238"/>
    </font>
    <font>
      <i/>
      <sz val="10"/>
      <name val="Arial CE"/>
      <family val="2"/>
      <charset val="238"/>
    </font>
    <font>
      <b/>
      <i/>
      <sz val="14"/>
      <name val="Arial"/>
      <family val="2"/>
    </font>
    <font>
      <i/>
      <sz val="9"/>
      <name val="Arial CE"/>
      <family val="2"/>
      <charset val="238"/>
    </font>
    <font>
      <b/>
      <sz val="10"/>
      <name val="Arial"/>
      <family val="2"/>
      <charset val="238"/>
    </font>
    <font>
      <i/>
      <sz val="10"/>
      <name val="Arial"/>
      <family val="2"/>
      <charset val="238"/>
    </font>
    <font>
      <b/>
      <sz val="10"/>
      <name val="Arial CE"/>
      <family val="2"/>
      <charset val="238"/>
    </font>
    <font>
      <i/>
      <sz val="10"/>
      <name val="SL Dutch"/>
    </font>
    <font>
      <sz val="9"/>
      <name val="Arial CE"/>
      <family val="2"/>
      <charset val="238"/>
    </font>
    <font>
      <sz val="9"/>
      <name val="Arial CE"/>
      <charset val="238"/>
    </font>
    <font>
      <b/>
      <sz val="9"/>
      <name val="Arial CE"/>
      <family val="2"/>
      <charset val="238"/>
    </font>
    <font>
      <sz val="10"/>
      <name val="Arial CE"/>
      <charset val="238"/>
    </font>
    <font>
      <sz val="9"/>
      <name val="Arial"/>
      <family val="2"/>
      <charset val="238"/>
    </font>
    <font>
      <b/>
      <i/>
      <sz val="12"/>
      <name val="Arial"/>
      <family val="2"/>
    </font>
    <font>
      <b/>
      <i/>
      <sz val="10"/>
      <color indexed="48"/>
      <name val="Arial"/>
      <family val="2"/>
    </font>
    <font>
      <sz val="10"/>
      <name val="MS Sans Serif"/>
      <family val="2"/>
      <charset val="238"/>
    </font>
    <font>
      <i/>
      <sz val="9"/>
      <name val="Arial CE"/>
      <charset val="238"/>
    </font>
    <font>
      <sz val="9"/>
      <color indexed="8"/>
      <name val="Arial CE"/>
      <family val="2"/>
      <charset val="238"/>
    </font>
    <font>
      <b/>
      <sz val="9"/>
      <name val="Arial CE"/>
      <charset val="238"/>
    </font>
    <font>
      <b/>
      <i/>
      <sz val="9"/>
      <name val="Arial"/>
      <family val="2"/>
      <charset val="238"/>
    </font>
    <font>
      <sz val="10"/>
      <name val="Helv"/>
    </font>
    <font>
      <sz val="11"/>
      <color indexed="8"/>
      <name val="Calibri"/>
      <family val="2"/>
      <charset val="238"/>
    </font>
    <font>
      <sz val="7"/>
      <name val="Times New Roman"/>
      <family val="1"/>
    </font>
    <font>
      <i/>
      <sz val="10"/>
      <color indexed="9"/>
      <name val="Arial"/>
      <family val="2"/>
    </font>
    <font>
      <b/>
      <i/>
      <sz val="9"/>
      <color rgb="FFFF0000"/>
      <name val="Arial"/>
      <family val="2"/>
    </font>
    <font>
      <sz val="9"/>
      <color rgb="FFFF0000"/>
      <name val="Arial"/>
      <family val="2"/>
      <charset val="238"/>
    </font>
    <font>
      <sz val="10"/>
      <name val="EECharter BT"/>
      <charset val="238"/>
    </font>
    <font>
      <sz val="7"/>
      <name val="Times New Roman"/>
      <family val="1"/>
      <charset val="238"/>
    </font>
    <font>
      <i/>
      <sz val="9"/>
      <name val="Arial"/>
      <family val="2"/>
      <charset val="238"/>
    </font>
    <font>
      <sz val="11"/>
      <color theme="1"/>
      <name val="Calibri"/>
      <family val="2"/>
      <scheme val="minor"/>
    </font>
    <font>
      <sz val="11"/>
      <name val="Arial Narrow"/>
      <family val="2"/>
    </font>
    <font>
      <sz val="10"/>
      <name val="Arial CE"/>
    </font>
    <font>
      <sz val="12"/>
      <name val="SLO Times New Roman"/>
    </font>
    <font>
      <sz val="10"/>
      <name val="Times New Roman CE"/>
      <charset val="238"/>
    </font>
    <font>
      <sz val="8"/>
      <name val="Arial"/>
      <family val="2"/>
      <charset val="238"/>
    </font>
    <font>
      <i/>
      <sz val="12"/>
      <name val="Arial"/>
      <family val="2"/>
    </font>
    <font>
      <sz val="12"/>
      <name val="Arial CE"/>
      <family val="2"/>
      <charset val="238"/>
    </font>
    <font>
      <i/>
      <sz val="12"/>
      <color indexed="48"/>
      <name val="Arial"/>
      <family val="2"/>
    </font>
    <font>
      <i/>
      <sz val="12"/>
      <name val="Arial CE"/>
      <family val="2"/>
      <charset val="238"/>
    </font>
    <font>
      <b/>
      <i/>
      <sz val="12"/>
      <name val="Arial CE"/>
      <family val="2"/>
      <charset val="238"/>
    </font>
    <font>
      <b/>
      <i/>
      <sz val="12"/>
      <name val="Arial CE"/>
      <charset val="238"/>
    </font>
    <font>
      <sz val="11"/>
      <name val="Calibri"/>
      <family val="2"/>
      <charset val="238"/>
    </font>
    <font>
      <sz val="10"/>
      <color indexed="8"/>
      <name val="Arial"/>
      <family val="2"/>
    </font>
    <font>
      <u/>
      <sz val="10"/>
      <color theme="10"/>
      <name val="Arial CE"/>
      <family val="2"/>
      <charset val="238"/>
    </font>
    <font>
      <u/>
      <sz val="9"/>
      <name val="Arial"/>
      <family val="2"/>
      <charset val="238"/>
    </font>
    <font>
      <sz val="10"/>
      <color theme="1"/>
      <name val="Arial"/>
      <family val="2"/>
      <charset val="238"/>
    </font>
    <font>
      <sz val="11"/>
      <color theme="1"/>
      <name val="Calibri"/>
      <family val="2"/>
    </font>
    <font>
      <sz val="11"/>
      <color rgb="FF000000"/>
      <name val="Calibri"/>
      <family val="2"/>
      <charset val="238"/>
    </font>
    <font>
      <sz val="12"/>
      <name val="Times New Roman CE"/>
      <charset val="238"/>
    </font>
    <font>
      <sz val="12"/>
      <name val="Courier"/>
      <family val="1"/>
      <charset val="238"/>
    </font>
    <font>
      <sz val="12"/>
      <name val="Courier New"/>
      <family val="3"/>
    </font>
    <font>
      <sz val="11"/>
      <color indexed="9"/>
      <name val="Calibri"/>
      <family val="2"/>
      <charset val="238"/>
    </font>
    <font>
      <sz val="11"/>
      <color indexed="17"/>
      <name val="Calibri"/>
      <family val="2"/>
      <charset val="238"/>
    </font>
    <font>
      <b/>
      <sz val="11"/>
      <color indexed="63"/>
      <name val="Calibri"/>
      <family val="2"/>
      <charset val="238"/>
    </font>
    <font>
      <sz val="11"/>
      <color indexed="10"/>
      <name val="Calibri"/>
      <family val="2"/>
      <charset val="238"/>
    </font>
    <font>
      <i/>
      <sz val="11"/>
      <color indexed="23"/>
      <name val="Calibri"/>
      <family val="2"/>
      <charset val="238"/>
    </font>
    <font>
      <b/>
      <sz val="11"/>
      <color indexed="9"/>
      <name val="Calibri"/>
      <family val="2"/>
      <charset val="238"/>
    </font>
    <font>
      <sz val="11"/>
      <color indexed="20"/>
      <name val="Calibri"/>
      <family val="2"/>
      <charset val="238"/>
    </font>
    <font>
      <sz val="11"/>
      <color indexed="62"/>
      <name val="Calibri"/>
      <family val="2"/>
      <charset val="238"/>
    </font>
    <font>
      <b/>
      <sz val="11"/>
      <color indexed="8"/>
      <name val="Calibri"/>
      <family val="2"/>
      <charset val="238"/>
    </font>
    <font>
      <b/>
      <sz val="11"/>
      <color indexed="52"/>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52"/>
      <name val="Calibri"/>
      <family val="2"/>
      <charset val="238"/>
    </font>
    <font>
      <b/>
      <sz val="18"/>
      <color indexed="56"/>
      <name val="Cambria"/>
      <family val="2"/>
      <charset val="238"/>
    </font>
    <font>
      <sz val="11"/>
      <color indexed="60"/>
      <name val="Calibri"/>
      <family val="2"/>
      <charset val="238"/>
    </font>
    <font>
      <sz val="11"/>
      <name val="AvantGarde Bk BT"/>
      <family val="2"/>
    </font>
    <font>
      <vertAlign val="subscript"/>
      <sz val="9"/>
      <name val="Arial"/>
      <family val="2"/>
      <charset val="238"/>
    </font>
    <font>
      <sz val="11"/>
      <color indexed="8"/>
      <name val="Arial"/>
      <family val="2"/>
      <charset val="238"/>
    </font>
    <font>
      <b/>
      <sz val="9"/>
      <color indexed="10"/>
      <name val="Arial"/>
      <family val="2"/>
    </font>
    <font>
      <sz val="9"/>
      <color theme="1"/>
      <name val="Arial"/>
      <family val="2"/>
    </font>
    <font>
      <sz val="9"/>
      <color rgb="FFFF0000"/>
      <name val="Arial"/>
      <family val="2"/>
    </font>
    <font>
      <b/>
      <i/>
      <sz val="10"/>
      <name val="Arial CE"/>
      <family val="2"/>
      <charset val="238"/>
    </font>
    <font>
      <b/>
      <i/>
      <sz val="9"/>
      <name val="Arial CE"/>
      <charset val="238"/>
    </font>
    <font>
      <sz val="9"/>
      <color rgb="FFFF0000"/>
      <name val="Arial CE"/>
      <charset val="238"/>
    </font>
    <font>
      <b/>
      <i/>
      <sz val="9"/>
      <color rgb="FFFF0000"/>
      <name val="Arial"/>
      <family val="2"/>
      <charset val="238"/>
    </font>
    <font>
      <i/>
      <sz val="9"/>
      <color rgb="FFFF0000"/>
      <name val="Arial"/>
      <family val="2"/>
      <charset val="238"/>
    </font>
    <font>
      <sz val="10"/>
      <color rgb="FFFF0000"/>
      <name val="Arial"/>
      <family val="2"/>
      <charset val="238"/>
    </font>
    <font>
      <b/>
      <u/>
      <sz val="9"/>
      <name val="Arial CE"/>
      <charset val="238"/>
    </font>
    <font>
      <sz val="10"/>
      <color theme="0" tint="-0.499984740745262"/>
      <name val="Arial"/>
      <family val="2"/>
      <charset val="238"/>
    </font>
    <font>
      <sz val="9"/>
      <color theme="0" tint="-0.499984740745262"/>
      <name val="Arial"/>
      <family val="2"/>
      <charset val="238"/>
    </font>
    <font>
      <b/>
      <i/>
      <sz val="9"/>
      <color theme="0" tint="-0.499984740745262"/>
      <name val="Arial"/>
      <family val="2"/>
      <charset val="238"/>
    </font>
    <font>
      <b/>
      <i/>
      <sz val="10"/>
      <color theme="0" tint="-0.499984740745262"/>
      <name val="Arial"/>
      <family val="2"/>
      <charset val="238"/>
    </font>
    <font>
      <i/>
      <sz val="10"/>
      <color theme="0" tint="-0.499984740745262"/>
      <name val="Arial"/>
      <family val="2"/>
      <charset val="238"/>
    </font>
    <font>
      <b/>
      <sz val="9"/>
      <color rgb="FFFF0000"/>
      <name val="Arial"/>
      <family val="2"/>
      <charset val="238"/>
    </font>
    <font>
      <i/>
      <sz val="10"/>
      <color rgb="FFFF0000"/>
      <name val="Arial"/>
      <family val="2"/>
      <charset val="238"/>
    </font>
    <font>
      <i/>
      <sz val="9"/>
      <color rgb="FFFF0000"/>
      <name val="Arial"/>
      <family val="2"/>
    </font>
    <font>
      <b/>
      <i/>
      <sz val="9"/>
      <color theme="1"/>
      <name val="Arial"/>
      <family val="2"/>
    </font>
    <font>
      <i/>
      <sz val="9"/>
      <color theme="1"/>
      <name val="Arial"/>
      <family val="2"/>
    </font>
    <font>
      <sz val="10"/>
      <color rgb="FFFF0000"/>
      <name val="Arial CE"/>
      <charset val="238"/>
    </font>
    <font>
      <sz val="9"/>
      <color theme="1"/>
      <name val="Arial"/>
      <family val="2"/>
      <charset val="238"/>
    </font>
    <font>
      <b/>
      <sz val="9"/>
      <color theme="0" tint="-0.499984740745262"/>
      <name val="Arial"/>
      <family val="2"/>
      <charset val="238"/>
    </font>
    <font>
      <sz val="10"/>
      <color rgb="FFFF0000"/>
      <name val="Arial"/>
      <family val="2"/>
    </font>
    <font>
      <u/>
      <sz val="9"/>
      <name val="Arial CE"/>
      <charset val="238"/>
    </font>
    <font>
      <b/>
      <sz val="12"/>
      <name val="Arial"/>
      <family val="2"/>
    </font>
    <font>
      <b/>
      <sz val="9"/>
      <color indexed="10"/>
      <name val="Arial"/>
      <family val="2"/>
      <charset val="238"/>
    </font>
    <font>
      <u/>
      <sz val="10"/>
      <name val="Arial CE"/>
      <family val="2"/>
      <charset val="238"/>
    </font>
    <font>
      <i/>
      <sz val="9"/>
      <color theme="1"/>
      <name val="Arial"/>
      <family val="2"/>
      <charset val="238"/>
    </font>
    <font>
      <sz val="10"/>
      <name val="Arial CE"/>
      <family val="2"/>
    </font>
    <font>
      <i/>
      <vertAlign val="superscript"/>
      <sz val="9"/>
      <name val="Arial"/>
      <family val="2"/>
      <charset val="238"/>
    </font>
    <font>
      <sz val="9"/>
      <color indexed="8"/>
      <name val="Arial"/>
      <family val="2"/>
      <charset val="238"/>
    </font>
    <font>
      <sz val="10"/>
      <color rgb="FF000000"/>
      <name val="Arial"/>
      <family val="2"/>
      <charset val="238"/>
    </font>
    <font>
      <b/>
      <i/>
      <sz val="9"/>
      <color theme="1"/>
      <name val="Arial"/>
      <family val="2"/>
      <charset val="238"/>
    </font>
    <font>
      <b/>
      <i/>
      <sz val="9"/>
      <color theme="3" tint="0.39997558519241921"/>
      <name val="Arial"/>
      <family val="2"/>
      <charset val="238"/>
    </font>
    <font>
      <i/>
      <sz val="9"/>
      <color theme="3" tint="0.39997558519241921"/>
      <name val="Arial"/>
      <family val="2"/>
      <charset val="238"/>
    </font>
    <font>
      <sz val="12"/>
      <name val="Courier"/>
      <family val="3"/>
    </font>
    <font>
      <b/>
      <i/>
      <sz val="9"/>
      <color indexed="8"/>
      <name val="Arial"/>
      <family val="2"/>
      <charset val="238"/>
    </font>
    <font>
      <sz val="10"/>
      <color theme="1"/>
      <name val="Arial CE"/>
      <charset val="238"/>
    </font>
    <font>
      <b/>
      <sz val="10"/>
      <color theme="1"/>
      <name val="Arial"/>
      <family val="2"/>
      <charset val="238"/>
    </font>
    <font>
      <b/>
      <sz val="11"/>
      <color rgb="FF00B050"/>
      <name val="Calibri"/>
      <family val="2"/>
      <charset val="238"/>
      <scheme val="minor"/>
    </font>
    <font>
      <i/>
      <sz val="9"/>
      <color indexed="8"/>
      <name val="Arial"/>
      <family val="2"/>
      <charset val="238"/>
    </font>
    <font>
      <b/>
      <sz val="9"/>
      <color indexed="8"/>
      <name val="Arial"/>
      <family val="2"/>
      <charset val="238"/>
    </font>
    <font>
      <sz val="9"/>
      <color indexed="9"/>
      <name val="Arial"/>
      <family val="2"/>
      <charset val="238"/>
    </font>
    <font>
      <sz val="9"/>
      <name val="Calibri"/>
      <family val="2"/>
      <charset val="238"/>
    </font>
    <font>
      <b/>
      <i/>
      <sz val="10"/>
      <color theme="0" tint="-0.34998626667073579"/>
      <name val="Arial"/>
      <family val="2"/>
    </font>
    <font>
      <sz val="9"/>
      <color theme="1"/>
      <name val="Arial CE"/>
      <charset val="238"/>
    </font>
    <font>
      <b/>
      <sz val="11"/>
      <name val="Arial"/>
      <family val="2"/>
      <charset val="238"/>
    </font>
    <font>
      <b/>
      <sz val="11"/>
      <color theme="1"/>
      <name val="Arial"/>
      <family val="2"/>
      <charset val="238"/>
    </font>
    <font>
      <sz val="10"/>
      <name val="Courier"/>
      <charset val="238"/>
    </font>
    <font>
      <sz val="11"/>
      <color theme="1"/>
      <name val="Arial"/>
      <family val="2"/>
      <charset val="238"/>
    </font>
    <font>
      <b/>
      <sz val="10"/>
      <color rgb="FF000000"/>
      <name val="Arial"/>
      <family val="2"/>
      <charset val="238"/>
    </font>
    <font>
      <sz val="11"/>
      <color rgb="FF9C6500"/>
      <name val="Calibri"/>
      <family val="2"/>
      <charset val="238"/>
      <scheme val="minor"/>
    </font>
    <font>
      <sz val="10"/>
      <name val="Arial Narrow"/>
      <family val="2"/>
      <charset val="238"/>
    </font>
    <font>
      <b/>
      <sz val="10"/>
      <name val="Arial Narrow"/>
      <family val="2"/>
      <charset val="238"/>
    </font>
    <font>
      <sz val="9"/>
      <name val="Symbol"/>
      <family val="1"/>
      <charset val="238"/>
    </font>
    <font>
      <b/>
      <i/>
      <sz val="11"/>
      <name val="Arial"/>
      <family val="2"/>
      <charset val="238"/>
    </font>
    <font>
      <sz val="10"/>
      <color theme="1"/>
      <name val="Arial Narrow"/>
      <family val="2"/>
      <charset val="238"/>
    </font>
    <font>
      <b/>
      <i/>
      <sz val="11"/>
      <name val="Arial"/>
      <family val="2"/>
    </font>
    <font>
      <b/>
      <sz val="10"/>
      <name val="Arial CE"/>
      <charset val="238"/>
    </font>
  </fonts>
  <fills count="35">
    <fill>
      <patternFill patternType="none"/>
    </fill>
    <fill>
      <patternFill patternType="gray125"/>
    </fill>
    <fill>
      <patternFill patternType="solid">
        <fgColor indexed="15"/>
        <bgColor indexed="64"/>
      </patternFill>
    </fill>
    <fill>
      <patternFill patternType="solid">
        <fgColor indexed="22"/>
        <bgColor indexed="27"/>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rgb="FF85FF8B"/>
        <bgColor indexed="64"/>
      </patternFill>
    </fill>
    <fill>
      <patternFill patternType="solid">
        <fgColor rgb="FFFFFF00"/>
        <bgColor indexed="64"/>
      </patternFill>
    </fill>
    <fill>
      <patternFill patternType="solid">
        <fgColor rgb="FFC0C0C0"/>
        <bgColor indexed="27"/>
      </patternFill>
    </fill>
    <fill>
      <patternFill patternType="solid">
        <fgColor theme="0" tint="-0.249977111117893"/>
        <bgColor indexed="64"/>
      </patternFill>
    </fill>
    <fill>
      <patternFill patternType="solid">
        <fgColor theme="0" tint="-0.14999847407452621"/>
        <bgColor indexed="64"/>
      </patternFill>
    </fill>
    <fill>
      <patternFill patternType="solid">
        <fgColor rgb="FFFFEB9C"/>
      </patternFill>
    </fill>
    <fill>
      <patternFill patternType="solid">
        <fgColor theme="0"/>
        <bgColor indexed="64"/>
      </patternFill>
    </fill>
    <fill>
      <patternFill patternType="solid">
        <fgColor rgb="FFFFFFCC"/>
      </patternFill>
    </fill>
    <fill>
      <patternFill patternType="solid">
        <fgColor theme="0"/>
        <bgColor indexed="27"/>
      </patternFill>
    </fill>
  </fills>
  <borders count="18">
    <border>
      <left/>
      <right/>
      <top/>
      <bottom/>
      <diagonal/>
    </border>
    <border>
      <left/>
      <right/>
      <top/>
      <bottom style="double">
        <color indexed="64"/>
      </bottom>
      <diagonal/>
    </border>
    <border>
      <left/>
      <right/>
      <top style="thin">
        <color indexed="64"/>
      </top>
      <bottom style="medium">
        <color indexed="64"/>
      </bottom>
      <diagonal/>
    </border>
    <border>
      <left/>
      <right/>
      <top/>
      <bottom style="thin">
        <color indexed="64"/>
      </bottom>
      <diagonal/>
    </border>
    <border>
      <left/>
      <right/>
      <top/>
      <bottom style="dotted">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4"/>
      </top>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s>
  <cellStyleXfs count="196">
    <xf numFmtId="0" fontId="0" fillId="0" borderId="0"/>
    <xf numFmtId="0" fontId="48" fillId="0" borderId="0"/>
    <xf numFmtId="0" fontId="42" fillId="0" borderId="0" applyNumberFormat="0" applyFont="0" applyFill="0" applyBorder="0" applyAlignment="0" applyProtection="0">
      <alignment vertical="top"/>
    </xf>
    <xf numFmtId="0" fontId="22" fillId="0" borderId="0"/>
    <xf numFmtId="0" fontId="38" fillId="0" borderId="0"/>
    <xf numFmtId="0" fontId="38" fillId="0" borderId="0"/>
    <xf numFmtId="0" fontId="38" fillId="0" borderId="0"/>
    <xf numFmtId="1" fontId="34" fillId="0" borderId="0"/>
    <xf numFmtId="0" fontId="47" fillId="0" borderId="0">
      <protection locked="0"/>
    </xf>
    <xf numFmtId="9" fontId="20" fillId="0" borderId="0" applyFill="0" applyBorder="0" applyAlignment="0" applyProtection="0"/>
    <xf numFmtId="0" fontId="22" fillId="0" borderId="0"/>
    <xf numFmtId="0" fontId="53" fillId="0" borderId="0"/>
    <xf numFmtId="166" fontId="53" fillId="0" borderId="0" applyFont="0" applyFill="0" applyBorder="0" applyAlignment="0" applyProtection="0"/>
    <xf numFmtId="0" fontId="22" fillId="0" borderId="0"/>
    <xf numFmtId="0" fontId="38" fillId="0" borderId="0"/>
    <xf numFmtId="0" fontId="6" fillId="0" borderId="0"/>
    <xf numFmtId="0" fontId="5" fillId="0" borderId="0"/>
    <xf numFmtId="0" fontId="56" fillId="0" borderId="0"/>
    <xf numFmtId="164" fontId="56" fillId="0" borderId="0" applyFont="0" applyFill="0" applyBorder="0" applyAlignment="0" applyProtection="0"/>
    <xf numFmtId="44" fontId="56" fillId="0" borderId="0" applyFont="0" applyFill="0" applyBorder="0" applyAlignment="0" applyProtection="0"/>
    <xf numFmtId="44" fontId="4" fillId="0" borderId="0" applyFont="0" applyFill="0" applyBorder="0" applyAlignment="0" applyProtection="0"/>
    <xf numFmtId="0" fontId="38" fillId="0" borderId="0"/>
    <xf numFmtId="0" fontId="42" fillId="0" borderId="0" applyNumberFormat="0" applyFont="0" applyFill="0" applyBorder="0" applyAlignment="0" applyProtection="0">
      <alignment vertical="top"/>
    </xf>
    <xf numFmtId="0" fontId="20" fillId="0" borderId="0"/>
    <xf numFmtId="164" fontId="56" fillId="0" borderId="0" applyFont="0" applyFill="0" applyBorder="0" applyAlignment="0" applyProtection="0"/>
    <xf numFmtId="44" fontId="56" fillId="0" borderId="0" applyFont="0" applyFill="0" applyBorder="0" applyAlignment="0" applyProtection="0"/>
    <xf numFmtId="3" fontId="7" fillId="0" borderId="0"/>
    <xf numFmtId="0" fontId="38" fillId="0" borderId="0"/>
    <xf numFmtId="0" fontId="22" fillId="0" borderId="0"/>
    <xf numFmtId="0" fontId="60" fillId="0" borderId="0"/>
    <xf numFmtId="0" fontId="57" fillId="0" borderId="0"/>
    <xf numFmtId="0" fontId="38" fillId="0" borderId="0"/>
    <xf numFmtId="0" fontId="58" fillId="0" borderId="0"/>
    <xf numFmtId="0" fontId="22" fillId="0" borderId="0"/>
    <xf numFmtId="0" fontId="42" fillId="0" borderId="0"/>
    <xf numFmtId="0" fontId="59" fillId="0" borderId="0"/>
    <xf numFmtId="165" fontId="20" fillId="0" borderId="0" applyFill="0" applyBorder="0" applyAlignment="0" applyProtection="0"/>
    <xf numFmtId="167" fontId="22" fillId="0" borderId="0" applyFont="0" applyFill="0" applyBorder="0" applyAlignment="0" applyProtection="0"/>
    <xf numFmtId="167" fontId="22" fillId="0" borderId="0" applyFill="0" applyBorder="0" applyAlignment="0" applyProtection="0"/>
    <xf numFmtId="167" fontId="58" fillId="0" borderId="0" applyFont="0" applyFill="0" applyBorder="0" applyAlignment="0" applyProtection="0"/>
    <xf numFmtId="0" fontId="56" fillId="0" borderId="0"/>
    <xf numFmtId="0" fontId="22" fillId="0" borderId="0">
      <alignment wrapText="1"/>
    </xf>
    <xf numFmtId="0" fontId="22" fillId="0" borderId="0">
      <alignment wrapText="1"/>
    </xf>
    <xf numFmtId="0" fontId="69" fillId="0" borderId="0"/>
    <xf numFmtId="0" fontId="70" fillId="0" borderId="0" applyNumberFormat="0" applyFill="0" applyBorder="0" applyAlignment="0" applyProtection="0"/>
    <xf numFmtId="0" fontId="73" fillId="0" borderId="0"/>
    <xf numFmtId="169" fontId="74" fillId="0" borderId="0" applyBorder="0" applyProtection="0"/>
    <xf numFmtId="0" fontId="22" fillId="0" borderId="0"/>
    <xf numFmtId="170" fontId="74" fillId="0" borderId="0" applyBorder="0" applyProtection="0"/>
    <xf numFmtId="0" fontId="72" fillId="0" borderId="0"/>
    <xf numFmtId="0" fontId="3" fillId="0" borderId="0"/>
    <xf numFmtId="0" fontId="75" fillId="0" borderId="0"/>
    <xf numFmtId="0" fontId="48" fillId="5" borderId="0" applyNumberFormat="0" applyBorder="0" applyAlignment="0" applyProtection="0"/>
    <xf numFmtId="0" fontId="48" fillId="7"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7" borderId="0" applyNumberFormat="0" applyBorder="0" applyAlignment="0" applyProtection="0"/>
    <xf numFmtId="0" fontId="48" fillId="9"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0" borderId="0" applyNumberFormat="0" applyBorder="0" applyAlignment="0" applyProtection="0"/>
    <xf numFmtId="0" fontId="48" fillId="4" borderId="0" applyNumberFormat="0" applyBorder="0" applyAlignment="0" applyProtection="0"/>
    <xf numFmtId="0" fontId="48" fillId="6" borderId="0" applyNumberFormat="0" applyBorder="0" applyAlignment="0" applyProtection="0"/>
    <xf numFmtId="0" fontId="48" fillId="14" borderId="0" applyNumberFormat="0" applyBorder="0" applyAlignment="0" applyProtection="0"/>
    <xf numFmtId="0" fontId="48" fillId="11" borderId="0" applyNumberFormat="0" applyBorder="0" applyAlignment="0" applyProtection="0"/>
    <xf numFmtId="0" fontId="48" fillId="4" borderId="0" applyNumberFormat="0" applyBorder="0" applyAlignment="0" applyProtection="0"/>
    <xf numFmtId="0" fontId="48" fillId="15" borderId="0" applyNumberFormat="0" applyBorder="0" applyAlignment="0" applyProtection="0"/>
    <xf numFmtId="0" fontId="48" fillId="4" borderId="0" applyNumberFormat="0" applyBorder="0" applyAlignment="0" applyProtection="0"/>
    <xf numFmtId="0" fontId="48" fillId="6" borderId="0" applyNumberFormat="0" applyBorder="0" applyAlignment="0" applyProtection="0"/>
    <xf numFmtId="0" fontId="48" fillId="14" borderId="0" applyNumberFormat="0" applyBorder="0" applyAlignment="0" applyProtection="0"/>
    <xf numFmtId="0" fontId="48" fillId="11" borderId="0" applyNumberFormat="0" applyBorder="0" applyAlignment="0" applyProtection="0"/>
    <xf numFmtId="0" fontId="48" fillId="4" borderId="0" applyNumberFormat="0" applyBorder="0" applyAlignment="0" applyProtection="0"/>
    <xf numFmtId="0" fontId="48" fillId="15" borderId="0" applyNumberFormat="0" applyBorder="0" applyAlignment="0" applyProtection="0"/>
    <xf numFmtId="0" fontId="78" fillId="16" borderId="0" applyNumberFormat="0" applyBorder="0" applyAlignment="0" applyProtection="0"/>
    <xf numFmtId="0" fontId="78" fillId="6" borderId="0" applyNumberFormat="0" applyBorder="0" applyAlignment="0" applyProtection="0"/>
    <xf numFmtId="0" fontId="78" fillId="14"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16" borderId="0" applyNumberFormat="0" applyBorder="0" applyAlignment="0" applyProtection="0"/>
    <xf numFmtId="0" fontId="78" fillId="6" borderId="0" applyNumberFormat="0" applyBorder="0" applyAlignment="0" applyProtection="0"/>
    <xf numFmtId="0" fontId="78" fillId="14"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7" borderId="0" applyNumberFormat="0" applyBorder="0" applyAlignment="0" applyProtection="0"/>
    <xf numFmtId="0" fontId="84" fillId="7" borderId="0" applyNumberFormat="0" applyBorder="0" applyAlignment="0" applyProtection="0"/>
    <xf numFmtId="0" fontId="87" fillId="24" borderId="5" applyNumberFormat="0" applyAlignment="0" applyProtection="0"/>
    <xf numFmtId="0" fontId="83" fillId="25" borderId="6" applyNumberFormat="0" applyAlignment="0" applyProtection="0"/>
    <xf numFmtId="0" fontId="79" fillId="9" borderId="0" applyNumberFormat="0" applyBorder="0" applyAlignment="0" applyProtection="0"/>
    <xf numFmtId="174" fontId="38" fillId="0" borderId="0" applyFont="0" applyFill="0" applyBorder="0" applyAlignment="0" applyProtection="0"/>
    <xf numFmtId="174" fontId="38" fillId="0" borderId="0" applyFont="0" applyFill="0" applyBorder="0" applyAlignment="0" applyProtection="0"/>
    <xf numFmtId="171" fontId="77" fillId="0" borderId="0" applyFill="0" applyBorder="0" applyAlignment="0" applyProtection="0"/>
    <xf numFmtId="0" fontId="82" fillId="0" borderId="0" applyNumberFormat="0" applyFill="0" applyBorder="0" applyAlignment="0" applyProtection="0"/>
    <xf numFmtId="0" fontId="79" fillId="9" borderId="0" applyNumberFormat="0" applyBorder="0" applyAlignment="0" applyProtection="0"/>
    <xf numFmtId="0" fontId="88" fillId="0" borderId="7" applyNumberFormat="0" applyFill="0" applyAlignment="0" applyProtection="0"/>
    <xf numFmtId="0" fontId="89" fillId="0" borderId="8" applyNumberFormat="0" applyFill="0" applyAlignment="0" applyProtection="0"/>
    <xf numFmtId="0" fontId="90" fillId="0" borderId="9" applyNumberFormat="0" applyFill="0" applyAlignment="0" applyProtection="0"/>
    <xf numFmtId="0" fontId="90" fillId="0" borderId="0" applyNumberFormat="0" applyFill="0" applyBorder="0" applyAlignment="0" applyProtection="0"/>
    <xf numFmtId="0" fontId="85" fillId="10" borderId="5" applyNumberFormat="0" applyAlignment="0" applyProtection="0"/>
    <xf numFmtId="0" fontId="80" fillId="24" borderId="10" applyNumberFormat="0" applyAlignment="0" applyProtection="0"/>
    <xf numFmtId="0" fontId="91" fillId="0" borderId="11" applyNumberFormat="0" applyFill="0" applyAlignment="0" applyProtection="0"/>
    <xf numFmtId="0" fontId="88" fillId="0" borderId="7" applyNumberFormat="0" applyFill="0" applyAlignment="0" applyProtection="0"/>
    <xf numFmtId="0" fontId="89" fillId="0" borderId="8" applyNumberFormat="0" applyFill="0" applyAlignment="0" applyProtection="0"/>
    <xf numFmtId="0" fontId="90" fillId="0" borderId="9" applyNumberFormat="0" applyFill="0" applyAlignment="0" applyProtection="0"/>
    <xf numFmtId="0" fontId="90" fillId="0" borderId="0" applyNumberFormat="0" applyFill="0" applyBorder="0" applyAlignment="0" applyProtection="0"/>
    <xf numFmtId="0" fontId="92" fillId="0" borderId="0" applyNumberFormat="0" applyFill="0" applyBorder="0" applyAlignment="0" applyProtection="0"/>
    <xf numFmtId="172" fontId="76" fillId="0" borderId="0"/>
    <xf numFmtId="0" fontId="93" fillId="13" borderId="0" applyNumberFormat="0" applyBorder="0" applyAlignment="0" applyProtection="0"/>
    <xf numFmtId="0" fontId="93" fillId="13" borderId="0" applyNumberFormat="0" applyBorder="0" applyAlignment="0" applyProtection="0"/>
    <xf numFmtId="0" fontId="22" fillId="0" borderId="0"/>
    <xf numFmtId="0" fontId="22" fillId="0" borderId="0"/>
    <xf numFmtId="0" fontId="20" fillId="0" borderId="0"/>
    <xf numFmtId="0" fontId="20" fillId="0" borderId="0"/>
    <xf numFmtId="0" fontId="20" fillId="0" borderId="0"/>
    <xf numFmtId="0" fontId="20" fillId="0" borderId="0"/>
    <xf numFmtId="172" fontId="76" fillId="0" borderId="0"/>
    <xf numFmtId="172" fontId="76" fillId="0" borderId="0"/>
    <xf numFmtId="172" fontId="76" fillId="0" borderId="0"/>
    <xf numFmtId="172" fontId="76" fillId="0" borderId="0"/>
    <xf numFmtId="172" fontId="76" fillId="0" borderId="0"/>
    <xf numFmtId="172" fontId="76" fillId="0" borderId="0"/>
    <xf numFmtId="172" fontId="76" fillId="0" borderId="0"/>
    <xf numFmtId="0" fontId="22" fillId="0" borderId="0"/>
    <xf numFmtId="173" fontId="77" fillId="0" borderId="0"/>
    <xf numFmtId="0" fontId="48" fillId="8" borderId="12" applyNumberFormat="0" applyFont="0" applyAlignment="0" applyProtection="0"/>
    <xf numFmtId="0" fontId="38" fillId="8" borderId="12" applyNumberFormat="0" applyFont="0" applyAlignment="0" applyProtection="0"/>
    <xf numFmtId="0" fontId="38" fillId="8" borderId="12" applyNumberFormat="0" applyFont="0" applyAlignment="0" applyProtection="0"/>
    <xf numFmtId="9" fontId="20" fillId="0" borderId="0" applyFont="0" applyFill="0" applyBorder="0" applyAlignment="0" applyProtection="0"/>
    <xf numFmtId="0" fontId="38" fillId="8" borderId="12" applyNumberFormat="0" applyFont="0" applyAlignment="0" applyProtection="0"/>
    <xf numFmtId="0" fontId="38" fillId="8" borderId="12" applyNumberFormat="0" applyFont="0" applyAlignment="0" applyProtection="0"/>
    <xf numFmtId="0" fontId="81" fillId="0" borderId="0" applyNumberFormat="0" applyFill="0" applyBorder="0" applyAlignment="0" applyProtection="0"/>
    <xf numFmtId="0" fontId="80" fillId="24" borderId="10" applyNumberFormat="0" applyAlignment="0" applyProtection="0"/>
    <xf numFmtId="0" fontId="82" fillId="0" borderId="0" applyNumberFormat="0" applyFill="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7" borderId="0" applyNumberFormat="0" applyBorder="0" applyAlignment="0" applyProtection="0"/>
    <xf numFmtId="0" fontId="91" fillId="0" borderId="11" applyNumberFormat="0" applyFill="0" applyAlignment="0" applyProtection="0"/>
    <xf numFmtId="0" fontId="83" fillId="25" borderId="6" applyNumberFormat="0" applyAlignment="0" applyProtection="0"/>
    <xf numFmtId="0" fontId="87" fillId="24" borderId="5" applyNumberFormat="0" applyAlignment="0" applyProtection="0"/>
    <xf numFmtId="0" fontId="84" fillId="7" borderId="0" applyNumberFormat="0" applyBorder="0" applyAlignment="0" applyProtection="0"/>
    <xf numFmtId="0" fontId="20" fillId="0" borderId="0"/>
    <xf numFmtId="0" fontId="92" fillId="0" borderId="0" applyNumberFormat="0" applyFill="0" applyBorder="0" applyAlignment="0" applyProtection="0"/>
    <xf numFmtId="0" fontId="86" fillId="0" borderId="13" applyNumberFormat="0" applyFill="0" applyAlignment="0" applyProtection="0"/>
    <xf numFmtId="43" fontId="20" fillId="0" borderId="0" applyFont="0" applyFill="0" applyBorder="0" applyAlignment="0" applyProtection="0"/>
    <xf numFmtId="0" fontId="85" fillId="10" borderId="5" applyNumberFormat="0" applyAlignment="0" applyProtection="0"/>
    <xf numFmtId="0" fontId="86" fillId="0" borderId="13" applyNumberFormat="0" applyFill="0" applyAlignment="0" applyProtection="0"/>
    <xf numFmtId="0" fontId="81" fillId="0" borderId="0" applyNumberFormat="0" applyFill="0" applyBorder="0" applyAlignment="0" applyProtection="0"/>
    <xf numFmtId="166" fontId="3" fillId="0" borderId="0" applyFont="0" applyFill="0" applyBorder="0" applyAlignment="0" applyProtection="0"/>
    <xf numFmtId="0" fontId="58" fillId="0" borderId="0"/>
    <xf numFmtId="0" fontId="58" fillId="0" borderId="0"/>
    <xf numFmtId="0" fontId="22" fillId="0" borderId="0"/>
    <xf numFmtId="0" fontId="3" fillId="0" borderId="0"/>
    <xf numFmtId="0" fontId="38" fillId="0" borderId="0"/>
    <xf numFmtId="0" fontId="94" fillId="26" borderId="0" applyAlignment="0">
      <alignment horizontal="justify" vertical="top" wrapText="1"/>
    </xf>
    <xf numFmtId="0" fontId="3" fillId="0" borderId="0"/>
    <xf numFmtId="0" fontId="48" fillId="0" borderId="0"/>
    <xf numFmtId="0" fontId="3" fillId="0" borderId="0"/>
    <xf numFmtId="0" fontId="3" fillId="0" borderId="0"/>
    <xf numFmtId="0" fontId="22" fillId="0" borderId="0"/>
    <xf numFmtId="0" fontId="3" fillId="0" borderId="0"/>
    <xf numFmtId="44" fontId="72" fillId="0" borderId="0" applyFont="0" applyFill="0" applyBorder="0" applyAlignment="0" applyProtection="0"/>
    <xf numFmtId="175" fontId="22" fillId="0" borderId="0" applyFill="0" applyBorder="0" applyAlignment="0" applyProtection="0"/>
    <xf numFmtId="0" fontId="96" fillId="0" borderId="0"/>
    <xf numFmtId="0" fontId="38" fillId="0" borderId="0"/>
    <xf numFmtId="0" fontId="22" fillId="0" borderId="0"/>
    <xf numFmtId="0" fontId="20" fillId="0" borderId="0"/>
    <xf numFmtId="0" fontId="48" fillId="0" borderId="0"/>
    <xf numFmtId="0" fontId="2" fillId="0" borderId="0"/>
    <xf numFmtId="0" fontId="20" fillId="0" borderId="0"/>
    <xf numFmtId="0" fontId="126" fillId="0" borderId="0"/>
    <xf numFmtId="0" fontId="126" fillId="0" borderId="0"/>
    <xf numFmtId="0" fontId="2" fillId="0" borderId="0"/>
    <xf numFmtId="0" fontId="22" fillId="0" borderId="0"/>
    <xf numFmtId="37" fontId="133" fillId="0" borderId="0"/>
    <xf numFmtId="0" fontId="56" fillId="0" borderId="0"/>
    <xf numFmtId="0" fontId="22" fillId="0" borderId="0"/>
    <xf numFmtId="0" fontId="1" fillId="0" borderId="0"/>
    <xf numFmtId="0" fontId="146" fillId="0" borderId="0"/>
    <xf numFmtId="0" fontId="149" fillId="31" borderId="0" applyNumberFormat="0" applyBorder="0" applyAlignment="0" applyProtection="0"/>
    <xf numFmtId="0" fontId="38" fillId="0" borderId="0"/>
    <xf numFmtId="0" fontId="38" fillId="33" borderId="16" applyNumberFormat="0" applyFont="0" applyAlignment="0" applyProtection="0"/>
    <xf numFmtId="0" fontId="22" fillId="0" borderId="0"/>
    <xf numFmtId="0" fontId="22" fillId="0" borderId="0"/>
    <xf numFmtId="0" fontId="22" fillId="0" borderId="0"/>
  </cellStyleXfs>
  <cellXfs count="1321">
    <xf numFmtId="0" fontId="0" fillId="0" borderId="0" xfId="0"/>
    <xf numFmtId="0" fontId="11" fillId="0" borderId="0" xfId="0" applyFont="1" applyAlignment="1">
      <alignment vertical="top"/>
    </xf>
    <xf numFmtId="0" fontId="12" fillId="0" borderId="0" xfId="0" applyFont="1" applyBorder="1" applyAlignment="1">
      <alignment vertical="top"/>
    </xf>
    <xf numFmtId="0" fontId="13" fillId="0" borderId="0" xfId="0" applyFont="1" applyAlignment="1">
      <alignment vertical="top"/>
    </xf>
    <xf numFmtId="0" fontId="13" fillId="0" borderId="0" xfId="0" applyFont="1" applyFill="1" applyBorder="1" applyAlignment="1">
      <alignment vertical="top"/>
    </xf>
    <xf numFmtId="0" fontId="13" fillId="0" borderId="0" xfId="0" applyFont="1" applyFill="1" applyBorder="1" applyAlignment="1">
      <alignment horizontal="left" vertical="top"/>
    </xf>
    <xf numFmtId="0" fontId="15" fillId="0" borderId="0" xfId="0" applyFont="1" applyFill="1" applyBorder="1" applyAlignment="1">
      <alignment horizontal="center" vertical="top"/>
    </xf>
    <xf numFmtId="3" fontId="16" fillId="0" borderId="0" xfId="0" applyNumberFormat="1" applyFont="1" applyFill="1" applyBorder="1" applyAlignment="1">
      <alignment vertical="top"/>
    </xf>
    <xf numFmtId="0" fontId="14" fillId="0" borderId="0" xfId="0" applyFont="1" applyFill="1" applyBorder="1" applyAlignment="1">
      <alignment horizontal="center"/>
    </xf>
    <xf numFmtId="3" fontId="19" fillId="0" borderId="0" xfId="0" applyNumberFormat="1" applyFont="1" applyFill="1" applyBorder="1" applyAlignment="1">
      <alignment vertical="top"/>
    </xf>
    <xf numFmtId="0" fontId="17" fillId="0" borderId="0" xfId="0" applyFont="1" applyFill="1" applyBorder="1" applyAlignment="1">
      <alignment vertical="top"/>
    </xf>
    <xf numFmtId="0" fontId="13" fillId="0" borderId="0" xfId="0" applyFont="1" applyBorder="1" applyAlignment="1">
      <alignment vertical="top"/>
    </xf>
    <xf numFmtId="49" fontId="13" fillId="0" borderId="0" xfId="0" applyNumberFormat="1" applyFont="1" applyBorder="1" applyAlignment="1">
      <alignment horizontal="left" vertical="top"/>
    </xf>
    <xf numFmtId="0" fontId="13" fillId="0" borderId="0" xfId="0" applyFont="1" applyBorder="1" applyAlignment="1">
      <alignment horizontal="center" vertical="top"/>
    </xf>
    <xf numFmtId="0" fontId="15" fillId="0" borderId="0" xfId="0" applyFont="1" applyBorder="1" applyAlignment="1">
      <alignment vertical="top"/>
    </xf>
    <xf numFmtId="0" fontId="13" fillId="0" borderId="0" xfId="0" applyNumberFormat="1" applyFont="1" applyBorder="1" applyAlignment="1">
      <alignment vertical="top"/>
    </xf>
    <xf numFmtId="0" fontId="10" fillId="3" borderId="0" xfId="0" applyFont="1" applyFill="1" applyBorder="1" applyAlignment="1">
      <alignment vertical="top"/>
    </xf>
    <xf numFmtId="0" fontId="21" fillId="0" borderId="0" xfId="0" applyNumberFormat="1" applyFont="1" applyFill="1" applyAlignment="1">
      <alignment horizontal="left" vertical="top" wrapText="1"/>
    </xf>
    <xf numFmtId="0" fontId="21" fillId="0" borderId="0" xfId="0" applyFont="1" applyBorder="1" applyAlignment="1">
      <alignment vertical="top"/>
    </xf>
    <xf numFmtId="4" fontId="21" fillId="0" borderId="0" xfId="0" applyNumberFormat="1" applyFont="1" applyFill="1" applyBorder="1" applyAlignment="1">
      <alignment vertical="top"/>
    </xf>
    <xf numFmtId="0" fontId="11" fillId="0" borderId="0" xfId="0" applyFont="1" applyBorder="1" applyAlignment="1">
      <alignment horizontal="right" vertical="top"/>
    </xf>
    <xf numFmtId="0" fontId="11" fillId="0" borderId="0" xfId="0" applyFont="1" applyBorder="1" applyAlignment="1">
      <alignment horizontal="left" vertical="top"/>
    </xf>
    <xf numFmtId="0" fontId="11" fillId="0" borderId="0" xfId="0" applyFont="1" applyBorder="1" applyAlignment="1">
      <alignment vertical="top"/>
    </xf>
    <xf numFmtId="0" fontId="11" fillId="0" borderId="0" xfId="0" applyFont="1" applyBorder="1" applyAlignment="1">
      <alignment horizontal="center" vertical="top"/>
    </xf>
    <xf numFmtId="0" fontId="11" fillId="0" borderId="0" xfId="0" applyNumberFormat="1" applyFont="1" applyBorder="1" applyAlignment="1">
      <alignment vertical="top"/>
    </xf>
    <xf numFmtId="49" fontId="12" fillId="0" borderId="0" xfId="0" applyNumberFormat="1" applyFont="1" applyBorder="1" applyAlignment="1">
      <alignment horizontal="left" vertical="top"/>
    </xf>
    <xf numFmtId="0" fontId="12" fillId="0" borderId="0" xfId="0" applyFont="1" applyBorder="1" applyAlignment="1">
      <alignment horizontal="center" vertical="top"/>
    </xf>
    <xf numFmtId="0" fontId="12" fillId="0" borderId="0" xfId="0" applyNumberFormat="1" applyFont="1" applyBorder="1" applyAlignment="1">
      <alignment vertical="top"/>
    </xf>
    <xf numFmtId="0" fontId="21" fillId="0" borderId="0" xfId="0" applyNumberFormat="1" applyFont="1" applyFill="1" applyBorder="1" applyAlignment="1">
      <alignment horizontal="left" vertical="top" wrapText="1"/>
    </xf>
    <xf numFmtId="0" fontId="21" fillId="0" borderId="0" xfId="0" applyFont="1" applyFill="1" applyBorder="1" applyAlignment="1">
      <alignment horizontal="right" vertical="top"/>
    </xf>
    <xf numFmtId="0" fontId="13" fillId="0" borderId="0" xfId="0" applyNumberFormat="1" applyFont="1" applyBorder="1" applyAlignment="1">
      <alignment vertical="top" wrapText="1"/>
    </xf>
    <xf numFmtId="0" fontId="21" fillId="0" borderId="1" xfId="0" applyFont="1" applyBorder="1" applyAlignment="1">
      <alignment vertical="top"/>
    </xf>
    <xf numFmtId="0" fontId="21" fillId="0" borderId="1" xfId="0" applyNumberFormat="1" applyFont="1" applyFill="1" applyBorder="1" applyAlignment="1">
      <alignment horizontal="left" vertical="top" wrapText="1"/>
    </xf>
    <xf numFmtId="0" fontId="21" fillId="0" borderId="1" xfId="0" applyFont="1" applyFill="1" applyBorder="1" applyAlignment="1">
      <alignment horizontal="right" vertical="top"/>
    </xf>
    <xf numFmtId="0" fontId="10" fillId="0" borderId="0" xfId="0" applyFont="1" applyFill="1" applyBorder="1" applyAlignment="1">
      <alignment vertical="top"/>
    </xf>
    <xf numFmtId="0" fontId="10" fillId="0" borderId="0" xfId="0" applyNumberFormat="1" applyFont="1" applyFill="1" applyBorder="1" applyAlignment="1">
      <alignment horizontal="center" vertical="top"/>
    </xf>
    <xf numFmtId="0" fontId="12" fillId="0" borderId="0" xfId="0" applyFont="1" applyFill="1" applyBorder="1" applyAlignment="1">
      <alignment vertical="top"/>
    </xf>
    <xf numFmtId="0" fontId="11" fillId="0" borderId="0" xfId="0" applyFont="1" applyFill="1" applyBorder="1" applyAlignment="1">
      <alignment vertical="top"/>
    </xf>
    <xf numFmtId="0" fontId="21" fillId="0" borderId="0" xfId="0" applyFont="1" applyFill="1" applyBorder="1" applyAlignment="1">
      <alignment vertical="top"/>
    </xf>
    <xf numFmtId="2" fontId="9" fillId="0" borderId="0" xfId="0" applyNumberFormat="1" applyFont="1" applyFill="1" applyBorder="1" applyAlignment="1">
      <alignment horizontal="center"/>
    </xf>
    <xf numFmtId="0" fontId="18" fillId="0" borderId="0" xfId="0" applyNumberFormat="1" applyFont="1" applyFill="1" applyBorder="1" applyAlignment="1">
      <alignment horizontal="center"/>
    </xf>
    <xf numFmtId="4" fontId="21" fillId="0" borderId="0" xfId="0" applyNumberFormat="1" applyFont="1" applyBorder="1" applyAlignment="1">
      <alignment horizontal="center" vertical="top"/>
    </xf>
    <xf numFmtId="4" fontId="21" fillId="0" borderId="1" xfId="0" applyNumberFormat="1" applyFont="1" applyBorder="1" applyAlignment="1">
      <alignment horizontal="center" vertical="top"/>
    </xf>
    <xf numFmtId="49" fontId="21" fillId="0" borderId="1" xfId="0" applyNumberFormat="1" applyFont="1" applyBorder="1" applyAlignment="1">
      <alignment vertical="top"/>
    </xf>
    <xf numFmtId="49" fontId="21" fillId="0" borderId="0" xfId="0" applyNumberFormat="1" applyFont="1" applyAlignment="1">
      <alignment vertical="top"/>
    </xf>
    <xf numFmtId="49" fontId="10" fillId="3" borderId="0" xfId="0" applyNumberFormat="1" applyFont="1" applyFill="1" applyBorder="1" applyAlignment="1">
      <alignment horizontal="left" vertical="top" wrapText="1"/>
    </xf>
    <xf numFmtId="49" fontId="12" fillId="0" borderId="0" xfId="0" applyNumberFormat="1" applyFont="1" applyBorder="1" applyAlignment="1">
      <alignment horizontal="left" vertical="top" wrapText="1"/>
    </xf>
    <xf numFmtId="0" fontId="13" fillId="0" borderId="0" xfId="0" applyFont="1" applyBorder="1" applyAlignment="1">
      <alignment horizontal="center" vertical="top" wrapText="1"/>
    </xf>
    <xf numFmtId="0" fontId="13" fillId="0" borderId="0" xfId="0" applyFont="1" applyAlignment="1">
      <alignment horizontal="left" vertical="top" wrapText="1"/>
    </xf>
    <xf numFmtId="0" fontId="22" fillId="0" borderId="0" xfId="0" applyFont="1"/>
    <xf numFmtId="0" fontId="18" fillId="0" borderId="2" xfId="0" applyFont="1" applyFill="1" applyBorder="1" applyAlignment="1">
      <alignment horizontal="right" vertical="top"/>
    </xf>
    <xf numFmtId="0" fontId="18" fillId="0" borderId="0" xfId="0" applyFont="1" applyFill="1" applyBorder="1" applyAlignment="1">
      <alignment vertical="top"/>
    </xf>
    <xf numFmtId="0" fontId="24" fillId="0" borderId="0" xfId="0" applyFont="1" applyFill="1" applyBorder="1" applyAlignment="1">
      <alignment vertical="top"/>
    </xf>
    <xf numFmtId="0" fontId="21" fillId="0" borderId="0" xfId="0" applyNumberFormat="1" applyFont="1" applyBorder="1" applyAlignment="1">
      <alignment vertical="top"/>
    </xf>
    <xf numFmtId="0" fontId="13" fillId="0" borderId="0" xfId="0" applyFont="1" applyBorder="1" applyAlignment="1">
      <alignment horizontal="left" vertical="top"/>
    </xf>
    <xf numFmtId="0" fontId="17" fillId="0" borderId="0" xfId="0" applyFont="1" applyBorder="1" applyAlignment="1">
      <alignment horizontal="left" vertical="top"/>
    </xf>
    <xf numFmtId="49" fontId="18" fillId="0" borderId="2" xfId="0" applyNumberFormat="1" applyFont="1" applyBorder="1" applyAlignment="1">
      <alignment horizontal="left" vertical="top"/>
    </xf>
    <xf numFmtId="0" fontId="12" fillId="0" borderId="0" xfId="0" applyFont="1" applyBorder="1" applyAlignment="1">
      <alignment horizontal="right" vertical="top"/>
    </xf>
    <xf numFmtId="0" fontId="13" fillId="0" borderId="0" xfId="0" applyFont="1" applyBorder="1" applyAlignment="1">
      <alignment horizontal="right" vertical="top"/>
    </xf>
    <xf numFmtId="0" fontId="17" fillId="0" borderId="0" xfId="0" applyFont="1" applyBorder="1" applyAlignment="1">
      <alignment horizontal="right" vertical="top"/>
    </xf>
    <xf numFmtId="49" fontId="18" fillId="0" borderId="2" xfId="0" applyNumberFormat="1" applyFont="1" applyBorder="1" applyAlignment="1">
      <alignment horizontal="right" vertical="top"/>
    </xf>
    <xf numFmtId="0" fontId="25" fillId="0" borderId="0" xfId="0" applyFont="1" applyBorder="1" applyAlignment="1">
      <alignment vertical="top"/>
    </xf>
    <xf numFmtId="0" fontId="27" fillId="0" borderId="0" xfId="0" applyFont="1" applyAlignment="1">
      <alignment vertical="top"/>
    </xf>
    <xf numFmtId="49" fontId="23" fillId="0" borderId="2" xfId="0" applyNumberFormat="1" applyFont="1" applyBorder="1" applyAlignment="1">
      <alignment horizontal="right" vertical="top"/>
    </xf>
    <xf numFmtId="49" fontId="23" fillId="0" borderId="2" xfId="0" applyNumberFormat="1" applyFont="1" applyBorder="1" applyAlignment="1">
      <alignment vertical="top"/>
    </xf>
    <xf numFmtId="0" fontId="23" fillId="0" borderId="2" xfId="0" applyFont="1" applyBorder="1" applyAlignment="1">
      <alignment vertical="top" wrapText="1"/>
    </xf>
    <xf numFmtId="0" fontId="22" fillId="0" borderId="0" xfId="0" applyFont="1" applyFill="1" applyBorder="1" applyAlignment="1">
      <alignment vertical="top"/>
    </xf>
    <xf numFmtId="0" fontId="17" fillId="0" borderId="0" xfId="0" applyFont="1" applyFill="1" applyBorder="1" applyAlignment="1">
      <alignment horizontal="left" vertical="top"/>
    </xf>
    <xf numFmtId="0" fontId="9" fillId="0" borderId="0" xfId="0" applyFont="1" applyFill="1" applyBorder="1" applyAlignment="1">
      <alignment horizontal="left" vertical="top"/>
    </xf>
    <xf numFmtId="0" fontId="9" fillId="0" borderId="0" xfId="0" applyFont="1" applyFill="1" applyBorder="1" applyAlignment="1">
      <alignment vertical="top"/>
    </xf>
    <xf numFmtId="0" fontId="17" fillId="0" borderId="0" xfId="0" applyNumberFormat="1" applyFont="1" applyBorder="1" applyAlignment="1">
      <alignment vertical="top"/>
    </xf>
    <xf numFmtId="0" fontId="17" fillId="0" borderId="0" xfId="0" applyNumberFormat="1" applyFont="1" applyBorder="1" applyAlignment="1">
      <alignment vertical="top" wrapText="1"/>
    </xf>
    <xf numFmtId="0" fontId="18" fillId="0" borderId="0" xfId="0" applyNumberFormat="1" applyFont="1" applyFill="1" applyBorder="1" applyAlignment="1">
      <alignment horizontal="center" vertical="top"/>
    </xf>
    <xf numFmtId="49" fontId="18" fillId="0" borderId="0" xfId="0" applyNumberFormat="1" applyFont="1" applyFill="1" applyBorder="1" applyAlignment="1">
      <alignment horizontal="left" vertical="top"/>
    </xf>
    <xf numFmtId="49" fontId="18" fillId="0" borderId="0" xfId="0" applyNumberFormat="1" applyFont="1" applyFill="1" applyBorder="1" applyAlignment="1">
      <alignment horizontal="left" vertical="top" wrapText="1"/>
    </xf>
    <xf numFmtId="0" fontId="18" fillId="0" borderId="0" xfId="0" applyFont="1" applyFill="1" applyBorder="1" applyAlignment="1">
      <alignment horizontal="center" vertical="top"/>
    </xf>
    <xf numFmtId="0" fontId="29" fillId="0" borderId="2" xfId="0" applyFont="1" applyBorder="1" applyAlignment="1">
      <alignment horizontal="left" vertical="top"/>
    </xf>
    <xf numFmtId="0" fontId="29" fillId="0" borderId="2" xfId="0" applyFont="1" applyBorder="1" applyAlignment="1">
      <alignment vertical="top" wrapText="1"/>
    </xf>
    <xf numFmtId="0" fontId="29" fillId="0" borderId="2" xfId="0" applyFont="1" applyBorder="1" applyAlignment="1">
      <alignment vertical="top"/>
    </xf>
    <xf numFmtId="0" fontId="29" fillId="0" borderId="2" xfId="0" applyFont="1" applyBorder="1" applyAlignment="1">
      <alignment horizontal="center" vertical="top"/>
    </xf>
    <xf numFmtId="0" fontId="29" fillId="0" borderId="2" xfId="0" applyNumberFormat="1" applyFont="1" applyBorder="1" applyAlignment="1">
      <alignment vertical="top"/>
    </xf>
    <xf numFmtId="0" fontId="29" fillId="0" borderId="0" xfId="0" applyFont="1" applyFill="1" applyBorder="1" applyAlignment="1">
      <alignment vertical="top"/>
    </xf>
    <xf numFmtId="49" fontId="30" fillId="0" borderId="0" xfId="0" applyNumberFormat="1" applyFont="1" applyFill="1" applyAlignment="1">
      <alignment vertical="top"/>
    </xf>
    <xf numFmtId="49" fontId="30" fillId="0" borderId="0" xfId="0" applyNumberFormat="1" applyFont="1" applyFill="1" applyAlignment="1">
      <alignment vertical="top" wrapText="1"/>
    </xf>
    <xf numFmtId="0" fontId="30" fillId="0" borderId="0" xfId="0" applyFont="1" applyFill="1" applyAlignment="1">
      <alignment vertical="top"/>
    </xf>
    <xf numFmtId="4" fontId="30" fillId="0" borderId="0" xfId="0" applyNumberFormat="1" applyFont="1" applyFill="1" applyAlignment="1">
      <alignment vertical="top"/>
    </xf>
    <xf numFmtId="4" fontId="30" fillId="0" borderId="0" xfId="0" applyNumberFormat="1" applyFont="1" applyFill="1" applyAlignment="1">
      <alignment horizontal="right" vertical="top"/>
    </xf>
    <xf numFmtId="0" fontId="18" fillId="0" borderId="0" xfId="0" applyFont="1" applyFill="1" applyBorder="1" applyAlignment="1">
      <alignment horizontal="right" vertical="top"/>
    </xf>
    <xf numFmtId="0" fontId="12" fillId="0" borderId="0" xfId="0" applyFont="1" applyAlignment="1">
      <alignment horizontal="left" vertical="top"/>
    </xf>
    <xf numFmtId="0" fontId="24" fillId="0" borderId="0" xfId="0" applyFont="1" applyAlignment="1">
      <alignment horizontal="left" vertical="top"/>
    </xf>
    <xf numFmtId="0" fontId="23" fillId="0" borderId="0" xfId="0" applyFont="1" applyAlignment="1">
      <alignment horizontal="left" vertical="top"/>
    </xf>
    <xf numFmtId="49" fontId="24" fillId="3" borderId="0" xfId="0" applyNumberFormat="1" applyFont="1" applyFill="1" applyBorder="1" applyAlignment="1">
      <alignment horizontal="left" vertical="top"/>
    </xf>
    <xf numFmtId="49" fontId="24" fillId="3" borderId="0" xfId="0" applyNumberFormat="1" applyFont="1" applyFill="1" applyBorder="1" applyAlignment="1">
      <alignment horizontal="left" vertical="top" wrapText="1"/>
    </xf>
    <xf numFmtId="0" fontId="24" fillId="3" borderId="0" xfId="0" applyFont="1" applyFill="1" applyBorder="1" applyAlignment="1">
      <alignment vertical="top"/>
    </xf>
    <xf numFmtId="0" fontId="24" fillId="3" borderId="0" xfId="0" applyFont="1" applyFill="1" applyBorder="1" applyAlignment="1">
      <alignment horizontal="center" vertical="top"/>
    </xf>
    <xf numFmtId="0" fontId="24" fillId="3" borderId="0" xfId="0" applyNumberFormat="1" applyFont="1" applyFill="1" applyBorder="1" applyAlignment="1">
      <alignment horizontal="center" vertical="top"/>
    </xf>
    <xf numFmtId="0" fontId="32" fillId="0" borderId="0" xfId="0" applyFont="1" applyFill="1" applyBorder="1" applyAlignment="1">
      <alignment vertical="top"/>
    </xf>
    <xf numFmtId="0" fontId="24" fillId="0" borderId="0" xfId="0" applyNumberFormat="1" applyFont="1" applyFill="1" applyBorder="1" applyAlignment="1">
      <alignment horizontal="center" vertical="top"/>
    </xf>
    <xf numFmtId="0" fontId="12" fillId="0" borderId="0" xfId="0" applyNumberFormat="1" applyFont="1" applyBorder="1" applyAlignment="1"/>
    <xf numFmtId="1" fontId="21" fillId="0" borderId="0" xfId="0" applyNumberFormat="1" applyFont="1" applyBorder="1" applyAlignment="1">
      <alignment vertical="top"/>
    </xf>
    <xf numFmtId="0" fontId="13" fillId="0" borderId="0" xfId="0" applyFont="1" applyFill="1" applyBorder="1" applyAlignment="1">
      <alignment vertical="top" wrapText="1"/>
    </xf>
    <xf numFmtId="0" fontId="12" fillId="0" borderId="0" xfId="0" applyFont="1" applyBorder="1" applyAlignment="1"/>
    <xf numFmtId="0" fontId="13" fillId="0" borderId="0" xfId="0" applyNumberFormat="1" applyFont="1" applyBorder="1" applyAlignment="1"/>
    <xf numFmtId="0" fontId="10" fillId="3" borderId="0" xfId="0" applyFont="1" applyFill="1" applyBorder="1" applyAlignment="1"/>
    <xf numFmtId="0" fontId="10" fillId="3" borderId="0" xfId="0" applyNumberFormat="1" applyFont="1" applyFill="1" applyBorder="1" applyAlignment="1">
      <alignment horizontal="center"/>
    </xf>
    <xf numFmtId="0" fontId="12" fillId="0" borderId="0" xfId="0" applyNumberFormat="1" applyFont="1" applyBorder="1" applyAlignment="1">
      <alignment horizontal="center"/>
    </xf>
    <xf numFmtId="0" fontId="22" fillId="0" borderId="2" xfId="0" applyFont="1" applyBorder="1" applyAlignment="1"/>
    <xf numFmtId="0" fontId="22" fillId="0" borderId="2" xfId="0" applyNumberFormat="1" applyFont="1" applyBorder="1" applyAlignment="1"/>
    <xf numFmtId="0" fontId="22" fillId="0" borderId="2" xfId="0" applyNumberFormat="1" applyFont="1" applyBorder="1" applyAlignment="1">
      <alignment horizontal="center"/>
    </xf>
    <xf numFmtId="4" fontId="13" fillId="0" borderId="0" xfId="0" applyNumberFormat="1" applyFont="1" applyBorder="1" applyAlignment="1"/>
    <xf numFmtId="0" fontId="18" fillId="0" borderId="2" xfId="0" applyFont="1" applyFill="1" applyBorder="1" applyAlignment="1">
      <alignment horizontal="right"/>
    </xf>
    <xf numFmtId="9" fontId="33" fillId="0" borderId="0" xfId="9" applyFont="1" applyFill="1" applyBorder="1" applyAlignment="1">
      <alignment horizontal="center"/>
    </xf>
    <xf numFmtId="0" fontId="35" fillId="0" borderId="0" xfId="0" applyFont="1" applyFill="1" applyBorder="1" applyAlignment="1">
      <alignment vertical="top" wrapText="1"/>
    </xf>
    <xf numFmtId="4" fontId="12" fillId="0" borderId="0" xfId="0" applyNumberFormat="1" applyFont="1" applyBorder="1" applyAlignment="1">
      <alignment horizontal="center"/>
    </xf>
    <xf numFmtId="4" fontId="10" fillId="3" borderId="0" xfId="0" applyNumberFormat="1" applyFont="1" applyFill="1" applyBorder="1" applyAlignment="1">
      <alignment horizontal="center"/>
    </xf>
    <xf numFmtId="4" fontId="22" fillId="0" borderId="2" xfId="0" applyNumberFormat="1" applyFont="1" applyBorder="1" applyAlignment="1">
      <alignment horizontal="center"/>
    </xf>
    <xf numFmtId="4" fontId="14" fillId="0" borderId="0" xfId="0" applyNumberFormat="1" applyFont="1" applyBorder="1" applyAlignment="1">
      <alignment horizontal="center"/>
    </xf>
    <xf numFmtId="4" fontId="18" fillId="0" borderId="2" xfId="0" applyNumberFormat="1" applyFont="1" applyFill="1" applyBorder="1" applyAlignment="1">
      <alignment horizontal="right"/>
    </xf>
    <xf numFmtId="0" fontId="15" fillId="0" borderId="0" xfId="0" applyFont="1" applyFill="1" applyBorder="1" applyAlignment="1">
      <alignment vertical="top" wrapText="1"/>
    </xf>
    <xf numFmtId="0" fontId="35" fillId="0" borderId="0" xfId="0" applyFont="1" applyFill="1" applyAlignment="1">
      <alignment vertical="top" wrapText="1"/>
    </xf>
    <xf numFmtId="1" fontId="21" fillId="0" borderId="0" xfId="0" applyNumberFormat="1" applyFont="1" applyFill="1" applyBorder="1" applyAlignment="1">
      <alignment vertical="top"/>
    </xf>
    <xf numFmtId="0" fontId="35" fillId="0" borderId="0" xfId="6" applyFont="1" applyFill="1" applyAlignment="1">
      <alignment vertical="top" wrapText="1"/>
    </xf>
    <xf numFmtId="0" fontId="13" fillId="0" borderId="0" xfId="0" applyFont="1" applyAlignment="1">
      <alignment vertical="top" wrapText="1"/>
    </xf>
    <xf numFmtId="0" fontId="15" fillId="0" borderId="0" xfId="0" applyFont="1" applyAlignment="1">
      <alignment vertical="top" wrapText="1"/>
    </xf>
    <xf numFmtId="4" fontId="40" fillId="0" borderId="0" xfId="0" applyNumberFormat="1" applyFont="1" applyFill="1" applyBorder="1" applyAlignment="1">
      <alignment horizontal="center" vertical="top"/>
    </xf>
    <xf numFmtId="0" fontId="35" fillId="0" borderId="0" xfId="0" applyFont="1" applyAlignment="1">
      <alignment vertical="top" wrapText="1"/>
    </xf>
    <xf numFmtId="0" fontId="37" fillId="0" borderId="0" xfId="0" applyFont="1" applyFill="1" applyAlignment="1">
      <alignment vertical="top" wrapText="1"/>
    </xf>
    <xf numFmtId="0" fontId="18" fillId="0" borderId="2" xfId="0" applyFont="1" applyFill="1" applyBorder="1" applyAlignment="1">
      <alignment vertical="top"/>
    </xf>
    <xf numFmtId="0" fontId="21" fillId="0" borderId="0" xfId="0" applyNumberFormat="1" applyFont="1" applyFill="1" applyBorder="1" applyAlignment="1">
      <alignment vertical="top" wrapText="1"/>
    </xf>
    <xf numFmtId="0" fontId="41" fillId="0" borderId="0" xfId="0" applyFont="1" applyFill="1" applyBorder="1" applyAlignment="1">
      <alignment vertical="top"/>
    </xf>
    <xf numFmtId="0" fontId="41" fillId="0" borderId="0" xfId="0" applyFont="1" applyFill="1" applyBorder="1" applyAlignment="1">
      <alignment horizontal="right" vertical="top"/>
    </xf>
    <xf numFmtId="0" fontId="41" fillId="0" borderId="0" xfId="0" applyNumberFormat="1" applyFont="1" applyFill="1" applyBorder="1" applyAlignment="1">
      <alignment horizontal="center" vertical="top"/>
    </xf>
    <xf numFmtId="4" fontId="41" fillId="0" borderId="0" xfId="0" applyNumberFormat="1" applyFont="1" applyFill="1" applyBorder="1" applyAlignment="1">
      <alignment horizontal="center" vertical="top"/>
    </xf>
    <xf numFmtId="0" fontId="40" fillId="0" borderId="0" xfId="0" applyFont="1" applyFill="1" applyBorder="1" applyAlignment="1">
      <alignment vertical="top"/>
    </xf>
    <xf numFmtId="0" fontId="39" fillId="0" borderId="0" xfId="0" applyFont="1" applyFill="1" applyBorder="1" applyAlignment="1">
      <alignment vertical="top" wrapText="1"/>
    </xf>
    <xf numFmtId="1" fontId="40" fillId="0" borderId="0" xfId="0" applyNumberFormat="1" applyFont="1" applyFill="1" applyBorder="1" applyAlignment="1">
      <alignment vertical="top"/>
    </xf>
    <xf numFmtId="0" fontId="23" fillId="0" borderId="2" xfId="0" applyFont="1" applyBorder="1" applyAlignment="1">
      <alignment horizontal="left" vertical="top"/>
    </xf>
    <xf numFmtId="0" fontId="22" fillId="0" borderId="2" xfId="0" applyFont="1" applyFill="1" applyBorder="1" applyAlignment="1">
      <alignment vertical="top"/>
    </xf>
    <xf numFmtId="0" fontId="13" fillId="0" borderId="0" xfId="0" applyFont="1" applyAlignment="1">
      <alignment horizontal="left" wrapText="1"/>
    </xf>
    <xf numFmtId="49" fontId="13" fillId="0" borderId="0" xfId="0" applyNumberFormat="1" applyFont="1" applyBorder="1" applyAlignment="1">
      <alignment vertical="top" wrapText="1"/>
    </xf>
    <xf numFmtId="49" fontId="21" fillId="0" borderId="0" xfId="0" applyNumberFormat="1" applyFont="1" applyFill="1" applyBorder="1" applyAlignment="1">
      <alignment horizontal="left" vertical="top" wrapText="1"/>
    </xf>
    <xf numFmtId="0" fontId="15" fillId="0" borderId="0" xfId="0" applyFont="1" applyBorder="1" applyAlignment="1">
      <alignment vertical="top" wrapText="1"/>
    </xf>
    <xf numFmtId="0" fontId="25" fillId="0" borderId="0" xfId="0" applyFont="1" applyFill="1" applyBorder="1" applyAlignment="1">
      <alignment vertical="top" wrapText="1"/>
    </xf>
    <xf numFmtId="0" fontId="43" fillId="0" borderId="0" xfId="0" applyFont="1" applyAlignment="1">
      <alignment horizontal="center" vertical="top" wrapText="1"/>
    </xf>
    <xf numFmtId="4" fontId="37" fillId="0" borderId="0" xfId="0" applyNumberFormat="1" applyFont="1" applyBorder="1" applyAlignment="1">
      <alignment horizontal="center" vertical="top" wrapText="1"/>
    </xf>
    <xf numFmtId="0" fontId="36" fillId="0" borderId="0" xfId="0" applyFont="1" applyBorder="1" applyAlignment="1">
      <alignment horizontal="center" vertical="top" wrapText="1"/>
    </xf>
    <xf numFmtId="0" fontId="17" fillId="0" borderId="0" xfId="0" applyNumberFormat="1" applyFont="1" applyFill="1" applyAlignment="1">
      <alignment horizontal="center" vertical="center" wrapText="1"/>
    </xf>
    <xf numFmtId="0" fontId="17" fillId="0" borderId="0" xfId="0" applyNumberFormat="1" applyFont="1" applyFill="1" applyAlignment="1">
      <alignment horizontal="center" vertical="top" wrapText="1"/>
    </xf>
    <xf numFmtId="0" fontId="37" fillId="0" borderId="0" xfId="0" applyFont="1" applyBorder="1" applyAlignment="1">
      <alignment horizontal="center" vertical="top" wrapText="1"/>
    </xf>
    <xf numFmtId="0" fontId="36" fillId="0" borderId="0" xfId="0" applyFont="1" applyAlignment="1">
      <alignment horizontal="center" vertical="top" wrapText="1"/>
    </xf>
    <xf numFmtId="4" fontId="36" fillId="0" borderId="0" xfId="0" applyNumberFormat="1" applyFont="1" applyBorder="1" applyAlignment="1">
      <alignment horizontal="center" vertical="top" wrapText="1"/>
    </xf>
    <xf numFmtId="0" fontId="37" fillId="0" borderId="0" xfId="0" applyFont="1" applyAlignment="1">
      <alignment vertical="top" wrapText="1"/>
    </xf>
    <xf numFmtId="0" fontId="15" fillId="0" borderId="0" xfId="0" applyFont="1" applyBorder="1" applyAlignment="1">
      <alignment horizontal="left" vertical="top" wrapText="1"/>
    </xf>
    <xf numFmtId="49" fontId="21" fillId="0" borderId="0" xfId="0" applyNumberFormat="1" applyFont="1" applyBorder="1" applyAlignment="1">
      <alignment vertical="top"/>
    </xf>
    <xf numFmtId="0" fontId="13" fillId="0" borderId="0" xfId="0" applyFont="1" applyBorder="1" applyAlignment="1">
      <alignment horizontal="right" vertical="center"/>
    </xf>
    <xf numFmtId="0" fontId="39" fillId="0" borderId="0" xfId="0" applyFont="1" applyBorder="1" applyAlignment="1">
      <alignment horizontal="right" vertical="top"/>
    </xf>
    <xf numFmtId="0" fontId="15" fillId="0" borderId="0" xfId="0" applyNumberFormat="1" applyFont="1" applyBorder="1" applyAlignment="1">
      <alignment horizontal="left" vertical="top" wrapText="1"/>
    </xf>
    <xf numFmtId="0" fontId="25" fillId="0" borderId="0" xfId="0" applyFont="1" applyAlignment="1">
      <alignment horizontal="left" wrapText="1"/>
    </xf>
    <xf numFmtId="0" fontId="23" fillId="0" borderId="2" xfId="0" applyFont="1" applyBorder="1" applyAlignment="1">
      <alignment vertical="top"/>
    </xf>
    <xf numFmtId="0" fontId="21" fillId="0" borderId="0" xfId="0" applyNumberFormat="1" applyFont="1" applyFill="1" applyBorder="1" applyAlignment="1">
      <alignment vertical="top"/>
    </xf>
    <xf numFmtId="0" fontId="39" fillId="0" borderId="0" xfId="0" applyFont="1" applyFill="1" applyBorder="1" applyAlignment="1">
      <alignment vertical="top"/>
    </xf>
    <xf numFmtId="2" fontId="15" fillId="0" borderId="0" xfId="0" applyNumberFormat="1" applyFont="1" applyFill="1" applyBorder="1" applyAlignment="1">
      <alignment horizontal="left" vertical="top" wrapText="1"/>
    </xf>
    <xf numFmtId="0" fontId="39" fillId="0" borderId="0" xfId="0" applyNumberFormat="1" applyFont="1" applyFill="1" applyBorder="1" applyAlignment="1">
      <alignment horizontal="left" vertical="top" wrapText="1"/>
    </xf>
    <xf numFmtId="0" fontId="15" fillId="0" borderId="0" xfId="0" applyFont="1" applyFill="1" applyAlignment="1">
      <alignment vertical="top" wrapText="1"/>
    </xf>
    <xf numFmtId="0" fontId="39" fillId="0" borderId="0" xfId="0" applyNumberFormat="1" applyFont="1" applyFill="1" applyBorder="1" applyAlignment="1">
      <alignment vertical="top" wrapText="1"/>
    </xf>
    <xf numFmtId="0" fontId="25" fillId="0" borderId="0" xfId="0" applyFont="1" applyFill="1" applyAlignment="1">
      <alignment vertical="top" wrapText="1"/>
    </xf>
    <xf numFmtId="3" fontId="50" fillId="0" borderId="0" xfId="0" applyNumberFormat="1" applyFont="1" applyFill="1" applyBorder="1" applyAlignment="1">
      <alignment vertical="top"/>
    </xf>
    <xf numFmtId="0" fontId="36" fillId="0" borderId="0" xfId="0" applyFont="1" applyFill="1" applyAlignment="1">
      <alignment vertical="top" wrapText="1"/>
    </xf>
    <xf numFmtId="4" fontId="12" fillId="0" borderId="0" xfId="0" applyNumberFormat="1" applyFont="1" applyFill="1" applyBorder="1" applyAlignment="1">
      <alignment vertical="top"/>
    </xf>
    <xf numFmtId="0" fontId="39" fillId="0" borderId="0" xfId="0" applyFont="1" applyBorder="1" applyAlignment="1">
      <alignment horizontal="center" vertical="top"/>
    </xf>
    <xf numFmtId="0" fontId="45" fillId="0" borderId="0" xfId="0" applyFont="1" applyFill="1" applyAlignment="1">
      <alignment vertical="top" wrapText="1"/>
    </xf>
    <xf numFmtId="0" fontId="0" fillId="0" borderId="0" xfId="0"/>
    <xf numFmtId="0" fontId="21" fillId="0" borderId="0" xfId="0" applyNumberFormat="1" applyFont="1" applyFill="1" applyBorder="1" applyAlignment="1">
      <alignment horizontal="left" vertical="top"/>
    </xf>
    <xf numFmtId="0" fontId="62" fillId="0" borderId="0" xfId="0" applyFont="1" applyAlignment="1">
      <alignment vertical="top"/>
    </xf>
    <xf numFmtId="49" fontId="62" fillId="0" borderId="0" xfId="0" applyNumberFormat="1" applyFont="1" applyAlignment="1">
      <alignment horizontal="left" vertical="top" wrapText="1"/>
    </xf>
    <xf numFmtId="0" fontId="62" fillId="0" borderId="0" xfId="0" applyFont="1" applyAlignment="1">
      <alignment horizontal="center" vertical="top"/>
    </xf>
    <xf numFmtId="0" fontId="62" fillId="0" borderId="0" xfId="0" applyNumberFormat="1" applyFont="1" applyAlignment="1">
      <alignment vertical="top"/>
    </xf>
    <xf numFmtId="0" fontId="63" fillId="0" borderId="0" xfId="0" applyFont="1" applyAlignment="1">
      <alignment vertical="top"/>
    </xf>
    <xf numFmtId="0" fontId="64" fillId="0" borderId="0" xfId="0" applyNumberFormat="1" applyFont="1" applyBorder="1" applyAlignment="1">
      <alignment vertical="top"/>
    </xf>
    <xf numFmtId="4" fontId="40" fillId="0" borderId="0" xfId="0" applyNumberFormat="1" applyFont="1" applyBorder="1" applyAlignment="1">
      <alignment horizontal="center" vertical="top"/>
    </xf>
    <xf numFmtId="49" fontId="65" fillId="0" borderId="0" xfId="0" applyNumberFormat="1" applyFont="1" applyFill="1" applyAlignment="1">
      <alignment vertical="top"/>
    </xf>
    <xf numFmtId="49" fontId="65" fillId="0" borderId="0" xfId="0" applyNumberFormat="1" applyFont="1" applyFill="1" applyAlignment="1">
      <alignment vertical="top" wrapText="1"/>
    </xf>
    <xf numFmtId="0" fontId="65" fillId="0" borderId="0" xfId="0" applyFont="1" applyFill="1" applyAlignment="1">
      <alignment vertical="top"/>
    </xf>
    <xf numFmtId="4" fontId="65" fillId="0" borderId="0" xfId="0" applyNumberFormat="1" applyFont="1" applyFill="1" applyAlignment="1">
      <alignment vertical="top"/>
    </xf>
    <xf numFmtId="4" fontId="65" fillId="0" borderId="0" xfId="0" applyNumberFormat="1" applyFont="1" applyFill="1" applyAlignment="1">
      <alignment horizontal="right" vertical="top"/>
    </xf>
    <xf numFmtId="4" fontId="66" fillId="0" borderId="0" xfId="0" applyNumberFormat="1" applyFont="1" applyFill="1" applyAlignment="1">
      <alignment horizontal="center" vertical="top"/>
    </xf>
    <xf numFmtId="0" fontId="62" fillId="0" borderId="0" xfId="0" applyFont="1" applyBorder="1" applyAlignment="1">
      <alignment vertical="top"/>
    </xf>
    <xf numFmtId="49" fontId="62" fillId="0" borderId="0" xfId="0" applyNumberFormat="1" applyFont="1" applyBorder="1" applyAlignment="1">
      <alignment horizontal="left" vertical="top" wrapText="1"/>
    </xf>
    <xf numFmtId="0" fontId="62" fillId="0" borderId="0" xfId="0" applyFont="1" applyBorder="1" applyAlignment="1">
      <alignment horizontal="center" vertical="top"/>
    </xf>
    <xf numFmtId="0" fontId="62" fillId="0" borderId="0" xfId="0" applyNumberFormat="1" applyFont="1" applyBorder="1" applyAlignment="1">
      <alignment vertical="top"/>
    </xf>
    <xf numFmtId="0" fontId="39" fillId="0" borderId="0" xfId="0" applyNumberFormat="1" applyFont="1" applyFill="1" applyBorder="1" applyAlignment="1" applyProtection="1">
      <alignment vertical="top" wrapText="1"/>
    </xf>
    <xf numFmtId="0" fontId="15" fillId="0" borderId="0" xfId="0" applyNumberFormat="1" applyFont="1" applyAlignment="1">
      <alignment vertical="top" wrapText="1"/>
    </xf>
    <xf numFmtId="0" fontId="68" fillId="0" borderId="0" xfId="0" applyFont="1" applyAlignment="1">
      <alignment vertical="center"/>
    </xf>
    <xf numFmtId="0" fontId="13" fillId="0" borderId="0" xfId="0" applyFont="1" applyFill="1" applyBorder="1" applyAlignment="1">
      <alignment vertical="top"/>
    </xf>
    <xf numFmtId="0" fontId="15" fillId="0" borderId="0" xfId="0" applyFont="1" applyFill="1" applyBorder="1" applyAlignment="1">
      <alignment horizontal="center" vertical="top"/>
    </xf>
    <xf numFmtId="3" fontId="16" fillId="0" borderId="0" xfId="0" applyNumberFormat="1" applyFont="1" applyFill="1" applyBorder="1" applyAlignment="1">
      <alignment vertical="top"/>
    </xf>
    <xf numFmtId="0" fontId="12" fillId="0" borderId="0" xfId="0" applyFont="1" applyFill="1" applyBorder="1" applyAlignment="1">
      <alignment vertical="top"/>
    </xf>
    <xf numFmtId="2" fontId="9" fillId="0" borderId="0" xfId="0" applyNumberFormat="1" applyFont="1" applyFill="1" applyBorder="1" applyAlignment="1">
      <alignment horizontal="center"/>
    </xf>
    <xf numFmtId="0" fontId="13" fillId="0" borderId="0" xfId="0" applyFont="1" applyBorder="1" applyAlignment="1">
      <alignment horizontal="left" vertical="top"/>
    </xf>
    <xf numFmtId="0" fontId="13" fillId="0" borderId="0" xfId="0" applyFont="1" applyBorder="1" applyAlignment="1">
      <alignment horizontal="right" vertical="top"/>
    </xf>
    <xf numFmtId="4" fontId="14" fillId="0" borderId="0" xfId="0" applyNumberFormat="1" applyFont="1" applyBorder="1" applyAlignment="1">
      <alignment horizontal="center"/>
    </xf>
    <xf numFmtId="0" fontId="15" fillId="0" borderId="0" xfId="0" applyFont="1" applyFill="1" applyBorder="1" applyAlignment="1">
      <alignment vertical="top" wrapText="1"/>
    </xf>
    <xf numFmtId="0" fontId="25" fillId="0" borderId="0" xfId="0" applyFont="1" applyFill="1" applyBorder="1" applyAlignment="1">
      <alignment vertical="top" wrapText="1"/>
    </xf>
    <xf numFmtId="0" fontId="39" fillId="0" borderId="0" xfId="0" applyFont="1" applyBorder="1" applyAlignment="1">
      <alignment vertical="top" wrapText="1"/>
    </xf>
    <xf numFmtId="0" fontId="39" fillId="0" borderId="0" xfId="0" applyFont="1" applyFill="1" applyBorder="1" applyAlignment="1">
      <alignment horizontal="left" vertical="top" wrapText="1"/>
    </xf>
    <xf numFmtId="168" fontId="67" fillId="0" borderId="0" xfId="9" applyNumberFormat="1" applyFont="1" applyFill="1" applyBorder="1" applyAlignment="1">
      <alignment horizontal="right" vertical="top"/>
    </xf>
    <xf numFmtId="4" fontId="39" fillId="0" borderId="0" xfId="1" applyNumberFormat="1" applyFont="1" applyFill="1" applyAlignment="1" applyProtection="1">
      <alignment horizontal="left" vertical="top" wrapText="1"/>
    </xf>
    <xf numFmtId="0" fontId="13" fillId="0" borderId="4" xfId="0" applyFont="1" applyBorder="1" applyAlignment="1">
      <alignment horizontal="right" vertical="top"/>
    </xf>
    <xf numFmtId="0" fontId="13" fillId="0" borderId="4" xfId="0" applyFont="1" applyBorder="1" applyAlignment="1">
      <alignment horizontal="left" vertical="top"/>
    </xf>
    <xf numFmtId="0" fontId="13" fillId="0" borderId="0" xfId="0" applyFont="1" applyAlignment="1">
      <alignment horizontal="left" vertical="top" wrapText="1"/>
    </xf>
    <xf numFmtId="0" fontId="13" fillId="0" borderId="0" xfId="0" applyFont="1" applyAlignment="1">
      <alignment horizontal="left" vertical="top" wrapText="1"/>
    </xf>
    <xf numFmtId="0" fontId="39" fillId="0" borderId="0" xfId="0" applyNumberFormat="1" applyFont="1" applyBorder="1" applyAlignment="1">
      <alignment horizontal="left" vertical="top" wrapText="1"/>
    </xf>
    <xf numFmtId="0" fontId="25" fillId="0" borderId="0" xfId="0" applyFont="1" applyFill="1" applyBorder="1" applyAlignment="1">
      <alignment vertical="top"/>
    </xf>
    <xf numFmtId="0" fontId="25" fillId="0" borderId="0" xfId="0" applyFont="1" applyBorder="1" applyAlignment="1">
      <alignment horizontal="center" vertical="top"/>
    </xf>
    <xf numFmtId="0" fontId="31" fillId="0" borderId="4" xfId="0" applyFont="1" applyBorder="1" applyAlignment="1">
      <alignment vertical="top" wrapText="1"/>
    </xf>
    <xf numFmtId="4" fontId="32" fillId="0" borderId="0" xfId="0" applyNumberFormat="1" applyFont="1" applyBorder="1" applyAlignment="1">
      <alignment horizontal="center" vertical="top"/>
    </xf>
    <xf numFmtId="0" fontId="8" fillId="0" borderId="0" xfId="0" applyFont="1" applyFill="1" applyBorder="1" applyAlignment="1">
      <alignment horizontal="justify"/>
    </xf>
    <xf numFmtId="0" fontId="36" fillId="0" borderId="0" xfId="0" applyFont="1" applyBorder="1" applyAlignment="1">
      <alignment wrapText="1"/>
    </xf>
    <xf numFmtId="0" fontId="39" fillId="0" borderId="0" xfId="0" applyFont="1" applyAlignment="1">
      <alignment vertical="top" wrapText="1"/>
    </xf>
    <xf numFmtId="4" fontId="21" fillId="0" borderId="0" xfId="0" applyNumberFormat="1" applyFont="1" applyBorder="1" applyAlignment="1">
      <alignment horizontal="center" vertical="top"/>
    </xf>
    <xf numFmtId="0" fontId="17" fillId="0" borderId="0" xfId="0" applyFont="1" applyFill="1" applyBorder="1" applyAlignment="1">
      <alignment horizontal="left" vertical="top"/>
    </xf>
    <xf numFmtId="0" fontId="9" fillId="0" borderId="0" xfId="0" applyFont="1" applyFill="1" applyBorder="1" applyAlignment="1">
      <alignment horizontal="left" vertical="top"/>
    </xf>
    <xf numFmtId="0" fontId="9" fillId="0" borderId="0" xfId="0" applyFont="1" applyFill="1" applyBorder="1" applyAlignment="1">
      <alignment vertical="top"/>
    </xf>
    <xf numFmtId="4" fontId="24" fillId="0" borderId="0" xfId="0" applyNumberFormat="1" applyFont="1" applyFill="1" applyBorder="1" applyAlignment="1">
      <alignment vertical="top"/>
    </xf>
    <xf numFmtId="0" fontId="24" fillId="0" borderId="2" xfId="0" applyFont="1" applyFill="1" applyBorder="1" applyAlignment="1">
      <alignment vertical="top"/>
    </xf>
    <xf numFmtId="0" fontId="24" fillId="0" borderId="2" xfId="0" applyFont="1" applyFill="1" applyBorder="1" applyAlignment="1">
      <alignment horizontal="right"/>
    </xf>
    <xf numFmtId="0" fontId="24" fillId="0" borderId="2" xfId="0" applyFont="1" applyFill="1" applyBorder="1" applyAlignment="1">
      <alignment horizontal="right" vertical="top"/>
    </xf>
    <xf numFmtId="49" fontId="22" fillId="0" borderId="0" xfId="0" applyNumberFormat="1" applyFont="1" applyBorder="1" applyAlignment="1">
      <alignment horizontal="left" vertical="top"/>
    </xf>
    <xf numFmtId="0" fontId="15" fillId="0" borderId="0" xfId="0" applyNumberFormat="1" applyFont="1" applyFill="1" applyBorder="1" applyAlignment="1">
      <alignment vertical="top" wrapText="1"/>
    </xf>
    <xf numFmtId="0" fontId="36" fillId="0" borderId="0" xfId="0" applyFont="1" applyFill="1" applyAlignment="1">
      <alignment horizontal="center" vertical="top" wrapText="1"/>
    </xf>
    <xf numFmtId="0" fontId="37" fillId="0" borderId="0" xfId="0" applyFont="1" applyFill="1" applyBorder="1" applyAlignment="1">
      <alignment horizontal="center" vertical="top" wrapText="1"/>
    </xf>
    <xf numFmtId="4" fontId="37" fillId="0" borderId="0" xfId="0" applyNumberFormat="1" applyFont="1" applyFill="1" applyBorder="1" applyAlignment="1">
      <alignment horizontal="center" vertical="top" wrapText="1"/>
    </xf>
    <xf numFmtId="49" fontId="23" fillId="0" borderId="2" xfId="0" applyNumberFormat="1" applyFont="1" applyFill="1" applyBorder="1" applyAlignment="1">
      <alignment horizontal="right" vertical="top"/>
    </xf>
    <xf numFmtId="49" fontId="23" fillId="0" borderId="2" xfId="0" applyNumberFormat="1" applyFont="1" applyFill="1" applyBorder="1" applyAlignment="1">
      <alignment vertical="top"/>
    </xf>
    <xf numFmtId="0" fontId="23" fillId="0" borderId="2" xfId="0" applyFont="1" applyFill="1" applyBorder="1" applyAlignment="1">
      <alignment vertical="top" wrapText="1"/>
    </xf>
    <xf numFmtId="0" fontId="12" fillId="0" borderId="0" xfId="0" applyFont="1" applyFill="1" applyBorder="1" applyAlignment="1">
      <alignment horizontal="right" vertical="top"/>
    </xf>
    <xf numFmtId="0" fontId="12" fillId="0" borderId="0" xfId="0" applyFont="1" applyFill="1" applyBorder="1" applyAlignment="1">
      <alignment horizontal="center" vertical="top"/>
    </xf>
    <xf numFmtId="0" fontId="13" fillId="0" borderId="0" xfId="0" applyFont="1" applyFill="1" applyBorder="1" applyAlignment="1">
      <alignment horizontal="right" vertical="top"/>
    </xf>
    <xf numFmtId="2" fontId="61" fillId="0" borderId="0" xfId="5" applyNumberFormat="1" applyFont="1" applyFill="1" applyBorder="1" applyAlignment="1" applyProtection="1">
      <alignment vertical="top" wrapText="1"/>
    </xf>
    <xf numFmtId="0" fontId="39" fillId="0" borderId="0" xfId="0" applyFont="1" applyFill="1" applyBorder="1" applyAlignment="1">
      <alignment horizontal="right" vertical="top"/>
    </xf>
    <xf numFmtId="0" fontId="39" fillId="0" borderId="0" xfId="0" applyFont="1" applyFill="1" applyBorder="1" applyAlignment="1">
      <alignment horizontal="left" vertical="top"/>
    </xf>
    <xf numFmtId="0" fontId="25" fillId="0" borderId="0" xfId="0" applyFont="1" applyAlignment="1">
      <alignment vertical="top" wrapText="1"/>
    </xf>
    <xf numFmtId="0" fontId="13" fillId="0" borderId="0" xfId="0" applyFont="1" applyAlignment="1">
      <alignment horizontal="left" vertical="top" wrapText="1"/>
    </xf>
    <xf numFmtId="0" fontId="36" fillId="0" borderId="0" xfId="0" applyFont="1" applyAlignment="1">
      <alignment vertical="top" wrapText="1"/>
    </xf>
    <xf numFmtId="0" fontId="13" fillId="0" borderId="0" xfId="0" applyFont="1" applyFill="1" applyAlignment="1">
      <alignment horizontal="left" vertical="top" wrapText="1"/>
    </xf>
    <xf numFmtId="0" fontId="13" fillId="0" borderId="0" xfId="0" applyFont="1" applyAlignment="1">
      <alignment horizontal="left" vertical="top" wrapText="1"/>
    </xf>
    <xf numFmtId="0" fontId="11" fillId="0" borderId="0" xfId="0" applyFont="1" applyAlignment="1">
      <alignment horizontal="left" vertical="top"/>
    </xf>
    <xf numFmtId="0" fontId="11" fillId="0" borderId="0" xfId="0" applyFont="1" applyAlignment="1">
      <alignment horizontal="center" vertical="top"/>
    </xf>
    <xf numFmtId="0" fontId="15" fillId="0" borderId="0" xfId="0" applyFont="1" applyAlignment="1">
      <alignment vertical="top"/>
    </xf>
    <xf numFmtId="0" fontId="29" fillId="0" borderId="0" xfId="0" applyFont="1" applyAlignment="1">
      <alignment vertical="top"/>
    </xf>
    <xf numFmtId="0" fontId="14" fillId="0" borderId="0" xfId="0" applyFont="1" applyAlignment="1">
      <alignment vertical="top"/>
    </xf>
    <xf numFmtId="0" fontId="29" fillId="0" borderId="0" xfId="0" applyFont="1" applyAlignment="1">
      <alignment horizontal="left" vertical="top"/>
    </xf>
    <xf numFmtId="0" fontId="17" fillId="0" borderId="0" xfId="0" applyFont="1" applyAlignment="1">
      <alignment vertical="top"/>
    </xf>
    <xf numFmtId="0" fontId="17" fillId="0" borderId="0" xfId="0" applyFont="1" applyAlignment="1">
      <alignment vertical="top" wrapText="1"/>
    </xf>
    <xf numFmtId="0" fontId="9" fillId="0" borderId="0" xfId="0" applyFont="1" applyAlignment="1">
      <alignment vertical="top"/>
    </xf>
    <xf numFmtId="49" fontId="24" fillId="3" borderId="0" xfId="0" applyNumberFormat="1" applyFont="1" applyFill="1" applyAlignment="1">
      <alignment horizontal="left" vertical="top"/>
    </xf>
    <xf numFmtId="49" fontId="24" fillId="3" borderId="0" xfId="0" applyNumberFormat="1" applyFont="1" applyFill="1" applyAlignment="1">
      <alignment horizontal="left" vertical="top" wrapText="1"/>
    </xf>
    <xf numFmtId="0" fontId="24" fillId="3" borderId="0" xfId="0" applyFont="1" applyFill="1" applyAlignment="1">
      <alignment vertical="top"/>
    </xf>
    <xf numFmtId="0" fontId="24" fillId="3" borderId="0" xfId="0" applyFont="1" applyFill="1" applyAlignment="1">
      <alignment horizontal="center" vertical="top"/>
    </xf>
    <xf numFmtId="0" fontId="18" fillId="3" borderId="0" xfId="0" applyFont="1" applyFill="1" applyAlignment="1">
      <alignment horizontal="center" vertical="top"/>
    </xf>
    <xf numFmtId="0" fontId="24" fillId="0" borderId="0" xfId="0" applyFont="1" applyAlignment="1">
      <alignment vertical="top"/>
    </xf>
    <xf numFmtId="0" fontId="32" fillId="0" borderId="0" xfId="0" applyFont="1" applyAlignment="1">
      <alignment vertical="top"/>
    </xf>
    <xf numFmtId="0" fontId="24" fillId="0" borderId="0" xfId="0" applyFont="1" applyAlignment="1">
      <alignment horizontal="center" vertical="top"/>
    </xf>
    <xf numFmtId="0" fontId="18" fillId="0" borderId="0" xfId="0" applyFont="1" applyAlignment="1">
      <alignment vertical="top"/>
    </xf>
    <xf numFmtId="0" fontId="18" fillId="0" borderId="0" xfId="0" applyFont="1" applyAlignment="1">
      <alignment horizontal="center" vertical="top"/>
    </xf>
    <xf numFmtId="49" fontId="18" fillId="0" borderId="0" xfId="0" applyNumberFormat="1" applyFont="1" applyAlignment="1">
      <alignment horizontal="left" vertical="top"/>
    </xf>
    <xf numFmtId="49" fontId="18" fillId="0" borderId="0" xfId="0" applyNumberFormat="1" applyFont="1" applyAlignment="1">
      <alignment horizontal="left" vertical="top" wrapText="1"/>
    </xf>
    <xf numFmtId="0" fontId="21" fillId="0" borderId="0" xfId="0" applyFont="1" applyAlignment="1">
      <alignment vertical="top"/>
    </xf>
    <xf numFmtId="0" fontId="21" fillId="0" borderId="0" xfId="0" applyFont="1" applyAlignment="1">
      <alignment horizontal="justify" vertical="top" wrapText="1"/>
    </xf>
    <xf numFmtId="0" fontId="21" fillId="0" borderId="0" xfId="0" applyFont="1" applyAlignment="1">
      <alignment horizontal="right" vertical="top"/>
    </xf>
    <xf numFmtId="4" fontId="21" fillId="0" borderId="0" xfId="0" applyNumberFormat="1" applyFont="1" applyAlignment="1">
      <alignment horizontal="center" vertical="top"/>
    </xf>
    <xf numFmtId="0" fontId="21" fillId="0" borderId="0" xfId="0" applyFont="1" applyAlignment="1">
      <alignment horizontal="left" vertical="top" wrapText="1"/>
    </xf>
    <xf numFmtId="49" fontId="21" fillId="0" borderId="14" xfId="0" applyNumberFormat="1" applyFont="1" applyBorder="1" applyAlignment="1">
      <alignment vertical="top"/>
    </xf>
    <xf numFmtId="0" fontId="21" fillId="0" borderId="14" xfId="0" applyFont="1" applyBorder="1" applyAlignment="1">
      <alignment vertical="top"/>
    </xf>
    <xf numFmtId="0" fontId="21" fillId="0" borderId="14" xfId="0" applyFont="1" applyBorder="1" applyAlignment="1">
      <alignment horizontal="right" vertical="top"/>
    </xf>
    <xf numFmtId="4" fontId="21" fillId="0" borderId="14" xfId="0" applyNumberFormat="1" applyFont="1" applyBorder="1" applyAlignment="1">
      <alignment horizontal="center" vertical="top"/>
    </xf>
    <xf numFmtId="49" fontId="17" fillId="0" borderId="0" xfId="0" applyNumberFormat="1" applyFont="1" applyAlignment="1">
      <alignment horizontal="left" vertical="top" wrapText="1"/>
    </xf>
    <xf numFmtId="0" fontId="17" fillId="0" borderId="0" xfId="0" applyFont="1" applyAlignment="1">
      <alignment horizontal="center" vertical="top"/>
    </xf>
    <xf numFmtId="49" fontId="30" fillId="0" borderId="0" xfId="0" applyNumberFormat="1" applyFont="1" applyAlignment="1">
      <alignment vertical="top"/>
    </xf>
    <xf numFmtId="49" fontId="30" fillId="0" borderId="0" xfId="0" applyNumberFormat="1" applyFont="1" applyAlignment="1">
      <alignment vertical="top" wrapText="1"/>
    </xf>
    <xf numFmtId="0" fontId="30" fillId="0" borderId="0" xfId="0" applyFont="1" applyAlignment="1">
      <alignment vertical="top"/>
    </xf>
    <xf numFmtId="4" fontId="30" fillId="0" borderId="0" xfId="0" applyNumberFormat="1" applyFont="1" applyAlignment="1">
      <alignment vertical="top"/>
    </xf>
    <xf numFmtId="4" fontId="30" fillId="0" borderId="0" xfId="0" applyNumberFormat="1" applyFont="1" applyAlignment="1">
      <alignment horizontal="right" vertical="top"/>
    </xf>
    <xf numFmtId="3" fontId="19" fillId="0" borderId="0" xfId="0" applyNumberFormat="1" applyFont="1" applyAlignment="1">
      <alignment vertical="top"/>
    </xf>
    <xf numFmtId="49" fontId="13" fillId="0" borderId="0" xfId="0" applyNumberFormat="1" applyFont="1" applyAlignment="1">
      <alignment horizontal="left" vertical="top"/>
    </xf>
    <xf numFmtId="0" fontId="13" fillId="0" borderId="0" xfId="0" applyFont="1" applyAlignment="1">
      <alignment horizontal="center" vertical="top"/>
    </xf>
    <xf numFmtId="0" fontId="12" fillId="0" borderId="0" xfId="0" applyFont="1" applyAlignment="1">
      <alignment vertical="top"/>
    </xf>
    <xf numFmtId="49" fontId="12" fillId="0" borderId="0" xfId="0" applyNumberFormat="1" applyFont="1" applyAlignment="1">
      <alignment horizontal="left" vertical="top"/>
    </xf>
    <xf numFmtId="0" fontId="12" fillId="0" borderId="0" xfId="0" applyFont="1" applyAlignment="1">
      <alignment horizontal="center" vertical="top"/>
    </xf>
    <xf numFmtId="0" fontId="12" fillId="2" borderId="0" xfId="0" applyFont="1" applyFill="1" applyAlignment="1">
      <alignment vertical="top"/>
    </xf>
    <xf numFmtId="0" fontId="27" fillId="0" borderId="0" xfId="0" applyFont="1" applyAlignment="1">
      <alignment horizontal="left" vertical="top"/>
    </xf>
    <xf numFmtId="0" fontId="25" fillId="0" borderId="0" xfId="0" applyFont="1" applyAlignment="1">
      <alignment vertical="top"/>
    </xf>
    <xf numFmtId="0" fontId="11" fillId="0" borderId="0" xfId="0" applyFont="1" applyAlignment="1">
      <alignment horizontal="right" vertical="top"/>
    </xf>
    <xf numFmtId="0" fontId="13" fillId="0" borderId="0" xfId="0" applyFont="1" applyAlignment="1">
      <alignment horizontal="left" vertical="top"/>
    </xf>
    <xf numFmtId="49" fontId="13" fillId="0" borderId="0" xfId="0" applyNumberFormat="1" applyFont="1" applyAlignment="1">
      <alignment vertical="top" wrapText="1"/>
    </xf>
    <xf numFmtId="0" fontId="97" fillId="0" borderId="0" xfId="0" applyFont="1" applyAlignment="1">
      <alignment vertical="top"/>
    </xf>
    <xf numFmtId="0" fontId="39" fillId="0" borderId="0" xfId="0" applyFont="1" applyAlignment="1">
      <alignment vertical="top"/>
    </xf>
    <xf numFmtId="49" fontId="39" fillId="0" borderId="0" xfId="0" applyNumberFormat="1" applyFont="1" applyAlignment="1">
      <alignment horizontal="left" vertical="top"/>
    </xf>
    <xf numFmtId="0" fontId="22" fillId="0" borderId="0" xfId="0" applyFont="1" applyAlignment="1">
      <alignment vertical="top"/>
    </xf>
    <xf numFmtId="49" fontId="22" fillId="0" borderId="0" xfId="0" applyNumberFormat="1" applyFont="1" applyAlignment="1">
      <alignment horizontal="left" vertical="top"/>
    </xf>
    <xf numFmtId="0" fontId="27" fillId="0" borderId="0" xfId="0" applyFont="1" applyAlignment="1">
      <alignment horizontal="right" vertical="top"/>
    </xf>
    <xf numFmtId="0" fontId="10" fillId="0" borderId="0" xfId="0" applyFont="1" applyAlignment="1">
      <alignment vertical="top"/>
    </xf>
    <xf numFmtId="1" fontId="12" fillId="2" borderId="0" xfId="0" applyNumberFormat="1" applyFont="1" applyFill="1" applyAlignment="1">
      <alignment horizontal="center" vertical="top"/>
    </xf>
    <xf numFmtId="0" fontId="13" fillId="0" borderId="0" xfId="0" applyFont="1" applyAlignment="1">
      <alignment horizontal="justify" vertical="top" wrapText="1"/>
    </xf>
    <xf numFmtId="1" fontId="12" fillId="0" borderId="0" xfId="0" applyNumberFormat="1" applyFont="1" applyAlignment="1">
      <alignment horizontal="center" vertical="top"/>
    </xf>
    <xf numFmtId="0" fontId="13" fillId="0" borderId="0" xfId="0" applyFont="1" applyAlignment="1">
      <alignment horizontal="center" vertical="top" wrapText="1"/>
    </xf>
    <xf numFmtId="0" fontId="10" fillId="3" borderId="0" xfId="0" applyFont="1" applyFill="1" applyAlignment="1">
      <alignment vertical="top"/>
    </xf>
    <xf numFmtId="49" fontId="10" fillId="3" borderId="0" xfId="0" applyNumberFormat="1" applyFont="1" applyFill="1" applyAlignment="1">
      <alignment horizontal="left" vertical="top" wrapText="1"/>
    </xf>
    <xf numFmtId="0" fontId="10" fillId="3" borderId="0" xfId="0" applyFont="1" applyFill="1" applyAlignment="1">
      <alignment horizontal="center" vertical="top"/>
    </xf>
    <xf numFmtId="0" fontId="10" fillId="0" borderId="0" xfId="0" applyFont="1" applyAlignment="1">
      <alignment horizontal="center" vertical="top"/>
    </xf>
    <xf numFmtId="49" fontId="12" fillId="0" borderId="0" xfId="0" applyNumberFormat="1" applyFont="1" applyAlignment="1">
      <alignment horizontal="left" vertical="top" wrapText="1"/>
    </xf>
    <xf numFmtId="0" fontId="13" fillId="0" borderId="0" xfId="0" applyFont="1" applyAlignment="1">
      <alignment horizontal="right" vertical="top"/>
    </xf>
    <xf numFmtId="4" fontId="17" fillId="0" borderId="0" xfId="0" applyNumberFormat="1" applyFont="1" applyAlignment="1">
      <alignment horizontal="center" vertical="top"/>
    </xf>
    <xf numFmtId="0" fontId="14" fillId="0" borderId="0" xfId="0" applyFont="1" applyAlignment="1">
      <alignment horizontal="center" vertical="top"/>
    </xf>
    <xf numFmtId="0" fontId="15" fillId="0" borderId="0" xfId="0" applyFont="1" applyAlignment="1">
      <alignment horizontal="center" vertical="top"/>
    </xf>
    <xf numFmtId="2" fontId="9" fillId="0" borderId="0" xfId="0" applyNumberFormat="1" applyFont="1" applyAlignment="1">
      <alignment horizontal="center"/>
    </xf>
    <xf numFmtId="3" fontId="13" fillId="0" borderId="0" xfId="0" applyNumberFormat="1" applyFont="1" applyAlignment="1">
      <alignment vertical="top"/>
    </xf>
    <xf numFmtId="49" fontId="13" fillId="0" borderId="0" xfId="0" applyNumberFormat="1" applyFont="1" applyAlignment="1">
      <alignment horizontal="right" vertical="top"/>
    </xf>
    <xf numFmtId="0" fontId="98" fillId="0" borderId="0" xfId="0" applyFont="1" applyAlignment="1">
      <alignment horizontal="left" vertical="top" wrapText="1"/>
    </xf>
    <xf numFmtId="0" fontId="18" fillId="0" borderId="2" xfId="0" applyFont="1" applyBorder="1" applyAlignment="1">
      <alignment horizontal="left" vertical="top"/>
    </xf>
    <xf numFmtId="0" fontId="18" fillId="0" borderId="2" xfId="0" applyFont="1" applyBorder="1" applyAlignment="1">
      <alignment horizontal="right" vertical="top"/>
    </xf>
    <xf numFmtId="0" fontId="18" fillId="0" borderId="2" xfId="0" applyFont="1" applyBorder="1" applyAlignment="1">
      <alignment vertical="top"/>
    </xf>
    <xf numFmtId="49" fontId="18" fillId="0" borderId="0" xfId="0" applyNumberFormat="1" applyFont="1" applyAlignment="1">
      <alignment horizontal="right" vertical="top"/>
    </xf>
    <xf numFmtId="0" fontId="18" fillId="0" borderId="0" xfId="0" applyFont="1" applyAlignment="1">
      <alignment horizontal="left" vertical="top"/>
    </xf>
    <xf numFmtId="0" fontId="10" fillId="0" borderId="0" xfId="0" applyFont="1" applyAlignment="1">
      <alignment horizontal="right" vertical="top"/>
    </xf>
    <xf numFmtId="0" fontId="12" fillId="0" borderId="0" xfId="0" applyFont="1" applyAlignment="1">
      <alignment horizontal="right" vertical="top"/>
    </xf>
    <xf numFmtId="0" fontId="39" fillId="0" borderId="0" xfId="0" applyFont="1" applyAlignment="1">
      <alignment horizontal="left" vertical="top" wrapText="1"/>
    </xf>
    <xf numFmtId="0" fontId="35" fillId="0" borderId="0" xfId="0" applyFont="1"/>
    <xf numFmtId="0" fontId="18" fillId="0" borderId="0" xfId="0" applyFont="1" applyAlignment="1">
      <alignment horizontal="right" vertical="top"/>
    </xf>
    <xf numFmtId="1" fontId="13" fillId="0" borderId="0" xfId="0" applyNumberFormat="1" applyFont="1" applyAlignment="1">
      <alignment horizontal="left" vertical="top"/>
    </xf>
    <xf numFmtId="0" fontId="99" fillId="0" borderId="0" xfId="0" applyFont="1" applyAlignment="1">
      <alignment horizontal="left" vertical="top" wrapText="1"/>
    </xf>
    <xf numFmtId="49" fontId="22" fillId="0" borderId="0" xfId="0" applyNumberFormat="1" applyFont="1" applyAlignment="1">
      <alignment vertical="top"/>
    </xf>
    <xf numFmtId="0" fontId="12" fillId="0" borderId="0" xfId="0" applyFont="1"/>
    <xf numFmtId="0" fontId="13" fillId="0" borderId="0" xfId="0" applyFont="1"/>
    <xf numFmtId="3" fontId="13" fillId="0" borderId="0" xfId="0" applyNumberFormat="1" applyFont="1"/>
    <xf numFmtId="0" fontId="18" fillId="0" borderId="0" xfId="0" applyFont="1"/>
    <xf numFmtId="0" fontId="25" fillId="0" borderId="0" xfId="0" applyFont="1" applyAlignment="1">
      <alignment horizontal="left" vertical="top" wrapText="1"/>
    </xf>
    <xf numFmtId="0" fontId="17" fillId="0" borderId="0" xfId="0" applyFont="1" applyAlignment="1">
      <alignment horizontal="right" vertical="top"/>
    </xf>
    <xf numFmtId="0" fontId="17" fillId="0" borderId="0" xfId="0" applyFont="1" applyAlignment="1">
      <alignment horizontal="left" vertical="top"/>
    </xf>
    <xf numFmtId="49" fontId="14" fillId="0" borderId="0" xfId="0" applyNumberFormat="1" applyFont="1" applyAlignment="1">
      <alignment horizontal="left" vertical="top" wrapText="1"/>
    </xf>
    <xf numFmtId="0" fontId="18" fillId="0" borderId="0" xfId="0" applyFont="1" applyAlignment="1">
      <alignment horizontal="center"/>
    </xf>
    <xf numFmtId="3" fontId="17" fillId="0" borderId="0" xfId="0" applyNumberFormat="1" applyFont="1" applyAlignment="1">
      <alignment vertical="top"/>
    </xf>
    <xf numFmtId="49" fontId="9" fillId="0" borderId="0" xfId="0" applyNumberFormat="1" applyFont="1" applyAlignment="1">
      <alignment horizontal="left" vertical="top" wrapText="1"/>
    </xf>
    <xf numFmtId="49" fontId="24" fillId="0" borderId="0" xfId="0" applyNumberFormat="1" applyFont="1" applyAlignment="1">
      <alignment vertical="top"/>
    </xf>
    <xf numFmtId="0" fontId="24" fillId="0" borderId="0" xfId="0" applyFont="1" applyAlignment="1">
      <alignment horizontal="left" vertical="top" wrapText="1"/>
    </xf>
    <xf numFmtId="49" fontId="9" fillId="0" borderId="0" xfId="0" applyNumberFormat="1" applyFont="1" applyAlignment="1">
      <alignment vertical="top"/>
    </xf>
    <xf numFmtId="0" fontId="9" fillId="0" borderId="0" xfId="0" applyFont="1" applyAlignment="1">
      <alignment horizontal="right" vertical="top"/>
    </xf>
    <xf numFmtId="49" fontId="28" fillId="0" borderId="0" xfId="0" applyNumberFormat="1" applyFont="1" applyAlignment="1">
      <alignment vertical="top"/>
    </xf>
    <xf numFmtId="0" fontId="28" fillId="0" borderId="0" xfId="0" applyFont="1" applyAlignment="1">
      <alignment vertical="top"/>
    </xf>
    <xf numFmtId="49" fontId="28" fillId="0" borderId="0" xfId="0" applyNumberFormat="1" applyFont="1" applyAlignment="1">
      <alignment vertical="top" wrapText="1"/>
    </xf>
    <xf numFmtId="3" fontId="9" fillId="0" borderId="0" xfId="0" applyNumberFormat="1" applyFont="1" applyAlignment="1">
      <alignment vertical="top"/>
    </xf>
    <xf numFmtId="49" fontId="18" fillId="0" borderId="0" xfId="0" applyNumberFormat="1" applyFont="1" applyAlignment="1">
      <alignment vertical="top"/>
    </xf>
    <xf numFmtId="0" fontId="8" fillId="0" borderId="0" xfId="0" applyFont="1" applyAlignment="1">
      <alignment horizontal="justify"/>
    </xf>
    <xf numFmtId="49" fontId="13" fillId="0" borderId="0" xfId="0" applyNumberFormat="1" applyFont="1" applyAlignment="1">
      <alignment horizontal="left" vertical="top" wrapText="1"/>
    </xf>
    <xf numFmtId="49" fontId="23" fillId="0" borderId="0" xfId="0" applyNumberFormat="1" applyFont="1" applyAlignment="1">
      <alignment horizontal="right" vertical="top"/>
    </xf>
    <xf numFmtId="0" fontId="23" fillId="0" borderId="0" xfId="0" applyFont="1" applyAlignment="1">
      <alignment vertical="top"/>
    </xf>
    <xf numFmtId="0" fontId="23" fillId="0" borderId="0" xfId="0" applyFont="1" applyAlignment="1">
      <alignment vertical="top" wrapText="1"/>
    </xf>
    <xf numFmtId="0" fontId="22" fillId="0" borderId="0" xfId="0" applyFont="1" applyAlignment="1">
      <alignment horizontal="center" vertical="top"/>
    </xf>
    <xf numFmtId="0" fontId="22" fillId="0" borderId="0" xfId="0" applyFont="1" applyAlignment="1">
      <alignment wrapText="1"/>
    </xf>
    <xf numFmtId="0" fontId="18" fillId="0" borderId="2" xfId="0" applyFont="1" applyBorder="1" applyAlignment="1">
      <alignment horizontal="right" vertical="top" wrapText="1"/>
    </xf>
    <xf numFmtId="1" fontId="46" fillId="0" borderId="0" xfId="0" applyNumberFormat="1" applyFont="1" applyAlignment="1">
      <alignment horizontal="center" vertical="top"/>
    </xf>
    <xf numFmtId="3" fontId="46" fillId="0" borderId="0" xfId="0" applyNumberFormat="1" applyFont="1" applyAlignment="1">
      <alignment horizontal="center" vertical="top"/>
    </xf>
    <xf numFmtId="0" fontId="11" fillId="0" borderId="0" xfId="0" applyFont="1"/>
    <xf numFmtId="1" fontId="27" fillId="0" borderId="0" xfId="0" applyNumberFormat="1" applyFont="1" applyAlignment="1">
      <alignment horizontal="left" vertical="top"/>
    </xf>
    <xf numFmtId="4" fontId="12" fillId="0" borderId="0" xfId="0" applyNumberFormat="1" applyFont="1" applyAlignment="1">
      <alignment horizontal="center"/>
    </xf>
    <xf numFmtId="4" fontId="13" fillId="0" borderId="0" xfId="0" applyNumberFormat="1" applyFont="1"/>
    <xf numFmtId="0" fontId="10" fillId="3" borderId="0" xfId="0" applyFont="1" applyFill="1"/>
    <xf numFmtId="4" fontId="10" fillId="3" borderId="0" xfId="0" applyNumberFormat="1" applyFont="1" applyFill="1" applyAlignment="1">
      <alignment horizontal="center"/>
    </xf>
    <xf numFmtId="0" fontId="10" fillId="3" borderId="0" xfId="0" applyFont="1" applyFill="1" applyAlignment="1">
      <alignment horizontal="center"/>
    </xf>
    <xf numFmtId="0" fontId="12" fillId="0" borderId="0" xfId="0" applyFont="1" applyAlignment="1">
      <alignment horizontal="center"/>
    </xf>
    <xf numFmtId="1" fontId="14" fillId="0" borderId="0" xfId="0" applyNumberFormat="1" applyFont="1" applyAlignment="1">
      <alignment horizontal="center"/>
    </xf>
    <xf numFmtId="4" fontId="14" fillId="0" borderId="0" xfId="0" applyNumberFormat="1" applyFont="1" applyAlignment="1">
      <alignment horizontal="center"/>
    </xf>
    <xf numFmtId="4" fontId="17" fillId="0" borderId="0" xfId="0" applyNumberFormat="1" applyFont="1" applyAlignment="1">
      <alignment horizontal="center"/>
    </xf>
    <xf numFmtId="0" fontId="15" fillId="0" borderId="0" xfId="0" applyFont="1" applyAlignment="1">
      <alignment horizontal="left" vertical="top" wrapText="1"/>
    </xf>
    <xf numFmtId="49" fontId="15" fillId="0" borderId="0" xfId="0" applyNumberFormat="1" applyFont="1" applyAlignment="1">
      <alignment vertical="top" wrapText="1"/>
    </xf>
    <xf numFmtId="0" fontId="18" fillId="0" borderId="2" xfId="0" applyFont="1" applyBorder="1" applyAlignment="1">
      <alignment horizontal="right"/>
    </xf>
    <xf numFmtId="0" fontId="18" fillId="0" borderId="2" xfId="0" applyFont="1" applyBorder="1"/>
    <xf numFmtId="4" fontId="18" fillId="0" borderId="0" xfId="0" applyNumberFormat="1" applyFont="1" applyAlignment="1">
      <alignment horizontal="center"/>
    </xf>
    <xf numFmtId="0" fontId="24" fillId="0" borderId="0" xfId="0" applyFont="1"/>
    <xf numFmtId="4" fontId="24" fillId="0" borderId="0" xfId="0" applyNumberFormat="1" applyFont="1" applyAlignment="1">
      <alignment horizontal="center"/>
    </xf>
    <xf numFmtId="4" fontId="13" fillId="0" borderId="0" xfId="0" applyNumberFormat="1" applyFont="1" applyAlignment="1">
      <alignment vertical="top" wrapText="1"/>
    </xf>
    <xf numFmtId="0" fontId="9" fillId="0" borderId="0" xfId="0" applyFont="1"/>
    <xf numFmtId="0" fontId="9" fillId="0" borderId="0" xfId="0" applyFont="1" applyAlignment="1">
      <alignment horizontal="right"/>
    </xf>
    <xf numFmtId="4" fontId="28" fillId="0" borderId="0" xfId="0" applyNumberFormat="1" applyFont="1"/>
    <xf numFmtId="4" fontId="28" fillId="0" borderId="0" xfId="0" applyNumberFormat="1" applyFont="1" applyAlignment="1">
      <alignment horizontal="right"/>
    </xf>
    <xf numFmtId="4" fontId="13" fillId="0" borderId="0" xfId="0" applyNumberFormat="1" applyFont="1" applyAlignment="1">
      <alignment horizontal="center"/>
    </xf>
    <xf numFmtId="0" fontId="25" fillId="0" borderId="0" xfId="0" applyFont="1" applyAlignment="1">
      <alignment wrapText="1"/>
    </xf>
    <xf numFmtId="0" fontId="37" fillId="0" borderId="0" xfId="0" applyFont="1" applyAlignment="1">
      <alignment wrapText="1"/>
    </xf>
    <xf numFmtId="0" fontId="31" fillId="0" borderId="0" xfId="0" applyFont="1" applyAlignment="1">
      <alignment vertical="top"/>
    </xf>
    <xf numFmtId="0" fontId="39" fillId="0" borderId="0" xfId="0" applyFont="1" applyAlignment="1">
      <alignment horizontal="left" wrapText="1"/>
    </xf>
    <xf numFmtId="0" fontId="22" fillId="0" borderId="0" xfId="0" applyFont="1" applyAlignment="1">
      <alignment vertical="top" wrapText="1"/>
    </xf>
    <xf numFmtId="1" fontId="24" fillId="0" borderId="0" xfId="0" applyNumberFormat="1" applyFont="1" applyAlignment="1">
      <alignment horizontal="center"/>
    </xf>
    <xf numFmtId="0" fontId="17" fillId="0" borderId="0" xfId="0" applyFont="1"/>
    <xf numFmtId="49" fontId="24" fillId="28" borderId="0" xfId="0" applyNumberFormat="1" applyFont="1" applyFill="1" applyAlignment="1">
      <alignment horizontal="left" vertical="top"/>
    </xf>
    <xf numFmtId="49" fontId="24" fillId="28" borderId="0" xfId="0" applyNumberFormat="1" applyFont="1" applyFill="1" applyAlignment="1">
      <alignment horizontal="left" vertical="top" wrapText="1"/>
    </xf>
    <xf numFmtId="0" fontId="24" fillId="28" borderId="0" xfId="0" applyFont="1" applyFill="1" applyAlignment="1">
      <alignment vertical="top"/>
    </xf>
    <xf numFmtId="0" fontId="24" fillId="28" borderId="0" xfId="0" applyFont="1" applyFill="1" applyAlignment="1">
      <alignment horizontal="center" vertical="top"/>
    </xf>
    <xf numFmtId="3" fontId="9" fillId="0" borderId="0" xfId="0" applyNumberFormat="1" applyFont="1" applyAlignment="1">
      <alignment horizontal="center" vertical="top"/>
    </xf>
    <xf numFmtId="49" fontId="17" fillId="0" borderId="0" xfId="0" applyNumberFormat="1" applyFont="1" applyAlignment="1">
      <alignment horizontal="left" vertical="top"/>
    </xf>
    <xf numFmtId="0" fontId="27" fillId="0" borderId="0" xfId="0" applyFont="1" applyAlignment="1">
      <alignment horizontal="center" vertical="top"/>
    </xf>
    <xf numFmtId="0" fontId="39" fillId="0" borderId="0" xfId="0" applyFont="1" applyAlignment="1">
      <alignment horizontal="center" vertical="top"/>
    </xf>
    <xf numFmtId="49" fontId="39" fillId="0" borderId="0" xfId="0" applyNumberFormat="1" applyFont="1" applyAlignment="1">
      <alignment vertical="top" wrapText="1"/>
    </xf>
    <xf numFmtId="0" fontId="25" fillId="0" borderId="0" xfId="0" applyFont="1" applyAlignment="1">
      <alignment horizontal="right" vertical="top"/>
    </xf>
    <xf numFmtId="4" fontId="25" fillId="0" borderId="0" xfId="0" applyNumberFormat="1" applyFont="1" applyAlignment="1">
      <alignment horizontal="center" vertical="top"/>
    </xf>
    <xf numFmtId="2" fontId="39" fillId="0" borderId="0" xfId="0" applyNumberFormat="1" applyFont="1" applyAlignment="1">
      <alignment vertical="top" wrapText="1"/>
    </xf>
    <xf numFmtId="0" fontId="25" fillId="0" borderId="0" xfId="0" applyFont="1" applyAlignment="1">
      <alignment horizontal="center" vertical="top"/>
    </xf>
    <xf numFmtId="0" fontId="23" fillId="0" borderId="0" xfId="0" applyFont="1" applyAlignment="1">
      <alignment horizontal="center" vertical="top"/>
    </xf>
    <xf numFmtId="0" fontId="10" fillId="28" borderId="0" xfId="0" applyFont="1" applyFill="1" applyAlignment="1">
      <alignment vertical="top"/>
    </xf>
    <xf numFmtId="49" fontId="10" fillId="28" borderId="0" xfId="0" applyNumberFormat="1" applyFont="1" applyFill="1" applyAlignment="1">
      <alignment horizontal="left" vertical="top" wrapText="1"/>
    </xf>
    <xf numFmtId="0" fontId="10" fillId="28" borderId="0" xfId="0" applyFont="1" applyFill="1" applyAlignment="1">
      <alignment horizontal="center" vertical="top"/>
    </xf>
    <xf numFmtId="49" fontId="101" fillId="0" borderId="0" xfId="0" applyNumberFormat="1" applyFont="1" applyAlignment="1">
      <alignment vertical="top"/>
    </xf>
    <xf numFmtId="0" fontId="39" fillId="0" borderId="0" xfId="0" applyFont="1" applyAlignment="1">
      <alignment horizontal="right" vertical="top"/>
    </xf>
    <xf numFmtId="0" fontId="39" fillId="0" borderId="0" xfId="0" applyFont="1" applyAlignment="1">
      <alignment horizontal="left" vertical="top"/>
    </xf>
    <xf numFmtId="49" fontId="36" fillId="0" borderId="0" xfId="0" applyNumberFormat="1" applyFont="1" applyAlignment="1">
      <alignment vertical="top" wrapText="1"/>
    </xf>
    <xf numFmtId="3" fontId="55" fillId="0" borderId="0" xfId="0" applyNumberFormat="1" applyFont="1" applyAlignment="1">
      <alignment vertical="top"/>
    </xf>
    <xf numFmtId="0" fontId="55" fillId="0" borderId="0" xfId="0" applyFont="1" applyAlignment="1">
      <alignment vertical="top"/>
    </xf>
    <xf numFmtId="0" fontId="55" fillId="0" borderId="0" xfId="0" applyFont="1" applyAlignment="1">
      <alignment horizontal="right" vertical="top"/>
    </xf>
    <xf numFmtId="0" fontId="55" fillId="0" borderId="0" xfId="0" applyFont="1" applyAlignment="1">
      <alignment horizontal="left" vertical="top"/>
    </xf>
    <xf numFmtId="49" fontId="36" fillId="0" borderId="0" xfId="0" quotePrefix="1" applyNumberFormat="1" applyFont="1" applyAlignment="1">
      <alignment vertical="top" wrapText="1"/>
    </xf>
    <xf numFmtId="3" fontId="39" fillId="0" borderId="0" xfId="0" applyNumberFormat="1" applyFont="1" applyAlignment="1">
      <alignment vertical="top"/>
    </xf>
    <xf numFmtId="0" fontId="52" fillId="0" borderId="0" xfId="0" applyFont="1" applyAlignment="1">
      <alignment horizontal="right" vertical="top"/>
    </xf>
    <xf numFmtId="0" fontId="52" fillId="0" borderId="0" xfId="0" applyFont="1" applyAlignment="1">
      <alignment horizontal="left" vertical="top"/>
    </xf>
    <xf numFmtId="49" fontId="102" fillId="0" borderId="0" xfId="0" quotePrefix="1" applyNumberFormat="1" applyFont="1" applyAlignment="1">
      <alignment vertical="top" wrapText="1"/>
    </xf>
    <xf numFmtId="3" fontId="104" fillId="0" borderId="0" xfId="0" applyNumberFormat="1" applyFont="1" applyAlignment="1">
      <alignment vertical="top"/>
    </xf>
    <xf numFmtId="49" fontId="102" fillId="0" borderId="0" xfId="0" applyNumberFormat="1" applyFont="1" applyAlignment="1">
      <alignment vertical="top" wrapText="1"/>
    </xf>
    <xf numFmtId="0" fontId="105" fillId="0" borderId="0" xfId="0" applyFont="1" applyAlignment="1">
      <alignment vertical="top"/>
    </xf>
    <xf numFmtId="0" fontId="52" fillId="0" borderId="0" xfId="0" applyFont="1" applyAlignment="1">
      <alignment vertical="top"/>
    </xf>
    <xf numFmtId="0" fontId="46" fillId="0" borderId="0" xfId="0" applyFont="1" applyAlignment="1">
      <alignment horizontal="center" vertical="top"/>
    </xf>
    <xf numFmtId="0" fontId="39" fillId="0" borderId="0" xfId="0" applyFont="1" applyAlignment="1">
      <alignment wrapText="1"/>
    </xf>
    <xf numFmtId="0" fontId="24" fillId="0" borderId="0" xfId="0" applyFont="1" applyAlignment="1">
      <alignment horizontal="right" vertical="top"/>
    </xf>
    <xf numFmtId="3" fontId="50" fillId="0" borderId="0" xfId="0" applyNumberFormat="1" applyFont="1" applyAlignment="1">
      <alignment vertical="top"/>
    </xf>
    <xf numFmtId="0" fontId="36" fillId="0" borderId="0" xfId="0" applyFont="1" applyAlignment="1">
      <alignment horizontal="left" vertical="top" wrapText="1"/>
    </xf>
    <xf numFmtId="3" fontId="16" fillId="0" borderId="0" xfId="0" applyNumberFormat="1" applyFont="1" applyAlignment="1">
      <alignment vertical="top"/>
    </xf>
    <xf numFmtId="3" fontId="52" fillId="0" borderId="0" xfId="0" applyNumberFormat="1" applyFont="1" applyAlignment="1">
      <alignment vertical="top"/>
    </xf>
    <xf numFmtId="49" fontId="43" fillId="0" borderId="0" xfId="0" applyNumberFormat="1" applyFont="1" applyAlignment="1">
      <alignment vertical="top" wrapText="1"/>
    </xf>
    <xf numFmtId="49" fontId="39" fillId="0" borderId="0" xfId="0" applyNumberFormat="1" applyFont="1" applyAlignment="1">
      <alignment horizontal="right" vertical="top"/>
    </xf>
    <xf numFmtId="49" fontId="52" fillId="0" borderId="0" xfId="0" applyNumberFormat="1" applyFont="1" applyAlignment="1">
      <alignment horizontal="right" vertical="top"/>
    </xf>
    <xf numFmtId="0" fontId="102" fillId="0" borderId="0" xfId="0" applyFont="1" applyAlignment="1">
      <alignment horizontal="left" vertical="top" wrapText="1"/>
    </xf>
    <xf numFmtId="49" fontId="106" fillId="0" borderId="0" xfId="0" applyNumberFormat="1" applyFont="1" applyAlignment="1">
      <alignment vertical="top" wrapText="1"/>
    </xf>
    <xf numFmtId="49" fontId="24" fillId="0" borderId="2" xfId="0" applyNumberFormat="1" applyFont="1" applyBorder="1" applyAlignment="1">
      <alignment horizontal="right" vertical="top"/>
    </xf>
    <xf numFmtId="49" fontId="24" fillId="0" borderId="2" xfId="0" applyNumberFormat="1" applyFont="1" applyBorder="1" applyAlignment="1">
      <alignment horizontal="left" vertical="top"/>
    </xf>
    <xf numFmtId="0" fontId="24" fillId="0" borderId="2" xfId="0" applyFont="1" applyBorder="1" applyAlignment="1">
      <alignment horizontal="right" vertical="top"/>
    </xf>
    <xf numFmtId="49" fontId="36" fillId="0" borderId="0" xfId="0" applyNumberFormat="1" applyFont="1" applyAlignment="1">
      <alignment horizontal="left" vertical="top" wrapText="1"/>
    </xf>
    <xf numFmtId="1" fontId="21" fillId="0" borderId="0" xfId="0" applyNumberFormat="1" applyFont="1" applyAlignment="1">
      <alignment vertical="top"/>
    </xf>
    <xf numFmtId="0" fontId="13" fillId="0" borderId="0" xfId="0" quotePrefix="1" applyFont="1" applyAlignment="1">
      <alignment vertical="top" wrapText="1"/>
    </xf>
    <xf numFmtId="0" fontId="107" fillId="0" borderId="0" xfId="0" applyFont="1" applyAlignment="1">
      <alignment vertical="top"/>
    </xf>
    <xf numFmtId="49" fontId="52" fillId="0" borderId="0" xfId="0" applyNumberFormat="1" applyFont="1" applyAlignment="1">
      <alignment vertical="top" wrapText="1"/>
    </xf>
    <xf numFmtId="49" fontId="39" fillId="0" borderId="0" xfId="0" quotePrefix="1" applyNumberFormat="1" applyFont="1" applyAlignment="1">
      <alignment vertical="top" wrapText="1"/>
    </xf>
    <xf numFmtId="9" fontId="33" fillId="0" borderId="0" xfId="9" applyFont="1" applyFill="1" applyAlignment="1">
      <alignment horizontal="center" vertical="top"/>
    </xf>
    <xf numFmtId="0" fontId="110" fillId="0" borderId="0" xfId="0" applyFont="1" applyAlignment="1">
      <alignment vertical="top"/>
    </xf>
    <xf numFmtId="49" fontId="10" fillId="0" borderId="0" xfId="0" applyNumberFormat="1" applyFont="1" applyAlignment="1">
      <alignment horizontal="left" vertical="top" wrapText="1"/>
    </xf>
    <xf numFmtId="2" fontId="32" fillId="0" borderId="0" xfId="0" applyNumberFormat="1" applyFont="1" applyAlignment="1">
      <alignment horizontal="center"/>
    </xf>
    <xf numFmtId="0" fontId="112" fillId="0" borderId="0" xfId="0" applyFont="1" applyAlignment="1">
      <alignment horizontal="center" vertical="top"/>
    </xf>
    <xf numFmtId="2" fontId="113" fillId="0" borderId="0" xfId="0" applyNumberFormat="1" applyFont="1" applyAlignment="1">
      <alignment horizontal="center"/>
    </xf>
    <xf numFmtId="0" fontId="39" fillId="0" borderId="0" xfId="0" quotePrefix="1" applyFont="1" applyAlignment="1">
      <alignment horizontal="left" vertical="top" wrapText="1"/>
    </xf>
    <xf numFmtId="0" fontId="52" fillId="0" borderId="0" xfId="0" applyFont="1" applyAlignment="1">
      <alignment horizontal="left" vertical="top" wrapText="1"/>
    </xf>
    <xf numFmtId="0" fontId="117" fillId="0" borderId="0" xfId="175" applyFont="1" applyAlignment="1">
      <alignment horizontal="left" vertical="top" wrapText="1"/>
    </xf>
    <xf numFmtId="0" fontId="31" fillId="0" borderId="0" xfId="0" applyFont="1" applyAlignment="1">
      <alignment horizontal="center" vertical="top"/>
    </xf>
    <xf numFmtId="49" fontId="39" fillId="0" borderId="0" xfId="0" applyNumberFormat="1" applyFont="1" applyAlignment="1">
      <alignment horizontal="left" vertical="top" wrapText="1"/>
    </xf>
    <xf numFmtId="0" fontId="22" fillId="0" borderId="0" xfId="0" applyFont="1" applyAlignment="1">
      <alignment horizontal="right" vertical="top"/>
    </xf>
    <xf numFmtId="0" fontId="22" fillId="0" borderId="0" xfId="0" applyFont="1" applyAlignment="1">
      <alignment horizontal="left" vertical="top"/>
    </xf>
    <xf numFmtId="49" fontId="25" fillId="0" borderId="0" xfId="0" applyNumberFormat="1" applyFont="1" applyAlignment="1">
      <alignment horizontal="left" vertical="top" wrapText="1"/>
    </xf>
    <xf numFmtId="0" fontId="39" fillId="0" borderId="0" xfId="0" quotePrefix="1" applyFont="1" applyAlignment="1">
      <alignment vertical="top" wrapText="1"/>
    </xf>
    <xf numFmtId="49" fontId="39" fillId="0" borderId="0" xfId="0" quotePrefix="1" applyNumberFormat="1" applyFont="1" applyAlignment="1">
      <alignment horizontal="left" vertical="top" wrapText="1"/>
    </xf>
    <xf numFmtId="49" fontId="22" fillId="0" borderId="0" xfId="0" quotePrefix="1" applyNumberFormat="1" applyFont="1" applyAlignment="1">
      <alignment horizontal="left" vertical="top" wrapText="1"/>
    </xf>
    <xf numFmtId="0" fontId="22" fillId="27" borderId="0" xfId="0" applyFont="1" applyFill="1" applyAlignment="1">
      <alignment vertical="top"/>
    </xf>
    <xf numFmtId="49" fontId="22" fillId="0" borderId="0" xfId="0" applyNumberFormat="1" applyFont="1" applyAlignment="1">
      <alignment horizontal="left" vertical="top" wrapText="1"/>
    </xf>
    <xf numFmtId="49" fontId="32" fillId="0" borderId="0" xfId="0" applyNumberFormat="1" applyFont="1" applyAlignment="1">
      <alignment horizontal="left" vertical="top" wrapText="1"/>
    </xf>
    <xf numFmtId="0" fontId="55" fillId="0" borderId="0" xfId="0" applyFont="1" applyAlignment="1">
      <alignment vertical="top" wrapText="1"/>
    </xf>
    <xf numFmtId="3" fontId="32" fillId="0" borderId="0" xfId="0" applyNumberFormat="1" applyFont="1" applyAlignment="1">
      <alignment vertical="top"/>
    </xf>
    <xf numFmtId="0" fontId="52" fillId="0" borderId="0" xfId="0" applyFont="1" applyAlignment="1">
      <alignment vertical="top" wrapText="1"/>
    </xf>
    <xf numFmtId="0" fontId="99" fillId="0" borderId="0" xfId="0" applyFont="1" applyAlignment="1">
      <alignment vertical="top" wrapText="1"/>
    </xf>
    <xf numFmtId="0" fontId="22" fillId="0" borderId="0" xfId="177" quotePrefix="1" applyFont="1" applyAlignment="1">
      <alignment vertical="top" wrapText="1"/>
    </xf>
    <xf numFmtId="0" fontId="109" fillId="0" borderId="0" xfId="0" applyFont="1" applyAlignment="1">
      <alignment horizontal="center" vertical="top"/>
    </xf>
    <xf numFmtId="0" fontId="119" fillId="0" borderId="0" xfId="0" applyFont="1" applyAlignment="1">
      <alignment horizontal="center" vertical="top"/>
    </xf>
    <xf numFmtId="2" fontId="111" fillId="0" borderId="0" xfId="0" applyNumberFormat="1" applyFont="1" applyAlignment="1">
      <alignment horizontal="center"/>
    </xf>
    <xf numFmtId="3" fontId="108" fillId="0" borderId="0" xfId="0" applyNumberFormat="1" applyFont="1" applyAlignment="1">
      <alignment vertical="top"/>
    </xf>
    <xf numFmtId="0" fontId="108" fillId="0" borderId="0" xfId="0" applyFont="1" applyAlignment="1">
      <alignment vertical="top"/>
    </xf>
    <xf numFmtId="49" fontId="0" fillId="0" borderId="0" xfId="0" applyNumberFormat="1" applyAlignment="1">
      <alignment horizontal="left" vertical="top" wrapText="1"/>
    </xf>
    <xf numFmtId="0" fontId="21" fillId="0" borderId="0" xfId="0" applyFont="1" applyAlignment="1">
      <alignment horizontal="left" vertical="top"/>
    </xf>
    <xf numFmtId="49" fontId="0" fillId="0" borderId="0" xfId="0" applyNumberFormat="1" applyAlignment="1">
      <alignment vertical="top" wrapText="1"/>
    </xf>
    <xf numFmtId="0" fontId="112" fillId="0" borderId="0" xfId="0" applyFont="1" applyAlignment="1">
      <alignment vertical="top" wrapText="1"/>
    </xf>
    <xf numFmtId="49" fontId="25" fillId="0" borderId="0" xfId="0" applyNumberFormat="1" applyFont="1" applyAlignment="1">
      <alignment vertical="top" wrapText="1"/>
    </xf>
    <xf numFmtId="0" fontId="11" fillId="0" borderId="0" xfId="0" applyFont="1" applyAlignment="1">
      <alignment horizontal="center"/>
    </xf>
    <xf numFmtId="0" fontId="11" fillId="0" borderId="0" xfId="0" applyFont="1" applyAlignment="1">
      <alignment horizontal="left"/>
    </xf>
    <xf numFmtId="0" fontId="24" fillId="3" borderId="0" xfId="0" applyFont="1" applyFill="1"/>
    <xf numFmtId="0" fontId="24" fillId="3" borderId="0" xfId="0" applyFont="1" applyFill="1" applyAlignment="1">
      <alignment horizontal="center"/>
    </xf>
    <xf numFmtId="4" fontId="21" fillId="0" borderId="0" xfId="0" applyNumberFormat="1" applyFont="1" applyAlignment="1">
      <alignment horizontal="center"/>
    </xf>
    <xf numFmtId="3" fontId="9" fillId="0" borderId="0" xfId="0" applyNumberFormat="1" applyFont="1" applyAlignment="1">
      <alignment horizontal="center"/>
    </xf>
    <xf numFmtId="0" fontId="21" fillId="0" borderId="0" xfId="0" applyFont="1"/>
    <xf numFmtId="0" fontId="21" fillId="0" borderId="0" xfId="0" applyFont="1" applyAlignment="1">
      <alignment horizontal="right"/>
    </xf>
    <xf numFmtId="0" fontId="30" fillId="0" borderId="0" xfId="0" applyFont="1"/>
    <xf numFmtId="4" fontId="30" fillId="0" borderId="0" xfId="0" applyNumberFormat="1" applyFont="1"/>
    <xf numFmtId="4" fontId="30" fillId="0" borderId="0" xfId="0" applyNumberFormat="1" applyFont="1" applyAlignment="1">
      <alignment horizontal="right"/>
    </xf>
    <xf numFmtId="0" fontId="17" fillId="0" borderId="0" xfId="0" applyFont="1" applyAlignment="1">
      <alignment horizontal="center"/>
    </xf>
    <xf numFmtId="0" fontId="13" fillId="0" borderId="0" xfId="0" applyFont="1" applyAlignment="1">
      <alignment horizontal="center"/>
    </xf>
    <xf numFmtId="0" fontId="122" fillId="0" borderId="2" xfId="0" applyFont="1" applyBorder="1" applyAlignment="1">
      <alignment horizontal="left" vertical="top"/>
    </xf>
    <xf numFmtId="0" fontId="122" fillId="0" borderId="2" xfId="0" applyFont="1" applyBorder="1" applyAlignment="1">
      <alignment vertical="top" wrapText="1"/>
    </xf>
    <xf numFmtId="0" fontId="123" fillId="0" borderId="0" xfId="0" applyFont="1" applyAlignment="1">
      <alignment vertical="top"/>
    </xf>
    <xf numFmtId="0" fontId="123" fillId="0" borderId="0" xfId="0" applyFont="1" applyAlignment="1">
      <alignment horizontal="right" vertical="top"/>
    </xf>
    <xf numFmtId="4" fontId="123" fillId="0" borderId="0" xfId="0" applyNumberFormat="1" applyFont="1" applyAlignment="1">
      <alignment horizontal="center" vertical="top"/>
    </xf>
    <xf numFmtId="0" fontId="0" fillId="0" borderId="0" xfId="0" applyAlignment="1">
      <alignment horizontal="left" vertical="top"/>
    </xf>
    <xf numFmtId="0" fontId="23" fillId="0" borderId="2" xfId="0" applyFont="1" applyBorder="1" applyAlignment="1">
      <alignment horizontal="right" vertical="top"/>
    </xf>
    <xf numFmtId="178" fontId="55" fillId="0" borderId="0" xfId="0" applyNumberFormat="1" applyFont="1" applyAlignment="1">
      <alignment horizontal="center"/>
    </xf>
    <xf numFmtId="0" fontId="0" fillId="0" borderId="0" xfId="0" applyAlignment="1">
      <alignment horizontal="right" vertical="top"/>
    </xf>
    <xf numFmtId="178" fontId="17" fillId="0" borderId="0" xfId="0" applyNumberFormat="1" applyFont="1" applyAlignment="1">
      <alignment horizontal="center"/>
    </xf>
    <xf numFmtId="0" fontId="24" fillId="0" borderId="2" xfId="0" applyFont="1" applyBorder="1" applyAlignment="1">
      <alignment horizontal="left" vertical="top"/>
    </xf>
    <xf numFmtId="0" fontId="24" fillId="0" borderId="2" xfId="0" applyFont="1" applyBorder="1" applyAlignment="1">
      <alignment horizontal="right" vertical="top" wrapText="1"/>
    </xf>
    <xf numFmtId="0" fontId="124" fillId="0" borderId="0" xfId="44" applyFont="1" applyFill="1"/>
    <xf numFmtId="0" fontId="118" fillId="0" borderId="0" xfId="0" applyFont="1" applyAlignment="1">
      <alignment vertical="top" wrapText="1"/>
    </xf>
    <xf numFmtId="0" fontId="55" fillId="0" borderId="0" xfId="0" applyFont="1" applyAlignment="1">
      <alignment horizontal="left" vertical="top" wrapText="1"/>
    </xf>
    <xf numFmtId="178" fontId="17" fillId="2" borderId="0" xfId="0" applyNumberFormat="1" applyFont="1" applyFill="1" applyAlignment="1">
      <alignment horizontal="center"/>
    </xf>
    <xf numFmtId="178" fontId="11" fillId="0" borderId="0" xfId="0" applyNumberFormat="1" applyFont="1" applyAlignment="1">
      <alignment horizontal="left" vertical="top"/>
    </xf>
    <xf numFmtId="178" fontId="11" fillId="0" borderId="0" xfId="0" applyNumberFormat="1" applyFont="1" applyAlignment="1">
      <alignment horizontal="center" vertical="top"/>
    </xf>
    <xf numFmtId="178" fontId="27" fillId="0" borderId="0" xfId="0" applyNumberFormat="1" applyFont="1" applyAlignment="1">
      <alignment horizontal="left" vertical="top"/>
    </xf>
    <xf numFmtId="178" fontId="27" fillId="0" borderId="0" xfId="0" applyNumberFormat="1" applyFont="1" applyAlignment="1">
      <alignment horizontal="center" vertical="top"/>
    </xf>
    <xf numFmtId="0" fontId="0" fillId="0" borderId="0" xfId="0"/>
    <xf numFmtId="178" fontId="12" fillId="0" borderId="0" xfId="0" applyNumberFormat="1" applyFont="1" applyAlignment="1">
      <alignment horizontal="left" vertical="top"/>
    </xf>
    <xf numFmtId="178" fontId="12" fillId="0" borderId="0" xfId="0" applyNumberFormat="1" applyFont="1" applyAlignment="1">
      <alignment horizontal="center" vertical="top"/>
    </xf>
    <xf numFmtId="178" fontId="10" fillId="0" borderId="0" xfId="0" applyNumberFormat="1" applyFont="1" applyAlignment="1">
      <alignment horizontal="left" vertical="top"/>
    </xf>
    <xf numFmtId="178" fontId="10" fillId="0" borderId="0" xfId="0" applyNumberFormat="1" applyFont="1" applyAlignment="1">
      <alignment horizontal="center" vertical="top"/>
    </xf>
    <xf numFmtId="0" fontId="23" fillId="0" borderId="0" xfId="0" applyFont="1" applyAlignment="1">
      <alignment horizontal="right" vertical="top"/>
    </xf>
    <xf numFmtId="0" fontId="17" fillId="0" borderId="0" xfId="182" applyFont="1" applyAlignment="1">
      <alignment horizontal="left" vertical="top" wrapText="1"/>
    </xf>
    <xf numFmtId="0" fontId="25" fillId="0" borderId="0" xfId="0" applyFont="1" applyAlignment="1">
      <alignment horizontal="justify" vertical="top" wrapText="1"/>
    </xf>
    <xf numFmtId="0" fontId="15" fillId="0" borderId="0" xfId="0" applyFont="1" applyAlignment="1">
      <alignment horizontal="justify" vertical="top" wrapText="1"/>
    </xf>
    <xf numFmtId="0" fontId="45" fillId="0" borderId="0" xfId="0" applyFont="1" applyAlignment="1">
      <alignment horizontal="left" vertical="top"/>
    </xf>
    <xf numFmtId="0" fontId="24" fillId="0" borderId="0" xfId="0" applyFont="1" applyAlignment="1">
      <alignment horizontal="right" vertical="top" wrapText="1"/>
    </xf>
    <xf numFmtId="0" fontId="128" fillId="0" borderId="0" xfId="0" applyFont="1" applyAlignment="1">
      <alignment horizontal="left" vertical="top" wrapText="1"/>
    </xf>
    <xf numFmtId="0" fontId="55" fillId="0" borderId="0" xfId="182" applyFont="1" applyAlignment="1">
      <alignment horizontal="left" vertical="top" wrapText="1"/>
    </xf>
    <xf numFmtId="49" fontId="39" fillId="0" borderId="0" xfId="185" applyNumberFormat="1" applyFont="1" applyAlignment="1">
      <alignment horizontal="left" vertical="top"/>
    </xf>
    <xf numFmtId="0" fontId="39" fillId="0" borderId="0" xfId="184" applyFont="1" applyAlignment="1">
      <alignment vertical="top" wrapText="1"/>
    </xf>
    <xf numFmtId="0" fontId="24" fillId="0" borderId="0" xfId="0" applyFont="1" applyAlignment="1">
      <alignment horizontal="left"/>
    </xf>
    <xf numFmtId="0" fontId="24" fillId="0" borderId="0" xfId="0" applyFont="1" applyAlignment="1">
      <alignment horizontal="right"/>
    </xf>
    <xf numFmtId="0" fontId="24" fillId="0" borderId="2" xfId="0" applyFont="1" applyBorder="1" applyAlignment="1">
      <alignment horizontal="right"/>
    </xf>
    <xf numFmtId="0" fontId="24" fillId="0" borderId="2" xfId="0" applyFont="1" applyBorder="1" applyAlignment="1">
      <alignment horizontal="left"/>
    </xf>
    <xf numFmtId="178" fontId="25" fillId="0" borderId="0" xfId="0" applyNumberFormat="1" applyFont="1" applyAlignment="1">
      <alignment horizontal="center" vertical="top"/>
    </xf>
    <xf numFmtId="0" fontId="52" fillId="0" borderId="0" xfId="182" applyFont="1" applyAlignment="1">
      <alignment horizontal="left" vertical="top" wrapText="1"/>
    </xf>
    <xf numFmtId="0" fontId="128" fillId="0" borderId="0" xfId="180" applyFont="1" applyAlignment="1">
      <alignment vertical="center" wrapText="1"/>
    </xf>
    <xf numFmtId="0" fontId="22" fillId="0" borderId="0" xfId="186" quotePrefix="1" applyFont="1" applyAlignment="1">
      <alignment vertical="top" wrapText="1"/>
    </xf>
    <xf numFmtId="0" fontId="39" fillId="0" borderId="0" xfId="182" applyFont="1" applyAlignment="1">
      <alignment horizontal="left" vertical="top" wrapText="1"/>
    </xf>
    <xf numFmtId="0" fontId="39" fillId="0" borderId="0" xfId="180" applyFont="1" applyAlignment="1">
      <alignment vertical="center" wrapText="1"/>
    </xf>
    <xf numFmtId="0" fontId="31" fillId="0" borderId="0" xfId="186" applyFont="1" applyAlignment="1">
      <alignment horizontal="justify" vertical="top"/>
    </xf>
    <xf numFmtId="0" fontId="72" fillId="0" borderId="0" xfId="0" applyFont="1" applyAlignment="1">
      <alignment horizontal="justify" vertical="top" wrapText="1"/>
    </xf>
    <xf numFmtId="0" fontId="72" fillId="0" borderId="0" xfId="0" applyFont="1" applyAlignment="1">
      <alignment vertical="top" wrapText="1"/>
    </xf>
    <xf numFmtId="0" fontId="135" fillId="0" borderId="0" xfId="0" applyFont="1" applyAlignment="1">
      <alignment horizontal="justify" vertical="top" wrapText="1"/>
    </xf>
    <xf numFmtId="0" fontId="72" fillId="0" borderId="0" xfId="0" quotePrefix="1" applyFont="1" applyAlignment="1">
      <alignment horizontal="left" vertical="top" wrapText="1"/>
    </xf>
    <xf numFmtId="0" fontId="105" fillId="0" borderId="0" xfId="0" applyFont="1" applyAlignment="1">
      <alignment horizontal="justify" vertical="top" wrapText="1"/>
    </xf>
    <xf numFmtId="0" fontId="38" fillId="0" borderId="0" xfId="0" applyFont="1" applyAlignment="1">
      <alignment horizontal="justify" vertical="top" wrapText="1"/>
    </xf>
    <xf numFmtId="0" fontId="136" fillId="0" borderId="0" xfId="0" applyFont="1" applyAlignment="1">
      <alignment vertical="top" wrapText="1"/>
    </xf>
    <xf numFmtId="0" fontId="135" fillId="0" borderId="0" xfId="187" applyFont="1" applyAlignment="1">
      <alignment horizontal="justify" vertical="top" wrapText="1"/>
    </xf>
    <xf numFmtId="178" fontId="39" fillId="0" borderId="0" xfId="0" applyNumberFormat="1" applyFont="1" applyAlignment="1">
      <alignment horizontal="center" vertical="top"/>
    </xf>
    <xf numFmtId="178" fontId="24" fillId="0" borderId="0" xfId="0" applyNumberFormat="1" applyFont="1" applyAlignment="1">
      <alignment horizontal="right" vertical="top" wrapText="1"/>
    </xf>
    <xf numFmtId="0" fontId="138" fillId="0" borderId="0" xfId="0" applyFont="1" applyAlignment="1">
      <alignment horizontal="left" vertical="top" wrapText="1"/>
    </xf>
    <xf numFmtId="0" fontId="139" fillId="0" borderId="0" xfId="0" applyFont="1" applyAlignment="1">
      <alignment horizontal="left" vertical="top" wrapText="1"/>
    </xf>
    <xf numFmtId="178" fontId="15" fillId="0" borderId="0" xfId="0" applyNumberFormat="1" applyFont="1" applyAlignment="1">
      <alignment horizontal="center" vertical="top"/>
    </xf>
    <xf numFmtId="0" fontId="23" fillId="30" borderId="2" xfId="0" applyFont="1" applyFill="1" applyBorder="1" applyAlignment="1">
      <alignment horizontal="right" vertical="top"/>
    </xf>
    <xf numFmtId="0" fontId="23" fillId="30" borderId="2" xfId="0" applyFont="1" applyFill="1" applyBorder="1" applyAlignment="1">
      <alignment vertical="top"/>
    </xf>
    <xf numFmtId="0" fontId="23" fillId="30" borderId="2" xfId="0" applyFont="1" applyFill="1" applyBorder="1" applyAlignment="1">
      <alignment vertical="top" wrapText="1"/>
    </xf>
    <xf numFmtId="178" fontId="13" fillId="0" borderId="0" xfId="0" applyNumberFormat="1" applyFont="1" applyAlignment="1">
      <alignment horizontal="center" vertical="top"/>
    </xf>
    <xf numFmtId="0" fontId="23" fillId="0" borderId="0" xfId="0" applyFont="1" applyAlignment="1" applyProtection="1">
      <alignment horizontal="right" vertical="top"/>
      <protection locked="0"/>
    </xf>
    <xf numFmtId="0" fontId="23" fillId="0" borderId="0" xfId="0" applyFont="1" applyAlignment="1" applyProtection="1">
      <alignment vertical="top"/>
      <protection locked="0"/>
    </xf>
    <xf numFmtId="0" fontId="23" fillId="0" borderId="0" xfId="0" applyFont="1" applyAlignment="1" applyProtection="1">
      <alignment vertical="top" wrapText="1"/>
      <protection locked="0"/>
    </xf>
    <xf numFmtId="178" fontId="10" fillId="0" borderId="0" xfId="0" applyNumberFormat="1" applyFont="1" applyAlignment="1" applyProtection="1">
      <alignment horizontal="center" vertical="top"/>
      <protection locked="0"/>
    </xf>
    <xf numFmtId="178" fontId="12" fillId="0" borderId="0" xfId="0" applyNumberFormat="1" applyFont="1" applyAlignment="1" applyProtection="1">
      <alignment horizontal="center" vertical="top"/>
      <protection locked="0"/>
    </xf>
    <xf numFmtId="0" fontId="10" fillId="0" borderId="0" xfId="0" applyFont="1" applyAlignment="1" applyProtection="1">
      <alignment horizontal="center" vertical="top"/>
      <protection locked="0"/>
    </xf>
    <xf numFmtId="0" fontId="10" fillId="0" borderId="0" xfId="0" applyFont="1" applyAlignment="1" applyProtection="1">
      <alignment vertical="top"/>
      <protection locked="0"/>
    </xf>
    <xf numFmtId="0" fontId="13" fillId="0" borderId="0" xfId="0" applyFont="1" applyAlignment="1" applyProtection="1">
      <alignment horizontal="right" vertical="top"/>
      <protection locked="0"/>
    </xf>
    <xf numFmtId="0" fontId="13" fillId="0" borderId="0" xfId="0" applyFont="1" applyAlignment="1" applyProtection="1">
      <alignment horizontal="left" vertical="top"/>
      <protection locked="0"/>
    </xf>
    <xf numFmtId="0" fontId="25" fillId="0" borderId="0" xfId="0" applyFont="1" applyAlignment="1" applyProtection="1">
      <alignment horizontal="left" vertical="top" wrapText="1"/>
      <protection locked="0"/>
    </xf>
    <xf numFmtId="178" fontId="13" fillId="0" borderId="0" xfId="0" applyNumberFormat="1" applyFont="1" applyAlignment="1" applyProtection="1">
      <alignment horizontal="center" vertical="top"/>
      <protection locked="0"/>
    </xf>
    <xf numFmtId="0" fontId="12" fillId="0" borderId="0" xfId="0" applyFont="1" applyAlignment="1" applyProtection="1">
      <alignment vertical="top"/>
      <protection locked="0"/>
    </xf>
    <xf numFmtId="178" fontId="22" fillId="0" borderId="0" xfId="0" applyNumberFormat="1" applyFont="1" applyAlignment="1">
      <alignment horizontal="center" vertical="top"/>
    </xf>
    <xf numFmtId="178" fontId="140" fillId="0" borderId="0" xfId="0" applyNumberFormat="1" applyFont="1" applyAlignment="1">
      <alignment horizontal="center" vertical="top"/>
    </xf>
    <xf numFmtId="0" fontId="17" fillId="0" borderId="0" xfId="0" applyFont="1" applyAlignment="1">
      <alignment horizontal="justify" vertical="top" wrapText="1"/>
    </xf>
    <xf numFmtId="0" fontId="17" fillId="0" borderId="0" xfId="0" applyFont="1" applyAlignment="1">
      <alignment horizontal="left" vertical="top" wrapText="1"/>
    </xf>
    <xf numFmtId="0" fontId="37" fillId="0" borderId="0" xfId="0" applyFont="1" applyAlignment="1" applyProtection="1">
      <alignment vertical="top" wrapText="1"/>
      <protection locked="0"/>
    </xf>
    <xf numFmtId="0" fontId="39" fillId="0" borderId="0" xfId="0" applyFont="1" applyAlignment="1" applyProtection="1">
      <alignment vertical="top" wrapText="1"/>
      <protection locked="0"/>
    </xf>
    <xf numFmtId="0" fontId="35" fillId="0" borderId="0" xfId="0" applyFont="1" applyAlignment="1" applyProtection="1">
      <alignment vertical="top" wrapText="1"/>
      <protection locked="0"/>
    </xf>
    <xf numFmtId="178" fontId="16" fillId="0" borderId="0" xfId="0" applyNumberFormat="1" applyFont="1" applyAlignment="1">
      <alignment horizontal="center" vertical="top"/>
    </xf>
    <xf numFmtId="178" fontId="22" fillId="0" borderId="0" xfId="0" applyNumberFormat="1" applyFont="1" applyAlignment="1">
      <alignment horizontal="left" vertical="top"/>
    </xf>
    <xf numFmtId="0" fontId="39" fillId="0" borderId="0" xfId="0" applyFont="1" applyAlignment="1">
      <alignment horizontal="justify" vertical="top" wrapText="1"/>
    </xf>
    <xf numFmtId="0" fontId="55" fillId="0" borderId="0" xfId="181" applyFont="1" applyAlignment="1">
      <alignment vertical="top" wrapText="1"/>
    </xf>
    <xf numFmtId="49" fontId="55" fillId="0" borderId="0" xfId="0" applyNumberFormat="1" applyFont="1" applyAlignment="1">
      <alignment horizontal="left" vertical="top" wrapText="1"/>
    </xf>
    <xf numFmtId="0" fontId="46" fillId="0" borderId="0" xfId="0" applyFont="1" applyAlignment="1">
      <alignment vertical="top" wrapText="1"/>
    </xf>
    <xf numFmtId="0" fontId="18" fillId="0" borderId="0" xfId="0" applyFont="1" applyAlignment="1">
      <alignment horizontal="left" vertical="top" wrapText="1"/>
    </xf>
    <xf numFmtId="0" fontId="39" fillId="0" borderId="0" xfId="0" applyFont="1" applyFill="1" applyAlignment="1">
      <alignment vertical="top" wrapText="1"/>
    </xf>
    <xf numFmtId="0" fontId="0" fillId="0" borderId="0" xfId="0" applyFill="1"/>
    <xf numFmtId="3" fontId="18" fillId="0" borderId="2" xfId="0" applyNumberFormat="1" applyFont="1" applyBorder="1" applyAlignment="1">
      <alignment horizontal="right"/>
    </xf>
    <xf numFmtId="0" fontId="10" fillId="0" borderId="0" xfId="0" applyFont="1" applyAlignment="1">
      <alignment horizontal="right"/>
    </xf>
    <xf numFmtId="3" fontId="10" fillId="0" borderId="0" xfId="0" applyNumberFormat="1" applyFont="1" applyAlignment="1">
      <alignment horizontal="right"/>
    </xf>
    <xf numFmtId="0" fontId="18" fillId="0" borderId="0" xfId="0" applyFont="1" applyAlignment="1">
      <alignment horizontal="right"/>
    </xf>
    <xf numFmtId="3" fontId="18" fillId="0" borderId="0" xfId="0" applyNumberFormat="1" applyFont="1" applyAlignment="1">
      <alignment horizontal="right"/>
    </xf>
    <xf numFmtId="0" fontId="27" fillId="0" borderId="0" xfId="0" applyFont="1" applyAlignment="1">
      <alignment horizontal="right"/>
    </xf>
    <xf numFmtId="3" fontId="27" fillId="0" borderId="0" xfId="0" applyNumberFormat="1" applyFont="1" applyAlignment="1">
      <alignment horizontal="right"/>
    </xf>
    <xf numFmtId="0" fontId="11" fillId="0" borderId="0" xfId="0" applyFont="1" applyAlignment="1">
      <alignment horizontal="right"/>
    </xf>
    <xf numFmtId="0" fontId="12" fillId="0" borderId="0" xfId="0" applyFont="1" applyAlignment="1">
      <alignment horizontal="right"/>
    </xf>
    <xf numFmtId="0" fontId="15" fillId="0" borderId="0" xfId="0" applyFont="1" applyAlignment="1">
      <alignment horizontal="right"/>
    </xf>
    <xf numFmtId="3" fontId="15" fillId="0" borderId="0" xfId="0" applyNumberFormat="1" applyFont="1" applyAlignment="1">
      <alignment horizontal="right"/>
    </xf>
    <xf numFmtId="0" fontId="13" fillId="0" borderId="0" xfId="0" applyFont="1" applyAlignment="1">
      <alignment horizontal="right"/>
    </xf>
    <xf numFmtId="0" fontId="31" fillId="0" borderId="2" xfId="0" applyFont="1" applyBorder="1" applyAlignment="1">
      <alignment horizontal="right"/>
    </xf>
    <xf numFmtId="3" fontId="31" fillId="0" borderId="2" xfId="0" applyNumberFormat="1" applyFont="1" applyBorder="1" applyAlignment="1">
      <alignment horizontal="right"/>
    </xf>
    <xf numFmtId="0" fontId="22" fillId="0" borderId="2" xfId="0" applyFont="1" applyBorder="1" applyAlignment="1">
      <alignment horizontal="right"/>
    </xf>
    <xf numFmtId="0" fontId="14" fillId="0" borderId="0" xfId="0" applyFont="1" applyAlignment="1">
      <alignment horizontal="right"/>
    </xf>
    <xf numFmtId="3" fontId="14" fillId="0" borderId="0" xfId="0" applyNumberFormat="1" applyFont="1" applyAlignment="1">
      <alignment horizontal="right"/>
    </xf>
    <xf numFmtId="4" fontId="17" fillId="0" borderId="0" xfId="0" applyNumberFormat="1" applyFont="1" applyAlignment="1">
      <alignment horizontal="right"/>
    </xf>
    <xf numFmtId="1" fontId="14" fillId="0" borderId="0" xfId="0" applyNumberFormat="1" applyFont="1" applyAlignment="1">
      <alignment horizontal="right"/>
    </xf>
    <xf numFmtId="4" fontId="18" fillId="0" borderId="2" xfId="0" applyNumberFormat="1" applyFont="1" applyBorder="1" applyAlignment="1">
      <alignment horizontal="right"/>
    </xf>
    <xf numFmtId="4" fontId="10" fillId="0" borderId="0" xfId="0" applyNumberFormat="1" applyFont="1" applyAlignment="1">
      <alignment horizontal="right"/>
    </xf>
    <xf numFmtId="0" fontId="0" fillId="0" borderId="0" xfId="0" applyAlignment="1">
      <alignment horizontal="right"/>
    </xf>
    <xf numFmtId="3" fontId="0" fillId="0" borderId="0" xfId="0" applyNumberFormat="1" applyAlignment="1">
      <alignment horizontal="right"/>
    </xf>
    <xf numFmtId="4" fontId="18" fillId="0" borderId="0" xfId="0" applyNumberFormat="1" applyFont="1" applyAlignment="1">
      <alignment horizontal="right"/>
    </xf>
    <xf numFmtId="49" fontId="31" fillId="0" borderId="2" xfId="0" applyNumberFormat="1" applyFont="1" applyBorder="1" applyAlignment="1">
      <alignment horizontal="right"/>
    </xf>
    <xf numFmtId="49" fontId="22" fillId="0" borderId="2" xfId="0" applyNumberFormat="1" applyFont="1" applyBorder="1" applyAlignment="1">
      <alignment horizontal="right"/>
    </xf>
    <xf numFmtId="0" fontId="17" fillId="0" borderId="0" xfId="0" applyFont="1" applyAlignment="1">
      <alignment horizontal="right"/>
    </xf>
    <xf numFmtId="4" fontId="24" fillId="0" borderId="0" xfId="0" applyNumberFormat="1" applyFont="1" applyAlignment="1">
      <alignment horizontal="right"/>
    </xf>
    <xf numFmtId="0" fontId="100" fillId="0" borderId="0" xfId="0" applyFont="1" applyAlignment="1">
      <alignment horizontal="right"/>
    </xf>
    <xf numFmtId="3" fontId="100" fillId="0" borderId="0" xfId="0" applyNumberFormat="1" applyFont="1" applyAlignment="1">
      <alignment horizontal="right"/>
    </xf>
    <xf numFmtId="0" fontId="10" fillId="0" borderId="0" xfId="0" applyFont="1" applyAlignment="1">
      <alignment horizontal="center" vertical="center"/>
    </xf>
    <xf numFmtId="0" fontId="10" fillId="3" borderId="0" xfId="0" applyFont="1" applyFill="1" applyAlignment="1">
      <alignment horizontal="center" vertical="center"/>
    </xf>
    <xf numFmtId="49" fontId="10" fillId="3" borderId="0" xfId="0" applyNumberFormat="1" applyFont="1" applyFill="1" applyAlignment="1">
      <alignment horizontal="center" vertical="center" wrapText="1"/>
    </xf>
    <xf numFmtId="3" fontId="10" fillId="3" borderId="0" xfId="0" applyNumberFormat="1" applyFont="1" applyFill="1" applyAlignment="1">
      <alignment horizontal="center" vertical="center"/>
    </xf>
    <xf numFmtId="4" fontId="13" fillId="0" borderId="0" xfId="0" applyNumberFormat="1" applyFont="1" applyAlignment="1">
      <alignment horizontal="right"/>
    </xf>
    <xf numFmtId="3" fontId="31" fillId="0" borderId="0" xfId="0" applyNumberFormat="1" applyFont="1" applyAlignment="1">
      <alignment horizontal="right"/>
    </xf>
    <xf numFmtId="49" fontId="22" fillId="0" borderId="0" xfId="0" applyNumberFormat="1" applyFont="1" applyAlignment="1">
      <alignment horizontal="right"/>
    </xf>
    <xf numFmtId="0" fontId="22" fillId="0" borderId="0" xfId="0" applyFont="1" applyAlignment="1">
      <alignment horizontal="right"/>
    </xf>
    <xf numFmtId="176" fontId="14" fillId="0" borderId="0" xfId="0" applyNumberFormat="1" applyFont="1" applyAlignment="1">
      <alignment horizontal="right"/>
    </xf>
    <xf numFmtId="0" fontId="12" fillId="0" borderId="0" xfId="0" applyFont="1" applyAlignment="1">
      <alignment horizontal="center" vertical="center"/>
    </xf>
    <xf numFmtId="4" fontId="46" fillId="0" borderId="0" xfId="0" applyNumberFormat="1" applyFont="1" applyAlignment="1">
      <alignment horizontal="right"/>
    </xf>
    <xf numFmtId="3" fontId="46" fillId="0" borderId="0" xfId="0" applyNumberFormat="1" applyFont="1" applyAlignment="1">
      <alignment horizontal="right" vertical="top"/>
    </xf>
    <xf numFmtId="1" fontId="46" fillId="0" borderId="0" xfId="0" applyNumberFormat="1" applyFont="1" applyAlignment="1">
      <alignment horizontal="right"/>
    </xf>
    <xf numFmtId="3" fontId="46" fillId="0" borderId="0" xfId="0" applyNumberFormat="1" applyFont="1" applyAlignment="1">
      <alignment horizontal="right"/>
    </xf>
    <xf numFmtId="3" fontId="12" fillId="0" borderId="0" xfId="0" applyNumberFormat="1" applyFont="1" applyAlignment="1">
      <alignment horizontal="right"/>
    </xf>
    <xf numFmtId="3" fontId="22" fillId="0" borderId="2" xfId="0" applyNumberFormat="1" applyFont="1" applyBorder="1" applyAlignment="1">
      <alignment horizontal="right"/>
    </xf>
    <xf numFmtId="177" fontId="46" fillId="0" borderId="0" xfId="0" applyNumberFormat="1" applyFont="1" applyAlignment="1">
      <alignment horizontal="right"/>
    </xf>
    <xf numFmtId="4" fontId="55" fillId="0" borderId="0" xfId="0" applyNumberFormat="1" applyFont="1" applyAlignment="1">
      <alignment horizontal="right"/>
    </xf>
    <xf numFmtId="2" fontId="46" fillId="0" borderId="0" xfId="0" applyNumberFormat="1" applyFont="1" applyAlignment="1">
      <alignment horizontal="right"/>
    </xf>
    <xf numFmtId="1" fontId="103" fillId="0" borderId="0" xfId="0" applyNumberFormat="1" applyFont="1" applyAlignment="1">
      <alignment horizontal="right"/>
    </xf>
    <xf numFmtId="4" fontId="104" fillId="0" borderId="0" xfId="0" applyNumberFormat="1" applyFont="1" applyAlignment="1">
      <alignment horizontal="right"/>
    </xf>
    <xf numFmtId="3" fontId="103" fillId="0" borderId="0" xfId="0" applyNumberFormat="1" applyFont="1" applyAlignment="1">
      <alignment horizontal="right"/>
    </xf>
    <xf numFmtId="0" fontId="28" fillId="0" borderId="0" xfId="0" applyFont="1" applyAlignment="1">
      <alignment horizontal="right"/>
    </xf>
    <xf numFmtId="0" fontId="10" fillId="28" borderId="0" xfId="0" applyFont="1" applyFill="1" applyAlignment="1">
      <alignment horizontal="center" vertical="center"/>
    </xf>
    <xf numFmtId="49" fontId="10" fillId="28" borderId="0" xfId="0" applyNumberFormat="1" applyFont="1" applyFill="1" applyAlignment="1">
      <alignment horizontal="center" vertical="center" wrapText="1"/>
    </xf>
    <xf numFmtId="4" fontId="24" fillId="0" borderId="2" xfId="0" applyNumberFormat="1" applyFont="1" applyBorder="1" applyAlignment="1">
      <alignment horizontal="right"/>
    </xf>
    <xf numFmtId="3" fontId="51" fillId="0" borderId="0" xfId="0" applyNumberFormat="1" applyFont="1" applyAlignment="1">
      <alignment horizontal="right"/>
    </xf>
    <xf numFmtId="3" fontId="17" fillId="0" borderId="0" xfId="0" applyNumberFormat="1" applyFont="1" applyAlignment="1">
      <alignment horizontal="right"/>
    </xf>
    <xf numFmtId="3" fontId="114" fillId="0" borderId="0" xfId="0" applyNumberFormat="1" applyFont="1" applyAlignment="1">
      <alignment horizontal="right"/>
    </xf>
    <xf numFmtId="3" fontId="104" fillId="0" borderId="0" xfId="0" applyNumberFormat="1" applyFont="1" applyAlignment="1">
      <alignment horizontal="right"/>
    </xf>
    <xf numFmtId="0" fontId="52" fillId="0" borderId="0" xfId="0" applyFont="1" applyAlignment="1">
      <alignment horizontal="right"/>
    </xf>
    <xf numFmtId="0" fontId="55" fillId="0" borderId="0" xfId="0" applyFont="1" applyAlignment="1">
      <alignment horizontal="right"/>
    </xf>
    <xf numFmtId="3" fontId="55" fillId="0" borderId="0" xfId="0" applyNumberFormat="1" applyFont="1" applyAlignment="1">
      <alignment horizontal="right"/>
    </xf>
    <xf numFmtId="1" fontId="115" fillId="0" borderId="0" xfId="0" applyNumberFormat="1" applyFont="1" applyAlignment="1">
      <alignment horizontal="right"/>
    </xf>
    <xf numFmtId="4" fontId="116" fillId="0" borderId="0" xfId="0" applyNumberFormat="1" applyFont="1" applyAlignment="1">
      <alignment horizontal="right"/>
    </xf>
    <xf numFmtId="4" fontId="21" fillId="0" borderId="0" xfId="0" applyNumberFormat="1" applyFont="1" applyAlignment="1">
      <alignment horizontal="right"/>
    </xf>
    <xf numFmtId="4" fontId="11" fillId="0" borderId="0" xfId="0" applyNumberFormat="1" applyFont="1" applyAlignment="1">
      <alignment horizontal="right"/>
    </xf>
    <xf numFmtId="4" fontId="27" fillId="0" borderId="0" xfId="0" applyNumberFormat="1" applyFont="1" applyAlignment="1">
      <alignment horizontal="right"/>
    </xf>
    <xf numFmtId="0" fontId="31" fillId="0" borderId="0" xfId="0" applyFont="1" applyAlignment="1">
      <alignment horizontal="right"/>
    </xf>
    <xf numFmtId="4" fontId="12" fillId="0" borderId="0" xfId="0" applyNumberFormat="1" applyFont="1" applyAlignment="1">
      <alignment horizontal="right"/>
    </xf>
    <xf numFmtId="0" fontId="25" fillId="0" borderId="0" xfId="0" applyFont="1" applyAlignment="1">
      <alignment horizontal="right"/>
    </xf>
    <xf numFmtId="4" fontId="22" fillId="0" borderId="2" xfId="0" applyNumberFormat="1" applyFont="1" applyBorder="1" applyAlignment="1">
      <alignment horizontal="right"/>
    </xf>
    <xf numFmtId="4" fontId="22" fillId="0" borderId="0" xfId="0" applyNumberFormat="1" applyFont="1" applyAlignment="1">
      <alignment horizontal="right"/>
    </xf>
    <xf numFmtId="178" fontId="55" fillId="0" borderId="0" xfId="0" applyNumberFormat="1" applyFont="1" applyAlignment="1">
      <alignment horizontal="right"/>
    </xf>
    <xf numFmtId="1" fontId="25" fillId="0" borderId="0" xfId="0" applyNumberFormat="1" applyFont="1" applyAlignment="1">
      <alignment horizontal="right"/>
    </xf>
    <xf numFmtId="3" fontId="25" fillId="0" borderId="0" xfId="0" applyNumberFormat="1" applyFont="1" applyAlignment="1">
      <alignment horizontal="right"/>
    </xf>
    <xf numFmtId="0" fontId="33" fillId="0" borderId="0" xfId="0" applyFont="1" applyAlignment="1">
      <alignment horizontal="right" vertical="top"/>
    </xf>
    <xf numFmtId="0" fontId="46" fillId="0" borderId="0" xfId="0" applyFont="1" applyAlignment="1">
      <alignment horizontal="right"/>
    </xf>
    <xf numFmtId="0" fontId="142" fillId="0" borderId="0" xfId="0" applyFont="1" applyAlignment="1">
      <alignment horizontal="right"/>
    </xf>
    <xf numFmtId="178" fontId="10" fillId="0" borderId="0" xfId="0" applyNumberFormat="1" applyFont="1" applyAlignment="1">
      <alignment horizontal="center" vertical="center"/>
    </xf>
    <xf numFmtId="0" fontId="31" fillId="3" borderId="0" xfId="0" applyFont="1" applyFill="1" applyAlignment="1">
      <alignment horizontal="center" vertical="center"/>
    </xf>
    <xf numFmtId="4" fontId="10" fillId="3" borderId="0" xfId="0" applyNumberFormat="1" applyFont="1" applyFill="1" applyAlignment="1">
      <alignment horizontal="center" vertical="center"/>
    </xf>
    <xf numFmtId="0" fontId="31" fillId="30" borderId="2" xfId="0" applyFont="1" applyFill="1" applyBorder="1" applyAlignment="1">
      <alignment horizontal="right"/>
    </xf>
    <xf numFmtId="3" fontId="31" fillId="30" borderId="2" xfId="0" applyNumberFormat="1" applyFont="1" applyFill="1" applyBorder="1" applyAlignment="1">
      <alignment horizontal="right"/>
    </xf>
    <xf numFmtId="4" fontId="22" fillId="30" borderId="2" xfId="0" applyNumberFormat="1" applyFont="1" applyFill="1" applyBorder="1" applyAlignment="1">
      <alignment horizontal="right"/>
    </xf>
    <xf numFmtId="0" fontId="31" fillId="0" borderId="0" xfId="0" applyFont="1" applyAlignment="1" applyProtection="1">
      <alignment horizontal="right"/>
      <protection locked="0"/>
    </xf>
    <xf numFmtId="3" fontId="31" fillId="0" borderId="0" xfId="0" applyNumberFormat="1" applyFont="1" applyAlignment="1" applyProtection="1">
      <alignment horizontal="right"/>
      <protection locked="0"/>
    </xf>
    <xf numFmtId="4" fontId="22" fillId="0" borderId="0" xfId="0" applyNumberFormat="1" applyFont="1" applyAlignment="1" applyProtection="1">
      <alignment horizontal="right"/>
      <protection locked="0"/>
    </xf>
    <xf numFmtId="1" fontId="46" fillId="0" borderId="0" xfId="0" applyNumberFormat="1" applyFont="1" applyAlignment="1" applyProtection="1">
      <alignment horizontal="right"/>
      <protection locked="0"/>
    </xf>
    <xf numFmtId="3" fontId="46" fillId="0" borderId="0" xfId="0" applyNumberFormat="1" applyFont="1" applyAlignment="1" applyProtection="1">
      <alignment horizontal="right"/>
      <protection locked="0"/>
    </xf>
    <xf numFmtId="178" fontId="55" fillId="0" borderId="0" xfId="0" applyNumberFormat="1" applyFont="1" applyAlignment="1" applyProtection="1">
      <alignment horizontal="right"/>
      <protection locked="0"/>
    </xf>
    <xf numFmtId="178" fontId="104" fillId="0" borderId="0" xfId="0" applyNumberFormat="1" applyFont="1" applyAlignment="1">
      <alignment horizontal="right"/>
    </xf>
    <xf numFmtId="178" fontId="17" fillId="0" borderId="0" xfId="0" applyNumberFormat="1" applyFont="1" applyAlignment="1">
      <alignment horizontal="right"/>
    </xf>
    <xf numFmtId="0" fontId="24" fillId="0" borderId="0" xfId="0" applyFont="1" applyAlignment="1">
      <alignment horizontal="right" vertical="center"/>
    </xf>
    <xf numFmtId="178" fontId="39" fillId="0" borderId="0" xfId="0" applyNumberFormat="1" applyFont="1" applyAlignment="1">
      <alignment horizontal="right"/>
    </xf>
    <xf numFmtId="4" fontId="46" fillId="0" borderId="2" xfId="0" applyNumberFormat="1" applyFont="1" applyBorder="1" applyAlignment="1">
      <alignment horizontal="right"/>
    </xf>
    <xf numFmtId="0" fontId="39" fillId="0" borderId="0" xfId="0" applyFont="1" applyAlignment="1">
      <alignment horizontal="right"/>
    </xf>
    <xf numFmtId="178" fontId="12" fillId="0" borderId="0" xfId="0" applyNumberFormat="1" applyFont="1" applyAlignment="1">
      <alignment horizontal="center" vertical="center"/>
    </xf>
    <xf numFmtId="0" fontId="10" fillId="29" borderId="0" xfId="0" applyFont="1" applyFill="1" applyAlignment="1">
      <alignment horizontal="center" vertical="center"/>
    </xf>
    <xf numFmtId="4" fontId="10" fillId="29" borderId="0" xfId="0" applyNumberFormat="1" applyFont="1" applyFill="1" applyAlignment="1">
      <alignment horizontal="center" vertical="center"/>
    </xf>
    <xf numFmtId="1" fontId="22" fillId="0" borderId="0" xfId="0" applyNumberFormat="1" applyFont="1" applyAlignment="1">
      <alignment horizontal="right"/>
    </xf>
    <xf numFmtId="169" fontId="22" fillId="0" borderId="0" xfId="0" applyNumberFormat="1" applyFont="1" applyAlignment="1">
      <alignment horizontal="right"/>
    </xf>
    <xf numFmtId="0" fontId="130" fillId="0" borderId="0" xfId="0" applyFont="1" applyAlignment="1">
      <alignment horizontal="right"/>
    </xf>
    <xf numFmtId="3" fontId="130" fillId="0" borderId="0" xfId="0" applyNumberFormat="1" applyFont="1" applyAlignment="1">
      <alignment horizontal="right"/>
    </xf>
    <xf numFmtId="0" fontId="130" fillId="0" borderId="0" xfId="0" applyFont="1" applyAlignment="1">
      <alignment horizontal="right" vertical="top"/>
    </xf>
    <xf numFmtId="3" fontId="130" fillId="0" borderId="0" xfId="0" applyNumberFormat="1" applyFont="1" applyAlignment="1">
      <alignment horizontal="right" vertical="top"/>
    </xf>
    <xf numFmtId="178" fontId="55" fillId="0" borderId="0" xfId="0" applyNumberFormat="1" applyFont="1" applyAlignment="1">
      <alignment horizontal="right" vertical="top"/>
    </xf>
    <xf numFmtId="0" fontId="134" fillId="0" borderId="0" xfId="0" applyFont="1" applyAlignment="1">
      <alignment horizontal="right"/>
    </xf>
    <xf numFmtId="3" fontId="134" fillId="0" borderId="0" xfId="0" applyNumberFormat="1" applyFont="1" applyAlignment="1">
      <alignment horizontal="right"/>
    </xf>
    <xf numFmtId="1" fontId="131" fillId="0" borderId="0" xfId="0" applyNumberFormat="1" applyFont="1" applyAlignment="1">
      <alignment horizontal="right"/>
    </xf>
    <xf numFmtId="3" fontId="131" fillId="0" borderId="0" xfId="0" applyNumberFormat="1" applyFont="1" applyAlignment="1">
      <alignment horizontal="right"/>
    </xf>
    <xf numFmtId="178" fontId="132" fillId="0" borderId="0" xfId="0" applyNumberFormat="1" applyFont="1" applyAlignment="1">
      <alignment horizontal="right"/>
    </xf>
    <xf numFmtId="0" fontId="46" fillId="0" borderId="0" xfId="0" applyFont="1" applyAlignment="1">
      <alignment horizontal="right" vertical="top"/>
    </xf>
    <xf numFmtId="49" fontId="136" fillId="0" borderId="0" xfId="0" applyNumberFormat="1" applyFont="1" applyAlignment="1">
      <alignment horizontal="right" vertical="top" wrapText="1"/>
    </xf>
    <xf numFmtId="0" fontId="136" fillId="0" borderId="0" xfId="0" applyFont="1" applyAlignment="1">
      <alignment horizontal="right" vertical="top" wrapText="1"/>
    </xf>
    <xf numFmtId="0" fontId="137" fillId="0" borderId="0" xfId="0" applyFont="1" applyAlignment="1">
      <alignment horizontal="right" wrapText="1"/>
    </xf>
    <xf numFmtId="0" fontId="72" fillId="0" borderId="0" xfId="0" applyFont="1" applyAlignment="1">
      <alignment horizontal="right" vertical="top" wrapText="1"/>
    </xf>
    <xf numFmtId="49" fontId="72" fillId="0" borderId="0" xfId="0" applyNumberFormat="1" applyFont="1" applyAlignment="1">
      <alignment horizontal="right" vertical="top" wrapText="1"/>
    </xf>
    <xf numFmtId="178" fontId="137" fillId="0" borderId="0" xfId="0" applyNumberFormat="1" applyFont="1" applyAlignment="1">
      <alignment horizontal="right" wrapText="1"/>
    </xf>
    <xf numFmtId="49" fontId="105" fillId="0" borderId="0" xfId="0" applyNumberFormat="1" applyFont="1" applyAlignment="1">
      <alignment horizontal="right" vertical="top" wrapText="1"/>
    </xf>
    <xf numFmtId="0" fontId="105" fillId="0" borderId="0" xfId="0" applyFont="1" applyAlignment="1">
      <alignment horizontal="right" vertical="top" wrapText="1"/>
    </xf>
    <xf numFmtId="1" fontId="46" fillId="0" borderId="0" xfId="0" applyNumberFormat="1" applyFont="1" applyAlignment="1">
      <alignment horizontal="right" wrapText="1"/>
    </xf>
    <xf numFmtId="3" fontId="22" fillId="0" borderId="0" xfId="0" applyNumberFormat="1" applyFont="1" applyAlignment="1">
      <alignment horizontal="right"/>
    </xf>
    <xf numFmtId="0" fontId="32" fillId="0" borderId="0" xfId="0" applyFont="1" applyAlignment="1">
      <alignment horizontal="right"/>
    </xf>
    <xf numFmtId="4" fontId="103" fillId="0" borderId="0" xfId="0" applyNumberFormat="1" applyFont="1" applyAlignment="1">
      <alignment horizontal="right"/>
    </xf>
    <xf numFmtId="2" fontId="14" fillId="0" borderId="0" xfId="0" applyNumberFormat="1" applyFont="1" applyAlignment="1">
      <alignment horizontal="right"/>
    </xf>
    <xf numFmtId="0" fontId="108" fillId="0" borderId="0" xfId="0" applyFont="1" applyAlignment="1">
      <alignment horizontal="right"/>
    </xf>
    <xf numFmtId="177" fontId="51" fillId="0" borderId="0" xfId="0" applyNumberFormat="1" applyFont="1" applyAlignment="1">
      <alignment horizontal="right"/>
    </xf>
    <xf numFmtId="3" fontId="120" fillId="0" borderId="0" xfId="0" applyNumberFormat="1" applyFont="1" applyAlignment="1">
      <alignment horizontal="right"/>
    </xf>
    <xf numFmtId="9" fontId="33" fillId="0" borderId="0" xfId="9" applyFont="1" applyFill="1" applyAlignment="1">
      <alignment horizontal="right"/>
    </xf>
    <xf numFmtId="49" fontId="13" fillId="0" borderId="0" xfId="0" applyNumberFormat="1" applyFont="1" applyFill="1" applyAlignment="1">
      <alignment horizontal="right" vertical="top"/>
    </xf>
    <xf numFmtId="49" fontId="13" fillId="0" borderId="0" xfId="0" applyNumberFormat="1" applyFont="1" applyFill="1" applyAlignment="1">
      <alignment horizontal="left" vertical="top"/>
    </xf>
    <xf numFmtId="1" fontId="14" fillId="0" borderId="0" xfId="0" applyNumberFormat="1" applyFont="1" applyFill="1" applyAlignment="1">
      <alignment horizontal="right"/>
    </xf>
    <xf numFmtId="4" fontId="17" fillId="0" borderId="0" xfId="0" applyNumberFormat="1" applyFont="1" applyFill="1" applyAlignment="1">
      <alignment horizontal="right"/>
    </xf>
    <xf numFmtId="0" fontId="12" fillId="0" borderId="0" xfId="0" applyFont="1" applyFill="1" applyAlignment="1">
      <alignment vertical="top"/>
    </xf>
    <xf numFmtId="0" fontId="12" fillId="0" borderId="0" xfId="0" applyFont="1" applyFill="1" applyAlignment="1">
      <alignment horizontal="right"/>
    </xf>
    <xf numFmtId="0" fontId="10" fillId="0" borderId="0" xfId="0" applyFont="1" applyFill="1" applyAlignment="1">
      <alignment vertical="top"/>
    </xf>
    <xf numFmtId="4" fontId="36" fillId="0" borderId="0" xfId="0" applyNumberFormat="1" applyFont="1" applyFill="1" applyBorder="1" applyAlignment="1">
      <alignment horizontal="center" vertical="top" wrapText="1"/>
    </xf>
    <xf numFmtId="0" fontId="35" fillId="0" borderId="0" xfId="0" applyFont="1" applyFill="1" applyAlignment="1">
      <alignment horizontal="center" vertical="top" wrapText="1"/>
    </xf>
    <xf numFmtId="4" fontId="12" fillId="0" borderId="0" xfId="0" applyNumberFormat="1" applyFont="1" applyFill="1" applyBorder="1" applyAlignment="1">
      <alignment horizontal="right"/>
    </xf>
    <xf numFmtId="4" fontId="36" fillId="0" borderId="0" xfId="0" applyNumberFormat="1" applyFont="1" applyFill="1" applyBorder="1" applyAlignment="1">
      <alignment horizontal="right" vertical="center" wrapText="1"/>
    </xf>
    <xf numFmtId="4" fontId="22" fillId="0" borderId="2" xfId="0" applyNumberFormat="1" applyFont="1" applyFill="1" applyBorder="1" applyAlignment="1">
      <alignment horizontal="right"/>
    </xf>
    <xf numFmtId="4" fontId="46" fillId="0" borderId="0" xfId="0" applyNumberFormat="1" applyFont="1" applyFill="1" applyBorder="1" applyAlignment="1">
      <alignment horizontal="right"/>
    </xf>
    <xf numFmtId="4" fontId="12" fillId="0" borderId="0" xfId="0" applyNumberFormat="1" applyFont="1" applyBorder="1" applyAlignment="1">
      <alignment horizontal="right"/>
    </xf>
    <xf numFmtId="4" fontId="13" fillId="0" borderId="0" xfId="0" applyNumberFormat="1" applyFont="1" applyBorder="1" applyAlignment="1">
      <alignment horizontal="right"/>
    </xf>
    <xf numFmtId="4" fontId="10" fillId="3" borderId="0" xfId="0" applyNumberFormat="1" applyFont="1" applyFill="1" applyBorder="1" applyAlignment="1">
      <alignment horizontal="right"/>
    </xf>
    <xf numFmtId="4" fontId="14" fillId="0" borderId="0" xfId="0" applyNumberFormat="1" applyFont="1" applyBorder="1" applyAlignment="1">
      <alignment horizontal="right"/>
    </xf>
    <xf numFmtId="4" fontId="17" fillId="0" borderId="0" xfId="0" applyNumberFormat="1" applyFont="1" applyBorder="1" applyAlignment="1">
      <alignment horizontal="right"/>
    </xf>
    <xf numFmtId="4" fontId="46" fillId="0" borderId="0" xfId="0" applyNumberFormat="1" applyFont="1" applyBorder="1" applyAlignment="1">
      <alignment horizontal="right"/>
    </xf>
    <xf numFmtId="1" fontId="14" fillId="0" borderId="0" xfId="0" applyNumberFormat="1" applyFont="1" applyBorder="1" applyAlignment="1">
      <alignment horizontal="right"/>
    </xf>
    <xf numFmtId="0" fontId="39" fillId="0" borderId="0" xfId="0" applyFont="1" applyFill="1" applyAlignment="1">
      <alignment vertical="top"/>
    </xf>
    <xf numFmtId="0" fontId="39" fillId="0" borderId="0" xfId="0" applyFont="1" applyFill="1" applyAlignment="1">
      <alignment horizontal="right" vertical="top"/>
    </xf>
    <xf numFmtId="2" fontId="61" fillId="0" borderId="0" xfId="5" applyNumberFormat="1" applyFont="1" applyFill="1" applyAlignment="1">
      <alignment vertical="top" wrapText="1"/>
    </xf>
    <xf numFmtId="0" fontId="13" fillId="0" borderId="0" xfId="0" applyFont="1" applyFill="1" applyAlignment="1">
      <alignment horizontal="left" vertical="top"/>
    </xf>
    <xf numFmtId="4" fontId="55" fillId="0" borderId="0" xfId="0" applyNumberFormat="1" applyFont="1" applyFill="1" applyBorder="1" applyAlignment="1">
      <alignment horizontal="right"/>
    </xf>
    <xf numFmtId="4" fontId="55" fillId="0" borderId="0" xfId="0" applyNumberFormat="1" applyFont="1" applyBorder="1" applyAlignment="1">
      <alignment horizontal="right"/>
    </xf>
    <xf numFmtId="0" fontId="35" fillId="0" borderId="0" xfId="0" applyFont="1" applyFill="1" applyAlignment="1">
      <alignment horizontal="right" wrapText="1"/>
    </xf>
    <xf numFmtId="2" fontId="39" fillId="0" borderId="0" xfId="5" applyNumberFormat="1" applyFont="1" applyFill="1" applyBorder="1" applyAlignment="1" applyProtection="1">
      <alignment horizontal="right" vertical="top" wrapText="1"/>
    </xf>
    <xf numFmtId="0" fontId="22" fillId="0" borderId="0" xfId="0" applyFont="1" applyFill="1" applyAlignment="1">
      <alignment vertical="top"/>
    </xf>
    <xf numFmtId="1" fontId="46" fillId="0" borderId="0" xfId="0" applyNumberFormat="1" applyFont="1" applyFill="1" applyAlignment="1">
      <alignment horizontal="right"/>
    </xf>
    <xf numFmtId="3" fontId="46" fillId="0" borderId="0" xfId="0" applyNumberFormat="1" applyFont="1" applyFill="1" applyAlignment="1">
      <alignment horizontal="right"/>
    </xf>
    <xf numFmtId="4" fontId="55" fillId="0" borderId="0" xfId="0" applyNumberFormat="1" applyFont="1" applyFill="1" applyAlignment="1">
      <alignment horizontal="right"/>
    </xf>
    <xf numFmtId="0" fontId="39" fillId="0" borderId="0" xfId="0" applyFont="1" applyFill="1" applyAlignment="1">
      <alignment horizontal="left" vertical="top"/>
    </xf>
    <xf numFmtId="3" fontId="51" fillId="0" borderId="0" xfId="0" applyNumberFormat="1" applyFont="1" applyFill="1" applyAlignment="1">
      <alignment horizontal="right"/>
    </xf>
    <xf numFmtId="0" fontId="22" fillId="0" borderId="2" xfId="0" applyFont="1" applyFill="1" applyBorder="1" applyAlignment="1">
      <alignment horizontal="right"/>
    </xf>
    <xf numFmtId="3" fontId="22" fillId="0" borderId="2" xfId="0" applyNumberFormat="1" applyFont="1" applyFill="1" applyBorder="1" applyAlignment="1">
      <alignment horizontal="right"/>
    </xf>
    <xf numFmtId="1" fontId="46" fillId="0" borderId="0" xfId="177" applyNumberFormat="1" applyFont="1" applyFill="1" applyAlignment="1">
      <alignment horizontal="right"/>
    </xf>
    <xf numFmtId="3" fontId="46" fillId="0" borderId="0" xfId="177" applyNumberFormat="1" applyFont="1" applyFill="1" applyAlignment="1">
      <alignment horizontal="right"/>
    </xf>
    <xf numFmtId="0" fontId="39" fillId="0" borderId="0" xfId="177" applyFont="1" applyFill="1" applyAlignment="1">
      <alignment horizontal="right" wrapText="1"/>
    </xf>
    <xf numFmtId="0" fontId="13" fillId="0" borderId="0" xfId="0" applyFont="1" applyFill="1" applyAlignment="1">
      <alignment horizontal="right"/>
    </xf>
    <xf numFmtId="0" fontId="0" fillId="0" borderId="0" xfId="0" applyFill="1" applyAlignment="1">
      <alignment horizontal="right"/>
    </xf>
    <xf numFmtId="49" fontId="39" fillId="0" borderId="0" xfId="0" applyNumberFormat="1" applyFont="1" applyFill="1" applyAlignment="1">
      <alignment horizontal="right" vertical="top"/>
    </xf>
    <xf numFmtId="49" fontId="39" fillId="0" borderId="0" xfId="0" applyNumberFormat="1" applyFont="1" applyFill="1" applyAlignment="1">
      <alignment horizontal="left" vertical="top"/>
    </xf>
    <xf numFmtId="0" fontId="39" fillId="0" borderId="0" xfId="177" applyFont="1" applyFill="1" applyAlignment="1">
      <alignment vertical="top" wrapText="1"/>
    </xf>
    <xf numFmtId="1" fontId="46" fillId="0" borderId="0" xfId="0" applyNumberFormat="1" applyFont="1" applyFill="1" applyAlignment="1">
      <alignment horizontal="center" vertical="top" wrapText="1"/>
    </xf>
    <xf numFmtId="1" fontId="46" fillId="0" borderId="0" xfId="0" applyNumberFormat="1" applyFont="1" applyFill="1" applyAlignment="1">
      <alignment horizontal="center" vertical="top"/>
    </xf>
    <xf numFmtId="3" fontId="46" fillId="0" borderId="0" xfId="0" applyNumberFormat="1" applyFont="1" applyFill="1" applyAlignment="1">
      <alignment horizontal="center" vertical="top"/>
    </xf>
    <xf numFmtId="4" fontId="55" fillId="0" borderId="0" xfId="0" applyNumberFormat="1" applyFont="1" applyFill="1" applyAlignment="1">
      <alignment horizontal="center" vertical="top"/>
    </xf>
    <xf numFmtId="3" fontId="22" fillId="0" borderId="0" xfId="0" applyNumberFormat="1" applyFont="1" applyFill="1" applyAlignment="1">
      <alignment horizontal="center" vertical="top"/>
    </xf>
    <xf numFmtId="0" fontId="22" fillId="0" borderId="0" xfId="0" applyFont="1" applyFill="1" applyAlignment="1">
      <alignment horizontal="center" vertical="top"/>
    </xf>
    <xf numFmtId="49" fontId="23" fillId="0" borderId="0" xfId="0" applyNumberFormat="1" applyFont="1" applyFill="1" applyAlignment="1">
      <alignment horizontal="right" vertical="top"/>
    </xf>
    <xf numFmtId="49" fontId="23" fillId="0" borderId="0" xfId="0" applyNumberFormat="1" applyFont="1" applyFill="1" applyAlignment="1">
      <alignment vertical="top"/>
    </xf>
    <xf numFmtId="0" fontId="108" fillId="0" borderId="0" xfId="0" applyFont="1" applyFill="1" applyAlignment="1">
      <alignment vertical="top"/>
    </xf>
    <xf numFmtId="49" fontId="24" fillId="0" borderId="2" xfId="0" applyNumberFormat="1" applyFont="1" applyFill="1" applyBorder="1" applyAlignment="1">
      <alignment horizontal="right" vertical="top"/>
    </xf>
    <xf numFmtId="49" fontId="24" fillId="0" borderId="2" xfId="0" applyNumberFormat="1" applyFont="1" applyFill="1" applyBorder="1" applyAlignment="1">
      <alignment horizontal="left" vertical="top"/>
    </xf>
    <xf numFmtId="1" fontId="46" fillId="0" borderId="0" xfId="0" applyNumberFormat="1" applyFont="1" applyFill="1" applyAlignment="1">
      <alignment horizontal="right" wrapText="1"/>
    </xf>
    <xf numFmtId="0" fontId="22" fillId="0" borderId="0" xfId="0" applyFont="1" applyFill="1" applyAlignment="1">
      <alignment horizontal="left" vertical="top"/>
    </xf>
    <xf numFmtId="177" fontId="46" fillId="0" borderId="0" xfId="0" applyNumberFormat="1" applyFont="1" applyFill="1" applyAlignment="1">
      <alignment horizontal="right"/>
    </xf>
    <xf numFmtId="178" fontId="55" fillId="0" borderId="0" xfId="0" applyNumberFormat="1" applyFont="1" applyFill="1" applyAlignment="1">
      <alignment horizontal="right"/>
    </xf>
    <xf numFmtId="0" fontId="0" fillId="0" borderId="0" xfId="0" applyFill="1" applyAlignment="1">
      <alignment horizontal="right" vertical="top"/>
    </xf>
    <xf numFmtId="0" fontId="33" fillId="0" borderId="0" xfId="0" applyFont="1" applyFill="1" applyAlignment="1">
      <alignment horizontal="right"/>
    </xf>
    <xf numFmtId="178" fontId="17" fillId="0" borderId="0" xfId="0" applyNumberFormat="1" applyFont="1" applyFill="1" applyAlignment="1">
      <alignment horizontal="right"/>
    </xf>
    <xf numFmtId="1" fontId="25" fillId="0" borderId="0" xfId="0" applyNumberFormat="1" applyFont="1" applyFill="1" applyAlignment="1">
      <alignment horizontal="right"/>
    </xf>
    <xf numFmtId="3" fontId="25" fillId="0" borderId="0" xfId="0" applyNumberFormat="1" applyFont="1" applyFill="1" applyAlignment="1">
      <alignment horizontal="right"/>
    </xf>
    <xf numFmtId="0" fontId="10" fillId="0" borderId="0" xfId="0" applyFont="1" applyFill="1" applyAlignment="1">
      <alignment horizontal="right"/>
    </xf>
    <xf numFmtId="0" fontId="39" fillId="0" borderId="0" xfId="0" applyFont="1" applyAlignment="1">
      <alignment horizontal="left" vertical="top" wrapText="1"/>
    </xf>
    <xf numFmtId="0" fontId="31" fillId="0" borderId="0" xfId="0" applyNumberFormat="1" applyFont="1" applyFill="1" applyBorder="1" applyAlignment="1"/>
    <xf numFmtId="1" fontId="32" fillId="0" borderId="0" xfId="0" applyNumberFormat="1" applyFont="1" applyFill="1" applyBorder="1" applyAlignment="1">
      <alignment horizontal="center" vertical="top"/>
    </xf>
    <xf numFmtId="0" fontId="10" fillId="0" borderId="0" xfId="0" applyNumberFormat="1" applyFont="1" applyFill="1" applyBorder="1" applyAlignment="1"/>
    <xf numFmtId="1" fontId="9" fillId="0" borderId="0" xfId="0" applyNumberFormat="1" applyFont="1" applyFill="1" applyBorder="1" applyAlignment="1">
      <alignment horizontal="center" vertical="top"/>
    </xf>
    <xf numFmtId="4" fontId="33" fillId="0" borderId="0" xfId="0" applyNumberFormat="1" applyFont="1" applyFill="1" applyBorder="1" applyAlignment="1"/>
    <xf numFmtId="1" fontId="28" fillId="0" borderId="0" xfId="0" applyNumberFormat="1" applyFont="1" applyFill="1" applyBorder="1" applyAlignment="1">
      <alignment horizontal="center" vertical="top"/>
    </xf>
    <xf numFmtId="4" fontId="14" fillId="0" borderId="0" xfId="0" applyNumberFormat="1" applyFont="1" applyFill="1" applyBorder="1" applyAlignment="1"/>
    <xf numFmtId="1" fontId="17" fillId="0" borderId="0" xfId="0" applyNumberFormat="1" applyFont="1" applyFill="1" applyBorder="1" applyAlignment="1">
      <alignment horizontal="center" vertical="top"/>
    </xf>
    <xf numFmtId="0" fontId="15" fillId="0" borderId="0" xfId="0" applyNumberFormat="1" applyFont="1" applyFill="1" applyBorder="1" applyAlignment="1"/>
    <xf numFmtId="0" fontId="13" fillId="0" borderId="0" xfId="0" applyFont="1" applyFill="1" applyAlignment="1">
      <alignment horizontal="left" wrapText="1"/>
    </xf>
    <xf numFmtId="0" fontId="12" fillId="0" borderId="0" xfId="0" applyFont="1" applyBorder="1" applyAlignment="1">
      <alignment horizontal="right"/>
    </xf>
    <xf numFmtId="0" fontId="12" fillId="0" borderId="0" xfId="0" applyNumberFormat="1" applyFont="1" applyBorder="1" applyAlignment="1">
      <alignment horizontal="right"/>
    </xf>
    <xf numFmtId="0" fontId="13" fillId="0" borderId="0" xfId="0" applyNumberFormat="1" applyFont="1" applyBorder="1" applyAlignment="1">
      <alignment horizontal="right"/>
    </xf>
    <xf numFmtId="0" fontId="10" fillId="3" borderId="0" xfId="0" applyFont="1" applyFill="1" applyBorder="1" applyAlignment="1">
      <alignment horizontal="right"/>
    </xf>
    <xf numFmtId="0" fontId="10" fillId="3" borderId="0" xfId="0" applyNumberFormat="1" applyFont="1" applyFill="1" applyBorder="1" applyAlignment="1">
      <alignment horizontal="right"/>
    </xf>
    <xf numFmtId="0" fontId="22" fillId="0" borderId="2" xfId="0" applyNumberFormat="1" applyFont="1" applyBorder="1" applyAlignment="1">
      <alignment horizontal="right"/>
    </xf>
    <xf numFmtId="0" fontId="39" fillId="0" borderId="0" xfId="0" applyFont="1" applyFill="1" applyBorder="1" applyAlignment="1">
      <alignment horizontal="right" vertical="top" wrapText="1"/>
    </xf>
    <xf numFmtId="0" fontId="39" fillId="0" borderId="0" xfId="0" applyFont="1" applyFill="1" applyBorder="1" applyAlignment="1">
      <alignment horizontal="right"/>
    </xf>
    <xf numFmtId="4" fontId="35" fillId="0" borderId="0" xfId="0" applyNumberFormat="1" applyFont="1" applyFill="1" applyAlignment="1">
      <alignment horizontal="right"/>
    </xf>
    <xf numFmtId="0" fontId="12" fillId="0" borderId="0" xfId="0" applyFont="1" applyFill="1" applyBorder="1" applyAlignment="1">
      <alignment horizontal="right"/>
    </xf>
    <xf numFmtId="4" fontId="51" fillId="0" borderId="0" xfId="0" applyNumberFormat="1" applyFont="1" applyBorder="1" applyAlignment="1">
      <alignment horizontal="right"/>
    </xf>
    <xf numFmtId="1" fontId="46" fillId="0" borderId="0" xfId="0" applyNumberFormat="1" applyFont="1" applyBorder="1" applyAlignment="1">
      <alignment horizontal="right"/>
    </xf>
    <xf numFmtId="0" fontId="10" fillId="0" borderId="0" xfId="0" applyNumberFormat="1" applyFont="1" applyFill="1" applyBorder="1" applyAlignment="1">
      <alignment horizontal="center" vertical="center"/>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wrapText="1"/>
    </xf>
    <xf numFmtId="0" fontId="10" fillId="3"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1" fontId="46" fillId="0" borderId="0" xfId="0" applyNumberFormat="1" applyFont="1" applyFill="1" applyBorder="1" applyAlignment="1">
      <alignment horizontal="right"/>
    </xf>
    <xf numFmtId="0" fontId="22" fillId="0" borderId="0" xfId="0" applyFont="1" applyBorder="1" applyAlignment="1">
      <alignment horizontal="right"/>
    </xf>
    <xf numFmtId="0" fontId="22" fillId="0" borderId="0" xfId="0" applyNumberFormat="1" applyFont="1" applyBorder="1" applyAlignment="1">
      <alignment horizontal="right"/>
    </xf>
    <xf numFmtId="0" fontId="22" fillId="0" borderId="0" xfId="0" applyFont="1" applyFill="1" applyBorder="1" applyAlignment="1">
      <alignment horizontal="right" vertical="top"/>
    </xf>
    <xf numFmtId="4" fontId="22" fillId="0" borderId="0" xfId="0" applyNumberFormat="1" applyFont="1" applyBorder="1" applyAlignment="1">
      <alignment horizontal="right"/>
    </xf>
    <xf numFmtId="0" fontId="37" fillId="0" borderId="0" xfId="0" applyFont="1" applyFill="1" applyBorder="1" applyAlignment="1">
      <alignment vertical="top" wrapText="1"/>
    </xf>
    <xf numFmtId="0" fontId="13" fillId="0" borderId="0" xfId="0" applyFont="1" applyBorder="1" applyAlignment="1">
      <alignment horizontal="right"/>
    </xf>
    <xf numFmtId="0" fontId="10" fillId="3" borderId="0" xfId="0" applyFont="1" applyFill="1" applyBorder="1" applyAlignment="1">
      <alignment horizontal="center" vertical="top"/>
    </xf>
    <xf numFmtId="49" fontId="10" fillId="3" borderId="0" xfId="0" applyNumberFormat="1" applyFont="1" applyFill="1" applyBorder="1" applyAlignment="1">
      <alignment horizontal="center" vertical="top" wrapText="1"/>
    </xf>
    <xf numFmtId="0" fontId="10" fillId="3" borderId="0" xfId="0" applyFont="1" applyFill="1" applyBorder="1" applyAlignment="1">
      <alignment horizontal="center"/>
    </xf>
    <xf numFmtId="0" fontId="10" fillId="0" borderId="0" xfId="0" applyFont="1" applyFill="1" applyBorder="1" applyAlignment="1">
      <alignment horizontal="center" vertical="top"/>
    </xf>
    <xf numFmtId="0" fontId="35" fillId="0" borderId="0" xfId="6" applyFont="1" applyFill="1" applyAlignment="1">
      <alignment horizontal="right" vertical="top" wrapText="1"/>
    </xf>
    <xf numFmtId="0" fontId="39" fillId="0" borderId="0" xfId="0" applyFont="1" applyFill="1" applyAlignment="1">
      <alignment horizontal="left" vertical="top" wrapText="1"/>
    </xf>
    <xf numFmtId="0" fontId="15" fillId="0" borderId="0" xfId="0" applyFont="1" applyFill="1" applyAlignment="1">
      <alignment horizontal="center" vertical="top"/>
    </xf>
    <xf numFmtId="2" fontId="9" fillId="0" borderId="0" xfId="0" applyNumberFormat="1" applyFont="1" applyFill="1" applyAlignment="1">
      <alignment horizontal="center"/>
    </xf>
    <xf numFmtId="0" fontId="13" fillId="0" borderId="0" xfId="0" applyFont="1" applyFill="1" applyAlignment="1">
      <alignment vertical="top"/>
    </xf>
    <xf numFmtId="49" fontId="13" fillId="0" borderId="0" xfId="0" applyNumberFormat="1" applyFont="1" applyFill="1" applyAlignment="1">
      <alignment vertical="top" wrapText="1"/>
    </xf>
    <xf numFmtId="4" fontId="10" fillId="28" borderId="0" xfId="0" applyNumberFormat="1" applyFont="1" applyFill="1" applyAlignment="1">
      <alignment horizontal="center" vertical="center"/>
    </xf>
    <xf numFmtId="4" fontId="14" fillId="0" borderId="0" xfId="0" applyNumberFormat="1" applyFont="1" applyAlignment="1">
      <alignment horizontal="right"/>
    </xf>
    <xf numFmtId="4" fontId="9" fillId="0" borderId="0" xfId="0" applyNumberFormat="1" applyFont="1" applyAlignment="1">
      <alignment horizontal="right"/>
    </xf>
    <xf numFmtId="4" fontId="18" fillId="0" borderId="2" xfId="0" applyNumberFormat="1" applyFont="1" applyBorder="1" applyAlignment="1">
      <alignment horizontal="right" vertical="top"/>
    </xf>
    <xf numFmtId="4" fontId="46" fillId="0" borderId="0" xfId="0" applyNumberFormat="1" applyFont="1" applyFill="1" applyAlignment="1">
      <alignment horizontal="right"/>
    </xf>
    <xf numFmtId="49" fontId="36" fillId="0" borderId="0" xfId="0" applyNumberFormat="1" applyFont="1" applyFill="1" applyAlignment="1">
      <alignment vertical="top" wrapText="1"/>
    </xf>
    <xf numFmtId="0" fontId="17" fillId="0" borderId="0" xfId="0" applyFont="1" applyFill="1" applyAlignment="1">
      <alignment vertical="top"/>
    </xf>
    <xf numFmtId="0" fontId="18" fillId="0" borderId="0" xfId="0" applyFont="1" applyFill="1" applyAlignment="1">
      <alignment vertical="top"/>
    </xf>
    <xf numFmtId="0" fontId="26" fillId="0" borderId="2" xfId="0" applyFont="1" applyFill="1" applyBorder="1" applyAlignment="1">
      <alignment vertical="top" wrapText="1"/>
    </xf>
    <xf numFmtId="0" fontId="26" fillId="0" borderId="2" xfId="0" applyFont="1" applyFill="1" applyBorder="1" applyAlignment="1">
      <alignment horizontal="right"/>
    </xf>
    <xf numFmtId="0" fontId="26" fillId="0" borderId="0" xfId="0" applyFont="1" applyFill="1" applyAlignment="1">
      <alignment vertical="top"/>
    </xf>
    <xf numFmtId="0" fontId="9" fillId="0" borderId="0" xfId="0" applyFont="1" applyFill="1" applyAlignment="1">
      <alignment vertical="top"/>
    </xf>
    <xf numFmtId="49" fontId="9" fillId="0" borderId="0" xfId="0" applyNumberFormat="1" applyFont="1" applyFill="1" applyAlignment="1">
      <alignment horizontal="left" vertical="top" wrapText="1"/>
    </xf>
    <xf numFmtId="0" fontId="110" fillId="0" borderId="0" xfId="0" applyFont="1" applyFill="1" applyAlignment="1">
      <alignment vertical="top"/>
    </xf>
    <xf numFmtId="49" fontId="24" fillId="0" borderId="0" xfId="0" applyNumberFormat="1" applyFont="1" applyFill="1" applyAlignment="1">
      <alignment vertical="top"/>
    </xf>
    <xf numFmtId="0" fontId="24" fillId="0" borderId="0" xfId="0" applyFont="1" applyFill="1" applyAlignment="1">
      <alignment horizontal="left" vertical="top" wrapText="1"/>
    </xf>
    <xf numFmtId="4" fontId="24" fillId="0" borderId="0" xfId="0" applyNumberFormat="1" applyFont="1" applyFill="1" applyAlignment="1">
      <alignment horizontal="right"/>
    </xf>
    <xf numFmtId="0" fontId="24" fillId="0" borderId="0" xfId="0" applyFont="1" applyFill="1" applyAlignment="1">
      <alignment horizontal="right"/>
    </xf>
    <xf numFmtId="0" fontId="24" fillId="0" borderId="0" xfId="0" applyFont="1" applyFill="1" applyAlignment="1">
      <alignment vertical="top"/>
    </xf>
    <xf numFmtId="49" fontId="28" fillId="0" borderId="0" xfId="0" applyNumberFormat="1" applyFont="1" applyFill="1" applyAlignment="1">
      <alignment vertical="top"/>
    </xf>
    <xf numFmtId="49" fontId="28" fillId="0" borderId="0" xfId="0" applyNumberFormat="1" applyFont="1" applyFill="1" applyAlignment="1">
      <alignment vertical="top" wrapText="1"/>
    </xf>
    <xf numFmtId="0" fontId="28" fillId="0" borderId="0" xfId="0" applyFont="1" applyFill="1" applyAlignment="1">
      <alignment horizontal="right"/>
    </xf>
    <xf numFmtId="4" fontId="28" fillId="0" borderId="0" xfId="0" applyNumberFormat="1" applyFont="1" applyFill="1" applyAlignment="1">
      <alignment horizontal="right"/>
    </xf>
    <xf numFmtId="0" fontId="39" fillId="0" borderId="0" xfId="0" quotePrefix="1" applyFont="1" applyFill="1" applyAlignment="1">
      <alignment horizontal="left" vertical="top" wrapText="1"/>
    </xf>
    <xf numFmtId="0" fontId="25" fillId="0" borderId="0" xfId="0" applyFont="1" applyFill="1" applyAlignment="1">
      <alignment horizontal="center" vertical="top"/>
    </xf>
    <xf numFmtId="2" fontId="32" fillId="0" borderId="0" xfId="0" applyNumberFormat="1" applyFont="1" applyFill="1" applyAlignment="1">
      <alignment horizontal="center"/>
    </xf>
    <xf numFmtId="3" fontId="39" fillId="0" borderId="0" xfId="0" applyNumberFormat="1" applyFont="1" applyFill="1" applyAlignment="1">
      <alignment vertical="top"/>
    </xf>
    <xf numFmtId="49" fontId="52" fillId="0" borderId="0" xfId="0" applyNumberFormat="1" applyFont="1" applyFill="1" applyAlignment="1">
      <alignment vertical="top" wrapText="1"/>
    </xf>
    <xf numFmtId="3" fontId="19" fillId="0" borderId="0" xfId="0" applyNumberFormat="1" applyFont="1" applyFill="1" applyAlignment="1">
      <alignment vertical="top"/>
    </xf>
    <xf numFmtId="0" fontId="46" fillId="0" borderId="0" xfId="0" applyFont="1" applyFill="1" applyAlignment="1">
      <alignment horizontal="center" vertical="top"/>
    </xf>
    <xf numFmtId="3" fontId="55" fillId="0" borderId="0" xfId="0" applyNumberFormat="1" applyFont="1" applyFill="1" applyAlignment="1">
      <alignment vertical="top"/>
    </xf>
    <xf numFmtId="49" fontId="36" fillId="0" borderId="0" xfId="0" quotePrefix="1" applyNumberFormat="1" applyFont="1" applyFill="1" applyAlignment="1">
      <alignment vertical="top" wrapText="1"/>
    </xf>
    <xf numFmtId="4" fontId="24" fillId="0" borderId="2" xfId="0" applyNumberFormat="1" applyFont="1" applyFill="1" applyBorder="1" applyAlignment="1">
      <alignment horizontal="right"/>
    </xf>
    <xf numFmtId="49" fontId="39" fillId="0" borderId="0" xfId="0" applyNumberFormat="1" applyFont="1" applyFill="1" applyAlignment="1">
      <alignment horizontal="left" vertical="top" wrapText="1"/>
    </xf>
    <xf numFmtId="0" fontId="39" fillId="0" borderId="0" xfId="0" applyFont="1" applyFill="1" applyAlignment="1">
      <alignment horizontal="right"/>
    </xf>
    <xf numFmtId="0" fontId="32" fillId="0" borderId="0" xfId="0" applyFont="1" applyFill="1" applyAlignment="1">
      <alignment vertical="top"/>
    </xf>
    <xf numFmtId="49" fontId="32" fillId="0" borderId="0" xfId="0" applyNumberFormat="1" applyFont="1" applyFill="1" applyAlignment="1">
      <alignment horizontal="left" vertical="top" wrapText="1"/>
    </xf>
    <xf numFmtId="0" fontId="32" fillId="0" borderId="0" xfId="0" applyFont="1" applyFill="1" applyAlignment="1">
      <alignment horizontal="right"/>
    </xf>
    <xf numFmtId="0" fontId="55" fillId="0" borderId="0" xfId="0" applyFont="1" applyFill="1" applyAlignment="1">
      <alignment vertical="top"/>
    </xf>
    <xf numFmtId="0" fontId="55" fillId="0" borderId="0" xfId="0" applyFont="1" applyFill="1" applyAlignment="1">
      <alignment vertical="top" wrapText="1"/>
    </xf>
    <xf numFmtId="0" fontId="55" fillId="0" borderId="0" xfId="0" applyFont="1" applyFill="1" applyAlignment="1">
      <alignment horizontal="right"/>
    </xf>
    <xf numFmtId="3" fontId="32" fillId="0" borderId="0" xfId="0" applyNumberFormat="1" applyFont="1" applyFill="1" applyAlignment="1">
      <alignment vertical="top"/>
    </xf>
    <xf numFmtId="0" fontId="24" fillId="0" borderId="0" xfId="0" applyFont="1" applyFill="1" applyAlignment="1">
      <alignment horizontal="right" vertical="top"/>
    </xf>
    <xf numFmtId="49" fontId="22" fillId="0" borderId="0" xfId="0" applyNumberFormat="1" applyFont="1" applyFill="1" applyAlignment="1">
      <alignment horizontal="left" vertical="top" wrapText="1"/>
    </xf>
    <xf numFmtId="0" fontId="31" fillId="0" borderId="0" xfId="0" applyFont="1" applyFill="1" applyAlignment="1">
      <alignment vertical="top"/>
    </xf>
    <xf numFmtId="178" fontId="17" fillId="0" borderId="0" xfId="0" applyNumberFormat="1" applyFont="1" applyFill="1" applyAlignment="1">
      <alignment horizontal="center"/>
    </xf>
    <xf numFmtId="0" fontId="23" fillId="0" borderId="2" xfId="0" applyFont="1" applyFill="1" applyBorder="1" applyAlignment="1">
      <alignment horizontal="right" vertical="top"/>
    </xf>
    <xf numFmtId="0" fontId="23" fillId="0" borderId="2" xfId="0" applyFont="1" applyFill="1" applyBorder="1" applyAlignment="1">
      <alignment vertical="top"/>
    </xf>
    <xf numFmtId="0" fontId="24" fillId="0" borderId="0" xfId="0" applyFont="1" applyFill="1" applyAlignment="1">
      <alignment horizontal="right" vertical="top" wrapText="1"/>
    </xf>
    <xf numFmtId="178" fontId="24" fillId="0" borderId="0" xfId="0" applyNumberFormat="1" applyFont="1" applyFill="1" applyAlignment="1">
      <alignment horizontal="right" vertical="top" wrapText="1"/>
    </xf>
    <xf numFmtId="0" fontId="0" fillId="0" borderId="0" xfId="0" applyFill="1" applyAlignment="1">
      <alignment horizontal="left" vertical="top"/>
    </xf>
    <xf numFmtId="0" fontId="130" fillId="0" borderId="0" xfId="0" applyFont="1" applyFill="1" applyAlignment="1">
      <alignment horizontal="right"/>
    </xf>
    <xf numFmtId="0" fontId="55" fillId="0" borderId="0" xfId="182" applyFont="1" applyFill="1" applyAlignment="1">
      <alignment horizontal="left" vertical="top" wrapText="1"/>
    </xf>
    <xf numFmtId="0" fontId="138" fillId="0" borderId="0" xfId="0" applyFont="1" applyFill="1" applyAlignment="1">
      <alignment horizontal="left" vertical="top" wrapText="1"/>
    </xf>
    <xf numFmtId="0" fontId="118" fillId="0" borderId="0" xfId="0" applyFont="1" applyFill="1" applyAlignment="1">
      <alignment vertical="top" wrapText="1"/>
    </xf>
    <xf numFmtId="0" fontId="24" fillId="0" borderId="2" xfId="0" applyFont="1" applyFill="1" applyBorder="1" applyAlignment="1">
      <alignment horizontal="right" vertical="top" wrapText="1"/>
    </xf>
    <xf numFmtId="4" fontId="13" fillId="0" borderId="0" xfId="0" applyNumberFormat="1" applyFont="1" applyFill="1" applyAlignment="1">
      <alignment horizontal="right"/>
    </xf>
    <xf numFmtId="0" fontId="26" fillId="0" borderId="2" xfId="0" applyFont="1" applyFill="1" applyBorder="1" applyAlignment="1">
      <alignment horizontal="left"/>
    </xf>
    <xf numFmtId="4" fontId="46" fillId="0" borderId="2" xfId="0" applyNumberFormat="1" applyFont="1" applyFill="1" applyBorder="1" applyAlignment="1">
      <alignment horizontal="right"/>
    </xf>
    <xf numFmtId="0" fontId="46" fillId="0" borderId="0" xfId="0" applyFont="1" applyFill="1" applyAlignment="1">
      <alignment horizontal="right"/>
    </xf>
    <xf numFmtId="0" fontId="24" fillId="0" borderId="0" xfId="0" applyFont="1" applyFill="1" applyAlignment="1">
      <alignment horizontal="left"/>
    </xf>
    <xf numFmtId="0" fontId="13" fillId="0" borderId="0" xfId="0" applyFont="1" applyAlignment="1">
      <alignment horizontal="left" vertical="top" wrapText="1"/>
    </xf>
    <xf numFmtId="0" fontId="118" fillId="0" borderId="0" xfId="0" applyFont="1" applyAlignment="1">
      <alignment horizontal="right" vertical="top"/>
    </xf>
    <xf numFmtId="0" fontId="118" fillId="0" borderId="0" xfId="0" applyFont="1" applyAlignment="1">
      <alignment horizontal="left" vertical="top"/>
    </xf>
    <xf numFmtId="49" fontId="143" fillId="0" borderId="0" xfId="0" quotePrefix="1" applyNumberFormat="1" applyFont="1" applyAlignment="1">
      <alignment vertical="top" wrapText="1"/>
    </xf>
    <xf numFmtId="1" fontId="130" fillId="0" borderId="0" xfId="0" applyNumberFormat="1" applyFont="1" applyAlignment="1">
      <alignment horizontal="right"/>
    </xf>
    <xf numFmtId="4" fontId="130" fillId="0" borderId="0" xfId="0" applyNumberFormat="1" applyFont="1" applyAlignment="1">
      <alignment horizontal="right"/>
    </xf>
    <xf numFmtId="4" fontId="125" fillId="0" borderId="0" xfId="0" applyNumberFormat="1" applyFont="1" applyAlignment="1">
      <alignment horizontal="right"/>
    </xf>
    <xf numFmtId="3" fontId="125" fillId="0" borderId="0" xfId="0" applyNumberFormat="1" applyFont="1" applyAlignment="1">
      <alignment vertical="top"/>
    </xf>
    <xf numFmtId="0" fontId="125" fillId="0" borderId="0" xfId="0" applyFont="1" applyAlignment="1">
      <alignment vertical="top"/>
    </xf>
    <xf numFmtId="49" fontId="143" fillId="0" borderId="0" xfId="0" applyNumberFormat="1" applyFont="1" applyAlignment="1">
      <alignment vertical="top" wrapText="1"/>
    </xf>
    <xf numFmtId="0" fontId="72" fillId="0" borderId="0" xfId="0" applyFont="1" applyAlignment="1">
      <alignment vertical="top"/>
    </xf>
    <xf numFmtId="0" fontId="118" fillId="0" borderId="0" xfId="0" applyFont="1" applyAlignment="1">
      <alignment vertical="top"/>
    </xf>
    <xf numFmtId="1" fontId="39" fillId="0" borderId="0" xfId="0" applyNumberFormat="1" applyFont="1" applyAlignment="1">
      <alignment horizontal="left" vertical="top"/>
    </xf>
    <xf numFmtId="0" fontId="35" fillId="0" borderId="0" xfId="176" applyFont="1" applyFill="1" applyAlignment="1">
      <alignment vertical="top" wrapText="1"/>
    </xf>
    <xf numFmtId="0" fontId="39" fillId="0" borderId="15" xfId="0" applyFont="1" applyFill="1" applyBorder="1" applyAlignment="1">
      <alignment vertical="top" wrapText="1"/>
    </xf>
    <xf numFmtId="0" fontId="39" fillId="0" borderId="15" xfId="0" applyFont="1" applyFill="1" applyBorder="1" applyAlignment="1" applyProtection="1">
      <alignment vertical="top" wrapText="1"/>
      <protection locked="0"/>
    </xf>
    <xf numFmtId="0" fontId="22" fillId="0" borderId="0" xfId="0" applyFont="1" applyFill="1" applyAlignment="1" applyProtection="1">
      <alignment horizontal="left" vertical="top" wrapText="1"/>
      <protection locked="0"/>
    </xf>
    <xf numFmtId="0" fontId="31" fillId="0" borderId="0" xfId="0" applyFont="1" applyFill="1" applyAlignment="1">
      <alignment vertical="top" wrapText="1"/>
    </xf>
    <xf numFmtId="0" fontId="25" fillId="0" borderId="0" xfId="0" quotePrefix="1" applyFont="1" applyFill="1" applyAlignment="1">
      <alignment vertical="top" wrapText="1"/>
    </xf>
    <xf numFmtId="0" fontId="13" fillId="0" borderId="0" xfId="0" applyFont="1" applyAlignment="1">
      <alignment horizontal="left" vertical="top" wrapText="1"/>
    </xf>
    <xf numFmtId="4" fontId="10" fillId="3" borderId="0" xfId="0" applyNumberFormat="1" applyFont="1" applyFill="1" applyBorder="1" applyAlignment="1">
      <alignment horizontal="right" vertical="center"/>
    </xf>
    <xf numFmtId="1" fontId="14" fillId="0" borderId="4" xfId="0" applyNumberFormat="1" applyFont="1" applyBorder="1" applyAlignment="1">
      <alignment horizontal="right"/>
    </xf>
    <xf numFmtId="4" fontId="14" fillId="0" borderId="4" xfId="0" applyNumberFormat="1" applyFont="1" applyBorder="1" applyAlignment="1">
      <alignment horizontal="right"/>
    </xf>
    <xf numFmtId="4" fontId="17" fillId="0" borderId="4" xfId="0" applyNumberFormat="1" applyFont="1" applyBorder="1" applyAlignment="1">
      <alignment horizontal="right"/>
    </xf>
    <xf numFmtId="49" fontId="12" fillId="0" borderId="0" xfId="0" applyNumberFormat="1" applyFont="1" applyFill="1" applyAlignment="1">
      <alignment horizontal="left" vertical="top"/>
    </xf>
    <xf numFmtId="3" fontId="10" fillId="0" borderId="0" xfId="0" applyNumberFormat="1" applyFont="1" applyFill="1" applyAlignment="1">
      <alignment horizontal="right"/>
    </xf>
    <xf numFmtId="2" fontId="0" fillId="0" borderId="0" xfId="0" applyNumberFormat="1" applyFont="1" applyFill="1" applyAlignment="1">
      <alignment horizontal="right"/>
    </xf>
    <xf numFmtId="2" fontId="31" fillId="0" borderId="0" xfId="0" applyNumberFormat="1" applyFont="1" applyFill="1" applyAlignment="1">
      <alignment horizontal="right"/>
    </xf>
    <xf numFmtId="2" fontId="22" fillId="0" borderId="2" xfId="0" applyNumberFormat="1" applyFont="1" applyFill="1" applyBorder="1" applyAlignment="1">
      <alignment horizontal="right"/>
    </xf>
    <xf numFmtId="2" fontId="55" fillId="0" borderId="0" xfId="0" applyNumberFormat="1" applyFont="1" applyFill="1" applyAlignment="1">
      <alignment horizontal="right"/>
    </xf>
    <xf numFmtId="2" fontId="24" fillId="0" borderId="2" xfId="0" applyNumberFormat="1" applyFont="1" applyFill="1" applyBorder="1" applyAlignment="1">
      <alignment horizontal="right"/>
    </xf>
    <xf numFmtId="2" fontId="39" fillId="0" borderId="0" xfId="0" applyNumberFormat="1" applyFont="1" applyFill="1" applyAlignment="1">
      <alignment horizontal="right"/>
    </xf>
    <xf numFmtId="2" fontId="46" fillId="0" borderId="0" xfId="0" applyNumberFormat="1" applyFont="1" applyFill="1" applyAlignment="1">
      <alignment horizontal="right"/>
    </xf>
    <xf numFmtId="2" fontId="46" fillId="0" borderId="2" xfId="0" applyNumberFormat="1" applyFont="1" applyFill="1" applyBorder="1" applyAlignment="1">
      <alignment horizontal="right"/>
    </xf>
    <xf numFmtId="0" fontId="72" fillId="0" borderId="0" xfId="188" applyFont="1"/>
    <xf numFmtId="0" fontId="72" fillId="0" borderId="0" xfId="188" applyFont="1" applyAlignment="1">
      <alignment horizontal="right" vertical="center"/>
    </xf>
    <xf numFmtId="0" fontId="145" fillId="0" borderId="0" xfId="188" applyFont="1" applyAlignment="1">
      <alignment horizontal="center"/>
    </xf>
    <xf numFmtId="0" fontId="72" fillId="0" borderId="0" xfId="188" quotePrefix="1" applyFont="1" applyAlignment="1">
      <alignment horizontal="right" vertical="center"/>
    </xf>
    <xf numFmtId="0" fontId="72" fillId="0" borderId="0" xfId="189" applyFont="1"/>
    <xf numFmtId="0" fontId="72" fillId="0" borderId="0" xfId="189" applyFont="1" applyAlignment="1">
      <alignment horizontal="left" wrapText="1"/>
    </xf>
    <xf numFmtId="0" fontId="147" fillId="0" borderId="0" xfId="189" applyFont="1"/>
    <xf numFmtId="0" fontId="129" fillId="0" borderId="0" xfId="188" applyFont="1" applyAlignment="1">
      <alignment horizontal="justify" vertical="center"/>
    </xf>
    <xf numFmtId="0" fontId="72" fillId="0" borderId="0" xfId="188" applyFont="1" applyAlignment="1">
      <alignment horizontal="justify" vertical="center"/>
    </xf>
    <xf numFmtId="0" fontId="105" fillId="0" borderId="0" xfId="188" applyFont="1" applyAlignment="1">
      <alignment horizontal="justify" vertical="center"/>
    </xf>
    <xf numFmtId="0" fontId="150" fillId="0" borderId="0" xfId="0" applyFont="1" applyAlignment="1">
      <alignment horizontal="center" vertical="center"/>
    </xf>
    <xf numFmtId="0" fontId="150" fillId="0" borderId="0" xfId="0" applyFont="1"/>
    <xf numFmtId="0" fontId="150" fillId="0" borderId="0" xfId="0" applyFont="1" applyAlignment="1">
      <alignment vertical="top"/>
    </xf>
    <xf numFmtId="0" fontId="151" fillId="0" borderId="0" xfId="0" applyFont="1" applyAlignment="1">
      <alignment vertical="top" wrapText="1"/>
    </xf>
    <xf numFmtId="179" fontId="150" fillId="0" borderId="0" xfId="0" applyNumberFormat="1" applyFont="1" applyAlignment="1">
      <alignment horizontal="right"/>
    </xf>
    <xf numFmtId="49" fontId="25" fillId="0" borderId="0" xfId="0" applyNumberFormat="1" applyFont="1" applyBorder="1" applyAlignment="1">
      <alignment horizontal="left" vertical="top"/>
    </xf>
    <xf numFmtId="0" fontId="45" fillId="0" borderId="0" xfId="8" applyFont="1" applyBorder="1" applyAlignment="1">
      <alignment horizontal="left" vertical="top" wrapText="1"/>
      <protection locked="0"/>
    </xf>
    <xf numFmtId="0" fontId="39" fillId="0" borderId="0" xfId="0" applyNumberFormat="1" applyFont="1" applyBorder="1" applyAlignment="1">
      <alignment vertical="top"/>
    </xf>
    <xf numFmtId="0" fontId="22" fillId="0" borderId="0" xfId="0" applyFont="1" applyBorder="1" applyAlignment="1">
      <alignment vertical="top"/>
    </xf>
    <xf numFmtId="0" fontId="39" fillId="0" borderId="0" xfId="0" applyNumberFormat="1" applyFont="1" applyBorder="1" applyAlignment="1">
      <alignment horizontal="right"/>
    </xf>
    <xf numFmtId="4" fontId="39" fillId="0" borderId="0" xfId="0" applyNumberFormat="1" applyFont="1" applyBorder="1" applyAlignment="1">
      <alignment horizontal="right"/>
    </xf>
    <xf numFmtId="0" fontId="39" fillId="0" borderId="0" xfId="0" applyNumberFormat="1" applyFont="1" applyBorder="1" applyAlignment="1">
      <alignment vertical="top" wrapText="1"/>
    </xf>
    <xf numFmtId="0" fontId="31" fillId="3" borderId="0" xfId="0" applyFont="1" applyFill="1" applyBorder="1" applyAlignment="1">
      <alignment vertical="top"/>
    </xf>
    <xf numFmtId="49" fontId="31" fillId="3" borderId="0" xfId="0" applyNumberFormat="1" applyFont="1" applyFill="1" applyBorder="1" applyAlignment="1">
      <alignment horizontal="left" vertical="top" wrapText="1"/>
    </xf>
    <xf numFmtId="0" fontId="31" fillId="3" borderId="0" xfId="0" applyFont="1" applyFill="1" applyBorder="1" applyAlignment="1">
      <alignment horizontal="right"/>
    </xf>
    <xf numFmtId="4" fontId="31" fillId="3" borderId="0" xfId="0" applyNumberFormat="1" applyFont="1" applyFill="1" applyBorder="1" applyAlignment="1">
      <alignment horizontal="right"/>
    </xf>
    <xf numFmtId="0" fontId="31" fillId="3" borderId="0" xfId="0" applyNumberFormat="1" applyFont="1" applyFill="1" applyBorder="1" applyAlignment="1">
      <alignment horizontal="right"/>
    </xf>
    <xf numFmtId="0" fontId="31" fillId="0" borderId="0" xfId="0" applyFont="1" applyFill="1" applyBorder="1" applyAlignment="1">
      <alignment vertical="top"/>
    </xf>
    <xf numFmtId="0" fontId="31" fillId="0" borderId="0" xfId="0" applyNumberFormat="1" applyFont="1" applyFill="1" applyBorder="1" applyAlignment="1">
      <alignment horizontal="center" vertical="top"/>
    </xf>
    <xf numFmtId="49" fontId="22" fillId="0" borderId="0" xfId="0" applyNumberFormat="1" applyFont="1" applyBorder="1" applyAlignment="1">
      <alignment horizontal="left" vertical="top" wrapText="1"/>
    </xf>
    <xf numFmtId="0" fontId="22" fillId="0" borderId="0" xfId="0" applyFont="1" applyBorder="1" applyAlignment="1">
      <alignment horizontal="right" vertical="top"/>
    </xf>
    <xf numFmtId="0" fontId="22" fillId="0" borderId="0" xfId="0" applyFont="1" applyBorder="1" applyAlignment="1">
      <alignment horizontal="center" vertical="top"/>
    </xf>
    <xf numFmtId="0" fontId="39" fillId="0" borderId="0" xfId="0" applyFont="1" applyBorder="1" applyAlignment="1">
      <alignment horizontal="left" vertical="top"/>
    </xf>
    <xf numFmtId="0" fontId="22" fillId="0" borderId="2" xfId="0" applyNumberFormat="1" applyFont="1" applyFill="1" applyBorder="1" applyAlignment="1">
      <alignment horizontal="right"/>
    </xf>
    <xf numFmtId="0" fontId="25" fillId="0" borderId="0" xfId="0" applyNumberFormat="1" applyFont="1" applyFill="1" applyBorder="1" applyAlignment="1">
      <alignment horizontal="left" vertical="top" wrapText="1"/>
    </xf>
    <xf numFmtId="0" fontId="25" fillId="0" borderId="4" xfId="0" applyFont="1" applyFill="1" applyBorder="1" applyAlignment="1">
      <alignment vertical="top" wrapText="1"/>
    </xf>
    <xf numFmtId="1" fontId="46" fillId="0" borderId="4" xfId="0" applyNumberFormat="1" applyFont="1" applyFill="1" applyBorder="1" applyAlignment="1">
      <alignment horizontal="right"/>
    </xf>
    <xf numFmtId="4" fontId="46" fillId="0" borderId="4" xfId="0" applyNumberFormat="1" applyFont="1" applyFill="1" applyBorder="1" applyAlignment="1">
      <alignment horizontal="right"/>
    </xf>
    <xf numFmtId="4" fontId="55" fillId="0" borderId="4" xfId="0" applyNumberFormat="1" applyFont="1" applyFill="1" applyBorder="1" applyAlignment="1">
      <alignment horizontal="right"/>
    </xf>
    <xf numFmtId="0" fontId="22" fillId="0" borderId="0" xfId="0" applyFont="1" applyFill="1" applyBorder="1" applyAlignment="1">
      <alignment horizontal="right"/>
    </xf>
    <xf numFmtId="0" fontId="22" fillId="0" borderId="0" xfId="0" applyNumberFormat="1" applyFont="1" applyFill="1" applyBorder="1" applyAlignment="1">
      <alignment horizontal="right"/>
    </xf>
    <xf numFmtId="49" fontId="22" fillId="0" borderId="0" xfId="0" applyNumberFormat="1" applyFont="1" applyFill="1" applyBorder="1" applyAlignment="1">
      <alignment horizontal="left" vertical="top"/>
    </xf>
    <xf numFmtId="4" fontId="22" fillId="0" borderId="0" xfId="0" applyNumberFormat="1" applyFont="1" applyFill="1" applyBorder="1" applyAlignment="1">
      <alignment horizontal="right"/>
    </xf>
    <xf numFmtId="0" fontId="68" fillId="0" borderId="0" xfId="0" applyFont="1" applyFill="1" applyAlignment="1">
      <alignment vertical="center"/>
    </xf>
    <xf numFmtId="0" fontId="39" fillId="0" borderId="0" xfId="0" applyNumberFormat="1" applyFont="1" applyFill="1" applyBorder="1" applyAlignment="1">
      <alignment vertical="top"/>
    </xf>
    <xf numFmtId="0" fontId="39" fillId="0" borderId="0" xfId="0" applyNumberFormat="1" applyFont="1" applyFill="1" applyBorder="1" applyAlignment="1">
      <alignment horizontal="right"/>
    </xf>
    <xf numFmtId="4" fontId="39" fillId="0" borderId="0" xfId="0" applyNumberFormat="1" applyFont="1" applyFill="1" applyBorder="1" applyAlignment="1">
      <alignment horizontal="right"/>
    </xf>
    <xf numFmtId="0" fontId="31" fillId="0" borderId="0" xfId="0" applyFont="1" applyFill="1" applyBorder="1" applyAlignment="1">
      <alignment horizontal="center" vertical="center"/>
    </xf>
    <xf numFmtId="49" fontId="22" fillId="0" borderId="0" xfId="0" applyNumberFormat="1" applyFont="1" applyFill="1" applyBorder="1" applyAlignment="1">
      <alignment horizontal="left" vertical="top" wrapText="1"/>
    </xf>
    <xf numFmtId="0" fontId="22" fillId="0" borderId="0" xfId="0" applyFont="1" applyFill="1" applyBorder="1" applyAlignment="1">
      <alignment horizontal="center" vertical="top"/>
    </xf>
    <xf numFmtId="0" fontId="39" fillId="0" borderId="4" xfId="0" applyFont="1" applyFill="1" applyBorder="1" applyAlignment="1">
      <alignment horizontal="right" vertical="top"/>
    </xf>
    <xf numFmtId="0" fontId="39" fillId="0" borderId="4" xfId="0" applyFont="1" applyFill="1" applyBorder="1" applyAlignment="1">
      <alignment horizontal="left" vertical="top"/>
    </xf>
    <xf numFmtId="0" fontId="39" fillId="0" borderId="0" xfId="0" applyFont="1" applyFill="1" applyBorder="1" applyAlignment="1">
      <alignment horizontal="right" vertical="center"/>
    </xf>
    <xf numFmtId="0" fontId="36" fillId="0" borderId="0" xfId="0" applyFont="1" applyFill="1" applyBorder="1" applyAlignment="1">
      <alignment vertical="top" wrapText="1"/>
    </xf>
    <xf numFmtId="0" fontId="31" fillId="0" borderId="0" xfId="0" applyFont="1" applyFill="1" applyBorder="1" applyAlignment="1">
      <alignment horizontal="center" vertical="top"/>
    </xf>
    <xf numFmtId="49" fontId="39" fillId="0" borderId="0" xfId="0" applyNumberFormat="1" applyFont="1" applyFill="1" applyBorder="1" applyAlignment="1">
      <alignment horizontal="left" vertical="top"/>
    </xf>
    <xf numFmtId="2" fontId="39" fillId="0" borderId="0" xfId="0" applyNumberFormat="1" applyFont="1" applyFill="1" applyBorder="1" applyAlignment="1">
      <alignment vertical="top" wrapText="1"/>
    </xf>
    <xf numFmtId="0" fontId="25" fillId="0" borderId="0" xfId="0" applyFont="1" applyFill="1" applyBorder="1" applyAlignment="1">
      <alignment horizontal="center" vertical="top"/>
    </xf>
    <xf numFmtId="2" fontId="32" fillId="0" borderId="0" xfId="0" applyNumberFormat="1" applyFont="1" applyFill="1" applyBorder="1" applyAlignment="1">
      <alignment horizontal="center"/>
    </xf>
    <xf numFmtId="3" fontId="39" fillId="0" borderId="0" xfId="0" applyNumberFormat="1" applyFont="1" applyFill="1" applyBorder="1" applyAlignment="1">
      <alignment vertical="top"/>
    </xf>
    <xf numFmtId="0" fontId="152" fillId="0" borderId="0" xfId="0" applyFont="1" applyFill="1" applyAlignment="1">
      <alignment horizontal="justify"/>
    </xf>
    <xf numFmtId="0" fontId="152" fillId="0" borderId="0" xfId="0" applyFont="1" applyFill="1" applyAlignment="1">
      <alignment horizontal="left" wrapText="1"/>
    </xf>
    <xf numFmtId="0" fontId="152" fillId="0" borderId="0" xfId="0" applyFont="1" applyFill="1" applyAlignment="1">
      <alignment horizontal="left" vertical="top" wrapText="1"/>
    </xf>
    <xf numFmtId="0" fontId="152" fillId="0" borderId="0" xfId="0" applyFont="1" applyFill="1" applyAlignment="1">
      <alignment horizontal="justify" vertical="center"/>
    </xf>
    <xf numFmtId="0" fontId="152" fillId="0" borderId="0" xfId="0" applyFont="1" applyFill="1" applyAlignment="1">
      <alignment horizontal="left" vertical="center" wrapText="1"/>
    </xf>
    <xf numFmtId="4" fontId="39" fillId="0" borderId="0" xfId="0" applyNumberFormat="1" applyFont="1" applyFill="1" applyBorder="1" applyAlignment="1"/>
    <xf numFmtId="4" fontId="39" fillId="0" borderId="0" xfId="0" applyNumberFormat="1" applyFont="1" applyFill="1" applyBorder="1" applyAlignment="1">
      <alignment horizontal="left"/>
    </xf>
    <xf numFmtId="0" fontId="152" fillId="0" borderId="0" xfId="0" applyFont="1" applyFill="1" applyAlignment="1">
      <alignment horizontal="justify" vertical="top"/>
    </xf>
    <xf numFmtId="4" fontId="39" fillId="0" borderId="0" xfId="0" applyNumberFormat="1" applyFont="1" applyFill="1" applyBorder="1" applyAlignment="1">
      <alignment vertical="top"/>
    </xf>
    <xf numFmtId="0" fontId="0" fillId="0" borderId="0" xfId="0" applyFont="1" applyFill="1"/>
    <xf numFmtId="2" fontId="39" fillId="0" borderId="0" xfId="5" applyNumberFormat="1" applyFont="1" applyFill="1" applyAlignment="1">
      <alignment vertical="top" wrapText="1"/>
    </xf>
    <xf numFmtId="0" fontId="39" fillId="0" borderId="0" xfId="0" applyFont="1" applyFill="1" applyAlignment="1">
      <alignment horizontal="center" vertical="top"/>
    </xf>
    <xf numFmtId="2" fontId="25" fillId="0" borderId="0" xfId="5" applyNumberFormat="1" applyFont="1" applyFill="1" applyAlignment="1">
      <alignment vertical="top" wrapText="1"/>
    </xf>
    <xf numFmtId="0" fontId="151" fillId="0" borderId="0" xfId="1" applyFont="1" applyFill="1" applyBorder="1" applyAlignment="1" applyProtection="1">
      <alignment horizontal="left" vertical="top" wrapText="1"/>
    </xf>
    <xf numFmtId="0" fontId="150" fillId="0" borderId="0" xfId="1" applyFont="1" applyFill="1" applyBorder="1" applyAlignment="1" applyProtection="1">
      <alignment horizontal="left" vertical="top" wrapText="1"/>
    </xf>
    <xf numFmtId="0" fontId="100" fillId="0" borderId="0" xfId="0" applyFont="1" applyFill="1" applyAlignment="1">
      <alignment vertical="top" wrapText="1"/>
    </xf>
    <xf numFmtId="0" fontId="21" fillId="0" borderId="14" xfId="0" applyFont="1" applyBorder="1" applyAlignment="1">
      <alignment horizontal="right" vertical="top" wrapText="1"/>
    </xf>
    <xf numFmtId="0" fontId="23" fillId="0" borderId="2" xfId="0" applyFont="1" applyBorder="1" applyAlignment="1">
      <alignment horizontal="right"/>
    </xf>
    <xf numFmtId="4" fontId="23" fillId="0" borderId="2" xfId="0" applyNumberFormat="1" applyFont="1" applyBorder="1" applyAlignment="1">
      <alignment horizontal="right"/>
    </xf>
    <xf numFmtId="0" fontId="40" fillId="0" borderId="0" xfId="0" applyFont="1" applyAlignment="1">
      <alignment horizontal="right" vertical="top" wrapText="1"/>
    </xf>
    <xf numFmtId="0" fontId="27" fillId="0" borderId="0" xfId="0" applyFont="1" applyFill="1" applyAlignment="1">
      <alignment horizontal="left" vertical="top"/>
    </xf>
    <xf numFmtId="0" fontId="27" fillId="0" borderId="0" xfId="0" applyFont="1" applyFill="1" applyAlignment="1">
      <alignment horizontal="right" vertical="top"/>
    </xf>
    <xf numFmtId="0" fontId="27" fillId="0" borderId="0" xfId="0" applyFont="1" applyFill="1" applyAlignment="1">
      <alignment horizontal="right"/>
    </xf>
    <xf numFmtId="3" fontId="27" fillId="0" borderId="0" xfId="0" applyNumberFormat="1" applyFont="1" applyFill="1" applyAlignment="1">
      <alignment horizontal="right"/>
    </xf>
    <xf numFmtId="0" fontId="27" fillId="0" borderId="0" xfId="0" applyFont="1" applyFill="1" applyAlignment="1">
      <alignment vertical="top"/>
    </xf>
    <xf numFmtId="0" fontId="31" fillId="0" borderId="2" xfId="0" applyFont="1" applyFill="1" applyBorder="1" applyAlignment="1">
      <alignment horizontal="right"/>
    </xf>
    <xf numFmtId="3" fontId="31" fillId="0" borderId="2" xfId="0" applyNumberFormat="1" applyFont="1" applyFill="1" applyBorder="1" applyAlignment="1">
      <alignment horizontal="right"/>
    </xf>
    <xf numFmtId="0" fontId="8" fillId="0" borderId="0" xfId="0" applyFont="1" applyFill="1" applyAlignment="1">
      <alignment horizontal="justify"/>
    </xf>
    <xf numFmtId="49" fontId="31" fillId="0" borderId="2" xfId="0" applyNumberFormat="1" applyFont="1" applyFill="1" applyBorder="1" applyAlignment="1">
      <alignment horizontal="right"/>
    </xf>
    <xf numFmtId="49" fontId="22" fillId="0" borderId="2" xfId="0" applyNumberFormat="1" applyFont="1" applyFill="1" applyBorder="1" applyAlignment="1">
      <alignment horizontal="right"/>
    </xf>
    <xf numFmtId="0" fontId="23" fillId="0" borderId="0" xfId="0" applyFont="1" applyFill="1" applyAlignment="1">
      <alignment vertical="top"/>
    </xf>
    <xf numFmtId="0" fontId="23" fillId="0" borderId="0" xfId="0" applyFont="1" applyFill="1" applyAlignment="1">
      <alignment vertical="top" wrapText="1"/>
    </xf>
    <xf numFmtId="49" fontId="31" fillId="0" borderId="0" xfId="0" applyNumberFormat="1" applyFont="1" applyFill="1" applyAlignment="1">
      <alignment horizontal="right"/>
    </xf>
    <xf numFmtId="3" fontId="31" fillId="0" borderId="0" xfId="0" applyNumberFormat="1" applyFont="1" applyFill="1" applyAlignment="1">
      <alignment horizontal="right"/>
    </xf>
    <xf numFmtId="49" fontId="22" fillId="0" borderId="0" xfId="0" applyNumberFormat="1" applyFont="1" applyFill="1" applyAlignment="1">
      <alignment horizontal="right"/>
    </xf>
    <xf numFmtId="0" fontId="22" fillId="0" borderId="0" xfId="0" applyFont="1" applyFill="1" applyAlignment="1">
      <alignment horizontal="right"/>
    </xf>
    <xf numFmtId="49" fontId="22" fillId="0" borderId="0" xfId="0" applyNumberFormat="1" applyFont="1" applyFill="1" applyAlignment="1">
      <alignment vertical="top"/>
    </xf>
    <xf numFmtId="0" fontId="23" fillId="0" borderId="2" xfId="0" applyFont="1" applyFill="1" applyBorder="1" applyAlignment="1">
      <alignment horizontal="left" vertical="top" wrapText="1"/>
    </xf>
    <xf numFmtId="0" fontId="22" fillId="0" borderId="0" xfId="0" applyFont="1" applyFill="1" applyAlignment="1">
      <alignment wrapText="1"/>
    </xf>
    <xf numFmtId="0" fontId="28" fillId="0" borderId="0" xfId="0" applyFont="1" applyFill="1" applyAlignment="1">
      <alignment vertical="top"/>
    </xf>
    <xf numFmtId="0" fontId="100" fillId="0" borderId="0" xfId="0" applyFont="1" applyFill="1" applyAlignment="1">
      <alignment horizontal="right"/>
    </xf>
    <xf numFmtId="3" fontId="100" fillId="0" borderId="0" xfId="0" applyNumberFormat="1" applyFont="1" applyFill="1" applyAlignment="1">
      <alignment horizontal="right"/>
    </xf>
    <xf numFmtId="49" fontId="22" fillId="0" borderId="0" xfId="0" applyNumberFormat="1" applyFont="1" applyFill="1" applyAlignment="1">
      <alignment horizontal="left" vertical="top"/>
    </xf>
    <xf numFmtId="0" fontId="31" fillId="0" borderId="0" xfId="0" applyFont="1" applyFill="1" applyAlignment="1">
      <alignment horizontal="right"/>
    </xf>
    <xf numFmtId="0" fontId="39" fillId="0" borderId="0" xfId="0" applyFont="1" applyFill="1" applyAlignment="1">
      <alignment horizontal="justify" vertical="top" wrapText="1"/>
    </xf>
    <xf numFmtId="0" fontId="25" fillId="0" borderId="0" xfId="0" applyFont="1" applyFill="1" applyAlignment="1">
      <alignment horizontal="right"/>
    </xf>
    <xf numFmtId="0" fontId="31" fillId="0" borderId="0" xfId="0" applyFont="1" applyFill="1" applyAlignment="1">
      <alignment horizontal="center" vertical="center"/>
    </xf>
    <xf numFmtId="0" fontId="22" fillId="0" borderId="0" xfId="0" applyFont="1" applyFill="1" applyAlignment="1">
      <alignment horizontal="center" vertical="center"/>
    </xf>
    <xf numFmtId="0" fontId="22" fillId="0" borderId="0" xfId="0" applyFont="1" applyFill="1" applyAlignment="1">
      <alignment horizontal="right" vertical="top"/>
    </xf>
    <xf numFmtId="0" fontId="24" fillId="0" borderId="2" xfId="0" applyFont="1" applyFill="1" applyBorder="1" applyAlignment="1">
      <alignment horizontal="left" vertical="top"/>
    </xf>
    <xf numFmtId="3" fontId="24" fillId="0" borderId="2" xfId="0" applyNumberFormat="1" applyFont="1" applyFill="1" applyBorder="1" applyAlignment="1">
      <alignment horizontal="right"/>
    </xf>
    <xf numFmtId="4" fontId="39" fillId="0" borderId="0" xfId="0" applyNumberFormat="1" applyFont="1" applyFill="1" applyAlignment="1">
      <alignment horizontal="right"/>
    </xf>
    <xf numFmtId="49" fontId="24" fillId="0" borderId="0" xfId="0" applyNumberFormat="1" applyFont="1" applyFill="1" applyAlignment="1">
      <alignment horizontal="right" vertical="top"/>
    </xf>
    <xf numFmtId="0" fontId="24" fillId="0" borderId="0" xfId="0" applyFont="1" applyFill="1" applyAlignment="1">
      <alignment horizontal="left" vertical="top"/>
    </xf>
    <xf numFmtId="0" fontId="31" fillId="0" borderId="0" xfId="0" applyFont="1" applyFill="1" applyAlignment="1">
      <alignment horizontal="right" vertical="top"/>
    </xf>
    <xf numFmtId="4" fontId="31" fillId="0" borderId="0" xfId="0" applyNumberFormat="1" applyFont="1" applyFill="1" applyAlignment="1">
      <alignment horizontal="right"/>
    </xf>
    <xf numFmtId="1" fontId="39" fillId="0" borderId="0" xfId="0" applyNumberFormat="1" applyFont="1" applyFill="1" applyAlignment="1">
      <alignment horizontal="left" vertical="top"/>
    </xf>
    <xf numFmtId="176" fontId="46" fillId="0" borderId="0" xfId="0" applyNumberFormat="1" applyFont="1" applyFill="1" applyAlignment="1">
      <alignment horizontal="right"/>
    </xf>
    <xf numFmtId="3" fontId="24" fillId="0" borderId="0" xfId="0" applyNumberFormat="1" applyFont="1" applyFill="1" applyAlignment="1">
      <alignment horizontal="right"/>
    </xf>
    <xf numFmtId="0" fontId="21" fillId="0" borderId="0" xfId="0" applyFont="1" applyFill="1" applyAlignment="1">
      <alignment horizontal="right" vertical="top" wrapText="1"/>
    </xf>
    <xf numFmtId="1" fontId="22" fillId="0" borderId="0" xfId="0" applyNumberFormat="1" applyFont="1" applyFill="1" applyAlignment="1">
      <alignment horizontal="center" vertical="top"/>
    </xf>
    <xf numFmtId="4" fontId="21" fillId="0" borderId="0" xfId="0" applyNumberFormat="1" applyFont="1" applyFill="1" applyAlignment="1">
      <alignment horizontal="right"/>
    </xf>
    <xf numFmtId="0" fontId="40" fillId="0" borderId="0" xfId="0" applyFont="1" applyAlignment="1">
      <alignment horizontal="right"/>
    </xf>
    <xf numFmtId="3" fontId="40" fillId="0" borderId="0" xfId="0" applyNumberFormat="1" applyFont="1" applyAlignment="1">
      <alignment horizontal="right"/>
    </xf>
    <xf numFmtId="4" fontId="40" fillId="0" borderId="0" xfId="0" applyNumberFormat="1" applyFont="1" applyAlignment="1">
      <alignment horizontal="right"/>
    </xf>
    <xf numFmtId="49" fontId="31" fillId="0" borderId="0" xfId="0" applyNumberFormat="1" applyFont="1" applyAlignment="1">
      <alignment horizontal="left" vertical="top"/>
    </xf>
    <xf numFmtId="49" fontId="40" fillId="0" borderId="0" xfId="0" applyNumberFormat="1" applyFont="1" applyAlignment="1">
      <alignment vertical="top"/>
    </xf>
    <xf numFmtId="0" fontId="40" fillId="0" borderId="0" xfId="0" applyFont="1" applyAlignment="1">
      <alignment horizontal="right" vertical="top"/>
    </xf>
    <xf numFmtId="49" fontId="39" fillId="0" borderId="0" xfId="0" quotePrefix="1" applyNumberFormat="1" applyFont="1" applyFill="1" applyAlignment="1">
      <alignment vertical="top" wrapText="1"/>
    </xf>
    <xf numFmtId="49" fontId="39" fillId="0" borderId="0" xfId="0" applyNumberFormat="1" applyFont="1" applyFill="1" applyAlignment="1">
      <alignment vertical="top" wrapText="1"/>
    </xf>
    <xf numFmtId="49" fontId="22" fillId="0" borderId="0" xfId="0" quotePrefix="1" applyNumberFormat="1" applyFont="1" applyFill="1" applyAlignment="1">
      <alignment horizontal="left" vertical="top"/>
    </xf>
    <xf numFmtId="0" fontId="39" fillId="0" borderId="0" xfId="0" quotePrefix="1" applyFont="1" applyFill="1" applyAlignment="1">
      <alignment vertical="top" wrapText="1"/>
    </xf>
    <xf numFmtId="3" fontId="22" fillId="0" borderId="0" xfId="0" applyNumberFormat="1" applyFont="1" applyFill="1" applyAlignment="1">
      <alignment horizontal="right"/>
    </xf>
    <xf numFmtId="0" fontId="55" fillId="0" borderId="0" xfId="0" applyFont="1" applyFill="1" applyAlignment="1">
      <alignment horizontal="right" vertical="top"/>
    </xf>
    <xf numFmtId="0" fontId="55" fillId="0" borderId="0" xfId="0" applyFont="1" applyFill="1" applyAlignment="1">
      <alignment horizontal="left" vertical="top"/>
    </xf>
    <xf numFmtId="49" fontId="21" fillId="0" borderId="0" xfId="0" applyNumberFormat="1" applyFont="1" applyFill="1" applyAlignment="1">
      <alignment vertical="top"/>
    </xf>
    <xf numFmtId="0" fontId="21" fillId="0" borderId="0" xfId="0" applyFont="1" applyFill="1" applyAlignment="1">
      <alignment horizontal="right" vertical="top"/>
    </xf>
    <xf numFmtId="0" fontId="21" fillId="0" borderId="0" xfId="0" applyFont="1" applyFill="1" applyAlignment="1">
      <alignment horizontal="right"/>
    </xf>
    <xf numFmtId="49" fontId="31" fillId="0" borderId="0" xfId="0" applyNumberFormat="1" applyFont="1" applyFill="1" applyAlignment="1">
      <alignment horizontal="left" vertical="top" wrapText="1"/>
    </xf>
    <xf numFmtId="0" fontId="31" fillId="0" borderId="0" xfId="0" applyFont="1" applyFill="1" applyAlignment="1">
      <alignment horizontal="center" vertical="top"/>
    </xf>
    <xf numFmtId="3" fontId="55" fillId="0" borderId="0" xfId="0" applyNumberFormat="1" applyFont="1" applyFill="1" applyAlignment="1">
      <alignment horizontal="right"/>
    </xf>
    <xf numFmtId="0" fontId="39" fillId="0" borderId="15" xfId="0" applyFont="1" applyFill="1" applyBorder="1"/>
    <xf numFmtId="0" fontId="39" fillId="0" borderId="0" xfId="0" applyFont="1" applyFill="1"/>
    <xf numFmtId="0" fontId="39" fillId="0" borderId="15" xfId="0" applyFont="1" applyFill="1" applyBorder="1" applyAlignment="1" applyProtection="1">
      <alignment horizontal="right" wrapText="1"/>
      <protection locked="0"/>
    </xf>
    <xf numFmtId="0" fontId="39" fillId="0" borderId="15" xfId="0" applyFont="1" applyFill="1" applyBorder="1" applyAlignment="1" applyProtection="1">
      <alignment horizontal="right"/>
      <protection locked="0"/>
    </xf>
    <xf numFmtId="0" fontId="21" fillId="0" borderId="0" xfId="0" applyFont="1" applyFill="1" applyAlignment="1">
      <alignment vertical="top"/>
    </xf>
    <xf numFmtId="0" fontId="21" fillId="0" borderId="0" xfId="0" applyFont="1" applyFill="1" applyAlignment="1">
      <alignment horizontal="left" vertical="top" wrapText="1"/>
    </xf>
    <xf numFmtId="0" fontId="61" fillId="0" borderId="0" xfId="10" applyFont="1" applyFill="1" applyAlignment="1" applyProtection="1">
      <alignment horizontal="right"/>
      <protection locked="0" hidden="1"/>
    </xf>
    <xf numFmtId="0" fontId="0" fillId="0" borderId="0" xfId="0" applyFont="1" applyFill="1" applyAlignment="1">
      <alignment horizontal="right"/>
    </xf>
    <xf numFmtId="0" fontId="22" fillId="0" borderId="0" xfId="177" quotePrefix="1" applyFont="1" applyFill="1" applyAlignment="1">
      <alignment vertical="top" wrapText="1"/>
    </xf>
    <xf numFmtId="0" fontId="23" fillId="0" borderId="2" xfId="0" applyFont="1" applyFill="1" applyBorder="1" applyAlignment="1">
      <alignment horizontal="right" wrapText="1"/>
    </xf>
    <xf numFmtId="0" fontId="23" fillId="0" borderId="0" xfId="0" applyFont="1" applyFill="1" applyAlignment="1">
      <alignment horizontal="right" wrapText="1"/>
    </xf>
    <xf numFmtId="49" fontId="153" fillId="0" borderId="0" xfId="0" applyNumberFormat="1" applyFont="1" applyFill="1" applyAlignment="1">
      <alignment vertical="top"/>
    </xf>
    <xf numFmtId="0" fontId="153" fillId="0" borderId="0" xfId="0" applyFont="1" applyFill="1" applyAlignment="1">
      <alignment horizontal="left" vertical="top"/>
    </xf>
    <xf numFmtId="0" fontId="153" fillId="0" borderId="0" xfId="0" applyFont="1" applyFill="1" applyAlignment="1">
      <alignment horizontal="right"/>
    </xf>
    <xf numFmtId="4" fontId="153" fillId="0" borderId="0" xfId="0" applyNumberFormat="1" applyFont="1" applyFill="1" applyAlignment="1">
      <alignment horizontal="right"/>
    </xf>
    <xf numFmtId="1" fontId="27" fillId="0" borderId="0" xfId="0" applyNumberFormat="1" applyFont="1" applyFill="1" applyAlignment="1">
      <alignment horizontal="left" vertical="top"/>
    </xf>
    <xf numFmtId="0" fontId="27" fillId="0" borderId="0" xfId="0" applyFont="1" applyFill="1" applyAlignment="1">
      <alignment horizontal="center" vertical="top"/>
    </xf>
    <xf numFmtId="3" fontId="22" fillId="0" borderId="2" xfId="0" applyNumberFormat="1" applyFont="1" applyFill="1" applyBorder="1" applyAlignment="1">
      <alignment horizontal="center" vertical="top"/>
    </xf>
    <xf numFmtId="0" fontId="22" fillId="0" borderId="2" xfId="0" applyFont="1" applyFill="1" applyBorder="1" applyAlignment="1">
      <alignment horizontal="center" vertical="top"/>
    </xf>
    <xf numFmtId="4" fontId="24" fillId="0" borderId="2" xfId="0" applyNumberFormat="1" applyFont="1" applyFill="1" applyBorder="1" applyAlignment="1">
      <alignment horizontal="center" vertical="top"/>
    </xf>
    <xf numFmtId="4" fontId="28" fillId="0" borderId="0" xfId="0" applyNumberFormat="1" applyFont="1" applyFill="1" applyAlignment="1">
      <alignment vertical="top"/>
    </xf>
    <xf numFmtId="4" fontId="28" fillId="0" borderId="0" xfId="0" applyNumberFormat="1" applyFont="1" applyFill="1" applyAlignment="1">
      <alignment horizontal="right" vertical="top"/>
    </xf>
    <xf numFmtId="0" fontId="32" fillId="0" borderId="0" xfId="0" applyFont="1" applyFill="1" applyAlignment="1">
      <alignment horizontal="center" vertical="top"/>
    </xf>
    <xf numFmtId="4" fontId="21" fillId="0" borderId="0" xfId="0" applyNumberFormat="1" applyFont="1" applyFill="1" applyAlignment="1">
      <alignment horizontal="center" vertical="top"/>
    </xf>
    <xf numFmtId="0" fontId="101" fillId="0" borderId="0" xfId="0" applyFont="1" applyFill="1" applyAlignment="1">
      <alignment vertical="top" wrapText="1"/>
    </xf>
    <xf numFmtId="0" fontId="121" fillId="0" borderId="0" xfId="0" applyFont="1" applyFill="1" applyAlignment="1">
      <alignment vertical="top" wrapText="1"/>
    </xf>
    <xf numFmtId="4" fontId="22" fillId="0" borderId="0" xfId="0" applyNumberFormat="1" applyFont="1" applyFill="1" applyAlignment="1">
      <alignment vertical="top"/>
    </xf>
    <xf numFmtId="49" fontId="25" fillId="0" borderId="0" xfId="0" applyNumberFormat="1" applyFont="1" applyFill="1" applyAlignment="1">
      <alignment horizontal="right" vertical="top"/>
    </xf>
    <xf numFmtId="49" fontId="25" fillId="0" borderId="0" xfId="0" applyNumberFormat="1" applyFont="1" applyFill="1" applyAlignment="1">
      <alignment horizontal="left" vertical="top"/>
    </xf>
    <xf numFmtId="49" fontId="40" fillId="0" borderId="0" xfId="0" applyNumberFormat="1" applyFont="1" applyAlignment="1">
      <alignment horizontal="left" vertical="top" wrapText="1"/>
    </xf>
    <xf numFmtId="0" fontId="39" fillId="0" borderId="0" xfId="0" applyFont="1" applyAlignment="1">
      <alignment vertical="center"/>
    </xf>
    <xf numFmtId="49" fontId="45" fillId="0" borderId="0" xfId="0" quotePrefix="1" applyNumberFormat="1" applyFont="1" applyFill="1" applyAlignment="1">
      <alignment vertical="top" wrapText="1"/>
    </xf>
    <xf numFmtId="0" fontId="22" fillId="0" borderId="0" xfId="178" applyFont="1" applyFill="1" applyAlignment="1">
      <alignment horizontal="justify" vertical="top" wrapText="1"/>
    </xf>
    <xf numFmtId="49" fontId="24" fillId="0" borderId="0" xfId="0" applyNumberFormat="1" applyFont="1" applyFill="1" applyAlignment="1">
      <alignment horizontal="left" vertical="top"/>
    </xf>
    <xf numFmtId="0" fontId="36" fillId="0" borderId="0" xfId="0" applyFont="1" applyFill="1" applyAlignment="1">
      <alignment horizontal="left" vertical="top" wrapText="1"/>
    </xf>
    <xf numFmtId="49" fontId="36" fillId="0" borderId="0" xfId="0" applyNumberFormat="1" applyFont="1" applyFill="1" applyAlignment="1">
      <alignment horizontal="left" vertical="top" wrapText="1"/>
    </xf>
    <xf numFmtId="0" fontId="0" fillId="0" borderId="0" xfId="0" quotePrefix="1" applyFont="1" applyFill="1" applyAlignment="1">
      <alignment horizontal="left" vertical="top" wrapText="1"/>
    </xf>
    <xf numFmtId="0" fontId="29" fillId="0" borderId="0" xfId="0" applyFont="1" applyBorder="1" applyAlignment="1">
      <alignment horizontal="left" vertical="top"/>
    </xf>
    <xf numFmtId="0" fontId="27" fillId="0" borderId="0" xfId="0" applyFont="1" applyFill="1" applyAlignment="1">
      <alignment horizontal="left" vertical="top" wrapText="1"/>
    </xf>
    <xf numFmtId="0" fontId="23" fillId="0" borderId="2" xfId="0" applyFont="1" applyFill="1" applyBorder="1" applyAlignment="1">
      <alignment horizontal="left" vertical="top"/>
    </xf>
    <xf numFmtId="0" fontId="25" fillId="0" borderId="0" xfId="179" applyFont="1" applyFill="1" applyAlignment="1">
      <alignment horizontal="justify" vertical="top" wrapText="1"/>
    </xf>
    <xf numFmtId="1" fontId="46" fillId="0" borderId="0" xfId="179" applyNumberFormat="1" applyFont="1" applyFill="1" applyAlignment="1">
      <alignment horizontal="right"/>
    </xf>
    <xf numFmtId="3" fontId="46" fillId="0" borderId="0" xfId="179" applyNumberFormat="1" applyFont="1" applyFill="1" applyAlignment="1">
      <alignment horizontal="right"/>
    </xf>
    <xf numFmtId="2" fontId="55" fillId="0" borderId="0" xfId="179" applyNumberFormat="1" applyFont="1" applyFill="1" applyAlignment="1">
      <alignment horizontal="right"/>
    </xf>
    <xf numFmtId="0" fontId="39" fillId="0" borderId="0" xfId="179" applyFont="1" applyFill="1" applyAlignment="1">
      <alignment vertical="top" wrapText="1"/>
    </xf>
    <xf numFmtId="0" fontId="55" fillId="0" borderId="0" xfId="179" applyFont="1" applyFill="1" applyAlignment="1">
      <alignment horizontal="left" vertical="top" wrapText="1"/>
    </xf>
    <xf numFmtId="0" fontId="25" fillId="0" borderId="0" xfId="0" applyFont="1" applyFill="1" applyAlignment="1">
      <alignment horizontal="left" vertical="top" wrapText="1"/>
    </xf>
    <xf numFmtId="1" fontId="46" fillId="0" borderId="0" xfId="180" applyNumberFormat="1" applyFont="1" applyFill="1" applyAlignment="1">
      <alignment horizontal="right"/>
    </xf>
    <xf numFmtId="0" fontId="55" fillId="0" borderId="0" xfId="0" applyFont="1" applyFill="1" applyAlignment="1">
      <alignment wrapText="1"/>
    </xf>
    <xf numFmtId="2" fontId="55" fillId="0" borderId="0" xfId="180" applyNumberFormat="1" applyFont="1" applyFill="1" applyAlignment="1">
      <alignment horizontal="right"/>
    </xf>
    <xf numFmtId="0" fontId="35" fillId="0" borderId="0" xfId="180" applyFont="1" applyFill="1" applyAlignment="1">
      <alignment vertical="top" wrapText="1"/>
    </xf>
    <xf numFmtId="0" fontId="0" fillId="0" borderId="0" xfId="180" applyFont="1" applyFill="1" applyAlignment="1">
      <alignment vertical="top" wrapText="1"/>
    </xf>
    <xf numFmtId="0" fontId="39" fillId="0" borderId="0" xfId="0" applyFont="1" applyFill="1" applyAlignment="1">
      <alignment horizontal="right" wrapText="1"/>
    </xf>
    <xf numFmtId="0" fontId="35" fillId="0" borderId="0" xfId="0" applyFont="1" applyFill="1" applyAlignment="1">
      <alignment vertical="top"/>
    </xf>
    <xf numFmtId="0" fontId="35" fillId="0" borderId="0" xfId="0" applyFont="1" applyFill="1" applyAlignment="1">
      <alignment horizontal="left" vertical="top"/>
    </xf>
    <xf numFmtId="0" fontId="55" fillId="0" borderId="0" xfId="0" applyFont="1" applyFill="1" applyAlignment="1">
      <alignment horizontal="left" vertical="top" wrapText="1"/>
    </xf>
    <xf numFmtId="178" fontId="55" fillId="0" borderId="0" xfId="0" applyNumberFormat="1" applyFont="1" applyFill="1" applyAlignment="1">
      <alignment horizontal="center"/>
    </xf>
    <xf numFmtId="1" fontId="46" fillId="0" borderId="0" xfId="0" applyNumberFormat="1" applyFont="1" applyFill="1" applyAlignment="1">
      <alignment horizontal="center"/>
    </xf>
    <xf numFmtId="2" fontId="39" fillId="0" borderId="0" xfId="0" applyNumberFormat="1" applyFont="1" applyFill="1" applyAlignment="1">
      <alignment horizontal="right" wrapText="1"/>
    </xf>
    <xf numFmtId="0" fontId="0" fillId="0" borderId="0" xfId="0" applyFont="1" applyFill="1" applyAlignment="1">
      <alignment vertical="top"/>
    </xf>
    <xf numFmtId="0" fontId="0" fillId="0" borderId="0" xfId="0" applyFont="1" applyFill="1" applyAlignment="1">
      <alignment horizontal="left" vertical="top"/>
    </xf>
    <xf numFmtId="0" fontId="0" fillId="0" borderId="0" xfId="0" applyFont="1" applyFill="1" applyAlignment="1">
      <alignment horizontal="center" vertical="center"/>
    </xf>
    <xf numFmtId="0" fontId="0" fillId="0" borderId="0" xfId="0" applyFont="1" applyFill="1" applyAlignment="1">
      <alignment horizontal="right" vertical="top"/>
    </xf>
    <xf numFmtId="0" fontId="0" fillId="0" borderId="0" xfId="180" applyFont="1" applyFill="1" applyAlignment="1">
      <alignment vertical="top"/>
    </xf>
    <xf numFmtId="0" fontId="0" fillId="0" borderId="3" xfId="0" applyFont="1" applyFill="1" applyBorder="1"/>
    <xf numFmtId="4" fontId="0" fillId="0" borderId="0" xfId="0" applyNumberFormat="1" applyFont="1" applyFill="1"/>
    <xf numFmtId="4" fontId="27" fillId="0" borderId="0" xfId="0" applyNumberFormat="1" applyFont="1" applyFill="1" applyAlignment="1">
      <alignment horizontal="right"/>
    </xf>
    <xf numFmtId="178" fontId="27" fillId="0" borderId="0" xfId="0" applyNumberFormat="1" applyFont="1" applyFill="1" applyAlignment="1">
      <alignment horizontal="left" vertical="top"/>
    </xf>
    <xf numFmtId="178" fontId="27" fillId="0" borderId="0" xfId="0" applyNumberFormat="1" applyFont="1" applyFill="1" applyAlignment="1">
      <alignment horizontal="center" vertical="top"/>
    </xf>
    <xf numFmtId="0" fontId="23" fillId="0" borderId="0" xfId="0" applyFont="1" applyFill="1" applyAlignment="1">
      <alignment horizontal="right" vertical="top"/>
    </xf>
    <xf numFmtId="4" fontId="22" fillId="0" borderId="0" xfId="0" applyNumberFormat="1" applyFont="1" applyFill="1" applyAlignment="1">
      <alignment horizontal="right"/>
    </xf>
    <xf numFmtId="0" fontId="55" fillId="0" borderId="0" xfId="181" applyFont="1" applyFill="1" applyAlignment="1">
      <alignment horizontal="left" wrapText="1"/>
    </xf>
    <xf numFmtId="0" fontId="39" fillId="0" borderId="0" xfId="181" applyFont="1" applyFill="1" applyAlignment="1">
      <alignment wrapText="1"/>
    </xf>
    <xf numFmtId="0" fontId="25" fillId="0" borderId="0" xfId="0" applyFont="1" applyFill="1" applyAlignment="1">
      <alignment wrapText="1"/>
    </xf>
    <xf numFmtId="0" fontId="22" fillId="0" borderId="0" xfId="0" applyFont="1" applyFill="1" applyAlignment="1">
      <alignment vertical="center" wrapText="1"/>
    </xf>
    <xf numFmtId="0" fontId="25" fillId="0" borderId="0" xfId="0" applyFont="1" applyFill="1"/>
    <xf numFmtId="178" fontId="39" fillId="0" borderId="0" xfId="0" applyNumberFormat="1" applyFont="1" applyFill="1" applyAlignment="1">
      <alignment horizontal="right"/>
    </xf>
    <xf numFmtId="0" fontId="25" fillId="0" borderId="0" xfId="0" applyFont="1" applyFill="1" applyAlignment="1">
      <alignment horizontal="justify" vertical="top" wrapText="1"/>
    </xf>
    <xf numFmtId="178" fontId="55" fillId="0" borderId="0" xfId="0" applyNumberFormat="1" applyFont="1" applyFill="1" applyAlignment="1">
      <alignment horizontal="left"/>
    </xf>
    <xf numFmtId="0" fontId="45" fillId="0" borderId="0" xfId="0" applyFont="1" applyFill="1" applyAlignment="1">
      <alignment horizontal="left" vertical="top"/>
    </xf>
    <xf numFmtId="0" fontId="22" fillId="0" borderId="0" xfId="0" applyFont="1" applyFill="1" applyAlignment="1">
      <alignment vertical="top" wrapText="1"/>
    </xf>
    <xf numFmtId="0" fontId="39" fillId="0" borderId="0" xfId="180" applyFont="1" applyFill="1" applyAlignment="1">
      <alignment vertical="top" wrapText="1"/>
    </xf>
    <xf numFmtId="0" fontId="39" fillId="0" borderId="0" xfId="0" applyFont="1" applyFill="1" applyAlignment="1">
      <alignment vertical="center" wrapText="1"/>
    </xf>
    <xf numFmtId="49" fontId="39" fillId="0" borderId="0" xfId="185" applyNumberFormat="1" applyFont="1" applyFill="1" applyAlignment="1">
      <alignment horizontal="left" vertical="top"/>
    </xf>
    <xf numFmtId="0" fontId="25" fillId="0" borderId="0" xfId="0" applyFont="1" applyFill="1" applyAlignment="1">
      <alignment vertical="center" wrapText="1"/>
    </xf>
    <xf numFmtId="0" fontId="39" fillId="0" borderId="0" xfId="184" applyFont="1" applyFill="1" applyAlignment="1">
      <alignment vertical="top" wrapText="1"/>
    </xf>
    <xf numFmtId="0" fontId="35" fillId="0" borderId="0" xfId="180" applyFont="1" applyFill="1" applyAlignment="1">
      <alignment vertical="top"/>
    </xf>
    <xf numFmtId="178" fontId="22" fillId="0" borderId="0" xfId="0" applyNumberFormat="1" applyFont="1" applyFill="1" applyAlignment="1">
      <alignment horizontal="left" vertical="top"/>
    </xf>
    <xf numFmtId="178" fontId="22" fillId="0" borderId="0" xfId="0" applyNumberFormat="1" applyFont="1" applyFill="1" applyAlignment="1">
      <alignment horizontal="center" vertical="top"/>
    </xf>
    <xf numFmtId="178" fontId="31" fillId="0" borderId="0" xfId="0" applyNumberFormat="1" applyFont="1" applyFill="1" applyAlignment="1">
      <alignment horizontal="left" vertical="top"/>
    </xf>
    <xf numFmtId="178" fontId="31" fillId="0" borderId="0" xfId="0" applyNumberFormat="1" applyFont="1" applyFill="1" applyAlignment="1">
      <alignment horizontal="center" vertical="top"/>
    </xf>
    <xf numFmtId="49" fontId="55" fillId="0" borderId="0" xfId="0" applyNumberFormat="1" applyFont="1" applyFill="1" applyAlignment="1">
      <alignment horizontal="left" vertical="top" wrapText="1"/>
    </xf>
    <xf numFmtId="0" fontId="39" fillId="0" borderId="0" xfId="183" applyFont="1" applyFill="1" applyAlignment="1">
      <alignment horizontal="left" vertical="top" wrapText="1"/>
    </xf>
    <xf numFmtId="0" fontId="39" fillId="0" borderId="0" xfId="183" applyFont="1" applyFill="1" applyAlignment="1">
      <alignment vertical="top" wrapText="1"/>
    </xf>
    <xf numFmtId="0" fontId="39" fillId="0" borderId="0" xfId="183" applyFont="1" applyFill="1" applyAlignment="1">
      <alignment vertical="top"/>
    </xf>
    <xf numFmtId="0" fontId="39" fillId="0" borderId="0" xfId="183" quotePrefix="1" applyFont="1" applyFill="1" applyAlignment="1">
      <alignment vertical="top"/>
    </xf>
    <xf numFmtId="0" fontId="39" fillId="0" borderId="0" xfId="183" quotePrefix="1" applyFont="1" applyFill="1" applyAlignment="1">
      <alignment vertical="top" wrapText="1"/>
    </xf>
    <xf numFmtId="0" fontId="39" fillId="0" borderId="0" xfId="184" applyFont="1" applyFill="1" applyAlignment="1">
      <alignment horizontal="right" wrapText="1"/>
    </xf>
    <xf numFmtId="0" fontId="22" fillId="0" borderId="0" xfId="184" applyFont="1" applyFill="1" applyAlignment="1">
      <alignment vertical="top" wrapText="1"/>
    </xf>
    <xf numFmtId="178" fontId="55" fillId="0" borderId="0" xfId="180" applyNumberFormat="1" applyFont="1" applyFill="1" applyAlignment="1">
      <alignment horizontal="right"/>
    </xf>
    <xf numFmtId="0" fontId="21" fillId="0" borderId="2" xfId="0" applyFont="1" applyFill="1" applyBorder="1" applyAlignment="1">
      <alignment horizontal="left"/>
    </xf>
    <xf numFmtId="0" fontId="21" fillId="0" borderId="2" xfId="0" applyFont="1" applyFill="1" applyBorder="1" applyAlignment="1">
      <alignment horizontal="right" vertical="top" wrapText="1"/>
    </xf>
    <xf numFmtId="0" fontId="21" fillId="0" borderId="2" xfId="0" applyFont="1" applyFill="1" applyBorder="1" applyAlignment="1">
      <alignment horizontal="right"/>
    </xf>
    <xf numFmtId="4" fontId="21" fillId="0" borderId="2" xfId="0" applyNumberFormat="1" applyFont="1" applyFill="1" applyBorder="1" applyAlignment="1">
      <alignment horizontal="right"/>
    </xf>
    <xf numFmtId="0" fontId="21" fillId="0" borderId="2" xfId="0" applyFont="1" applyBorder="1" applyAlignment="1">
      <alignment horizontal="right" vertical="top" wrapText="1"/>
    </xf>
    <xf numFmtId="0" fontId="21" fillId="0" borderId="2" xfId="0" applyFont="1" applyBorder="1" applyAlignment="1">
      <alignment horizontal="right"/>
    </xf>
    <xf numFmtId="4" fontId="21" fillId="0" borderId="2" xfId="0" applyNumberFormat="1" applyFont="1" applyBorder="1" applyAlignment="1">
      <alignment horizontal="right"/>
    </xf>
    <xf numFmtId="0" fontId="21" fillId="0" borderId="2" xfId="0" applyFont="1" applyBorder="1" applyAlignment="1">
      <alignment horizontal="right" vertical="top"/>
    </xf>
    <xf numFmtId="4" fontId="12" fillId="0" borderId="2" xfId="0" applyNumberFormat="1" applyFont="1" applyBorder="1" applyAlignment="1">
      <alignment horizontal="right"/>
    </xf>
    <xf numFmtId="0" fontId="40" fillId="0" borderId="2" xfId="0" applyFont="1" applyBorder="1" applyAlignment="1">
      <alignment horizontal="right"/>
    </xf>
    <xf numFmtId="4" fontId="40" fillId="0" borderId="2" xfId="0" applyNumberFormat="1" applyFont="1" applyBorder="1" applyAlignment="1">
      <alignment horizontal="right"/>
    </xf>
    <xf numFmtId="4" fontId="36" fillId="0" borderId="0" xfId="0" applyNumberFormat="1" applyFont="1" applyFill="1" applyBorder="1" applyAlignment="1">
      <alignment horizontal="left" vertical="center" wrapText="1"/>
    </xf>
    <xf numFmtId="2" fontId="39" fillId="0" borderId="0" xfId="5" applyNumberFormat="1" applyFont="1" applyFill="1" applyBorder="1" applyAlignment="1" applyProtection="1">
      <alignment vertical="top" wrapText="1"/>
    </xf>
    <xf numFmtId="2" fontId="25" fillId="0" borderId="0" xfId="5" applyNumberFormat="1" applyFont="1" applyFill="1" applyBorder="1" applyAlignment="1" applyProtection="1">
      <alignment vertical="top" wrapText="1"/>
    </xf>
    <xf numFmtId="2" fontId="17" fillId="0" borderId="0" xfId="0" applyNumberFormat="1" applyFont="1" applyAlignment="1">
      <alignment horizontal="right"/>
    </xf>
    <xf numFmtId="2" fontId="55" fillId="0" borderId="0" xfId="0" applyNumberFormat="1" applyFont="1" applyAlignment="1">
      <alignment horizontal="right"/>
    </xf>
    <xf numFmtId="2" fontId="55" fillId="0" borderId="0" xfId="0" applyNumberFormat="1" applyFont="1" applyAlignment="1" applyProtection="1">
      <alignment horizontal="right"/>
      <protection locked="0"/>
    </xf>
    <xf numFmtId="0" fontId="12" fillId="0" borderId="0" xfId="0" applyFont="1" applyAlignment="1">
      <alignment wrapText="1"/>
    </xf>
    <xf numFmtId="0" fontId="12" fillId="0" borderId="0" xfId="0" applyFont="1" applyAlignment="1">
      <alignment vertical="top" wrapText="1"/>
    </xf>
    <xf numFmtId="0" fontId="39" fillId="0" borderId="0" xfId="186" applyFont="1" applyAlignment="1">
      <alignment vertical="top" wrapText="1"/>
    </xf>
    <xf numFmtId="0" fontId="39" fillId="0" borderId="0" xfId="186" quotePrefix="1" applyFont="1" applyAlignment="1">
      <alignment vertical="top" wrapText="1"/>
    </xf>
    <xf numFmtId="0" fontId="39" fillId="0" borderId="0" xfId="186" quotePrefix="1" applyFont="1" applyAlignment="1">
      <alignment horizontal="left" vertical="top" wrapText="1"/>
    </xf>
    <xf numFmtId="0" fontId="39" fillId="0" borderId="0" xfId="186" quotePrefix="1" applyFont="1" applyAlignment="1">
      <alignment horizontal="justify" vertical="top"/>
    </xf>
    <xf numFmtId="0" fontId="39" fillId="0" borderId="0" xfId="186" applyFont="1" applyAlignment="1">
      <alignment horizontal="justify" vertical="top"/>
    </xf>
    <xf numFmtId="0" fontId="118" fillId="0" borderId="0" xfId="0" quotePrefix="1" applyFont="1" applyAlignment="1">
      <alignment vertical="top" wrapText="1"/>
    </xf>
    <xf numFmtId="0" fontId="154" fillId="0" borderId="17" xfId="0" applyFont="1" applyBorder="1" applyAlignment="1">
      <alignment vertical="top" wrapText="1"/>
    </xf>
    <xf numFmtId="0" fontId="31" fillId="3" borderId="0" xfId="0" applyFont="1" applyFill="1" applyBorder="1" applyAlignment="1">
      <alignment horizontal="center" vertical="top"/>
    </xf>
    <xf numFmtId="49" fontId="31" fillId="3" borderId="0" xfId="0" applyNumberFormat="1" applyFont="1" applyFill="1" applyBorder="1" applyAlignment="1">
      <alignment horizontal="center" vertical="top" wrapText="1"/>
    </xf>
    <xf numFmtId="4" fontId="31" fillId="3" borderId="0" xfId="0" applyNumberFormat="1" applyFont="1" applyFill="1" applyBorder="1" applyAlignment="1">
      <alignment horizontal="center"/>
    </xf>
    <xf numFmtId="2" fontId="32" fillId="0" borderId="0" xfId="0" applyNumberFormat="1" applyFont="1" applyFill="1" applyBorder="1" applyAlignment="1">
      <alignment horizontal="left" vertical="top" wrapText="1"/>
    </xf>
    <xf numFmtId="0" fontId="124" fillId="0" borderId="0" xfId="44" applyFont="1" applyFill="1" applyAlignment="1">
      <alignment vertical="center"/>
    </xf>
    <xf numFmtId="0" fontId="39" fillId="0" borderId="0" xfId="0" applyFont="1" applyBorder="1" applyAlignment="1">
      <alignment vertical="top"/>
    </xf>
    <xf numFmtId="49" fontId="39" fillId="0" borderId="0" xfId="0" applyNumberFormat="1" applyFont="1" applyBorder="1" applyAlignment="1">
      <alignment horizontal="left" vertical="top"/>
    </xf>
    <xf numFmtId="0" fontId="26" fillId="0" borderId="0" xfId="0" applyFont="1" applyFill="1" applyAlignment="1">
      <alignment horizontal="right"/>
    </xf>
    <xf numFmtId="0" fontId="28" fillId="0" borderId="0" xfId="180" applyFont="1" applyFill="1" applyAlignment="1">
      <alignment horizontal="right"/>
    </xf>
    <xf numFmtId="0" fontId="55" fillId="0" borderId="0" xfId="0" applyFont="1" applyFill="1" applyAlignment="1">
      <alignment horizontal="right" wrapText="1"/>
    </xf>
    <xf numFmtId="0" fontId="101" fillId="0" borderId="0" xfId="180" applyFont="1" applyFill="1" applyAlignment="1">
      <alignment horizontal="right"/>
    </xf>
    <xf numFmtId="1" fontId="46" fillId="27" borderId="0" xfId="0" applyNumberFormat="1" applyFont="1" applyFill="1" applyAlignment="1">
      <alignment horizontal="right"/>
    </xf>
    <xf numFmtId="3" fontId="46" fillId="27" borderId="0" xfId="0" applyNumberFormat="1" applyFont="1" applyFill="1" applyAlignment="1">
      <alignment horizontal="right"/>
    </xf>
    <xf numFmtId="178" fontId="55" fillId="27" borderId="0" xfId="0" applyNumberFormat="1" applyFont="1" applyFill="1" applyAlignment="1">
      <alignment horizontal="right"/>
    </xf>
    <xf numFmtId="0" fontId="55" fillId="0" borderId="0" xfId="184" applyFont="1" applyFill="1" applyAlignment="1">
      <alignment horizontal="right" wrapText="1"/>
    </xf>
    <xf numFmtId="178" fontId="55" fillId="0" borderId="3" xfId="0" applyNumberFormat="1" applyFont="1" applyBorder="1" applyAlignment="1">
      <alignment horizontal="right"/>
    </xf>
    <xf numFmtId="2" fontId="46" fillId="0" borderId="2" xfId="0" applyNumberFormat="1" applyFont="1" applyBorder="1" applyAlignment="1">
      <alignment horizontal="right"/>
    </xf>
    <xf numFmtId="4" fontId="40" fillId="0" borderId="0" xfId="0" applyNumberFormat="1" applyFont="1" applyAlignment="1">
      <alignment horizontal="center"/>
    </xf>
    <xf numFmtId="0" fontId="21" fillId="0" borderId="0" xfId="0" applyFont="1" applyBorder="1" applyAlignment="1">
      <alignment horizontal="left" vertical="top" wrapText="1"/>
    </xf>
    <xf numFmtId="0" fontId="21" fillId="0" borderId="0" xfId="0" applyFont="1" applyBorder="1" applyAlignment="1">
      <alignment horizontal="right" vertical="top"/>
    </xf>
    <xf numFmtId="0" fontId="21" fillId="0" borderId="3" xfId="0" applyFont="1" applyBorder="1" applyAlignment="1">
      <alignment vertical="top"/>
    </xf>
    <xf numFmtId="0" fontId="21" fillId="0" borderId="3" xfId="0" applyFont="1" applyBorder="1" applyAlignment="1">
      <alignment horizontal="left" vertical="top" wrapText="1"/>
    </xf>
    <xf numFmtId="0" fontId="21" fillId="0" borderId="3" xfId="0" applyFont="1" applyBorder="1" applyAlignment="1">
      <alignment horizontal="right" vertical="top"/>
    </xf>
    <xf numFmtId="4" fontId="21" fillId="0" borderId="3" xfId="0" applyNumberFormat="1" applyFont="1" applyBorder="1" applyAlignment="1">
      <alignment horizontal="center" vertical="top"/>
    </xf>
    <xf numFmtId="49" fontId="21" fillId="0" borderId="3" xfId="0" applyNumberFormat="1" applyFont="1" applyBorder="1" applyAlignment="1">
      <alignment vertical="top"/>
    </xf>
    <xf numFmtId="49" fontId="9" fillId="0" borderId="3" xfId="0" applyNumberFormat="1" applyFont="1" applyBorder="1" applyAlignment="1">
      <alignment vertical="top"/>
    </xf>
    <xf numFmtId="49" fontId="9" fillId="0" borderId="3" xfId="0" applyNumberFormat="1" applyFont="1" applyBorder="1" applyAlignment="1">
      <alignment horizontal="left" vertical="top" wrapText="1"/>
    </xf>
    <xf numFmtId="0" fontId="9" fillId="0" borderId="3" xfId="0" applyFont="1" applyBorder="1" applyAlignment="1">
      <alignment vertical="top"/>
    </xf>
    <xf numFmtId="3" fontId="9" fillId="0" borderId="3" xfId="0" applyNumberFormat="1" applyFont="1" applyBorder="1" applyAlignment="1">
      <alignment horizontal="center" vertical="top"/>
    </xf>
    <xf numFmtId="0" fontId="9" fillId="0" borderId="3" xfId="0" applyFont="1" applyBorder="1" applyAlignment="1">
      <alignment horizontal="right" vertical="top"/>
    </xf>
    <xf numFmtId="0" fontId="21" fillId="0" borderId="0" xfId="0" applyFont="1" applyBorder="1"/>
    <xf numFmtId="0" fontId="21" fillId="0" borderId="0" xfId="0" applyFont="1" applyBorder="1" applyAlignment="1">
      <alignment horizontal="right"/>
    </xf>
    <xf numFmtId="4" fontId="40" fillId="0" borderId="0" xfId="0" applyNumberFormat="1" applyFont="1" applyBorder="1" applyAlignment="1">
      <alignment horizontal="center"/>
    </xf>
    <xf numFmtId="0" fontId="21" fillId="0" borderId="3" xfId="0" applyFont="1" applyBorder="1"/>
    <xf numFmtId="0" fontId="21" fillId="0" borderId="3" xfId="0" applyFont="1" applyBorder="1" applyAlignment="1">
      <alignment horizontal="right"/>
    </xf>
    <xf numFmtId="4" fontId="21" fillId="0" borderId="3" xfId="0" applyNumberFormat="1" applyFont="1" applyBorder="1" applyAlignment="1">
      <alignment horizontal="center"/>
    </xf>
    <xf numFmtId="4" fontId="21" fillId="0" borderId="0" xfId="0" applyNumberFormat="1" applyFont="1" applyBorder="1" applyAlignment="1">
      <alignment horizontal="center"/>
    </xf>
    <xf numFmtId="0" fontId="21" fillId="0" borderId="3" xfId="0" applyNumberFormat="1" applyFont="1" applyFill="1" applyBorder="1" applyAlignment="1">
      <alignment horizontal="left" vertical="top" wrapText="1"/>
    </xf>
    <xf numFmtId="0" fontId="21" fillId="0" borderId="3" xfId="0" applyFont="1" applyFill="1" applyBorder="1" applyAlignment="1">
      <alignment horizontal="right" vertical="top"/>
    </xf>
    <xf numFmtId="0" fontId="21" fillId="0" borderId="0" xfId="0" applyFont="1" applyAlignment="1">
      <alignment horizontal="right" vertical="top" wrapText="1"/>
    </xf>
    <xf numFmtId="49" fontId="24" fillId="34" borderId="0" xfId="0" applyNumberFormat="1" applyFont="1" applyFill="1" applyAlignment="1">
      <alignment horizontal="left" vertical="top"/>
    </xf>
    <xf numFmtId="49" fontId="24" fillId="34" borderId="0" xfId="0" applyNumberFormat="1" applyFont="1" applyFill="1" applyAlignment="1">
      <alignment horizontal="left" vertical="top" wrapText="1"/>
    </xf>
    <xf numFmtId="0" fontId="24" fillId="34" borderId="0" xfId="0" applyFont="1" applyFill="1" applyAlignment="1">
      <alignment vertical="top"/>
    </xf>
    <xf numFmtId="0" fontId="24" fillId="34" borderId="0" xfId="0" applyFont="1" applyFill="1" applyAlignment="1">
      <alignment horizontal="center" vertical="top"/>
    </xf>
    <xf numFmtId="0" fontId="24" fillId="32" borderId="0" xfId="0" applyFont="1" applyFill="1" applyAlignment="1">
      <alignment vertical="top"/>
    </xf>
    <xf numFmtId="0" fontId="32" fillId="32" borderId="0" xfId="0" applyFont="1" applyFill="1" applyAlignment="1">
      <alignment vertical="top"/>
    </xf>
    <xf numFmtId="0" fontId="24" fillId="32" borderId="0" xfId="0" applyFont="1" applyFill="1" applyAlignment="1">
      <alignment horizontal="center" vertical="top"/>
    </xf>
    <xf numFmtId="0" fontId="18" fillId="34" borderId="0" xfId="0" applyFont="1" applyFill="1" applyAlignment="1">
      <alignment horizontal="center" vertical="top"/>
    </xf>
    <xf numFmtId="0" fontId="27" fillId="0" borderId="0" xfId="0" applyFont="1" applyBorder="1" applyAlignment="1">
      <alignment horizontal="left" vertical="top"/>
    </xf>
    <xf numFmtId="0" fontId="31" fillId="0" borderId="0" xfId="0" applyFont="1" applyBorder="1" applyAlignment="1">
      <alignment vertical="top"/>
    </xf>
    <xf numFmtId="0" fontId="31" fillId="0" borderId="0" xfId="0" applyFont="1" applyBorder="1" applyAlignment="1">
      <alignment horizontal="center" vertical="top"/>
    </xf>
    <xf numFmtId="49" fontId="27" fillId="0" borderId="0" xfId="0" applyNumberFormat="1" applyFont="1" applyAlignment="1">
      <alignment horizontal="left" vertical="top"/>
    </xf>
    <xf numFmtId="0" fontId="24" fillId="34" borderId="0" xfId="0" applyFont="1" applyFill="1"/>
    <xf numFmtId="0" fontId="24" fillId="34" borderId="0" xfId="0" applyFont="1" applyFill="1" applyAlignment="1">
      <alignment horizontal="center"/>
    </xf>
    <xf numFmtId="0" fontId="23" fillId="0" borderId="0" xfId="0" applyFont="1" applyBorder="1" applyAlignment="1">
      <alignment horizontal="left" vertical="center" wrapText="1"/>
    </xf>
    <xf numFmtId="0" fontId="23" fillId="0" borderId="0" xfId="0" applyFont="1" applyBorder="1" applyAlignment="1">
      <alignment horizontal="left" vertical="center"/>
    </xf>
    <xf numFmtId="0" fontId="11" fillId="32" borderId="0" xfId="0" applyFont="1" applyFill="1" applyAlignment="1">
      <alignment vertical="top"/>
    </xf>
    <xf numFmtId="0" fontId="15" fillId="32" borderId="0" xfId="0" applyFont="1" applyFill="1" applyAlignment="1">
      <alignment vertical="top"/>
    </xf>
    <xf numFmtId="49" fontId="23" fillId="0" borderId="0" xfId="0" applyNumberFormat="1" applyFont="1" applyAlignment="1">
      <alignment horizontal="left" vertical="top"/>
    </xf>
    <xf numFmtId="2" fontId="39" fillId="0" borderId="0" xfId="5" applyNumberFormat="1" applyFont="1" applyFill="1" applyBorder="1" applyAlignment="1" applyProtection="1">
      <alignment vertical="top" wrapText="1"/>
    </xf>
    <xf numFmtId="0" fontId="144" fillId="0" borderId="0" xfId="0" applyFont="1"/>
    <xf numFmtId="4" fontId="144" fillId="0" borderId="0" xfId="0" applyNumberFormat="1" applyFont="1" applyAlignment="1">
      <alignment horizontal="center"/>
    </xf>
    <xf numFmtId="4" fontId="153" fillId="0" borderId="0" xfId="0" applyNumberFormat="1" applyFont="1" applyAlignment="1">
      <alignment horizontal="center"/>
    </xf>
    <xf numFmtId="4" fontId="155" fillId="0" borderId="2" xfId="0" applyNumberFormat="1" applyFont="1" applyBorder="1" applyAlignment="1">
      <alignment horizontal="center"/>
    </xf>
    <xf numFmtId="1" fontId="18" fillId="0" borderId="0" xfId="0" applyNumberFormat="1" applyFont="1" applyBorder="1" applyAlignment="1">
      <alignment horizontal="right"/>
    </xf>
    <xf numFmtId="4" fontId="18" fillId="0" borderId="0" xfId="0" applyNumberFormat="1" applyFont="1" applyBorder="1" applyAlignment="1">
      <alignment horizontal="right"/>
    </xf>
    <xf numFmtId="4" fontId="9" fillId="0" borderId="0" xfId="0" applyNumberFormat="1" applyFont="1" applyBorder="1" applyAlignment="1">
      <alignment horizontal="right"/>
    </xf>
    <xf numFmtId="1" fontId="24" fillId="0" borderId="0" xfId="0" applyNumberFormat="1" applyFont="1" applyFill="1" applyAlignment="1">
      <alignment horizontal="right" wrapText="1"/>
    </xf>
    <xf numFmtId="4" fontId="32" fillId="0" borderId="0" xfId="0" applyNumberFormat="1" applyFont="1" applyFill="1" applyAlignment="1">
      <alignment horizontal="right"/>
    </xf>
    <xf numFmtId="1" fontId="24" fillId="0" borderId="0" xfId="0" applyNumberFormat="1" applyFont="1" applyFill="1" applyAlignment="1">
      <alignment horizontal="right"/>
    </xf>
    <xf numFmtId="2" fontId="39" fillId="0" borderId="0" xfId="5" applyNumberFormat="1" applyFont="1" applyAlignment="1">
      <alignment vertical="top" wrapText="1"/>
    </xf>
    <xf numFmtId="49" fontId="52" fillId="0" borderId="0" xfId="0" applyNumberFormat="1" applyFont="1" applyFill="1" applyAlignment="1">
      <alignment horizontal="right" vertical="top"/>
    </xf>
    <xf numFmtId="0" fontId="52" fillId="0" borderId="0" xfId="0" applyFont="1" applyFill="1" applyAlignment="1">
      <alignment horizontal="left" vertical="top"/>
    </xf>
    <xf numFmtId="0" fontId="23" fillId="0" borderId="0" xfId="0" applyFont="1" applyFill="1" applyAlignment="1">
      <alignment horizontal="left" vertical="top"/>
    </xf>
    <xf numFmtId="49" fontId="10" fillId="0" borderId="0" xfId="0" applyNumberFormat="1" applyFont="1" applyFill="1" applyAlignment="1">
      <alignment horizontal="left" vertical="top" wrapText="1"/>
    </xf>
    <xf numFmtId="0" fontId="10" fillId="0" borderId="0" xfId="0" applyFont="1" applyFill="1" applyAlignment="1">
      <alignment horizontal="center" vertical="top"/>
    </xf>
    <xf numFmtId="0" fontId="36" fillId="0" borderId="0" xfId="176" applyFont="1" applyFill="1" applyAlignment="1">
      <alignment vertical="top" wrapText="1"/>
    </xf>
    <xf numFmtId="0" fontId="13" fillId="0" borderId="0" xfId="0" applyNumberFormat="1" applyFont="1" applyFill="1" applyBorder="1" applyAlignment="1">
      <alignment horizontal="left" vertical="top" wrapText="1"/>
    </xf>
    <xf numFmtId="0" fontId="72" fillId="0" borderId="0" xfId="188" applyFont="1" applyAlignment="1">
      <alignment wrapText="1"/>
    </xf>
    <xf numFmtId="1" fontId="14" fillId="0" borderId="0" xfId="0" applyNumberFormat="1" applyFont="1" applyFill="1" applyBorder="1" applyAlignment="1">
      <alignment horizontal="center" vertical="top"/>
    </xf>
    <xf numFmtId="0" fontId="13" fillId="0" borderId="0" xfId="0" applyNumberFormat="1" applyFont="1" applyFill="1" applyBorder="1" applyAlignment="1">
      <alignment horizontal="left" vertical="top" wrapText="1"/>
    </xf>
    <xf numFmtId="0" fontId="22" fillId="0" borderId="0" xfId="0" applyNumberFormat="1" applyFont="1" applyFill="1" applyBorder="1" applyAlignment="1" applyProtection="1">
      <alignment vertical="top"/>
    </xf>
    <xf numFmtId="49" fontId="13" fillId="0" borderId="0" xfId="0" applyNumberFormat="1" applyFont="1" applyFill="1" applyBorder="1" applyAlignment="1" applyProtection="1">
      <alignment horizontal="left" vertical="top"/>
    </xf>
    <xf numFmtId="0" fontId="148" fillId="0" borderId="0" xfId="188" applyFont="1" applyAlignment="1">
      <alignment horizontal="left" vertical="center" wrapText="1"/>
    </xf>
    <xf numFmtId="0" fontId="72" fillId="0" borderId="0" xfId="189" applyFont="1" applyAlignment="1">
      <alignment horizontal="left" wrapText="1"/>
    </xf>
    <xf numFmtId="0" fontId="72" fillId="32" borderId="0" xfId="188" applyFont="1" applyFill="1" applyAlignment="1">
      <alignment horizontal="left" vertical="center"/>
    </xf>
    <xf numFmtId="0" fontId="72" fillId="0" borderId="0" xfId="189" applyFont="1" applyAlignment="1">
      <alignment horizontal="left"/>
    </xf>
    <xf numFmtId="0" fontId="11" fillId="0" borderId="0" xfId="0" applyFont="1" applyBorder="1" applyAlignment="1">
      <alignment horizontal="left" vertical="top" wrapText="1"/>
    </xf>
    <xf numFmtId="0" fontId="0" fillId="0" borderId="0" xfId="0" applyAlignment="1">
      <alignment vertical="top" wrapText="1"/>
    </xf>
    <xf numFmtId="0" fontId="45" fillId="0" borderId="0" xfId="0" applyFont="1" applyAlignment="1">
      <alignment vertical="top" wrapText="1"/>
    </xf>
    <xf numFmtId="0" fontId="156" fillId="0" borderId="0" xfId="0" applyFont="1" applyAlignment="1">
      <alignment wrapText="1"/>
    </xf>
    <xf numFmtId="0" fontId="35" fillId="0" borderId="0" xfId="0" applyFont="1" applyAlignment="1">
      <alignment vertical="top" wrapText="1"/>
    </xf>
    <xf numFmtId="0" fontId="0" fillId="0" borderId="0" xfId="0" applyAlignment="1">
      <alignment wrapText="1"/>
    </xf>
    <xf numFmtId="0" fontId="144" fillId="0" borderId="0" xfId="0" applyFont="1" applyAlignment="1">
      <alignment horizontal="left" vertical="top" wrapText="1"/>
    </xf>
    <xf numFmtId="0" fontId="0" fillId="0" borderId="0" xfId="0" applyAlignment="1">
      <alignment horizontal="left" vertical="top" wrapText="1"/>
    </xf>
    <xf numFmtId="0" fontId="36" fillId="0" borderId="0" xfId="0" applyFont="1" applyAlignment="1">
      <alignment horizontal="left" vertical="center" wrapText="1"/>
    </xf>
    <xf numFmtId="0" fontId="15" fillId="0" borderId="0" xfId="0" applyNumberFormat="1" applyFont="1" applyAlignment="1">
      <alignment horizontal="justify" vertical="center" wrapText="1"/>
    </xf>
    <xf numFmtId="0" fontId="35" fillId="0" borderId="0" xfId="0" applyFont="1" applyAlignment="1">
      <alignment horizontal="left" vertical="center" wrapText="1"/>
    </xf>
    <xf numFmtId="0" fontId="39" fillId="0" borderId="0" xfId="0" applyNumberFormat="1" applyFont="1" applyAlignment="1">
      <alignment horizontal="left" vertical="center" wrapText="1"/>
    </xf>
    <xf numFmtId="4" fontId="36" fillId="0" borderId="0" xfId="0" applyNumberFormat="1" applyFont="1" applyBorder="1" applyAlignment="1">
      <alignment horizontal="left" vertical="center" wrapText="1"/>
    </xf>
    <xf numFmtId="0" fontId="36" fillId="0" borderId="0" xfId="0" applyFont="1" applyFill="1" applyBorder="1" applyAlignment="1">
      <alignment vertical="center" wrapText="1"/>
    </xf>
    <xf numFmtId="0" fontId="36" fillId="0" borderId="0" xfId="0" applyFont="1" applyFill="1" applyAlignment="1">
      <alignment horizontal="left" vertical="center" wrapText="1"/>
    </xf>
    <xf numFmtId="4" fontId="36" fillId="0" borderId="0" xfId="0" applyNumberFormat="1" applyFont="1" applyFill="1" applyBorder="1" applyAlignment="1">
      <alignment horizontal="left" vertical="center" wrapText="1"/>
    </xf>
    <xf numFmtId="4" fontId="35" fillId="0" borderId="0" xfId="0" applyNumberFormat="1" applyFont="1" applyFill="1" applyBorder="1" applyAlignment="1">
      <alignment horizontal="left" vertical="center" wrapText="1"/>
    </xf>
    <xf numFmtId="0" fontId="35" fillId="0" borderId="0" xfId="0" applyFont="1" applyFill="1" applyBorder="1" applyAlignment="1">
      <alignment vertical="center" wrapText="1"/>
    </xf>
    <xf numFmtId="0" fontId="25" fillId="0" borderId="0" xfId="0" applyNumberFormat="1" applyFont="1" applyFill="1" applyAlignment="1">
      <alignment horizontal="justify" vertical="center" wrapText="1"/>
    </xf>
    <xf numFmtId="0" fontId="36" fillId="0" borderId="0" xfId="0" applyFont="1" applyBorder="1" applyAlignment="1">
      <alignment vertical="center" wrapText="1"/>
    </xf>
    <xf numFmtId="0" fontId="25" fillId="0" borderId="0" xfId="0" applyNumberFormat="1" applyFont="1" applyAlignment="1">
      <alignment horizontal="justify" vertical="center" wrapText="1"/>
    </xf>
    <xf numFmtId="0" fontId="36" fillId="0" borderId="0" xfId="0" applyFont="1" applyFill="1" applyAlignment="1">
      <alignment vertical="center" wrapText="1"/>
    </xf>
    <xf numFmtId="0" fontId="45" fillId="0" borderId="0" xfId="0" applyFont="1" applyFill="1" applyAlignment="1">
      <alignment vertical="center" wrapText="1"/>
    </xf>
    <xf numFmtId="0" fontId="35" fillId="0" borderId="0" xfId="0" applyFont="1" applyBorder="1" applyAlignment="1">
      <alignment vertical="center" wrapText="1"/>
    </xf>
    <xf numFmtId="0" fontId="15" fillId="0" borderId="0" xfId="0" applyNumberFormat="1" applyFont="1" applyBorder="1" applyAlignment="1">
      <alignment horizontal="justify" vertical="center" wrapText="1"/>
    </xf>
    <xf numFmtId="0" fontId="36" fillId="0" borderId="0" xfId="0" applyFont="1" applyBorder="1" applyAlignment="1">
      <alignment horizontal="left" vertical="center" wrapText="1"/>
    </xf>
    <xf numFmtId="0" fontId="35"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vertical="top" wrapText="1"/>
    </xf>
    <xf numFmtId="4" fontId="25" fillId="0" borderId="0" xfId="0" applyNumberFormat="1" applyFont="1" applyBorder="1" applyAlignment="1">
      <alignment horizontal="justify" vertical="center" wrapText="1"/>
    </xf>
    <xf numFmtId="0" fontId="35" fillId="0" borderId="0" xfId="0" applyFont="1" applyFill="1" applyAlignment="1">
      <alignment vertical="center" wrapText="1"/>
    </xf>
    <xf numFmtId="4" fontId="25" fillId="0" borderId="0" xfId="0" applyNumberFormat="1" applyFont="1" applyFill="1" applyBorder="1" applyAlignment="1">
      <alignment horizontal="left" vertical="center" wrapText="1"/>
    </xf>
    <xf numFmtId="0" fontId="35" fillId="0" borderId="0" xfId="0" applyFont="1" applyFill="1" applyAlignment="1">
      <alignment horizontal="left" vertical="center" wrapText="1"/>
    </xf>
    <xf numFmtId="4" fontId="35" fillId="0" borderId="0" xfId="0" applyNumberFormat="1" applyFont="1" applyFill="1" applyBorder="1" applyAlignment="1">
      <alignment horizontal="left" vertical="top" wrapText="1"/>
    </xf>
    <xf numFmtId="2" fontId="39" fillId="0" borderId="0" xfId="5" applyNumberFormat="1" applyFont="1" applyFill="1" applyBorder="1" applyAlignment="1" applyProtection="1">
      <alignment vertical="top" wrapText="1"/>
    </xf>
    <xf numFmtId="0" fontId="35" fillId="0" borderId="0" xfId="0" applyFont="1" applyFill="1" applyAlignment="1">
      <alignment wrapText="1"/>
    </xf>
    <xf numFmtId="2" fontId="25" fillId="0" borderId="0" xfId="5" applyNumberFormat="1" applyFont="1" applyFill="1" applyBorder="1" applyAlignment="1" applyProtection="1">
      <alignment vertical="top" wrapText="1"/>
    </xf>
    <xf numFmtId="0" fontId="37" fillId="0" borderId="0" xfId="0" applyFont="1" applyFill="1" applyAlignment="1">
      <alignment wrapText="1"/>
    </xf>
    <xf numFmtId="0" fontId="0" fillId="0" borderId="0" xfId="0" applyFont="1" applyFill="1" applyAlignment="1">
      <alignment wrapText="1"/>
    </xf>
    <xf numFmtId="0" fontId="39" fillId="0" borderId="0" xfId="0" applyFont="1" applyFill="1" applyAlignment="1">
      <alignment horizontal="left" vertical="center" wrapText="1"/>
    </xf>
    <xf numFmtId="0" fontId="45" fillId="0" borderId="0" xfId="0" applyFont="1" applyFill="1" applyAlignment="1">
      <alignment horizontal="left" vertical="center" wrapText="1"/>
    </xf>
    <xf numFmtId="4" fontId="15" fillId="0" borderId="0" xfId="0" applyNumberFormat="1" applyFont="1" applyBorder="1" applyAlignment="1">
      <alignment horizontal="left" vertical="center" wrapText="1"/>
    </xf>
    <xf numFmtId="0" fontId="39" fillId="0" borderId="0" xfId="0" applyFont="1" applyAlignment="1">
      <alignment horizontal="left" vertical="center" wrapText="1"/>
    </xf>
    <xf numFmtId="0" fontId="23" fillId="0" borderId="2" xfId="0" applyFont="1" applyBorder="1" applyAlignment="1">
      <alignment horizontal="right" vertical="top"/>
    </xf>
    <xf numFmtId="0" fontId="63" fillId="0" borderId="2" xfId="0" applyFont="1" applyBorder="1" applyAlignment="1">
      <alignment horizontal="right"/>
    </xf>
  </cellXfs>
  <cellStyles count="196">
    <cellStyle name="20 % – Poudarek1 2" xfId="52" xr:uid="{00000000-0005-0000-0000-000000000000}"/>
    <cellStyle name="20 % – Poudarek2 2" xfId="53" xr:uid="{00000000-0005-0000-0000-000001000000}"/>
    <cellStyle name="20 % – Poudarek3 2" xfId="54" xr:uid="{00000000-0005-0000-0000-000002000000}"/>
    <cellStyle name="20 % – Poudarek4 2" xfId="55" xr:uid="{00000000-0005-0000-0000-000003000000}"/>
    <cellStyle name="20 % – Poudarek5 2" xfId="56" xr:uid="{00000000-0005-0000-0000-000004000000}"/>
    <cellStyle name="20 % – Poudarek6 2" xfId="57" xr:uid="{00000000-0005-0000-0000-000005000000}"/>
    <cellStyle name="20% - Accent1" xfId="58" xr:uid="{00000000-0005-0000-0000-000006000000}"/>
    <cellStyle name="20% - Accent2" xfId="59" xr:uid="{00000000-0005-0000-0000-000007000000}"/>
    <cellStyle name="20% - Accent3" xfId="60" xr:uid="{00000000-0005-0000-0000-000008000000}"/>
    <cellStyle name="20% - Accent4" xfId="61" xr:uid="{00000000-0005-0000-0000-000009000000}"/>
    <cellStyle name="20% - Accent5" xfId="62" xr:uid="{00000000-0005-0000-0000-00000A000000}"/>
    <cellStyle name="20% - Accent6" xfId="63" xr:uid="{00000000-0005-0000-0000-00000B000000}"/>
    <cellStyle name="40 % – Poudarek1 2" xfId="64" xr:uid="{00000000-0005-0000-0000-00000C000000}"/>
    <cellStyle name="40 % – Poudarek2 2" xfId="65" xr:uid="{00000000-0005-0000-0000-00000D000000}"/>
    <cellStyle name="40 % – Poudarek3 2" xfId="66" xr:uid="{00000000-0005-0000-0000-00000E000000}"/>
    <cellStyle name="40 % – Poudarek4 2" xfId="67" xr:uid="{00000000-0005-0000-0000-00000F000000}"/>
    <cellStyle name="40 % – Poudarek5 2" xfId="68" xr:uid="{00000000-0005-0000-0000-000010000000}"/>
    <cellStyle name="40 % – Poudarek6 2" xfId="69" xr:uid="{00000000-0005-0000-0000-000011000000}"/>
    <cellStyle name="40% - Accent1" xfId="70" xr:uid="{00000000-0005-0000-0000-000012000000}"/>
    <cellStyle name="40% - Accent2" xfId="71" xr:uid="{00000000-0005-0000-0000-000013000000}"/>
    <cellStyle name="40% - Accent3" xfId="72" xr:uid="{00000000-0005-0000-0000-000014000000}"/>
    <cellStyle name="40% - Accent4" xfId="73" xr:uid="{00000000-0005-0000-0000-000015000000}"/>
    <cellStyle name="40% - Accent5" xfId="74" xr:uid="{00000000-0005-0000-0000-000016000000}"/>
    <cellStyle name="40% - Accent6" xfId="75" xr:uid="{00000000-0005-0000-0000-000017000000}"/>
    <cellStyle name="60 % – Poudarek1 2" xfId="76" xr:uid="{00000000-0005-0000-0000-000018000000}"/>
    <cellStyle name="60 % – Poudarek2 2" xfId="77" xr:uid="{00000000-0005-0000-0000-000019000000}"/>
    <cellStyle name="60 % – Poudarek3 2" xfId="78" xr:uid="{00000000-0005-0000-0000-00001A000000}"/>
    <cellStyle name="60 % – Poudarek4 2" xfId="79" xr:uid="{00000000-0005-0000-0000-00001B000000}"/>
    <cellStyle name="60 % – Poudarek5 2" xfId="80" xr:uid="{00000000-0005-0000-0000-00001C000000}"/>
    <cellStyle name="60 % – Poudarek6 2" xfId="81" xr:uid="{00000000-0005-0000-0000-00001D000000}"/>
    <cellStyle name="60% - Accent1" xfId="82" xr:uid="{00000000-0005-0000-0000-00001E000000}"/>
    <cellStyle name="60% - Accent2" xfId="83" xr:uid="{00000000-0005-0000-0000-00001F000000}"/>
    <cellStyle name="60% - Accent3" xfId="84" xr:uid="{00000000-0005-0000-0000-000020000000}"/>
    <cellStyle name="60% - Accent4" xfId="85" xr:uid="{00000000-0005-0000-0000-000021000000}"/>
    <cellStyle name="60% - Accent5" xfId="86" xr:uid="{00000000-0005-0000-0000-000022000000}"/>
    <cellStyle name="60% - Accent6" xfId="87" xr:uid="{00000000-0005-0000-0000-000023000000}"/>
    <cellStyle name="Accent1" xfId="88" xr:uid="{00000000-0005-0000-0000-000024000000}"/>
    <cellStyle name="Accent2" xfId="89" xr:uid="{00000000-0005-0000-0000-000025000000}"/>
    <cellStyle name="Accent3" xfId="90" xr:uid="{00000000-0005-0000-0000-000026000000}"/>
    <cellStyle name="Accent4" xfId="91" xr:uid="{00000000-0005-0000-0000-000027000000}"/>
    <cellStyle name="Accent5" xfId="92" xr:uid="{00000000-0005-0000-0000-000028000000}"/>
    <cellStyle name="Accent6" xfId="93" xr:uid="{00000000-0005-0000-0000-000029000000}"/>
    <cellStyle name="Bad" xfId="94" xr:uid="{00000000-0005-0000-0000-00002A000000}"/>
    <cellStyle name="Calculation" xfId="95" xr:uid="{00000000-0005-0000-0000-00002B000000}"/>
    <cellStyle name="Check Cell" xfId="96" xr:uid="{00000000-0005-0000-0000-00002C000000}"/>
    <cellStyle name="Dobro 2" xfId="97" xr:uid="{00000000-0005-0000-0000-00002D000000}"/>
    <cellStyle name="Euro" xfId="98" xr:uid="{00000000-0005-0000-0000-00002E000000}"/>
    <cellStyle name="Euro 2" xfId="99" xr:uid="{00000000-0005-0000-0000-00002F000000}"/>
    <cellStyle name="Euro 3" xfId="173" xr:uid="{00000000-0005-0000-0000-000030000000}"/>
    <cellStyle name="Excel Built-in Currency" xfId="48" xr:uid="{00000000-0005-0000-0000-000031000000}"/>
    <cellStyle name="Excel Built-in Excel Built-in Excel Built-in Excel Built-in Excel Built-in Excel Built-in Excel Built-in Excel Built-in TableStyleLight1" xfId="1" xr:uid="{00000000-0005-0000-0000-000032000000}"/>
    <cellStyle name="Excel Built-in Normal" xfId="46" xr:uid="{00000000-0005-0000-0000-000033000000}"/>
    <cellStyle name="Excel Built-in Normal 2" xfId="167" xr:uid="{00000000-0005-0000-0000-000034000000}"/>
    <cellStyle name="Excel_BuiltIn_Comma 1" xfId="100" xr:uid="{00000000-0005-0000-0000-000035000000}"/>
    <cellStyle name="Explanatory Text" xfId="101" xr:uid="{00000000-0005-0000-0000-000036000000}"/>
    <cellStyle name="Good" xfId="102" xr:uid="{00000000-0005-0000-0000-000037000000}"/>
    <cellStyle name="Heading 1" xfId="103" xr:uid="{00000000-0005-0000-0000-000038000000}"/>
    <cellStyle name="Heading 2" xfId="104" xr:uid="{00000000-0005-0000-0000-000039000000}"/>
    <cellStyle name="Heading 3" xfId="105" xr:uid="{00000000-0005-0000-0000-00003A000000}"/>
    <cellStyle name="Heading 4" xfId="106" xr:uid="{00000000-0005-0000-0000-00003B000000}"/>
    <cellStyle name="Hiperpovezava" xfId="44" builtinId="8"/>
    <cellStyle name="Input" xfId="107" xr:uid="{00000000-0005-0000-0000-00003D000000}"/>
    <cellStyle name="Izhod 2" xfId="108" xr:uid="{00000000-0005-0000-0000-00003E000000}"/>
    <cellStyle name="Komma0" xfId="26" xr:uid="{00000000-0005-0000-0000-00003F000000}"/>
    <cellStyle name="Linked Cell" xfId="109" xr:uid="{00000000-0005-0000-0000-000040000000}"/>
    <cellStyle name="Naslov 1 2" xfId="110" xr:uid="{00000000-0005-0000-0000-000041000000}"/>
    <cellStyle name="Naslov 2 2" xfId="111" xr:uid="{00000000-0005-0000-0000-000042000000}"/>
    <cellStyle name="Naslov 3 2" xfId="112" xr:uid="{00000000-0005-0000-0000-000043000000}"/>
    <cellStyle name="Naslov 4 2" xfId="113" xr:uid="{00000000-0005-0000-0000-000044000000}"/>
    <cellStyle name="Naslov 5" xfId="114" xr:uid="{00000000-0005-0000-0000-000045000000}"/>
    <cellStyle name="Navadno" xfId="0" builtinId="0"/>
    <cellStyle name="Navadno 10" xfId="21" xr:uid="{00000000-0005-0000-0000-000047000000}"/>
    <cellStyle name="Navadno 10 2 3" xfId="184" xr:uid="{C915559D-E656-4D75-96E7-A2FC0A5F2DFB}"/>
    <cellStyle name="Navadno 10 3" xfId="40" xr:uid="{00000000-0005-0000-0000-000048000000}"/>
    <cellStyle name="Navadno 100" xfId="186" xr:uid="{BA94A0DA-422E-415F-B066-E084EBDB2C30}"/>
    <cellStyle name="Navadno 102" xfId="183" xr:uid="{EB341391-2EA3-4647-B00B-2ACBDBF228F7}"/>
    <cellStyle name="Navadno 104" xfId="179" xr:uid="{98B1E085-B829-47D8-90D6-0DA8548CDF5C}"/>
    <cellStyle name="Navadno 17" xfId="193" xr:uid="{B02D5FB0-EB13-467C-9EFB-825579782467}"/>
    <cellStyle name="Navadno 18" xfId="194" xr:uid="{F5D9AD04-159C-455F-BBAF-F54114A49130}"/>
    <cellStyle name="Navadno 19 3" xfId="188" xr:uid="{5A04E711-E2E6-4C74-B42D-33ADCECCC02C}"/>
    <cellStyle name="Navadno 2" xfId="2" xr:uid="{00000000-0005-0000-0000-000049000000}"/>
    <cellStyle name="Navadno 2 10 2" xfId="169" xr:uid="{00000000-0005-0000-0000-00004A000000}"/>
    <cellStyle name="Navadno 2 2" xfId="10" xr:uid="{00000000-0005-0000-0000-00004B000000}"/>
    <cellStyle name="Navadno 2 2 2" xfId="27" xr:uid="{00000000-0005-0000-0000-00004C000000}"/>
    <cellStyle name="Navadno 2 2 3" xfId="22" xr:uid="{00000000-0005-0000-0000-00004D000000}"/>
    <cellStyle name="Navadno 2 2 4" xfId="115" xr:uid="{00000000-0005-0000-0000-00004E000000}"/>
    <cellStyle name="Navadno 2 3" xfId="14" xr:uid="{00000000-0005-0000-0000-00004F000000}"/>
    <cellStyle name="Navadno 2 3 2" xfId="28" xr:uid="{00000000-0005-0000-0000-000050000000}"/>
    <cellStyle name="Navadno 2 3 3" xfId="51" xr:uid="{00000000-0005-0000-0000-000051000000}"/>
    <cellStyle name="Navadno 2 4" xfId="29" xr:uid="{00000000-0005-0000-0000-000052000000}"/>
    <cellStyle name="Navadno 2 5" xfId="50" xr:uid="{00000000-0005-0000-0000-000053000000}"/>
    <cellStyle name="Navadno 2 6" xfId="174" xr:uid="{00000000-0005-0000-0000-000054000000}"/>
    <cellStyle name="Navadno 2 7" xfId="180" xr:uid="{CCE9E65F-6D00-438F-8B3B-8FCB841A1D4C}"/>
    <cellStyle name="Navadno 2 8" xfId="176" xr:uid="{6894B58E-D4A8-4A77-99E8-AEB8842A4D66}"/>
    <cellStyle name="Navadno 24" xfId="195" xr:uid="{F1E1D15C-44AE-4FBB-A222-076A5A5A9AE5}"/>
    <cellStyle name="Navadno 3" xfId="13" xr:uid="{00000000-0005-0000-0000-000055000000}"/>
    <cellStyle name="Navadno 3 2" xfId="30" xr:uid="{00000000-0005-0000-0000-000056000000}"/>
    <cellStyle name="Navadno 3 2 2" xfId="166" xr:uid="{00000000-0005-0000-0000-000057000000}"/>
    <cellStyle name="Navadno 3 2 2 3" xfId="189" xr:uid="{24609969-DC43-4D3D-86F3-3BFB624C6E82}"/>
    <cellStyle name="Navadno 3 2 3" xfId="178" xr:uid="{EE94F44A-15AD-4B55-B646-D5D9F95F1513}"/>
    <cellStyle name="Navadno 3 3" xfId="41" xr:uid="{00000000-0005-0000-0000-000058000000}"/>
    <cellStyle name="Navadno 3 3 2" xfId="163" xr:uid="{00000000-0005-0000-0000-000059000000}"/>
    <cellStyle name="Navadno 3 3 3" xfId="177" xr:uid="{5DCA16E7-CE99-4E7C-82CC-F206602A8C09}"/>
    <cellStyle name="Navadno 3 4" xfId="164" xr:uid="{00000000-0005-0000-0000-00005A000000}"/>
    <cellStyle name="Navadno 4" xfId="3" xr:uid="{00000000-0005-0000-0000-00005B000000}"/>
    <cellStyle name="Navadno 4 2" xfId="15" xr:uid="{00000000-0005-0000-0000-00005C000000}"/>
    <cellStyle name="Navadno 4 2 2" xfId="161" xr:uid="{00000000-0005-0000-0000-00005D000000}"/>
    <cellStyle name="Navadno 4 2 3" xfId="162" xr:uid="{00000000-0005-0000-0000-00005E000000}"/>
    <cellStyle name="Navadno 4 3" xfId="31" xr:uid="{00000000-0005-0000-0000-00005F000000}"/>
    <cellStyle name="Navadno 4 3 2" xfId="170" xr:uid="{00000000-0005-0000-0000-000060000000}"/>
    <cellStyle name="Navadno 4 4" xfId="160" xr:uid="{00000000-0005-0000-0000-000061000000}"/>
    <cellStyle name="Navadno 5" xfId="4" xr:uid="{00000000-0005-0000-0000-000062000000}"/>
    <cellStyle name="Navadno 5 2" xfId="32" xr:uid="{00000000-0005-0000-0000-000063000000}"/>
    <cellStyle name="Navadno 5 3" xfId="49" xr:uid="{00000000-0005-0000-0000-000064000000}"/>
    <cellStyle name="Navadno 59" xfId="182" xr:uid="{3F18E15F-0568-46FB-B5A1-82419949EAC9}"/>
    <cellStyle name="Navadno 6" xfId="11" xr:uid="{00000000-0005-0000-0000-000065000000}"/>
    <cellStyle name="Navadno 6 2" xfId="33" xr:uid="{00000000-0005-0000-0000-000066000000}"/>
    <cellStyle name="Navadno 6 3" xfId="168" xr:uid="{00000000-0005-0000-0000-000067000000}"/>
    <cellStyle name="Navadno 7" xfId="16" xr:uid="{00000000-0005-0000-0000-000068000000}"/>
    <cellStyle name="Navadno 7 2" xfId="23" xr:uid="{00000000-0005-0000-0000-000069000000}"/>
    <cellStyle name="Navadno 7 3" xfId="171" xr:uid="{00000000-0005-0000-0000-00006A000000}"/>
    <cellStyle name="Navadno 8" xfId="17" xr:uid="{00000000-0005-0000-0000-00006B000000}"/>
    <cellStyle name="Navadno 9" xfId="45" xr:uid="{00000000-0005-0000-0000-00006C000000}"/>
    <cellStyle name="Navadno 9 4" xfId="187" xr:uid="{9A5BD33A-EFFC-40D2-9BAF-28A5C1A2C6A5}"/>
    <cellStyle name="Navadno_100527_popis_4.2_brez skritih" xfId="175" xr:uid="{56076743-43E2-44C3-9775-8EC946C80C29}"/>
    <cellStyle name="Navadno_List1" xfId="5" xr:uid="{00000000-0005-0000-0000-00006E000000}"/>
    <cellStyle name="Navadno_podloga za moj mušter gimn.mariborII.faza-obnova.pzr.27.10.04" xfId="6" xr:uid="{00000000-0005-0000-0000-00006F000000}"/>
    <cellStyle name="Neutral" xfId="116" xr:uid="{00000000-0005-0000-0000-000070000000}"/>
    <cellStyle name="Neutral 3" xfId="190" xr:uid="{17C3D9B1-DA2A-46D9-8978-E74FC7AD4C4E}"/>
    <cellStyle name="Nevtralno 2" xfId="117" xr:uid="{00000000-0005-0000-0000-000071000000}"/>
    <cellStyle name="Normal 10" xfId="118" xr:uid="{00000000-0005-0000-0000-000072000000}"/>
    <cellStyle name="Normal 12" xfId="119" xr:uid="{00000000-0005-0000-0000-000073000000}"/>
    <cellStyle name="Normal 2" xfId="7" xr:uid="{00000000-0005-0000-0000-000074000000}"/>
    <cellStyle name="Normal 2 2" xfId="34" xr:uid="{00000000-0005-0000-0000-000075000000}"/>
    <cellStyle name="Normal 2 2 2" xfId="42" xr:uid="{00000000-0005-0000-0000-000076000000}"/>
    <cellStyle name="Normal 2 3" xfId="35" xr:uid="{00000000-0005-0000-0000-000077000000}"/>
    <cellStyle name="Normal 2 4" xfId="120" xr:uid="{00000000-0005-0000-0000-000078000000}"/>
    <cellStyle name="Normal 3" xfId="121" xr:uid="{00000000-0005-0000-0000-000079000000}"/>
    <cellStyle name="Normal 4" xfId="47" xr:uid="{00000000-0005-0000-0000-00007A000000}"/>
    <cellStyle name="Normal 4 2" xfId="122" xr:uid="{00000000-0005-0000-0000-00007B000000}"/>
    <cellStyle name="Normal 5" xfId="123" xr:uid="{00000000-0005-0000-0000-00007C000000}"/>
    <cellStyle name="Normal 6" xfId="124" xr:uid="{00000000-0005-0000-0000-00007D000000}"/>
    <cellStyle name="Normal 6 2" xfId="125" xr:uid="{00000000-0005-0000-0000-00007E000000}"/>
    <cellStyle name="Normal 6 3" xfId="126" xr:uid="{00000000-0005-0000-0000-00007F000000}"/>
    <cellStyle name="Normal 6 4" xfId="127" xr:uid="{00000000-0005-0000-0000-000080000000}"/>
    <cellStyle name="Normal 6 5" xfId="128" xr:uid="{00000000-0005-0000-0000-000081000000}"/>
    <cellStyle name="Normal 6 6" xfId="129" xr:uid="{00000000-0005-0000-0000-000082000000}"/>
    <cellStyle name="Normal 6_POPIS_RAZPIS" xfId="130" xr:uid="{00000000-0005-0000-0000-000083000000}"/>
    <cellStyle name="Normal 7" xfId="131" xr:uid="{00000000-0005-0000-0000-000084000000}"/>
    <cellStyle name="Normal 8" xfId="132" xr:uid="{00000000-0005-0000-0000-000085000000}"/>
    <cellStyle name="Normal_02 Popis Vodovod+Kanalizacija" xfId="191" xr:uid="{AE409225-F1AB-46AA-9348-84B867C82C34}"/>
    <cellStyle name="Normal_popis OPH" xfId="181" xr:uid="{70284993-F5C1-4AA4-9C37-BF07D055A2A9}"/>
    <cellStyle name="Normal_pr tesg 7,9 koslj 10.12.98 (2)" xfId="8" xr:uid="{00000000-0005-0000-0000-000089000000}"/>
    <cellStyle name="Normal_Sheet1" xfId="185" xr:uid="{957C019B-9549-4C2E-9A4A-F025D21463F1}"/>
    <cellStyle name="Normale_MIRNA PEC" xfId="43" xr:uid="{00000000-0005-0000-0000-00008A000000}"/>
    <cellStyle name="Note" xfId="133" xr:uid="{00000000-0005-0000-0000-00008B000000}"/>
    <cellStyle name="Note 2" xfId="134" xr:uid="{00000000-0005-0000-0000-00008C000000}"/>
    <cellStyle name="Note 6" xfId="192" xr:uid="{F3D381EA-25B0-47C0-B4C7-65E100C5F78E}"/>
    <cellStyle name="Note_popisi oken" xfId="135" xr:uid="{00000000-0005-0000-0000-00008D000000}"/>
    <cellStyle name="Odstotek" xfId="9" builtinId="5"/>
    <cellStyle name="Odstotek 2" xfId="136" xr:uid="{00000000-0005-0000-0000-00008F000000}"/>
    <cellStyle name="Opomba 2" xfId="137" xr:uid="{00000000-0005-0000-0000-000090000000}"/>
    <cellStyle name="Opomba 3" xfId="138" xr:uid="{00000000-0005-0000-0000-000091000000}"/>
    <cellStyle name="Opozorilo 2" xfId="139" xr:uid="{00000000-0005-0000-0000-000092000000}"/>
    <cellStyle name="Output" xfId="140" xr:uid="{00000000-0005-0000-0000-000093000000}"/>
    <cellStyle name="Pojasnjevalno besedilo 2" xfId="141" xr:uid="{00000000-0005-0000-0000-000094000000}"/>
    <cellStyle name="Poudarek1 2" xfId="142" xr:uid="{00000000-0005-0000-0000-000095000000}"/>
    <cellStyle name="Poudarek2 2" xfId="143" xr:uid="{00000000-0005-0000-0000-000096000000}"/>
    <cellStyle name="Poudarek3 2" xfId="144" xr:uid="{00000000-0005-0000-0000-000097000000}"/>
    <cellStyle name="Poudarek4 2" xfId="145" xr:uid="{00000000-0005-0000-0000-000098000000}"/>
    <cellStyle name="Poudarek5 2" xfId="146" xr:uid="{00000000-0005-0000-0000-000099000000}"/>
    <cellStyle name="Poudarek6 2" xfId="147" xr:uid="{00000000-0005-0000-0000-00009A000000}"/>
    <cellStyle name="Povezana celica 2" xfId="148" xr:uid="{00000000-0005-0000-0000-00009B000000}"/>
    <cellStyle name="Preveri celico 2" xfId="149" xr:uid="{00000000-0005-0000-0000-00009C000000}"/>
    <cellStyle name="Računanje 2" xfId="150" xr:uid="{00000000-0005-0000-0000-00009D000000}"/>
    <cellStyle name="Slabo 2" xfId="151" xr:uid="{00000000-0005-0000-0000-00009E000000}"/>
    <cellStyle name="Slog 1" xfId="152" xr:uid="{00000000-0005-0000-0000-00009F000000}"/>
    <cellStyle name="Slog JB 10" xfId="165" xr:uid="{00000000-0005-0000-0000-0000A0000000}"/>
    <cellStyle name="Title" xfId="153" xr:uid="{00000000-0005-0000-0000-0000A1000000}"/>
    <cellStyle name="Total" xfId="154" xr:uid="{00000000-0005-0000-0000-0000A2000000}"/>
    <cellStyle name="Valuta 2" xfId="12" xr:uid="{00000000-0005-0000-0000-0000A4000000}"/>
    <cellStyle name="Valuta 2 2" xfId="36" xr:uid="{00000000-0005-0000-0000-0000A5000000}"/>
    <cellStyle name="Valuta 2 3" xfId="159" xr:uid="{00000000-0005-0000-0000-0000A6000000}"/>
    <cellStyle name="Valuta 3" xfId="20" xr:uid="{00000000-0005-0000-0000-0000A7000000}"/>
    <cellStyle name="Valuta 3 2" xfId="172" xr:uid="{00000000-0005-0000-0000-0000A8000000}"/>
    <cellStyle name="Valuta 4" xfId="25" xr:uid="{00000000-0005-0000-0000-0000A9000000}"/>
    <cellStyle name="Valuta 5" xfId="19" xr:uid="{00000000-0005-0000-0000-0000AA000000}"/>
    <cellStyle name="Vejica 2" xfId="37" xr:uid="{00000000-0005-0000-0000-0000AB000000}"/>
    <cellStyle name="Vejica 2 2" xfId="155" xr:uid="{00000000-0005-0000-0000-0000AC000000}"/>
    <cellStyle name="Vejica 3" xfId="38" xr:uid="{00000000-0005-0000-0000-0000AD000000}"/>
    <cellStyle name="Vejica 4" xfId="39" xr:uid="{00000000-0005-0000-0000-0000AE000000}"/>
    <cellStyle name="Vejica 5" xfId="24" xr:uid="{00000000-0005-0000-0000-0000AF000000}"/>
    <cellStyle name="Vejica 6" xfId="18" xr:uid="{00000000-0005-0000-0000-0000B0000000}"/>
    <cellStyle name="Vnos 2" xfId="156" xr:uid="{00000000-0005-0000-0000-0000B1000000}"/>
    <cellStyle name="Vsota 2" xfId="157" xr:uid="{00000000-0005-0000-0000-0000B2000000}"/>
    <cellStyle name="Warning Text" xfId="158" xr:uid="{00000000-0005-0000-0000-0000B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CCC"/>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E350C-0E57-476C-AC44-86FA0B9E0208}">
  <dimension ref="A1:F80"/>
  <sheetViews>
    <sheetView view="pageBreakPreview" zoomScale="80" zoomScaleNormal="130" zoomScaleSheetLayoutView="80" workbookViewId="0">
      <selection activeCell="B76" sqref="B76"/>
    </sheetView>
  </sheetViews>
  <sheetFormatPr defaultColWidth="9.140625" defaultRowHeight="12.75"/>
  <cols>
    <col min="1" max="1" width="4.140625" style="923" customWidth="1"/>
    <col min="2" max="2" width="100.5703125" style="922" customWidth="1"/>
    <col min="3" max="16384" width="9.140625" style="922"/>
  </cols>
  <sheetData>
    <row r="1" spans="1:2">
      <c r="A1" s="1274"/>
      <c r="B1" s="1274"/>
    </row>
    <row r="2" spans="1:2" ht="15">
      <c r="B2" s="924" t="s">
        <v>3454</v>
      </c>
    </row>
    <row r="3" spans="1:2" ht="15">
      <c r="B3" s="924"/>
    </row>
    <row r="4" spans="1:2" ht="15" customHeight="1">
      <c r="A4" s="1275" t="s">
        <v>3455</v>
      </c>
      <c r="B4" s="1275"/>
    </row>
    <row r="5" spans="1:2" ht="15" customHeight="1">
      <c r="A5" s="1275" t="s">
        <v>3456</v>
      </c>
      <c r="B5" s="1275"/>
    </row>
    <row r="6" spans="1:2">
      <c r="A6" s="925" t="s">
        <v>3457</v>
      </c>
      <c r="B6" s="926" t="s">
        <v>3458</v>
      </c>
    </row>
    <row r="7" spans="1:2">
      <c r="A7" s="925" t="s">
        <v>3457</v>
      </c>
      <c r="B7" s="926" t="s">
        <v>3459</v>
      </c>
    </row>
    <row r="8" spans="1:2">
      <c r="A8" s="925" t="s">
        <v>3457</v>
      </c>
      <c r="B8" s="926" t="s">
        <v>3723</v>
      </c>
    </row>
    <row r="9" spans="1:2">
      <c r="A9" s="925"/>
      <c r="B9" s="926"/>
    </row>
    <row r="10" spans="1:2">
      <c r="B10" s="926"/>
    </row>
    <row r="11" spans="1:2" ht="40.5" customHeight="1">
      <c r="A11" s="1273" t="s">
        <v>3460</v>
      </c>
      <c r="B11" s="1273"/>
    </row>
    <row r="12" spans="1:2">
      <c r="B12" s="927"/>
    </row>
    <row r="13" spans="1:2" ht="44.25" customHeight="1">
      <c r="A13" s="1273" t="s">
        <v>3461</v>
      </c>
      <c r="B13" s="1273"/>
    </row>
    <row r="14" spans="1:2">
      <c r="B14" s="927"/>
    </row>
    <row r="15" spans="1:2" ht="43.5" customHeight="1">
      <c r="A15" s="1273" t="s">
        <v>3462</v>
      </c>
      <c r="B15" s="1273"/>
    </row>
    <row r="16" spans="1:2" ht="14.25">
      <c r="B16" s="928"/>
    </row>
    <row r="17" spans="1:2" ht="24.75" customHeight="1">
      <c r="A17" s="1272" t="s">
        <v>3463</v>
      </c>
      <c r="B17" s="1272"/>
    </row>
    <row r="18" spans="1:2" ht="25.5">
      <c r="A18" s="925" t="s">
        <v>3457</v>
      </c>
      <c r="B18" s="929" t="s">
        <v>3464</v>
      </c>
    </row>
    <row r="19" spans="1:2" ht="25.5">
      <c r="A19" s="925" t="s">
        <v>3457</v>
      </c>
      <c r="B19" s="930" t="s">
        <v>3465</v>
      </c>
    </row>
    <row r="20" spans="1:2" ht="25.5">
      <c r="A20" s="925" t="s">
        <v>3457</v>
      </c>
      <c r="B20" s="930" t="s">
        <v>3466</v>
      </c>
    </row>
    <row r="21" spans="1:2">
      <c r="A21" s="925" t="s">
        <v>3457</v>
      </c>
      <c r="B21" s="931" t="s">
        <v>3467</v>
      </c>
    </row>
    <row r="22" spans="1:2" ht="38.25">
      <c r="A22" s="925" t="s">
        <v>3457</v>
      </c>
      <c r="B22" s="929" t="s">
        <v>3468</v>
      </c>
    </row>
    <row r="23" spans="1:2">
      <c r="A23" s="925" t="s">
        <v>3457</v>
      </c>
      <c r="B23" s="929" t="s">
        <v>3469</v>
      </c>
    </row>
    <row r="24" spans="1:2">
      <c r="A24" s="925" t="s">
        <v>3457</v>
      </c>
      <c r="B24" s="929" t="s">
        <v>3470</v>
      </c>
    </row>
    <row r="25" spans="1:2">
      <c r="A25" s="925" t="s">
        <v>3457</v>
      </c>
      <c r="B25" s="929" t="s">
        <v>3471</v>
      </c>
    </row>
    <row r="26" spans="1:2">
      <c r="A26" s="925" t="s">
        <v>3457</v>
      </c>
      <c r="B26" s="929" t="s">
        <v>3472</v>
      </c>
    </row>
    <row r="27" spans="1:2">
      <c r="A27" s="925" t="s">
        <v>3457</v>
      </c>
      <c r="B27" s="930" t="s">
        <v>3473</v>
      </c>
    </row>
    <row r="28" spans="1:2">
      <c r="A28" s="925" t="s">
        <v>3457</v>
      </c>
      <c r="B28" s="1093" t="s">
        <v>3704</v>
      </c>
    </row>
    <row r="29" spans="1:2" ht="24">
      <c r="A29" s="925" t="s">
        <v>3457</v>
      </c>
      <c r="B29" s="826" t="s">
        <v>242</v>
      </c>
    </row>
    <row r="30" spans="1:2">
      <c r="A30" s="925" t="s">
        <v>3457</v>
      </c>
      <c r="B30" s="930" t="s">
        <v>3474</v>
      </c>
    </row>
    <row r="31" spans="1:2">
      <c r="A31" s="925" t="s">
        <v>3457</v>
      </c>
      <c r="B31" s="826" t="s">
        <v>238</v>
      </c>
    </row>
    <row r="32" spans="1:2">
      <c r="A32" s="925" t="s">
        <v>3457</v>
      </c>
      <c r="B32" s="826" t="s">
        <v>239</v>
      </c>
    </row>
    <row r="33" spans="1:2">
      <c r="A33" s="925" t="s">
        <v>3457</v>
      </c>
      <c r="B33" s="826" t="s">
        <v>240</v>
      </c>
    </row>
    <row r="34" spans="1:2" ht="25.5">
      <c r="A34" s="925" t="s">
        <v>3457</v>
      </c>
      <c r="B34" s="930" t="s">
        <v>3475</v>
      </c>
    </row>
    <row r="35" spans="1:2">
      <c r="A35" s="925" t="s">
        <v>3457</v>
      </c>
      <c r="B35" s="930" t="s">
        <v>3476</v>
      </c>
    </row>
    <row r="36" spans="1:2" ht="25.5">
      <c r="A36" s="925" t="s">
        <v>3457</v>
      </c>
      <c r="B36" s="930" t="s">
        <v>3477</v>
      </c>
    </row>
    <row r="37" spans="1:2">
      <c r="A37" s="925" t="s">
        <v>3457</v>
      </c>
      <c r="B37" s="930" t="s">
        <v>3478</v>
      </c>
    </row>
    <row r="38" spans="1:2">
      <c r="A38" s="925" t="s">
        <v>3457</v>
      </c>
      <c r="B38" s="930" t="s">
        <v>3721</v>
      </c>
    </row>
    <row r="39" spans="1:2" ht="25.5">
      <c r="A39" s="925" t="s">
        <v>3457</v>
      </c>
      <c r="B39" s="930" t="s">
        <v>3479</v>
      </c>
    </row>
    <row r="40" spans="1:2">
      <c r="A40" s="925" t="s">
        <v>3457</v>
      </c>
      <c r="B40" s="930" t="s">
        <v>3480</v>
      </c>
    </row>
    <row r="41" spans="1:2">
      <c r="A41" s="925" t="s">
        <v>3457</v>
      </c>
      <c r="B41" s="929" t="s">
        <v>3481</v>
      </c>
    </row>
    <row r="42" spans="1:2" ht="25.5">
      <c r="A42" s="925" t="s">
        <v>3457</v>
      </c>
      <c r="B42" s="929" t="s">
        <v>3482</v>
      </c>
    </row>
    <row r="43" spans="1:2" ht="25.5">
      <c r="A43" s="925" t="s">
        <v>3457</v>
      </c>
      <c r="B43" s="929" t="s">
        <v>3483</v>
      </c>
    </row>
    <row r="44" spans="1:2" ht="38.25">
      <c r="A44" s="925" t="s">
        <v>3457</v>
      </c>
      <c r="B44" s="929" t="s">
        <v>3484</v>
      </c>
    </row>
    <row r="45" spans="1:2" ht="25.5">
      <c r="A45" s="925" t="s">
        <v>3457</v>
      </c>
      <c r="B45" s="929" t="s">
        <v>3485</v>
      </c>
    </row>
    <row r="46" spans="1:2">
      <c r="A46" s="925" t="s">
        <v>3457</v>
      </c>
      <c r="B46" s="929" t="s">
        <v>3486</v>
      </c>
    </row>
    <row r="47" spans="1:2" ht="38.25">
      <c r="A47" s="925" t="s">
        <v>3457</v>
      </c>
      <c r="B47" s="929" t="s">
        <v>3487</v>
      </c>
    </row>
    <row r="48" spans="1:2">
      <c r="A48" s="925" t="s">
        <v>3457</v>
      </c>
      <c r="B48" s="929" t="s">
        <v>3488</v>
      </c>
    </row>
    <row r="49" spans="1:2" ht="25.5">
      <c r="A49" s="925" t="s">
        <v>3457</v>
      </c>
      <c r="B49" s="930" t="s">
        <v>3489</v>
      </c>
    </row>
    <row r="50" spans="1:2" ht="25.5">
      <c r="A50" s="925" t="s">
        <v>3457</v>
      </c>
      <c r="B50" s="929" t="s">
        <v>3490</v>
      </c>
    </row>
    <row r="51" spans="1:2">
      <c r="A51" s="925" t="s">
        <v>3457</v>
      </c>
      <c r="B51" s="929" t="s">
        <v>3491</v>
      </c>
    </row>
    <row r="52" spans="1:2" ht="25.5">
      <c r="A52" s="925" t="s">
        <v>3457</v>
      </c>
      <c r="B52" s="930" t="s">
        <v>3492</v>
      </c>
    </row>
    <row r="53" spans="1:2">
      <c r="A53" s="925" t="s">
        <v>3457</v>
      </c>
      <c r="B53" s="929" t="s">
        <v>3493</v>
      </c>
    </row>
    <row r="54" spans="1:2" ht="29.25" customHeight="1">
      <c r="A54" s="925" t="s">
        <v>3457</v>
      </c>
      <c r="B54" s="930" t="s">
        <v>3494</v>
      </c>
    </row>
    <row r="55" spans="1:2" ht="29.25" customHeight="1">
      <c r="A55" s="925" t="s">
        <v>3457</v>
      </c>
      <c r="B55" s="826" t="s">
        <v>241</v>
      </c>
    </row>
    <row r="56" spans="1:2" ht="27.75" customHeight="1">
      <c r="A56" s="925" t="s">
        <v>3457</v>
      </c>
      <c r="B56" s="826" t="s">
        <v>3722</v>
      </c>
    </row>
    <row r="57" spans="1:2">
      <c r="A57" s="925" t="s">
        <v>3457</v>
      </c>
      <c r="B57" s="930" t="s">
        <v>3495</v>
      </c>
    </row>
    <row r="58" spans="1:2">
      <c r="A58" s="925" t="s">
        <v>3457</v>
      </c>
      <c r="B58" s="930" t="s">
        <v>3496</v>
      </c>
    </row>
    <row r="59" spans="1:2">
      <c r="A59" s="925" t="s">
        <v>3457</v>
      </c>
      <c r="B59" s="930" t="s">
        <v>3497</v>
      </c>
    </row>
    <row r="60" spans="1:2">
      <c r="A60" s="925" t="s">
        <v>3457</v>
      </c>
      <c r="B60" s="922" t="s">
        <v>3789</v>
      </c>
    </row>
    <row r="61" spans="1:2" ht="28.5" customHeight="1">
      <c r="A61" s="925" t="s">
        <v>3457</v>
      </c>
      <c r="B61" s="930" t="s">
        <v>3784</v>
      </c>
    </row>
    <row r="62" spans="1:2">
      <c r="A62" s="925" t="s">
        <v>3457</v>
      </c>
      <c r="B62" s="922" t="s">
        <v>3785</v>
      </c>
    </row>
    <row r="63" spans="1:2">
      <c r="A63" s="925" t="s">
        <v>3457</v>
      </c>
      <c r="B63" s="922" t="s">
        <v>3786</v>
      </c>
    </row>
    <row r="64" spans="1:2">
      <c r="A64" s="925" t="s">
        <v>3457</v>
      </c>
      <c r="B64" s="922" t="s">
        <v>3787</v>
      </c>
    </row>
    <row r="65" spans="1:6">
      <c r="A65" s="925" t="s">
        <v>3457</v>
      </c>
      <c r="B65" s="922" t="s">
        <v>3788</v>
      </c>
    </row>
    <row r="66" spans="1:6" ht="25.5">
      <c r="A66" s="925"/>
      <c r="B66" s="1267" t="s">
        <v>3835</v>
      </c>
    </row>
    <row r="67" spans="1:6" s="933" customFormat="1">
      <c r="A67" s="925" t="s">
        <v>3457</v>
      </c>
      <c r="B67" s="930" t="s">
        <v>3498</v>
      </c>
      <c r="C67" s="936"/>
      <c r="E67" s="932"/>
      <c r="F67" s="932"/>
    </row>
    <row r="68" spans="1:6" s="933" customFormat="1">
      <c r="A68" s="934" t="s">
        <v>98</v>
      </c>
      <c r="B68" s="935"/>
      <c r="C68" s="936"/>
      <c r="E68" s="932"/>
      <c r="F68" s="932"/>
    </row>
    <row r="69" spans="1:6" s="933" customFormat="1">
      <c r="A69" s="934"/>
      <c r="B69" s="935"/>
      <c r="C69" s="936"/>
      <c r="E69" s="932"/>
      <c r="F69" s="932"/>
    </row>
    <row r="70" spans="1:6" s="933" customFormat="1" ht="49.5" customHeight="1">
      <c r="A70" s="934"/>
      <c r="C70" s="936"/>
      <c r="E70" s="932"/>
      <c r="F70" s="932"/>
    </row>
    <row r="71" spans="1:6" s="933" customFormat="1">
      <c r="A71" s="925"/>
      <c r="C71" s="936"/>
      <c r="E71" s="932"/>
      <c r="F71" s="932"/>
    </row>
    <row r="72" spans="1:6" s="933" customFormat="1">
      <c r="A72" s="934"/>
      <c r="B72" s="935"/>
      <c r="C72" s="936"/>
      <c r="E72" s="932"/>
      <c r="F72" s="932"/>
    </row>
    <row r="73" spans="1:6">
      <c r="B73" s="826"/>
    </row>
    <row r="74" spans="1:6">
      <c r="B74" s="826"/>
    </row>
    <row r="76" spans="1:6">
      <c r="B76" s="826"/>
    </row>
    <row r="80" spans="1:6">
      <c r="B80" s="826"/>
    </row>
  </sheetData>
  <mergeCells count="7">
    <mergeCell ref="A17:B17"/>
    <mergeCell ref="A15:B15"/>
    <mergeCell ref="A1:B1"/>
    <mergeCell ref="A4:B4"/>
    <mergeCell ref="A5:B5"/>
    <mergeCell ref="A11:B11"/>
    <mergeCell ref="A13:B13"/>
  </mergeCells>
  <pageMargins left="0.98425196850393704" right="0.39370078740157483" top="0.98425196850393704" bottom="0.74803149606299213" header="0" footer="0.39370078740157483"/>
  <pageSetup paperSize="9" scale="75" orientation="portrait" verticalDpi="0" r:id="rId1"/>
  <headerFooter alignWithMargins="0">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27">
    <tabColor theme="6" tint="0.59999389629810485"/>
  </sheetPr>
  <dimension ref="A1:G102"/>
  <sheetViews>
    <sheetView view="pageBreakPreview" topLeftCell="A3" zoomScaleNormal="100" zoomScaleSheetLayoutView="100" workbookViewId="0">
      <selection activeCell="C22" sqref="C22:G22"/>
    </sheetView>
  </sheetViews>
  <sheetFormatPr defaultColWidth="9.140625" defaultRowHeight="12.75"/>
  <cols>
    <col min="1" max="1" width="3.140625" style="66" customWidth="1"/>
    <col min="2" max="2" width="4.42578125" style="66" customWidth="1"/>
    <col min="3" max="3" width="43.7109375" style="963" customWidth="1"/>
    <col min="4" max="4" width="6.28515625" style="961" customWidth="1"/>
    <col min="5" max="5" width="7.5703125" style="964" customWidth="1"/>
    <col min="6" max="6" width="9.5703125" style="962" customWidth="1"/>
    <col min="7" max="7" width="13.85546875" style="962" customWidth="1"/>
    <col min="8" max="16384" width="9.140625" style="66"/>
  </cols>
  <sheetData>
    <row r="1" spans="1:7" ht="14.25" customHeight="1">
      <c r="A1" s="966" t="s">
        <v>107</v>
      </c>
      <c r="B1" s="966"/>
    </row>
    <row r="2" spans="1:7" ht="25.5" customHeight="1">
      <c r="B2" s="230" t="s">
        <v>113</v>
      </c>
      <c r="C2" s="1291" t="s">
        <v>228</v>
      </c>
      <c r="D2" s="1291"/>
      <c r="E2" s="1291"/>
      <c r="F2" s="1291"/>
      <c r="G2" s="1291"/>
    </row>
    <row r="3" spans="1:7">
      <c r="B3" s="230" t="s">
        <v>113</v>
      </c>
      <c r="C3" s="1292" t="s">
        <v>44</v>
      </c>
      <c r="D3" s="1292"/>
      <c r="E3" s="1292"/>
      <c r="F3" s="1292"/>
      <c r="G3" s="1292"/>
    </row>
    <row r="4" spans="1:7">
      <c r="B4" s="229" t="s">
        <v>113</v>
      </c>
      <c r="C4" s="1297" t="s">
        <v>181</v>
      </c>
      <c r="D4" s="1297"/>
      <c r="E4" s="1297"/>
      <c r="F4" s="1297"/>
      <c r="G4" s="1297"/>
    </row>
    <row r="5" spans="1:7">
      <c r="B5" s="229" t="s">
        <v>113</v>
      </c>
      <c r="C5" s="1297" t="s">
        <v>127</v>
      </c>
      <c r="D5" s="1297"/>
      <c r="E5" s="1297"/>
      <c r="F5" s="1297"/>
      <c r="G5" s="1297"/>
    </row>
    <row r="6" spans="1:7">
      <c r="B6" s="229" t="s">
        <v>113</v>
      </c>
      <c r="C6" s="1297" t="s">
        <v>128</v>
      </c>
      <c r="D6" s="1297"/>
      <c r="E6" s="1297"/>
      <c r="F6" s="1297"/>
      <c r="G6" s="1297"/>
    </row>
    <row r="7" spans="1:7">
      <c r="B7" s="229"/>
      <c r="C7" s="1298" t="s">
        <v>17</v>
      </c>
      <c r="D7" s="1298"/>
      <c r="E7" s="1298"/>
      <c r="F7" s="1298"/>
      <c r="G7" s="1298"/>
    </row>
    <row r="8" spans="1:7" ht="24.75" customHeight="1">
      <c r="B8" s="229" t="s">
        <v>113</v>
      </c>
      <c r="C8" s="1290" t="s">
        <v>18</v>
      </c>
      <c r="D8" s="1290"/>
      <c r="E8" s="1290"/>
      <c r="F8" s="1290"/>
      <c r="G8" s="1290"/>
    </row>
    <row r="9" spans="1:7">
      <c r="B9" s="229" t="s">
        <v>113</v>
      </c>
      <c r="C9" s="1290" t="s">
        <v>89</v>
      </c>
      <c r="D9" s="1290"/>
      <c r="E9" s="1290"/>
      <c r="F9" s="1290"/>
      <c r="G9" s="1290"/>
    </row>
    <row r="10" spans="1:7" ht="39" customHeight="1">
      <c r="B10" s="229" t="s">
        <v>113</v>
      </c>
      <c r="C10" s="1290" t="s">
        <v>19</v>
      </c>
      <c r="D10" s="1290"/>
      <c r="E10" s="1290"/>
      <c r="F10" s="1290"/>
      <c r="G10" s="1290"/>
    </row>
    <row r="11" spans="1:7" ht="27" customHeight="1">
      <c r="B11" s="229" t="s">
        <v>113</v>
      </c>
      <c r="C11" s="1290" t="s">
        <v>176</v>
      </c>
      <c r="D11" s="1290"/>
      <c r="E11" s="1290"/>
      <c r="F11" s="1290"/>
      <c r="G11" s="1290"/>
    </row>
    <row r="12" spans="1:7" ht="38.25" customHeight="1">
      <c r="B12" s="229" t="s">
        <v>113</v>
      </c>
      <c r="C12" s="1290" t="s">
        <v>177</v>
      </c>
      <c r="D12" s="1290"/>
      <c r="E12" s="1290"/>
      <c r="F12" s="1290"/>
      <c r="G12" s="1290"/>
    </row>
    <row r="13" spans="1:7" ht="24.75" customHeight="1">
      <c r="B13" s="229" t="s">
        <v>113</v>
      </c>
      <c r="C13" s="1290" t="s">
        <v>178</v>
      </c>
      <c r="D13" s="1290"/>
      <c r="E13" s="1290"/>
      <c r="F13" s="1290"/>
      <c r="G13" s="1290"/>
    </row>
    <row r="14" spans="1:7">
      <c r="B14" s="229" t="s">
        <v>113</v>
      </c>
      <c r="C14" s="1290" t="s">
        <v>88</v>
      </c>
      <c r="D14" s="1290"/>
      <c r="E14" s="1290"/>
      <c r="F14" s="1290"/>
      <c r="G14" s="1290"/>
    </row>
    <row r="15" spans="1:7" ht="36.75" customHeight="1">
      <c r="B15" s="229" t="s">
        <v>113</v>
      </c>
      <c r="C15" s="1290" t="s">
        <v>75</v>
      </c>
      <c r="D15" s="1290"/>
      <c r="E15" s="1290"/>
      <c r="F15" s="1290"/>
      <c r="G15" s="1290"/>
    </row>
    <row r="16" spans="1:7" ht="25.5" customHeight="1">
      <c r="B16" s="229" t="s">
        <v>113</v>
      </c>
      <c r="C16" s="1290" t="s">
        <v>76</v>
      </c>
      <c r="D16" s="1290"/>
      <c r="E16" s="1290"/>
      <c r="F16" s="1290"/>
      <c r="G16" s="1290"/>
    </row>
    <row r="17" spans="1:7">
      <c r="B17" s="230"/>
      <c r="C17" s="1294" t="s">
        <v>97</v>
      </c>
      <c r="D17" s="1294"/>
      <c r="E17" s="1294"/>
      <c r="F17" s="1294"/>
      <c r="G17" s="1294"/>
    </row>
    <row r="18" spans="1:7">
      <c r="B18" s="230" t="s">
        <v>113</v>
      </c>
      <c r="C18" s="1289" t="s">
        <v>174</v>
      </c>
      <c r="D18" s="1289"/>
      <c r="E18" s="1289"/>
      <c r="F18" s="1289"/>
      <c r="G18" s="1289"/>
    </row>
    <row r="19" spans="1:7">
      <c r="B19" s="230" t="s">
        <v>113</v>
      </c>
      <c r="C19" s="1289" t="s">
        <v>175</v>
      </c>
      <c r="D19" s="1289"/>
      <c r="E19" s="1289"/>
      <c r="F19" s="1289"/>
      <c r="G19" s="1289"/>
    </row>
    <row r="20" spans="1:7">
      <c r="B20" s="230" t="s">
        <v>113</v>
      </c>
      <c r="C20" s="1289" t="s">
        <v>249</v>
      </c>
      <c r="D20" s="1289"/>
      <c r="E20" s="1289"/>
      <c r="F20" s="1289"/>
      <c r="G20" s="1289"/>
    </row>
    <row r="21" spans="1:7" ht="25.5" customHeight="1">
      <c r="B21" s="230" t="s">
        <v>113</v>
      </c>
      <c r="C21" s="1289" t="s">
        <v>73</v>
      </c>
      <c r="D21" s="1289"/>
      <c r="E21" s="1289"/>
      <c r="F21" s="1289"/>
      <c r="G21" s="1289"/>
    </row>
    <row r="22" spans="1:7">
      <c r="B22" s="230" t="s">
        <v>113</v>
      </c>
      <c r="C22" s="1290" t="s">
        <v>74</v>
      </c>
      <c r="D22" s="1290"/>
      <c r="E22" s="1290"/>
      <c r="F22" s="1290"/>
      <c r="G22" s="1290"/>
    </row>
    <row r="23" spans="1:7">
      <c r="C23" s="112"/>
      <c r="D23" s="967"/>
      <c r="E23" s="968"/>
      <c r="F23" s="967"/>
      <c r="G23" s="967"/>
    </row>
    <row r="24" spans="1:7" ht="12.75" customHeight="1">
      <c r="A24" s="966" t="s">
        <v>109</v>
      </c>
      <c r="B24" s="966"/>
      <c r="C24" s="164"/>
      <c r="D24" s="967"/>
      <c r="E24" s="968"/>
      <c r="F24" s="967"/>
      <c r="G24" s="967"/>
    </row>
    <row r="25" spans="1:7" s="976" customFormat="1">
      <c r="A25" s="944" t="s">
        <v>29</v>
      </c>
      <c r="B25" s="944"/>
      <c r="C25" s="945" t="s">
        <v>30</v>
      </c>
      <c r="D25" s="946" t="s">
        <v>31</v>
      </c>
      <c r="E25" s="947" t="s">
        <v>183</v>
      </c>
      <c r="F25" s="948" t="s">
        <v>184</v>
      </c>
      <c r="G25" s="948" t="s">
        <v>185</v>
      </c>
    </row>
    <row r="26" spans="1:7">
      <c r="C26" s="970"/>
    </row>
    <row r="27" spans="1:7" ht="16.5" thickBot="1">
      <c r="A27" s="232"/>
      <c r="B27" s="233" t="s">
        <v>141</v>
      </c>
      <c r="C27" s="234" t="s">
        <v>62</v>
      </c>
      <c r="D27" s="751"/>
      <c r="E27" s="728"/>
      <c r="F27" s="955"/>
      <c r="G27" s="955"/>
    </row>
    <row r="28" spans="1:7">
      <c r="A28" s="813"/>
      <c r="B28" s="971"/>
      <c r="C28" s="970"/>
    </row>
    <row r="29" spans="1:7" ht="60">
      <c r="A29" s="239" t="str">
        <f>$B$27</f>
        <v>VI.</v>
      </c>
      <c r="B29" s="240">
        <f>1</f>
        <v>1</v>
      </c>
      <c r="C29" s="202" t="s">
        <v>3506</v>
      </c>
      <c r="D29" s="810" t="s">
        <v>137</v>
      </c>
      <c r="E29" s="729">
        <v>2041</v>
      </c>
      <c r="F29" s="741"/>
      <c r="G29" s="741">
        <f>E29*F29</f>
        <v>0</v>
      </c>
    </row>
    <row r="30" spans="1:7">
      <c r="A30" s="239"/>
      <c r="B30" s="240"/>
      <c r="C30" s="202"/>
      <c r="D30" s="810"/>
      <c r="E30" s="729"/>
      <c r="F30" s="741"/>
      <c r="G30" s="741"/>
    </row>
    <row r="31" spans="1:7" ht="60">
      <c r="A31" s="239" t="str">
        <f>$B$27</f>
        <v>VI.</v>
      </c>
      <c r="B31" s="240">
        <f>COUNT($A$29:B30)+1</f>
        <v>2</v>
      </c>
      <c r="C31" s="202" t="s">
        <v>3507</v>
      </c>
      <c r="D31" s="810" t="s">
        <v>137</v>
      </c>
      <c r="E31" s="729">
        <v>1003.7</v>
      </c>
      <c r="F31" s="741"/>
      <c r="G31" s="741">
        <f>E31*F31</f>
        <v>0</v>
      </c>
    </row>
    <row r="32" spans="1:7">
      <c r="A32" s="239"/>
      <c r="B32" s="240"/>
      <c r="C32" s="202"/>
      <c r="D32" s="810"/>
      <c r="E32" s="729"/>
      <c r="F32" s="741"/>
      <c r="G32" s="741"/>
    </row>
    <row r="33" spans="1:7" ht="48">
      <c r="A33" s="239" t="str">
        <f>$B$27</f>
        <v>VI.</v>
      </c>
      <c r="B33" s="240">
        <f>COUNT($A$29:B32)+1</f>
        <v>3</v>
      </c>
      <c r="C33" s="202" t="s">
        <v>407</v>
      </c>
      <c r="D33" s="810" t="s">
        <v>137</v>
      </c>
      <c r="E33" s="729">
        <v>27.9</v>
      </c>
      <c r="F33" s="741"/>
      <c r="G33" s="741">
        <f>E33*F33</f>
        <v>0</v>
      </c>
    </row>
    <row r="34" spans="1:7">
      <c r="A34" s="239"/>
      <c r="B34" s="240"/>
      <c r="C34" s="202"/>
      <c r="D34" s="810"/>
      <c r="E34" s="729"/>
      <c r="F34" s="741"/>
      <c r="G34" s="741"/>
    </row>
    <row r="35" spans="1:7" ht="60">
      <c r="A35" s="239" t="str">
        <f>$B$27</f>
        <v>VI.</v>
      </c>
      <c r="B35" s="240">
        <f>COUNT($A$29:B34)+1</f>
        <v>4</v>
      </c>
      <c r="C35" s="202" t="s">
        <v>408</v>
      </c>
      <c r="D35" s="810" t="s">
        <v>137</v>
      </c>
      <c r="E35" s="729">
        <v>170</v>
      </c>
      <c r="F35" s="741"/>
      <c r="G35" s="741">
        <f>E35*F35</f>
        <v>0</v>
      </c>
    </row>
    <row r="36" spans="1:7">
      <c r="A36" s="239"/>
      <c r="B36" s="240"/>
      <c r="C36" s="202"/>
      <c r="D36" s="810"/>
      <c r="E36" s="729"/>
      <c r="F36" s="741"/>
      <c r="G36" s="741"/>
    </row>
    <row r="37" spans="1:7" ht="60">
      <c r="A37" s="239" t="str">
        <f>$B$27</f>
        <v>VI.</v>
      </c>
      <c r="B37" s="240">
        <f>COUNT($A$29:B36)+1</f>
        <v>5</v>
      </c>
      <c r="C37" s="202" t="s">
        <v>409</v>
      </c>
      <c r="D37" s="810" t="s">
        <v>137</v>
      </c>
      <c r="E37" s="729">
        <v>566.6</v>
      </c>
      <c r="F37" s="741"/>
      <c r="G37" s="741">
        <f>E37*F37</f>
        <v>0</v>
      </c>
    </row>
    <row r="38" spans="1:7">
      <c r="A38" s="239"/>
      <c r="B38" s="240"/>
      <c r="C38" s="202"/>
      <c r="D38" s="810"/>
      <c r="E38" s="729"/>
      <c r="F38" s="741"/>
      <c r="G38" s="741"/>
    </row>
    <row r="39" spans="1:7" ht="72">
      <c r="A39" s="239" t="str">
        <f>$B$27</f>
        <v>VI.</v>
      </c>
      <c r="B39" s="240">
        <f>COUNT($A$29:B38)+1</f>
        <v>6</v>
      </c>
      <c r="C39" s="202" t="s">
        <v>423</v>
      </c>
      <c r="D39" s="810" t="s">
        <v>137</v>
      </c>
      <c r="E39" s="729">
        <v>485</v>
      </c>
      <c r="F39" s="741"/>
      <c r="G39" s="741">
        <f>E39*F39</f>
        <v>0</v>
      </c>
    </row>
    <row r="40" spans="1:7">
      <c r="A40" s="239"/>
      <c r="B40" s="240"/>
      <c r="C40" s="202"/>
      <c r="D40" s="810"/>
      <c r="E40" s="729"/>
      <c r="F40" s="741"/>
      <c r="G40" s="741"/>
    </row>
    <row r="41" spans="1:7" ht="72">
      <c r="A41" s="239" t="str">
        <f>$B$27</f>
        <v>VI.</v>
      </c>
      <c r="B41" s="240">
        <f>COUNT($A$29:B40)+1</f>
        <v>7</v>
      </c>
      <c r="C41" s="202" t="s">
        <v>3508</v>
      </c>
      <c r="D41" s="810" t="s">
        <v>137</v>
      </c>
      <c r="E41" s="729">
        <v>150.80000000000001</v>
      </c>
      <c r="F41" s="741"/>
      <c r="G41" s="741">
        <f>E41*F41</f>
        <v>0</v>
      </c>
    </row>
    <row r="42" spans="1:7">
      <c r="A42" s="239"/>
      <c r="B42" s="240"/>
      <c r="C42" s="202"/>
      <c r="D42" s="810"/>
      <c r="E42" s="729"/>
      <c r="F42" s="741"/>
      <c r="G42" s="741"/>
    </row>
    <row r="43" spans="1:7" ht="72">
      <c r="A43" s="239" t="str">
        <f>$B$27</f>
        <v>VI.</v>
      </c>
      <c r="B43" s="240">
        <f>COUNT($A$29:B42)+1</f>
        <v>8</v>
      </c>
      <c r="C43" s="202" t="s">
        <v>382</v>
      </c>
      <c r="D43" s="810" t="s">
        <v>137</v>
      </c>
      <c r="E43" s="729">
        <v>1707.8</v>
      </c>
      <c r="F43" s="741"/>
      <c r="G43" s="741">
        <f>E43*F43</f>
        <v>0</v>
      </c>
    </row>
    <row r="44" spans="1:7">
      <c r="A44" s="239"/>
      <c r="B44" s="240"/>
      <c r="C44" s="202"/>
      <c r="D44" s="810"/>
      <c r="E44" s="729"/>
      <c r="F44" s="741"/>
      <c r="G44" s="741"/>
    </row>
    <row r="45" spans="1:7" ht="36">
      <c r="A45" s="239" t="str">
        <f>$B$27</f>
        <v>VI.</v>
      </c>
      <c r="B45" s="240">
        <f>COUNT($A$29:B44)+1</f>
        <v>9</v>
      </c>
      <c r="C45" s="134" t="s">
        <v>3509</v>
      </c>
      <c r="D45" s="810" t="s">
        <v>137</v>
      </c>
      <c r="E45" s="729">
        <v>912</v>
      </c>
      <c r="F45" s="741"/>
      <c r="G45" s="741">
        <f>E45*F45</f>
        <v>0</v>
      </c>
    </row>
    <row r="46" spans="1:7">
      <c r="A46" s="239"/>
      <c r="B46" s="240"/>
      <c r="C46" s="202"/>
      <c r="D46" s="810"/>
      <c r="E46" s="729"/>
      <c r="F46" s="741"/>
      <c r="G46" s="741"/>
    </row>
    <row r="47" spans="1:7" ht="84">
      <c r="A47" s="239" t="str">
        <f>$B$27</f>
        <v>VI.</v>
      </c>
      <c r="B47" s="240">
        <f>COUNT($A$29:B46)+1</f>
        <v>10</v>
      </c>
      <c r="C47" s="134" t="s">
        <v>413</v>
      </c>
      <c r="D47" s="810" t="s">
        <v>137</v>
      </c>
      <c r="E47" s="729">
        <v>217.1</v>
      </c>
      <c r="F47" s="741"/>
      <c r="G47" s="741">
        <f>E47*F47</f>
        <v>0</v>
      </c>
    </row>
    <row r="48" spans="1:7">
      <c r="A48" s="239"/>
      <c r="B48" s="240"/>
      <c r="C48" s="202"/>
      <c r="D48" s="810"/>
      <c r="E48" s="729"/>
      <c r="F48" s="741"/>
      <c r="G48" s="741"/>
    </row>
    <row r="49" spans="1:7" ht="36">
      <c r="A49" s="239" t="str">
        <f>$B$27</f>
        <v>VI.</v>
      </c>
      <c r="B49" s="240">
        <f>COUNT($A$29:B48)+1</f>
        <v>11</v>
      </c>
      <c r="C49" s="134" t="s">
        <v>414</v>
      </c>
      <c r="D49" s="810" t="s">
        <v>137</v>
      </c>
      <c r="E49" s="729">
        <v>1650.6</v>
      </c>
      <c r="F49" s="741"/>
      <c r="G49" s="741">
        <f>E49*F49</f>
        <v>0</v>
      </c>
    </row>
    <row r="50" spans="1:7">
      <c r="A50" s="239"/>
      <c r="B50" s="240"/>
      <c r="C50" s="202"/>
      <c r="D50" s="810"/>
      <c r="E50" s="729"/>
      <c r="F50" s="741"/>
      <c r="G50" s="741"/>
    </row>
    <row r="51" spans="1:7" ht="36">
      <c r="A51" s="239" t="str">
        <f>$B$27</f>
        <v>VI.</v>
      </c>
      <c r="B51" s="240">
        <f>COUNT($A$29:B50)+1</f>
        <v>12</v>
      </c>
      <c r="C51" s="202" t="s">
        <v>415</v>
      </c>
      <c r="D51" s="810" t="s">
        <v>137</v>
      </c>
      <c r="E51" s="729">
        <v>9108.7999999999993</v>
      </c>
      <c r="F51" s="741"/>
      <c r="G51" s="741">
        <f>E51*F51</f>
        <v>0</v>
      </c>
    </row>
    <row r="52" spans="1:7">
      <c r="A52" s="239"/>
      <c r="B52" s="240"/>
      <c r="C52" s="202"/>
      <c r="D52" s="810"/>
      <c r="E52" s="729"/>
      <c r="F52" s="741"/>
      <c r="G52" s="741"/>
    </row>
    <row r="53" spans="1:7" ht="48">
      <c r="A53" s="239" t="str">
        <f>$B$27</f>
        <v>VI.</v>
      </c>
      <c r="B53" s="240">
        <f>COUNT($A$29:B52)+1</f>
        <v>13</v>
      </c>
      <c r="C53" s="134" t="s">
        <v>416</v>
      </c>
      <c r="D53" s="810" t="s">
        <v>137</v>
      </c>
      <c r="E53" s="729">
        <v>132.80000000000001</v>
      </c>
      <c r="F53" s="741"/>
      <c r="G53" s="741">
        <f>E53*F53</f>
        <v>0</v>
      </c>
    </row>
    <row r="54" spans="1:7">
      <c r="A54" s="239"/>
      <c r="B54" s="240"/>
      <c r="C54" s="202"/>
      <c r="D54" s="810"/>
      <c r="E54" s="729"/>
      <c r="F54" s="741"/>
      <c r="G54" s="741"/>
    </row>
    <row r="55" spans="1:7" ht="72">
      <c r="A55" s="239" t="str">
        <f>$B$27</f>
        <v>VI.</v>
      </c>
      <c r="B55" s="240">
        <f>COUNT($A$29:B54)+1</f>
        <v>14</v>
      </c>
      <c r="C55" s="202" t="s">
        <v>696</v>
      </c>
      <c r="D55" s="810" t="s">
        <v>186</v>
      </c>
      <c r="E55" s="729">
        <v>552.29999999999995</v>
      </c>
      <c r="F55" s="741"/>
      <c r="G55" s="741">
        <f>E55*F55</f>
        <v>0</v>
      </c>
    </row>
    <row r="56" spans="1:7">
      <c r="A56" s="239"/>
      <c r="B56" s="240"/>
      <c r="C56" s="202"/>
      <c r="D56" s="810"/>
      <c r="E56" s="729"/>
      <c r="F56" s="741"/>
      <c r="G56" s="741"/>
    </row>
    <row r="57" spans="1:7" ht="60">
      <c r="A57" s="239" t="str">
        <f>$B$27</f>
        <v>VI.</v>
      </c>
      <c r="B57" s="240">
        <f>COUNT($A$29:B56)+1</f>
        <v>15</v>
      </c>
      <c r="C57" s="202" t="s">
        <v>410</v>
      </c>
      <c r="D57" s="810" t="s">
        <v>137</v>
      </c>
      <c r="E57" s="729">
        <v>9108.7999999999993</v>
      </c>
      <c r="F57" s="741"/>
      <c r="G57" s="741">
        <f>E57*F57</f>
        <v>0</v>
      </c>
    </row>
    <row r="58" spans="1:7">
      <c r="A58" s="239"/>
      <c r="B58" s="240"/>
      <c r="C58" s="202"/>
      <c r="D58" s="810"/>
      <c r="E58" s="729"/>
      <c r="F58" s="741"/>
      <c r="G58" s="741"/>
    </row>
    <row r="59" spans="1:7" ht="72">
      <c r="A59" s="239" t="str">
        <f>$B$27</f>
        <v>VI.</v>
      </c>
      <c r="B59" s="240">
        <f>COUNT($A$29:B58)+1</f>
        <v>16</v>
      </c>
      <c r="C59" s="202" t="s">
        <v>411</v>
      </c>
      <c r="D59" s="810" t="s">
        <v>137</v>
      </c>
      <c r="E59" s="729">
        <v>595.1</v>
      </c>
      <c r="F59" s="741"/>
      <c r="G59" s="741">
        <f>E59*F59</f>
        <v>0</v>
      </c>
    </row>
    <row r="60" spans="1:7">
      <c r="A60" s="239"/>
      <c r="B60" s="240"/>
      <c r="C60" s="202"/>
      <c r="D60" s="810"/>
      <c r="E60" s="729"/>
      <c r="F60" s="741"/>
      <c r="G60" s="741"/>
    </row>
    <row r="61" spans="1:7" ht="72">
      <c r="A61" s="239" t="str">
        <f>$B$27</f>
        <v>VI.</v>
      </c>
      <c r="B61" s="240">
        <f>COUNT($A$29:B60)+1</f>
        <v>17</v>
      </c>
      <c r="C61" s="202" t="s">
        <v>412</v>
      </c>
      <c r="D61" s="810" t="s">
        <v>137</v>
      </c>
      <c r="E61" s="729">
        <v>176.9</v>
      </c>
      <c r="F61" s="741"/>
      <c r="G61" s="741">
        <f>E61*F61</f>
        <v>0</v>
      </c>
    </row>
    <row r="62" spans="1:7">
      <c r="A62" s="239"/>
      <c r="B62" s="240"/>
      <c r="C62" s="202"/>
      <c r="D62" s="810"/>
      <c r="E62" s="729"/>
      <c r="F62" s="741"/>
      <c r="G62" s="741"/>
    </row>
    <row r="63" spans="1:7" ht="60">
      <c r="A63" s="239" t="str">
        <f>$B$27</f>
        <v>VI.</v>
      </c>
      <c r="B63" s="240">
        <f>COUNT($A$29:B62)+1</f>
        <v>18</v>
      </c>
      <c r="C63" s="202" t="s">
        <v>517</v>
      </c>
      <c r="D63" s="813"/>
      <c r="E63" s="813"/>
      <c r="F63" s="813"/>
      <c r="G63" s="813"/>
    </row>
    <row r="64" spans="1:7">
      <c r="A64" s="239"/>
      <c r="B64" s="239" t="s">
        <v>113</v>
      </c>
      <c r="C64" s="134" t="s">
        <v>518</v>
      </c>
      <c r="D64" s="810" t="s">
        <v>137</v>
      </c>
      <c r="E64" s="729">
        <v>176.9</v>
      </c>
      <c r="F64" s="741"/>
      <c r="G64" s="741">
        <f>E64*F64</f>
        <v>0</v>
      </c>
    </row>
    <row r="65" spans="1:7">
      <c r="A65" s="239"/>
      <c r="B65" s="239" t="s">
        <v>113</v>
      </c>
      <c r="C65" s="134" t="s">
        <v>519</v>
      </c>
      <c r="D65" s="810" t="s">
        <v>137</v>
      </c>
      <c r="E65" s="729">
        <v>122.6</v>
      </c>
      <c r="F65" s="741"/>
      <c r="G65" s="741">
        <f>E65*F65</f>
        <v>0</v>
      </c>
    </row>
    <row r="66" spans="1:7">
      <c r="A66" s="239"/>
      <c r="B66" s="240"/>
      <c r="C66" s="815"/>
      <c r="D66" s="810"/>
      <c r="E66" s="729"/>
      <c r="F66" s="741"/>
      <c r="G66" s="741"/>
    </row>
    <row r="67" spans="1:7" ht="60">
      <c r="A67" s="239" t="str">
        <f>$B$27</f>
        <v>VI.</v>
      </c>
      <c r="B67" s="240">
        <f>COUNT($A$29:B66)+1</f>
        <v>19</v>
      </c>
      <c r="C67" s="134" t="s">
        <v>579</v>
      </c>
      <c r="D67" s="810" t="s">
        <v>137</v>
      </c>
      <c r="E67" s="729">
        <v>171</v>
      </c>
      <c r="F67" s="741"/>
      <c r="G67" s="741">
        <f>E67*F67</f>
        <v>0</v>
      </c>
    </row>
    <row r="68" spans="1:7">
      <c r="A68" s="239"/>
      <c r="B68" s="240"/>
      <c r="C68" s="815"/>
      <c r="D68" s="810"/>
      <c r="E68" s="729"/>
      <c r="F68" s="741"/>
      <c r="G68" s="741"/>
    </row>
    <row r="69" spans="1:7" ht="60">
      <c r="A69" s="239" t="str">
        <f>$B$27</f>
        <v>VI.</v>
      </c>
      <c r="B69" s="240">
        <f>COUNT($A$29:B68)+1</f>
        <v>20</v>
      </c>
      <c r="C69" s="202" t="s">
        <v>417</v>
      </c>
      <c r="D69" s="810" t="s">
        <v>137</v>
      </c>
      <c r="E69" s="729">
        <v>342</v>
      </c>
      <c r="F69" s="741"/>
      <c r="G69" s="741">
        <f>E69*F69</f>
        <v>0</v>
      </c>
    </row>
    <row r="70" spans="1:7">
      <c r="A70" s="239"/>
      <c r="B70" s="240"/>
      <c r="C70" s="815"/>
      <c r="D70" s="810"/>
      <c r="E70" s="729"/>
      <c r="F70" s="741"/>
      <c r="G70" s="741"/>
    </row>
    <row r="71" spans="1:7" ht="96">
      <c r="A71" s="239" t="str">
        <f>$B$27</f>
        <v>VI.</v>
      </c>
      <c r="B71" s="240">
        <f>COUNT($A$29:B70)+1</f>
        <v>21</v>
      </c>
      <c r="C71" s="202" t="s">
        <v>580</v>
      </c>
      <c r="D71" s="810" t="s">
        <v>136</v>
      </c>
      <c r="E71" s="729">
        <v>53</v>
      </c>
      <c r="F71" s="741"/>
      <c r="G71" s="741">
        <f>E71*F71</f>
        <v>0</v>
      </c>
    </row>
    <row r="72" spans="1:7">
      <c r="A72" s="239"/>
      <c r="B72" s="240"/>
      <c r="D72" s="810"/>
      <c r="E72" s="729"/>
      <c r="F72" s="741"/>
      <c r="G72" s="741"/>
    </row>
    <row r="73" spans="1:7" ht="72">
      <c r="A73" s="239" t="str">
        <f>$B$27</f>
        <v>VI.</v>
      </c>
      <c r="B73" s="240">
        <f>COUNT($A$29:B72)+1</f>
        <v>22</v>
      </c>
      <c r="C73" s="202" t="s">
        <v>557</v>
      </c>
      <c r="D73" s="810" t="s">
        <v>137</v>
      </c>
      <c r="E73" s="729">
        <v>38.5</v>
      </c>
      <c r="F73" s="741"/>
      <c r="G73" s="741">
        <f>E73*F73</f>
        <v>0</v>
      </c>
    </row>
    <row r="74" spans="1:7">
      <c r="A74" s="239"/>
      <c r="B74" s="240"/>
      <c r="C74" s="134"/>
      <c r="D74" s="810"/>
      <c r="E74" s="729"/>
      <c r="F74" s="741"/>
      <c r="G74" s="741"/>
    </row>
    <row r="75" spans="1:7" ht="36">
      <c r="A75" s="239" t="str">
        <f>$B$27</f>
        <v>VI.</v>
      </c>
      <c r="B75" s="240">
        <f>COUNT($A$29:B74)+1</f>
        <v>23</v>
      </c>
      <c r="C75" s="167" t="s">
        <v>656</v>
      </c>
      <c r="D75" s="810"/>
      <c r="E75" s="729"/>
      <c r="F75" s="741"/>
      <c r="G75" s="741"/>
    </row>
    <row r="76" spans="1:7">
      <c r="A76" s="239"/>
      <c r="B76" s="239" t="s">
        <v>113</v>
      </c>
      <c r="C76" s="134" t="s">
        <v>285</v>
      </c>
      <c r="D76" s="810" t="s">
        <v>188</v>
      </c>
      <c r="E76" s="729">
        <v>179</v>
      </c>
      <c r="F76" s="741"/>
      <c r="G76" s="741">
        <f t="shared" ref="G76:G86" si="0">E76*F76</f>
        <v>0</v>
      </c>
    </row>
    <row r="77" spans="1:7">
      <c r="A77" s="239"/>
      <c r="B77" s="239" t="s">
        <v>113</v>
      </c>
      <c r="C77" s="134" t="s">
        <v>265</v>
      </c>
      <c r="D77" s="810" t="s">
        <v>188</v>
      </c>
      <c r="E77" s="729">
        <v>152</v>
      </c>
      <c r="F77" s="741"/>
      <c r="G77" s="741">
        <f t="shared" si="0"/>
        <v>0</v>
      </c>
    </row>
    <row r="78" spans="1:7">
      <c r="A78" s="239"/>
      <c r="B78" s="239" t="s">
        <v>113</v>
      </c>
      <c r="C78" s="134" t="s">
        <v>263</v>
      </c>
      <c r="D78" s="810" t="s">
        <v>188</v>
      </c>
      <c r="E78" s="729">
        <v>17</v>
      </c>
      <c r="F78" s="741"/>
      <c r="G78" s="741">
        <f t="shared" si="0"/>
        <v>0</v>
      </c>
    </row>
    <row r="79" spans="1:7">
      <c r="A79" s="239"/>
      <c r="B79" s="239" t="s">
        <v>113</v>
      </c>
      <c r="C79" s="134" t="s">
        <v>284</v>
      </c>
      <c r="D79" s="810" t="s">
        <v>188</v>
      </c>
      <c r="E79" s="729">
        <v>8</v>
      </c>
      <c r="F79" s="741"/>
      <c r="G79" s="741">
        <f t="shared" si="0"/>
        <v>0</v>
      </c>
    </row>
    <row r="80" spans="1:7">
      <c r="A80" s="239"/>
      <c r="B80" s="239" t="s">
        <v>113</v>
      </c>
      <c r="C80" s="134" t="s">
        <v>347</v>
      </c>
      <c r="D80" s="810" t="s">
        <v>188</v>
      </c>
      <c r="E80" s="729">
        <v>7</v>
      </c>
      <c r="F80" s="741"/>
      <c r="G80" s="741">
        <f t="shared" si="0"/>
        <v>0</v>
      </c>
    </row>
    <row r="81" spans="1:7">
      <c r="A81" s="239"/>
      <c r="B81" s="239" t="s">
        <v>113</v>
      </c>
      <c r="C81" s="134" t="s">
        <v>348</v>
      </c>
      <c r="D81" s="810" t="s">
        <v>188</v>
      </c>
      <c r="E81" s="729">
        <v>5</v>
      </c>
      <c r="F81" s="741"/>
      <c r="G81" s="741">
        <f t="shared" si="0"/>
        <v>0</v>
      </c>
    </row>
    <row r="82" spans="1:7">
      <c r="A82" s="239"/>
      <c r="B82" s="239" t="s">
        <v>113</v>
      </c>
      <c r="C82" s="134" t="s">
        <v>290</v>
      </c>
      <c r="D82" s="810" t="s">
        <v>188</v>
      </c>
      <c r="E82" s="729">
        <v>219</v>
      </c>
      <c r="F82" s="741"/>
      <c r="G82" s="741">
        <f t="shared" si="0"/>
        <v>0</v>
      </c>
    </row>
    <row r="83" spans="1:7">
      <c r="A83" s="239"/>
      <c r="B83" s="239" t="s">
        <v>113</v>
      </c>
      <c r="C83" s="134" t="s">
        <v>291</v>
      </c>
      <c r="D83" s="810" t="s">
        <v>188</v>
      </c>
      <c r="E83" s="729">
        <v>186</v>
      </c>
      <c r="F83" s="741"/>
      <c r="G83" s="741">
        <f t="shared" si="0"/>
        <v>0</v>
      </c>
    </row>
    <row r="84" spans="1:7">
      <c r="A84" s="239"/>
      <c r="B84" s="239" t="s">
        <v>113</v>
      </c>
      <c r="C84" s="134" t="s">
        <v>292</v>
      </c>
      <c r="D84" s="810" t="s">
        <v>188</v>
      </c>
      <c r="E84" s="729">
        <v>24</v>
      </c>
      <c r="F84" s="741"/>
      <c r="G84" s="741">
        <f t="shared" si="0"/>
        <v>0</v>
      </c>
    </row>
    <row r="85" spans="1:7">
      <c r="A85" s="239"/>
      <c r="B85" s="239" t="s">
        <v>113</v>
      </c>
      <c r="C85" s="134" t="s">
        <v>293</v>
      </c>
      <c r="D85" s="810" t="s">
        <v>188</v>
      </c>
      <c r="E85" s="729">
        <v>18</v>
      </c>
      <c r="F85" s="741"/>
      <c r="G85" s="741">
        <f t="shared" si="0"/>
        <v>0</v>
      </c>
    </row>
    <row r="86" spans="1:7">
      <c r="A86" s="239"/>
      <c r="B86" s="239" t="s">
        <v>113</v>
      </c>
      <c r="C86" s="134" t="s">
        <v>294</v>
      </c>
      <c r="D86" s="810" t="s">
        <v>188</v>
      </c>
      <c r="E86" s="729">
        <v>4</v>
      </c>
      <c r="F86" s="741"/>
      <c r="G86" s="741">
        <f t="shared" si="0"/>
        <v>0</v>
      </c>
    </row>
    <row r="87" spans="1:7">
      <c r="A87" s="239"/>
      <c r="B87" s="239"/>
      <c r="C87" s="134"/>
      <c r="D87" s="810"/>
      <c r="E87" s="729"/>
      <c r="F87" s="741"/>
      <c r="G87" s="741"/>
    </row>
    <row r="88" spans="1:7" ht="36">
      <c r="A88" s="239" t="str">
        <f>$B$27</f>
        <v>VI.</v>
      </c>
      <c r="B88" s="240">
        <f>COUNT($A$29:B82)+1</f>
        <v>24</v>
      </c>
      <c r="C88" s="167" t="s">
        <v>390</v>
      </c>
      <c r="D88" s="810" t="s">
        <v>186</v>
      </c>
      <c r="E88" s="729">
        <v>148</v>
      </c>
      <c r="F88" s="741"/>
      <c r="G88" s="741">
        <f>E88*F88</f>
        <v>0</v>
      </c>
    </row>
    <row r="89" spans="1:7">
      <c r="A89" s="239"/>
      <c r="B89" s="239"/>
      <c r="C89" s="134"/>
      <c r="D89" s="810"/>
      <c r="E89" s="729"/>
      <c r="F89" s="741"/>
      <c r="G89" s="741"/>
    </row>
    <row r="90" spans="1:7" ht="24">
      <c r="A90" s="239" t="str">
        <f>$B$27</f>
        <v>VI.</v>
      </c>
      <c r="B90" s="240">
        <f>COUNT($A$29:B88)+1</f>
        <v>25</v>
      </c>
      <c r="C90" s="202" t="s">
        <v>295</v>
      </c>
      <c r="D90" s="810" t="s">
        <v>70</v>
      </c>
      <c r="E90" s="729">
        <v>200</v>
      </c>
      <c r="F90" s="741"/>
      <c r="G90" s="741">
        <f>E90*F90</f>
        <v>0</v>
      </c>
    </row>
    <row r="91" spans="1:7">
      <c r="A91" s="239"/>
      <c r="B91" s="240"/>
      <c r="C91" s="202"/>
      <c r="D91" s="810"/>
      <c r="E91" s="729"/>
      <c r="F91" s="741"/>
      <c r="G91" s="741"/>
    </row>
    <row r="92" spans="1:7" ht="24">
      <c r="A92" s="239" t="str">
        <f>$B$27</f>
        <v>VI.</v>
      </c>
      <c r="B92" s="240">
        <f>COUNT($A$29:B91)+1</f>
        <v>26</v>
      </c>
      <c r="C92" s="975" t="s">
        <v>333</v>
      </c>
      <c r="D92" s="813"/>
      <c r="E92" s="729"/>
      <c r="F92" s="741"/>
      <c r="G92" s="741"/>
    </row>
    <row r="93" spans="1:7" ht="25.5" customHeight="1">
      <c r="A93" s="239"/>
      <c r="B93" s="240"/>
      <c r="C93" s="134" t="s">
        <v>350</v>
      </c>
      <c r="D93" s="813"/>
      <c r="E93" s="729"/>
      <c r="F93" s="741"/>
      <c r="G93" s="741"/>
    </row>
    <row r="94" spans="1:7" ht="24">
      <c r="A94" s="239"/>
      <c r="B94" s="240"/>
      <c r="C94" s="134" t="s">
        <v>351</v>
      </c>
      <c r="D94" s="813"/>
      <c r="E94" s="729"/>
      <c r="F94" s="741"/>
      <c r="G94" s="741"/>
    </row>
    <row r="95" spans="1:7" ht="36">
      <c r="A95" s="239"/>
      <c r="B95" s="240"/>
      <c r="C95" s="975" t="s">
        <v>334</v>
      </c>
      <c r="D95" s="810"/>
      <c r="E95" s="729"/>
      <c r="F95" s="741"/>
      <c r="G95" s="741"/>
    </row>
    <row r="96" spans="1:7" ht="24">
      <c r="A96" s="239"/>
      <c r="B96" s="240"/>
      <c r="C96" s="975" t="s">
        <v>335</v>
      </c>
      <c r="D96" s="810"/>
      <c r="E96" s="729"/>
      <c r="F96" s="741"/>
      <c r="G96" s="741"/>
    </row>
    <row r="97" spans="1:7" ht="24">
      <c r="A97" s="239"/>
      <c r="B97" s="240"/>
      <c r="C97" s="975" t="s">
        <v>336</v>
      </c>
      <c r="D97" s="810" t="s">
        <v>70</v>
      </c>
      <c r="E97" s="729">
        <v>300</v>
      </c>
      <c r="F97" s="741"/>
      <c r="G97" s="741">
        <f>E97*F97</f>
        <v>0</v>
      </c>
    </row>
    <row r="98" spans="1:7">
      <c r="A98" s="813"/>
      <c r="B98" s="971"/>
      <c r="C98" s="134"/>
      <c r="D98" s="810"/>
      <c r="E98" s="729"/>
      <c r="F98" s="741"/>
      <c r="G98" s="741"/>
    </row>
    <row r="99" spans="1:7" ht="48">
      <c r="A99" s="239" t="str">
        <f>$B$27</f>
        <v>VI.</v>
      </c>
      <c r="B99" s="240">
        <f>COUNT($A$29:B98)+1</f>
        <v>27</v>
      </c>
      <c r="C99" s="815" t="s">
        <v>3740</v>
      </c>
      <c r="D99" s="810" t="s">
        <v>125</v>
      </c>
      <c r="E99" s="729">
        <v>1</v>
      </c>
      <c r="F99" s="741"/>
      <c r="G99" s="741">
        <f>E99*F99</f>
        <v>0</v>
      </c>
    </row>
    <row r="100" spans="1:7">
      <c r="A100" s="239"/>
      <c r="B100" s="240"/>
      <c r="C100" s="815"/>
      <c r="D100" s="810"/>
      <c r="E100" s="729"/>
      <c r="F100" s="741"/>
      <c r="G100" s="741"/>
    </row>
    <row r="101" spans="1:7" ht="13.5" thickBot="1">
      <c r="A101" s="770"/>
      <c r="B101" s="771"/>
      <c r="C101" s="224"/>
      <c r="D101" s="225"/>
      <c r="E101" s="226" t="s">
        <v>3766</v>
      </c>
      <c r="F101" s="225"/>
      <c r="G101" s="859">
        <f>SUM(G29:G99)</f>
        <v>0</v>
      </c>
    </row>
    <row r="102" spans="1:7" s="160" customFormat="1" ht="12">
      <c r="C102" s="977"/>
      <c r="D102" s="800"/>
      <c r="E102" s="968"/>
      <c r="F102" s="967"/>
      <c r="G102" s="967"/>
    </row>
  </sheetData>
  <mergeCells count="21">
    <mergeCell ref="C2:G2"/>
    <mergeCell ref="C3:G3"/>
    <mergeCell ref="C4:G4"/>
    <mergeCell ref="C5:G5"/>
    <mergeCell ref="C11:G11"/>
    <mergeCell ref="C12:G12"/>
    <mergeCell ref="C13:G13"/>
    <mergeCell ref="C14:G14"/>
    <mergeCell ref="C15:G15"/>
    <mergeCell ref="C6:G6"/>
    <mergeCell ref="C7:G7"/>
    <mergeCell ref="C8:G8"/>
    <mergeCell ref="C9:G9"/>
    <mergeCell ref="C10:G10"/>
    <mergeCell ref="C16:G16"/>
    <mergeCell ref="C22:G22"/>
    <mergeCell ref="C18:G18"/>
    <mergeCell ref="C19:G19"/>
    <mergeCell ref="C20:G20"/>
    <mergeCell ref="C21:G21"/>
    <mergeCell ref="C17:G17"/>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35">
    <tabColor theme="6" tint="0.59999389629810485"/>
  </sheetPr>
  <dimension ref="A1:K71"/>
  <sheetViews>
    <sheetView view="pageBreakPreview" zoomScaleNormal="100" zoomScaleSheetLayoutView="100" workbookViewId="0">
      <selection activeCell="C26" sqref="C26"/>
    </sheetView>
  </sheetViews>
  <sheetFormatPr defaultColWidth="9.140625" defaultRowHeight="12.75"/>
  <cols>
    <col min="1" max="1" width="3" style="2" customWidth="1"/>
    <col min="2" max="2" width="4.42578125" style="2" customWidth="1"/>
    <col min="3" max="3" width="43.7109375" style="25" customWidth="1"/>
    <col min="4" max="4" width="6.28515625" style="793" customWidth="1"/>
    <col min="5" max="5" width="7.5703125" style="730" customWidth="1"/>
    <col min="6" max="6" width="9.5703125" style="794" customWidth="1"/>
    <col min="7" max="7" width="13.85546875" style="794" customWidth="1"/>
    <col min="8" max="8" width="9.85546875" style="36" customWidth="1"/>
    <col min="9" max="9" width="2.5703125" style="36" bestFit="1" customWidth="1"/>
    <col min="10" max="10" width="9.140625" style="36"/>
    <col min="11" max="11" width="9" style="36" customWidth="1"/>
    <col min="12" max="16384" width="9.140625" style="36"/>
  </cols>
  <sheetData>
    <row r="1" spans="1:8" ht="14.25" customHeight="1">
      <c r="A1" s="15" t="s">
        <v>107</v>
      </c>
      <c r="B1" s="15"/>
      <c r="H1" s="48"/>
    </row>
    <row r="2" spans="1:8" ht="25.5" customHeight="1">
      <c r="B2" s="145" t="s">
        <v>113</v>
      </c>
      <c r="C2" s="1288" t="s">
        <v>228</v>
      </c>
      <c r="D2" s="1288"/>
      <c r="E2" s="1288"/>
      <c r="F2" s="1288"/>
      <c r="G2" s="1288"/>
      <c r="H2" s="48"/>
    </row>
    <row r="3" spans="1:8" ht="25.5" customHeight="1">
      <c r="B3" s="145" t="s">
        <v>113</v>
      </c>
      <c r="C3" s="1284" t="s">
        <v>149</v>
      </c>
      <c r="D3" s="1284"/>
      <c r="E3" s="1284"/>
      <c r="F3" s="1284"/>
      <c r="G3" s="1284"/>
      <c r="H3" s="48"/>
    </row>
    <row r="4" spans="1:8" ht="12.75" customHeight="1">
      <c r="B4" s="145" t="s">
        <v>113</v>
      </c>
      <c r="C4" s="1299" t="s">
        <v>33</v>
      </c>
      <c r="D4" s="1299"/>
      <c r="E4" s="1299"/>
      <c r="F4" s="1299"/>
      <c r="G4" s="1299"/>
      <c r="H4" s="48"/>
    </row>
    <row r="5" spans="1:8" ht="12.75" customHeight="1">
      <c r="B5" s="145" t="s">
        <v>113</v>
      </c>
      <c r="C5" s="1299" t="s">
        <v>34</v>
      </c>
      <c r="D5" s="1299"/>
      <c r="E5" s="1299"/>
      <c r="F5" s="1299"/>
      <c r="G5" s="1299"/>
      <c r="H5" s="48"/>
    </row>
    <row r="6" spans="1:8" ht="24.75" customHeight="1">
      <c r="B6" s="145" t="s">
        <v>113</v>
      </c>
      <c r="C6" s="1299" t="s">
        <v>3419</v>
      </c>
      <c r="D6" s="1299"/>
      <c r="E6" s="1299"/>
      <c r="F6" s="1299"/>
      <c r="G6" s="1299"/>
      <c r="H6" s="48"/>
    </row>
    <row r="7" spans="1:8" ht="12.75" customHeight="1">
      <c r="B7" s="145" t="s">
        <v>113</v>
      </c>
      <c r="C7" s="1299" t="s">
        <v>36</v>
      </c>
      <c r="D7" s="1299"/>
      <c r="E7" s="1299"/>
      <c r="F7" s="1299"/>
      <c r="G7" s="1299"/>
      <c r="H7" s="48"/>
    </row>
    <row r="8" spans="1:8" ht="24.75" customHeight="1">
      <c r="B8" s="145" t="s">
        <v>113</v>
      </c>
      <c r="C8" s="1299" t="s">
        <v>37</v>
      </c>
      <c r="D8" s="1299"/>
      <c r="E8" s="1299"/>
      <c r="F8" s="1299"/>
      <c r="G8" s="1299"/>
      <c r="H8" s="48"/>
    </row>
    <row r="9" spans="1:8" ht="12.75" customHeight="1">
      <c r="B9" s="145" t="s">
        <v>113</v>
      </c>
      <c r="C9" s="1299" t="s">
        <v>39</v>
      </c>
      <c r="D9" s="1299"/>
      <c r="E9" s="1299"/>
      <c r="F9" s="1299"/>
      <c r="G9" s="1299"/>
      <c r="H9" s="48"/>
    </row>
    <row r="10" spans="1:8" ht="12.75" customHeight="1">
      <c r="B10" s="145" t="s">
        <v>113</v>
      </c>
      <c r="C10" s="1299" t="s">
        <v>40</v>
      </c>
      <c r="D10" s="1299"/>
      <c r="E10" s="1299"/>
      <c r="F10" s="1299"/>
      <c r="G10" s="1299"/>
      <c r="H10" s="48"/>
    </row>
    <row r="11" spans="1:8" ht="12.75" customHeight="1">
      <c r="B11" s="148" t="s">
        <v>113</v>
      </c>
      <c r="C11" s="1295" t="s">
        <v>41</v>
      </c>
      <c r="D11" s="1295"/>
      <c r="E11" s="1295"/>
      <c r="F11" s="1295"/>
      <c r="G11" s="1295"/>
      <c r="H11" s="48"/>
    </row>
    <row r="12" spans="1:8" ht="48" customHeight="1">
      <c r="B12" s="145" t="s">
        <v>113</v>
      </c>
      <c r="C12" s="1301" t="s">
        <v>38</v>
      </c>
      <c r="D12" s="1301"/>
      <c r="E12" s="1301"/>
      <c r="F12" s="1301"/>
      <c r="G12" s="1301"/>
      <c r="H12" s="48"/>
    </row>
    <row r="13" spans="1:8" ht="12.75" customHeight="1">
      <c r="B13" s="148"/>
      <c r="C13" s="1300" t="s">
        <v>97</v>
      </c>
      <c r="D13" s="1300"/>
      <c r="E13" s="1300"/>
      <c r="F13" s="1300"/>
      <c r="G13" s="1300"/>
      <c r="H13" s="48"/>
    </row>
    <row r="14" spans="1:8" ht="12.75" customHeight="1">
      <c r="B14" s="148" t="s">
        <v>113</v>
      </c>
      <c r="C14" s="1284" t="s">
        <v>83</v>
      </c>
      <c r="D14" s="1284"/>
      <c r="E14" s="1284"/>
      <c r="F14" s="1284"/>
      <c r="G14" s="1284"/>
      <c r="H14" s="48"/>
    </row>
    <row r="15" spans="1:8" ht="12.75" customHeight="1">
      <c r="B15" s="148" t="s">
        <v>113</v>
      </c>
      <c r="C15" s="1284" t="s">
        <v>72</v>
      </c>
      <c r="D15" s="1284"/>
      <c r="E15" s="1284"/>
      <c r="F15" s="1284"/>
      <c r="G15" s="1284"/>
      <c r="H15" s="48"/>
    </row>
    <row r="16" spans="1:8">
      <c r="D16" s="795"/>
      <c r="E16" s="731"/>
      <c r="F16" s="795"/>
      <c r="G16" s="795"/>
      <c r="H16" s="48"/>
    </row>
    <row r="17" spans="1:11" ht="12.75" customHeight="1">
      <c r="A17" s="15" t="s">
        <v>109</v>
      </c>
      <c r="B17" s="15"/>
      <c r="C17" s="30"/>
      <c r="D17" s="795"/>
      <c r="E17" s="731"/>
      <c r="F17" s="795"/>
      <c r="G17" s="795"/>
      <c r="H17" s="3"/>
    </row>
    <row r="18" spans="1:11" s="34" customFormat="1">
      <c r="A18" s="16" t="s">
        <v>29</v>
      </c>
      <c r="B18" s="16"/>
      <c r="C18" s="45" t="s">
        <v>30</v>
      </c>
      <c r="D18" s="796" t="s">
        <v>31</v>
      </c>
      <c r="E18" s="732" t="s">
        <v>183</v>
      </c>
      <c r="F18" s="797" t="s">
        <v>184</v>
      </c>
      <c r="G18" s="797" t="s">
        <v>185</v>
      </c>
      <c r="H18" s="36"/>
      <c r="J18" s="35"/>
      <c r="K18" s="35"/>
    </row>
    <row r="19" spans="1:11">
      <c r="C19" s="46"/>
    </row>
    <row r="20" spans="1:11" s="66" customFormat="1" ht="16.5" thickBot="1">
      <c r="A20" s="63"/>
      <c r="B20" s="64" t="s">
        <v>142</v>
      </c>
      <c r="C20" s="65" t="s">
        <v>147</v>
      </c>
      <c r="D20" s="601"/>
      <c r="E20" s="658"/>
      <c r="F20" s="798"/>
      <c r="G20" s="798"/>
    </row>
    <row r="21" spans="1:11">
      <c r="A21" s="57"/>
      <c r="B21" s="26"/>
      <c r="C21" s="46"/>
    </row>
    <row r="22" spans="1:11" ht="36">
      <c r="A22" s="58" t="str">
        <f>$B$20</f>
        <v>VII.</v>
      </c>
      <c r="B22" s="54">
        <f>1</f>
        <v>1</v>
      </c>
      <c r="C22" s="118" t="s">
        <v>282</v>
      </c>
      <c r="D22" s="736" t="s">
        <v>186</v>
      </c>
      <c r="E22" s="733">
        <v>458.8</v>
      </c>
      <c r="F22" s="734"/>
      <c r="G22" s="734">
        <f>E22*F22</f>
        <v>0</v>
      </c>
    </row>
    <row r="23" spans="1:11">
      <c r="A23" s="58"/>
      <c r="B23" s="54"/>
      <c r="C23" s="46"/>
    </row>
    <row r="24" spans="1:11" ht="72">
      <c r="A24" s="58" t="str">
        <f>$B$20</f>
        <v>VII.</v>
      </c>
      <c r="B24" s="54">
        <f>COUNT($A$22:B23)+1</f>
        <v>2</v>
      </c>
      <c r="C24" s="118" t="s">
        <v>383</v>
      </c>
      <c r="D24" s="736" t="s">
        <v>136</v>
      </c>
      <c r="E24" s="733">
        <v>80.400000000000006</v>
      </c>
      <c r="F24" s="734"/>
      <c r="G24" s="734">
        <f>E24*F24</f>
        <v>0</v>
      </c>
    </row>
    <row r="25" spans="1:11">
      <c r="A25" s="58"/>
      <c r="B25" s="54"/>
    </row>
    <row r="26" spans="1:11" ht="48">
      <c r="A26" s="58" t="str">
        <f>$B$20</f>
        <v>VII.</v>
      </c>
      <c r="B26" s="54">
        <f>COUNT($A$22:B25)+1</f>
        <v>3</v>
      </c>
      <c r="C26" s="142" t="s">
        <v>329</v>
      </c>
      <c r="D26" s="733" t="s">
        <v>137</v>
      </c>
      <c r="E26" s="733">
        <v>140.69999999999999</v>
      </c>
      <c r="F26" s="734"/>
      <c r="G26" s="734">
        <f>E26*F26</f>
        <v>0</v>
      </c>
    </row>
    <row r="27" spans="1:11">
      <c r="A27" s="58"/>
      <c r="B27" s="54"/>
      <c r="C27" s="118"/>
      <c r="D27" s="736"/>
      <c r="E27" s="733"/>
      <c r="F27" s="734"/>
      <c r="G27" s="734"/>
    </row>
    <row r="28" spans="1:11" ht="36">
      <c r="A28" s="58" t="str">
        <f>$B$20</f>
        <v>VII.</v>
      </c>
      <c r="B28" s="54">
        <f>COUNT($A$22:B27)+1</f>
        <v>4</v>
      </c>
      <c r="C28" s="118" t="s">
        <v>280</v>
      </c>
      <c r="D28" s="736" t="s">
        <v>136</v>
      </c>
      <c r="E28" s="733">
        <v>68.400000000000006</v>
      </c>
      <c r="F28" s="734"/>
      <c r="G28" s="734">
        <f>E28*F28</f>
        <v>0</v>
      </c>
    </row>
    <row r="29" spans="1:11">
      <c r="A29" s="58"/>
      <c r="B29" s="54"/>
      <c r="C29" s="118"/>
      <c r="D29" s="736"/>
      <c r="E29" s="733"/>
      <c r="F29" s="734"/>
      <c r="G29" s="734"/>
    </row>
    <row r="30" spans="1:11" ht="36">
      <c r="A30" s="58" t="str">
        <f>$B$20</f>
        <v>VII.</v>
      </c>
      <c r="B30" s="54">
        <f>COUNT($A$22:B29)+1</f>
        <v>5</v>
      </c>
      <c r="C30" s="141" t="s">
        <v>283</v>
      </c>
      <c r="D30" s="736" t="s">
        <v>136</v>
      </c>
      <c r="E30" s="733">
        <v>12</v>
      </c>
      <c r="F30" s="734"/>
      <c r="G30" s="734">
        <f>E30*F30</f>
        <v>0</v>
      </c>
    </row>
    <row r="31" spans="1:11" s="196" customFormat="1">
      <c r="A31" s="199"/>
      <c r="B31" s="198"/>
      <c r="D31" s="736"/>
      <c r="E31" s="733"/>
      <c r="F31" s="734"/>
      <c r="G31" s="734"/>
    </row>
    <row r="32" spans="1:11" s="196" customFormat="1" ht="48">
      <c r="A32" s="199" t="str">
        <f>$B$20</f>
        <v>VII.</v>
      </c>
      <c r="B32" s="198">
        <f>COUNT($A$22:B31)+1</f>
        <v>6</v>
      </c>
      <c r="C32" s="162" t="s">
        <v>659</v>
      </c>
      <c r="D32" s="736" t="s">
        <v>136</v>
      </c>
      <c r="E32" s="733">
        <v>0.5</v>
      </c>
      <c r="F32" s="734"/>
      <c r="G32" s="734">
        <f>E32*F32</f>
        <v>0</v>
      </c>
    </row>
    <row r="33" spans="1:9" s="196" customFormat="1">
      <c r="A33" s="199"/>
      <c r="B33" s="198"/>
      <c r="C33" s="162"/>
      <c r="D33" s="736"/>
      <c r="E33" s="733"/>
      <c r="F33" s="734"/>
      <c r="G33" s="734"/>
    </row>
    <row r="34" spans="1:9" ht="48">
      <c r="A34" s="199" t="str">
        <f>$B$20</f>
        <v>VII.</v>
      </c>
      <c r="B34" s="198">
        <f>COUNT($A$22:B33)+1</f>
        <v>7</v>
      </c>
      <c r="C34" s="228" t="s">
        <v>660</v>
      </c>
      <c r="D34" s="736" t="s">
        <v>188</v>
      </c>
      <c r="E34" s="733">
        <v>2</v>
      </c>
      <c r="F34" s="734"/>
      <c r="G34" s="734">
        <f>E34*F34</f>
        <v>0</v>
      </c>
      <c r="H34" s="196"/>
      <c r="I34" s="196"/>
    </row>
    <row r="35" spans="1:9" s="196" customFormat="1">
      <c r="A35" s="199"/>
      <c r="B35" s="198"/>
      <c r="C35" s="228"/>
      <c r="D35" s="736"/>
      <c r="E35" s="733"/>
      <c r="F35" s="734"/>
      <c r="G35" s="734"/>
    </row>
    <row r="36" spans="1:9" s="196" customFormat="1" ht="84">
      <c r="A36" s="199" t="str">
        <f>$B$20</f>
        <v>VII.</v>
      </c>
      <c r="B36" s="198">
        <f>COUNT($A$22:B34)+1</f>
        <v>8</v>
      </c>
      <c r="C36" s="201" t="s">
        <v>566</v>
      </c>
      <c r="D36" s="736" t="s">
        <v>188</v>
      </c>
      <c r="E36" s="733">
        <v>6</v>
      </c>
      <c r="F36" s="734"/>
      <c r="G36" s="734">
        <f>E36*F36</f>
        <v>0</v>
      </c>
    </row>
    <row r="37" spans="1:9" s="196" customFormat="1">
      <c r="A37" s="199"/>
      <c r="B37" s="198"/>
      <c r="C37" s="25"/>
      <c r="D37" s="736"/>
      <c r="E37" s="733"/>
      <c r="F37" s="734"/>
      <c r="G37" s="734"/>
    </row>
    <row r="38" spans="1:9" s="196" customFormat="1" ht="84">
      <c r="A38" s="199" t="str">
        <f>$B$20</f>
        <v>VII.</v>
      </c>
      <c r="B38" s="198">
        <f>COUNT($A$22:B37)+1</f>
        <v>9</v>
      </c>
      <c r="C38" s="201" t="s">
        <v>567</v>
      </c>
      <c r="D38" s="736" t="s">
        <v>188</v>
      </c>
      <c r="E38" s="733">
        <v>4</v>
      </c>
      <c r="F38" s="734"/>
      <c r="G38" s="734">
        <f>E38*F38</f>
        <v>0</v>
      </c>
    </row>
    <row r="39" spans="1:9" s="196" customFormat="1">
      <c r="A39" s="199"/>
      <c r="B39" s="198"/>
      <c r="C39" s="201"/>
      <c r="D39" s="736"/>
      <c r="E39" s="733"/>
      <c r="F39" s="734"/>
      <c r="G39" s="734"/>
    </row>
    <row r="40" spans="1:9" s="196" customFormat="1" ht="84">
      <c r="A40" s="199" t="str">
        <f>$B$20</f>
        <v>VII.</v>
      </c>
      <c r="B40" s="198">
        <f>COUNT($A$22:B39)+1</f>
        <v>10</v>
      </c>
      <c r="C40" s="201" t="s">
        <v>568</v>
      </c>
      <c r="D40" s="736" t="s">
        <v>188</v>
      </c>
      <c r="E40" s="733">
        <v>6</v>
      </c>
      <c r="F40" s="734"/>
      <c r="G40" s="734">
        <f>E40*F40</f>
        <v>0</v>
      </c>
    </row>
    <row r="41" spans="1:9">
      <c r="A41" s="58"/>
      <c r="B41" s="54"/>
      <c r="C41" s="118"/>
      <c r="D41" s="736"/>
      <c r="E41" s="733"/>
      <c r="F41" s="734"/>
      <c r="G41" s="734"/>
    </row>
    <row r="42" spans="1:9" ht="48">
      <c r="A42" s="58" t="str">
        <f>$B$20</f>
        <v>VII.</v>
      </c>
      <c r="B42" s="54">
        <f>COUNT($A$22:B41)+1</f>
        <v>11</v>
      </c>
      <c r="C42" s="118" t="s">
        <v>384</v>
      </c>
      <c r="D42" s="736" t="s">
        <v>188</v>
      </c>
      <c r="E42" s="733">
        <v>24</v>
      </c>
      <c r="F42" s="734"/>
      <c r="G42" s="734">
        <f>E42*F42</f>
        <v>0</v>
      </c>
    </row>
    <row r="43" spans="1:9" s="196" customFormat="1">
      <c r="A43" s="199"/>
      <c r="B43" s="198"/>
      <c r="C43" s="201"/>
      <c r="D43" s="736"/>
      <c r="E43" s="733"/>
      <c r="F43" s="734"/>
      <c r="G43" s="734"/>
    </row>
    <row r="44" spans="1:9" s="196" customFormat="1" ht="84">
      <c r="A44" s="199" t="str">
        <f>$B$20</f>
        <v>VII.</v>
      </c>
      <c r="B44" s="198">
        <f>COUNT($A$22:B43)+1</f>
        <v>12</v>
      </c>
      <c r="C44" s="201" t="s">
        <v>703</v>
      </c>
      <c r="D44" s="736" t="s">
        <v>188</v>
      </c>
      <c r="E44" s="733">
        <v>1</v>
      </c>
      <c r="F44" s="734"/>
      <c r="G44" s="734">
        <f>E44*F44</f>
        <v>0</v>
      </c>
    </row>
    <row r="45" spans="1:9" s="196" customFormat="1">
      <c r="A45" s="199"/>
      <c r="B45" s="198"/>
      <c r="C45" s="201"/>
      <c r="D45" s="736"/>
      <c r="E45" s="733"/>
      <c r="F45" s="734"/>
      <c r="G45" s="734"/>
    </row>
    <row r="46" spans="1:9" s="196" customFormat="1" ht="84">
      <c r="A46" s="199" t="str">
        <f>$B$20</f>
        <v>VII.</v>
      </c>
      <c r="B46" s="198">
        <f>COUNT($A$22:B45)+1</f>
        <v>13</v>
      </c>
      <c r="C46" s="201" t="s">
        <v>704</v>
      </c>
      <c r="D46" s="736" t="s">
        <v>188</v>
      </c>
      <c r="E46" s="733">
        <v>5</v>
      </c>
      <c r="F46" s="734"/>
      <c r="G46" s="734">
        <f>E46*F46</f>
        <v>0</v>
      </c>
    </row>
    <row r="47" spans="1:9" s="196" customFormat="1">
      <c r="A47" s="199"/>
      <c r="B47" s="198"/>
      <c r="C47" s="201"/>
      <c r="D47" s="736"/>
      <c r="E47" s="733"/>
      <c r="F47" s="734"/>
      <c r="G47" s="734"/>
    </row>
    <row r="48" spans="1:9" s="196" customFormat="1" ht="84">
      <c r="A48" s="199" t="str">
        <f>$B$20</f>
        <v>VII.</v>
      </c>
      <c r="B48" s="198">
        <f>COUNT($A$22:B47)+1</f>
        <v>14</v>
      </c>
      <c r="C48" s="201" t="s">
        <v>571</v>
      </c>
      <c r="D48" s="736" t="s">
        <v>188</v>
      </c>
      <c r="E48" s="733">
        <v>1</v>
      </c>
      <c r="F48" s="734"/>
      <c r="G48" s="734">
        <f>E48*F48</f>
        <v>0</v>
      </c>
    </row>
    <row r="49" spans="1:7" s="196" customFormat="1">
      <c r="A49" s="199"/>
      <c r="B49" s="198"/>
      <c r="C49" s="201"/>
      <c r="D49" s="736"/>
      <c r="E49" s="733"/>
      <c r="F49" s="734"/>
      <c r="G49" s="734"/>
    </row>
    <row r="50" spans="1:7" s="196" customFormat="1" ht="84">
      <c r="A50" s="199" t="str">
        <f>$B$20</f>
        <v>VII.</v>
      </c>
      <c r="B50" s="198">
        <f>COUNT($A$22:B49)+1</f>
        <v>15</v>
      </c>
      <c r="C50" s="201" t="s">
        <v>569</v>
      </c>
      <c r="D50" s="736" t="s">
        <v>188</v>
      </c>
      <c r="E50" s="733">
        <v>3</v>
      </c>
      <c r="F50" s="734"/>
      <c r="G50" s="734">
        <f>E50*F50</f>
        <v>0</v>
      </c>
    </row>
    <row r="51" spans="1:7" s="196" customFormat="1">
      <c r="A51" s="199"/>
      <c r="B51" s="198"/>
      <c r="C51" s="201"/>
      <c r="D51" s="736"/>
      <c r="E51" s="733"/>
      <c r="F51" s="734"/>
      <c r="G51" s="734"/>
    </row>
    <row r="52" spans="1:7" s="196" customFormat="1" ht="84">
      <c r="A52" s="199" t="str">
        <f>$B$20</f>
        <v>VII.</v>
      </c>
      <c r="B52" s="198">
        <f>COUNT($A$22:B51)+1</f>
        <v>16</v>
      </c>
      <c r="C52" s="201" t="s">
        <v>570</v>
      </c>
      <c r="D52" s="736" t="s">
        <v>188</v>
      </c>
      <c r="E52" s="733">
        <v>5</v>
      </c>
      <c r="F52" s="734"/>
      <c r="G52" s="734">
        <f>E52*F52</f>
        <v>0</v>
      </c>
    </row>
    <row r="53" spans="1:7" s="196" customFormat="1">
      <c r="A53" s="199"/>
      <c r="B53" s="198"/>
      <c r="C53" s="201"/>
      <c r="D53" s="736"/>
      <c r="E53" s="733"/>
      <c r="F53" s="734"/>
      <c r="G53" s="734"/>
    </row>
    <row r="54" spans="1:7" s="196" customFormat="1" ht="120">
      <c r="A54" s="199" t="str">
        <f>$B$20</f>
        <v>VII.</v>
      </c>
      <c r="B54" s="198">
        <f>COUNT($A$22:B53)+1</f>
        <v>17</v>
      </c>
      <c r="C54" s="126" t="s">
        <v>572</v>
      </c>
      <c r="D54" s="736" t="s">
        <v>188</v>
      </c>
      <c r="E54" s="733">
        <v>1</v>
      </c>
      <c r="F54" s="734"/>
      <c r="G54" s="734">
        <f>E54*F54</f>
        <v>0</v>
      </c>
    </row>
    <row r="55" spans="1:7" s="196" customFormat="1">
      <c r="A55" s="199"/>
      <c r="B55" s="198"/>
      <c r="C55" s="201"/>
      <c r="D55" s="736"/>
      <c r="E55" s="733"/>
      <c r="F55" s="734"/>
      <c r="G55" s="734"/>
    </row>
    <row r="56" spans="1:7" s="196" customFormat="1" ht="84">
      <c r="A56" s="199" t="str">
        <f>$B$20</f>
        <v>VII.</v>
      </c>
      <c r="B56" s="198">
        <f>COUNT($A$22:B55)+1</f>
        <v>18</v>
      </c>
      <c r="C56" s="201" t="s">
        <v>398</v>
      </c>
      <c r="D56" s="736" t="s">
        <v>186</v>
      </c>
      <c r="E56" s="733">
        <v>257.8</v>
      </c>
      <c r="F56" s="734"/>
      <c r="G56" s="734">
        <f>E56*F56</f>
        <v>0</v>
      </c>
    </row>
    <row r="57" spans="1:7">
      <c r="A57" s="58"/>
      <c r="B57" s="54"/>
      <c r="D57" s="736"/>
      <c r="E57" s="733"/>
      <c r="F57" s="734"/>
      <c r="G57" s="734"/>
    </row>
    <row r="58" spans="1:7" ht="48">
      <c r="A58" s="199" t="str">
        <f>$B$20</f>
        <v>VII.</v>
      </c>
      <c r="B58" s="198">
        <f>COUNT($A$22:B57)+1</f>
        <v>19</v>
      </c>
      <c r="C58" s="142" t="s">
        <v>244</v>
      </c>
      <c r="D58" s="235"/>
      <c r="E58" s="733"/>
      <c r="F58" s="734"/>
      <c r="G58" s="734"/>
    </row>
    <row r="59" spans="1:7">
      <c r="A59" s="58"/>
      <c r="B59" s="154" t="s">
        <v>113</v>
      </c>
      <c r="C59" s="100" t="s">
        <v>99</v>
      </c>
      <c r="D59" s="736" t="s">
        <v>186</v>
      </c>
      <c r="E59" s="733">
        <v>38</v>
      </c>
      <c r="F59" s="734"/>
      <c r="G59" s="734">
        <f>E59*F59</f>
        <v>0</v>
      </c>
    </row>
    <row r="60" spans="1:7" s="196" customFormat="1">
      <c r="A60" s="199"/>
      <c r="B60" s="154" t="s">
        <v>113</v>
      </c>
      <c r="C60" s="100" t="s">
        <v>573</v>
      </c>
      <c r="D60" s="736" t="s">
        <v>186</v>
      </c>
      <c r="E60" s="733">
        <v>13.5</v>
      </c>
      <c r="F60" s="734"/>
      <c r="G60" s="734">
        <f>E60*F60</f>
        <v>0</v>
      </c>
    </row>
    <row r="61" spans="1:7">
      <c r="A61" s="58"/>
      <c r="B61" s="154" t="s">
        <v>113</v>
      </c>
      <c r="C61" s="100" t="s">
        <v>264</v>
      </c>
      <c r="D61" s="736" t="s">
        <v>186</v>
      </c>
      <c r="E61" s="733">
        <v>62.5</v>
      </c>
      <c r="F61" s="734"/>
      <c r="G61" s="734">
        <f>E61*F61</f>
        <v>0</v>
      </c>
    </row>
    <row r="62" spans="1:7">
      <c r="A62" s="58"/>
      <c r="B62" s="154" t="s">
        <v>113</v>
      </c>
      <c r="C62" s="100" t="s">
        <v>281</v>
      </c>
      <c r="D62" s="736" t="s">
        <v>186</v>
      </c>
      <c r="E62" s="733">
        <v>87</v>
      </c>
      <c r="F62" s="734"/>
      <c r="G62" s="734">
        <f>E62*F62</f>
        <v>0</v>
      </c>
    </row>
    <row r="63" spans="1:7">
      <c r="A63" s="58"/>
      <c r="B63" s="154"/>
      <c r="C63" s="100"/>
      <c r="D63" s="804"/>
      <c r="E63" s="733"/>
      <c r="F63" s="734"/>
      <c r="G63" s="734"/>
    </row>
    <row r="64" spans="1:7" ht="48">
      <c r="A64" s="58" t="str">
        <f>$B$20</f>
        <v>VII.</v>
      </c>
      <c r="B64" s="54">
        <f>COUNT($A$22:B63)+1</f>
        <v>20</v>
      </c>
      <c r="C64" s="142" t="s">
        <v>332</v>
      </c>
      <c r="D64" s="235"/>
      <c r="E64" s="733"/>
      <c r="F64" s="734"/>
      <c r="G64" s="734"/>
    </row>
    <row r="65" spans="1:7">
      <c r="A65" s="58"/>
      <c r="B65" s="154" t="s">
        <v>113</v>
      </c>
      <c r="C65" s="100" t="s">
        <v>99</v>
      </c>
      <c r="D65" s="804" t="s">
        <v>186</v>
      </c>
      <c r="E65" s="733">
        <v>12</v>
      </c>
      <c r="F65" s="734"/>
      <c r="G65" s="734">
        <f>E65*F65</f>
        <v>0</v>
      </c>
    </row>
    <row r="66" spans="1:7" s="196" customFormat="1">
      <c r="A66" s="199"/>
      <c r="B66" s="154" t="s">
        <v>113</v>
      </c>
      <c r="C66" s="100" t="s">
        <v>573</v>
      </c>
      <c r="D66" s="804" t="s">
        <v>186</v>
      </c>
      <c r="E66" s="733">
        <v>5</v>
      </c>
      <c r="F66" s="734"/>
      <c r="G66" s="734">
        <f>E66*F66</f>
        <v>0</v>
      </c>
    </row>
    <row r="67" spans="1:7">
      <c r="A67" s="58"/>
      <c r="B67" s="154" t="s">
        <v>113</v>
      </c>
      <c r="C67" s="100" t="s">
        <v>264</v>
      </c>
      <c r="D67" s="804" t="s">
        <v>186</v>
      </c>
      <c r="E67" s="733">
        <v>7</v>
      </c>
      <c r="F67" s="734"/>
      <c r="G67" s="734">
        <f>E67*F67</f>
        <v>0</v>
      </c>
    </row>
    <row r="68" spans="1:7" s="196" customFormat="1">
      <c r="A68" s="199"/>
      <c r="B68" s="154" t="s">
        <v>113</v>
      </c>
      <c r="C68" s="100" t="s">
        <v>281</v>
      </c>
      <c r="D68" s="736" t="s">
        <v>186</v>
      </c>
      <c r="E68" s="733">
        <v>4</v>
      </c>
      <c r="F68" s="734"/>
      <c r="G68" s="734">
        <f>E68*F68</f>
        <v>0</v>
      </c>
    </row>
    <row r="69" spans="1:7">
      <c r="A69" s="58"/>
      <c r="B69" s="154"/>
      <c r="C69" s="100"/>
      <c r="D69" s="804"/>
      <c r="E69" s="733"/>
      <c r="F69" s="734"/>
      <c r="G69" s="734"/>
    </row>
    <row r="70" spans="1:7" ht="13.5" thickBot="1">
      <c r="A70" s="60"/>
      <c r="B70" s="56"/>
      <c r="C70" s="127"/>
      <c r="D70" s="110"/>
      <c r="E70" s="50" t="s">
        <v>3767</v>
      </c>
      <c r="F70" s="375"/>
      <c r="G70" s="606">
        <f>SUM(G22:G68)</f>
        <v>0</v>
      </c>
    </row>
    <row r="71" spans="1:7" s="4" customFormat="1" ht="12">
      <c r="A71" s="11"/>
      <c r="B71" s="11"/>
      <c r="C71" s="12"/>
      <c r="D71" s="816"/>
      <c r="E71" s="731"/>
      <c r="F71" s="795"/>
      <c r="G71" s="795"/>
    </row>
  </sheetData>
  <mergeCells count="14">
    <mergeCell ref="C2:G2"/>
    <mergeCell ref="C3:G3"/>
    <mergeCell ref="C4:G4"/>
    <mergeCell ref="C15:G15"/>
    <mergeCell ref="C14:G14"/>
    <mergeCell ref="C5:G5"/>
    <mergeCell ref="C6:G6"/>
    <mergeCell ref="C7:G7"/>
    <mergeCell ref="C8:G8"/>
    <mergeCell ref="C13:G13"/>
    <mergeCell ref="C9:G9"/>
    <mergeCell ref="C10:G10"/>
    <mergeCell ref="C11:G11"/>
    <mergeCell ref="C12:G12"/>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sheetPr>
  <dimension ref="A1:K75"/>
  <sheetViews>
    <sheetView view="pageBreakPreview" zoomScaleNormal="100" zoomScaleSheetLayoutView="100" workbookViewId="0">
      <selection activeCell="C2" sqref="C2:G2"/>
    </sheetView>
  </sheetViews>
  <sheetFormatPr defaultColWidth="9.140625" defaultRowHeight="12.75"/>
  <cols>
    <col min="1" max="1" width="3" style="2" customWidth="1"/>
    <col min="2" max="2" width="4.42578125" style="2" customWidth="1"/>
    <col min="3" max="3" width="43.7109375" style="25" customWidth="1"/>
    <col min="4" max="4" width="6.28515625" style="793" customWidth="1"/>
    <col min="5" max="5" width="7.5703125" style="730" customWidth="1"/>
    <col min="6" max="6" width="9.5703125" style="794" customWidth="1"/>
    <col min="7" max="7" width="13.85546875" style="794" customWidth="1"/>
    <col min="8" max="8" width="9.85546875" style="196" customWidth="1"/>
    <col min="9" max="9" width="2.5703125" style="196" bestFit="1" customWidth="1"/>
    <col min="10" max="10" width="9.140625" style="196"/>
    <col min="11" max="11" width="9" style="196" customWidth="1"/>
    <col min="12" max="16384" width="9.140625" style="196"/>
  </cols>
  <sheetData>
    <row r="1" spans="1:8" ht="14.25" customHeight="1">
      <c r="A1" s="15" t="s">
        <v>107</v>
      </c>
      <c r="B1" s="15"/>
      <c r="H1" s="210"/>
    </row>
    <row r="2" spans="1:8" ht="36.75" customHeight="1">
      <c r="B2" s="145" t="s">
        <v>113</v>
      </c>
      <c r="C2" s="1284" t="s">
        <v>148</v>
      </c>
      <c r="D2" s="1284"/>
      <c r="E2" s="1284"/>
      <c r="F2" s="1284"/>
      <c r="G2" s="1284"/>
      <c r="H2" s="210"/>
    </row>
    <row r="3" spans="1:8" ht="25.5" customHeight="1">
      <c r="B3" s="145" t="s">
        <v>113</v>
      </c>
      <c r="C3" s="1287" t="s">
        <v>104</v>
      </c>
      <c r="D3" s="1287"/>
      <c r="E3" s="1287"/>
      <c r="F3" s="1287"/>
      <c r="G3" s="1287"/>
      <c r="H3" s="210"/>
    </row>
    <row r="4" spans="1:8" ht="24.75" customHeight="1">
      <c r="B4" s="145" t="s">
        <v>113</v>
      </c>
      <c r="C4" s="1288" t="s">
        <v>228</v>
      </c>
      <c r="D4" s="1288"/>
      <c r="E4" s="1288"/>
      <c r="F4" s="1288"/>
      <c r="G4" s="1288"/>
      <c r="H4" s="210"/>
    </row>
    <row r="5" spans="1:8" ht="12.75" customHeight="1">
      <c r="B5" s="145" t="s">
        <v>113</v>
      </c>
      <c r="C5" s="1299" t="s">
        <v>229</v>
      </c>
      <c r="D5" s="1299"/>
      <c r="E5" s="1299"/>
      <c r="F5" s="1299"/>
      <c r="G5" s="1299"/>
      <c r="H5" s="210"/>
    </row>
    <row r="6" spans="1:8">
      <c r="B6" s="145" t="s">
        <v>113</v>
      </c>
      <c r="C6" s="1284" t="s">
        <v>126</v>
      </c>
      <c r="D6" s="1284"/>
      <c r="E6" s="1284"/>
      <c r="F6" s="1284"/>
      <c r="G6" s="1284"/>
      <c r="H6" s="210"/>
    </row>
    <row r="7" spans="1:8" ht="26.25" customHeight="1">
      <c r="B7" s="145" t="s">
        <v>113</v>
      </c>
      <c r="C7" s="1284" t="s">
        <v>149</v>
      </c>
      <c r="D7" s="1284"/>
      <c r="E7" s="1284"/>
      <c r="F7" s="1284"/>
      <c r="G7" s="1284"/>
      <c r="H7" s="210"/>
    </row>
    <row r="8" spans="1:8" ht="24.75" customHeight="1">
      <c r="B8" s="145" t="s">
        <v>113</v>
      </c>
      <c r="C8" s="1299" t="s">
        <v>594</v>
      </c>
      <c r="D8" s="1299"/>
      <c r="E8" s="1299"/>
      <c r="F8" s="1299"/>
      <c r="G8" s="1299"/>
      <c r="H8" s="210"/>
    </row>
    <row r="9" spans="1:8" ht="12.75" customHeight="1">
      <c r="B9" s="145" t="s">
        <v>113</v>
      </c>
      <c r="C9" s="1299" t="s">
        <v>33</v>
      </c>
      <c r="D9" s="1299"/>
      <c r="E9" s="1299"/>
      <c r="F9" s="1299"/>
      <c r="G9" s="1299"/>
      <c r="H9" s="210"/>
    </row>
    <row r="10" spans="1:8" ht="12.75" customHeight="1">
      <c r="B10" s="145" t="s">
        <v>113</v>
      </c>
      <c r="C10" s="1299" t="s">
        <v>34</v>
      </c>
      <c r="D10" s="1299"/>
      <c r="E10" s="1299"/>
      <c r="F10" s="1299"/>
      <c r="G10" s="1299"/>
      <c r="H10" s="210"/>
    </row>
    <row r="11" spans="1:8" ht="24.75" customHeight="1">
      <c r="B11" s="148" t="s">
        <v>113</v>
      </c>
      <c r="C11" s="1299" t="s">
        <v>35</v>
      </c>
      <c r="D11" s="1299"/>
      <c r="E11" s="1299"/>
      <c r="F11" s="1299"/>
      <c r="G11" s="1299"/>
      <c r="H11" s="210"/>
    </row>
    <row r="12" spans="1:8">
      <c r="B12" s="145" t="s">
        <v>113</v>
      </c>
      <c r="C12" s="1299" t="s">
        <v>36</v>
      </c>
      <c r="D12" s="1299"/>
      <c r="E12" s="1299"/>
      <c r="F12" s="1299"/>
      <c r="G12" s="1299"/>
      <c r="H12" s="210"/>
    </row>
    <row r="13" spans="1:8" ht="24.75" customHeight="1">
      <c r="B13" s="145" t="s">
        <v>113</v>
      </c>
      <c r="C13" s="1299" t="s">
        <v>37</v>
      </c>
      <c r="D13" s="1299"/>
      <c r="E13" s="1299"/>
      <c r="F13" s="1299"/>
      <c r="G13" s="1299"/>
      <c r="H13" s="210"/>
    </row>
    <row r="14" spans="1:8" ht="12.75" customHeight="1">
      <c r="B14" s="148" t="s">
        <v>113</v>
      </c>
      <c r="C14" s="1299" t="s">
        <v>39</v>
      </c>
      <c r="D14" s="1299"/>
      <c r="E14" s="1299"/>
      <c r="F14" s="1299"/>
      <c r="G14" s="1299"/>
      <c r="H14" s="210"/>
    </row>
    <row r="15" spans="1:8" ht="12.75" customHeight="1">
      <c r="B15" s="148" t="s">
        <v>113</v>
      </c>
      <c r="C15" s="1299" t="s">
        <v>40</v>
      </c>
      <c r="D15" s="1299"/>
      <c r="E15" s="1299"/>
      <c r="F15" s="1299"/>
      <c r="G15" s="1299"/>
      <c r="H15" s="210"/>
    </row>
    <row r="16" spans="1:8" ht="12.75" customHeight="1">
      <c r="B16" s="145" t="s">
        <v>113</v>
      </c>
      <c r="C16" s="1295" t="s">
        <v>41</v>
      </c>
      <c r="D16" s="1295"/>
      <c r="E16" s="1295"/>
      <c r="F16" s="1295"/>
      <c r="G16" s="1295"/>
      <c r="H16" s="210"/>
    </row>
    <row r="17" spans="1:11" ht="12.75" customHeight="1">
      <c r="B17" s="148"/>
      <c r="C17" s="1300" t="s">
        <v>97</v>
      </c>
      <c r="D17" s="1300"/>
      <c r="E17" s="1300"/>
      <c r="F17" s="1300"/>
      <c r="G17" s="1300"/>
      <c r="H17" s="210"/>
    </row>
    <row r="18" spans="1:11" ht="12.75" customHeight="1">
      <c r="B18" s="145" t="s">
        <v>113</v>
      </c>
      <c r="C18" s="1284" t="s">
        <v>83</v>
      </c>
      <c r="D18" s="1284"/>
      <c r="E18" s="1284"/>
      <c r="F18" s="1284"/>
      <c r="G18" s="1284"/>
      <c r="H18" s="210"/>
    </row>
    <row r="19" spans="1:11" ht="12.75" customHeight="1">
      <c r="B19" s="145" t="s">
        <v>113</v>
      </c>
      <c r="C19" s="1284" t="s">
        <v>72</v>
      </c>
      <c r="D19" s="1284"/>
      <c r="E19" s="1284"/>
      <c r="F19" s="1284"/>
      <c r="G19" s="1284"/>
      <c r="H19" s="210"/>
    </row>
    <row r="20" spans="1:11" ht="12.75" customHeight="1">
      <c r="D20" s="795"/>
      <c r="E20" s="731"/>
      <c r="F20" s="795"/>
      <c r="G20" s="795"/>
      <c r="H20" s="210"/>
    </row>
    <row r="21" spans="1:11" ht="12.75" customHeight="1">
      <c r="A21" s="15" t="s">
        <v>109</v>
      </c>
      <c r="B21" s="15"/>
      <c r="C21" s="30"/>
      <c r="D21" s="795"/>
      <c r="E21" s="731"/>
      <c r="F21" s="795"/>
      <c r="G21" s="795"/>
      <c r="H21" s="3"/>
    </row>
    <row r="22" spans="1:11" s="820" customFormat="1">
      <c r="A22" s="817" t="s">
        <v>29</v>
      </c>
      <c r="B22" s="817"/>
      <c r="C22" s="818" t="s">
        <v>30</v>
      </c>
      <c r="D22" s="819" t="s">
        <v>31</v>
      </c>
      <c r="E22" s="114" t="s">
        <v>183</v>
      </c>
      <c r="F22" s="104" t="s">
        <v>184</v>
      </c>
      <c r="G22" s="104" t="s">
        <v>185</v>
      </c>
      <c r="H22" s="236"/>
      <c r="J22" s="35"/>
      <c r="K22" s="35"/>
    </row>
    <row r="23" spans="1:11">
      <c r="C23" s="46"/>
    </row>
    <row r="24" spans="1:11" s="66" customFormat="1" ht="16.5" thickBot="1">
      <c r="A24" s="63"/>
      <c r="B24" s="64" t="s">
        <v>143</v>
      </c>
      <c r="C24" s="65" t="s">
        <v>595</v>
      </c>
      <c r="D24" s="601"/>
      <c r="E24" s="658"/>
      <c r="F24" s="798"/>
      <c r="G24" s="798"/>
    </row>
    <row r="25" spans="1:11">
      <c r="A25" s="57"/>
      <c r="B25" s="26"/>
      <c r="C25" s="46"/>
    </row>
    <row r="26" spans="1:11">
      <c r="A26" s="207"/>
      <c r="B26" s="208"/>
      <c r="C26" s="214" t="s">
        <v>596</v>
      </c>
      <c r="D26" s="909"/>
      <c r="E26" s="910"/>
      <c r="F26" s="911"/>
      <c r="G26" s="911"/>
    </row>
    <row r="27" spans="1:11">
      <c r="A27" s="57"/>
      <c r="B27" s="26"/>
      <c r="C27" s="46"/>
    </row>
    <row r="28" spans="1:11" ht="36">
      <c r="A28" s="199" t="str">
        <f>$B$24</f>
        <v>VIII.</v>
      </c>
      <c r="B28" s="198">
        <f>1</f>
        <v>1</v>
      </c>
      <c r="C28" s="201" t="s">
        <v>610</v>
      </c>
      <c r="D28" s="733" t="s">
        <v>186</v>
      </c>
      <c r="E28" s="733">
        <v>85</v>
      </c>
      <c r="F28" s="734"/>
      <c r="G28" s="734">
        <f>E28*F28</f>
        <v>0</v>
      </c>
    </row>
    <row r="29" spans="1:11">
      <c r="A29" s="199"/>
      <c r="B29" s="198"/>
      <c r="C29" s="201"/>
      <c r="D29" s="736"/>
      <c r="E29" s="733"/>
      <c r="F29" s="734"/>
      <c r="G29" s="734"/>
    </row>
    <row r="30" spans="1:11" ht="60">
      <c r="A30" s="199" t="str">
        <f>$B$24</f>
        <v>VIII.</v>
      </c>
      <c r="B30" s="198">
        <f>COUNT($A$28:B29)+1</f>
        <v>2</v>
      </c>
      <c r="C30" s="201" t="s">
        <v>613</v>
      </c>
      <c r="D30" s="736" t="s">
        <v>136</v>
      </c>
      <c r="E30" s="733">
        <v>81.2</v>
      </c>
      <c r="F30" s="734"/>
      <c r="G30" s="734">
        <f>E30*F30</f>
        <v>0</v>
      </c>
    </row>
    <row r="31" spans="1:11">
      <c r="A31" s="199"/>
      <c r="B31" s="198"/>
      <c r="C31" s="216"/>
      <c r="E31" s="733"/>
      <c r="F31" s="734"/>
      <c r="G31" s="734"/>
    </row>
    <row r="32" spans="1:11">
      <c r="A32" s="199" t="str">
        <f>$B$24</f>
        <v>VIII.</v>
      </c>
      <c r="B32" s="198">
        <f>COUNT($A$28:B31)+1</f>
        <v>3</v>
      </c>
      <c r="C32" s="201" t="s">
        <v>604</v>
      </c>
      <c r="D32" s="736" t="s">
        <v>137</v>
      </c>
      <c r="E32" s="733">
        <v>61</v>
      </c>
      <c r="F32" s="734"/>
      <c r="G32" s="734">
        <f>E32*F32</f>
        <v>0</v>
      </c>
    </row>
    <row r="33" spans="1:7">
      <c r="A33" s="199"/>
      <c r="B33" s="198"/>
      <c r="C33" s="156"/>
      <c r="D33" s="736"/>
      <c r="E33" s="733"/>
      <c r="F33" s="734"/>
      <c r="G33" s="734"/>
    </row>
    <row r="34" spans="1:7" ht="48">
      <c r="A34" s="199" t="str">
        <f>$B$24</f>
        <v>VIII.</v>
      </c>
      <c r="B34" s="198">
        <f>COUNT($A$28:B33)+1</f>
        <v>4</v>
      </c>
      <c r="C34" s="156" t="s">
        <v>605</v>
      </c>
      <c r="D34" s="736" t="s">
        <v>136</v>
      </c>
      <c r="E34" s="733">
        <v>25.4</v>
      </c>
      <c r="F34" s="734"/>
      <c r="G34" s="734">
        <f>E34*F34</f>
        <v>0</v>
      </c>
    </row>
    <row r="35" spans="1:7">
      <c r="A35" s="199"/>
      <c r="B35" s="198"/>
      <c r="C35" s="156"/>
      <c r="D35" s="736"/>
      <c r="E35" s="733"/>
      <c r="F35" s="734"/>
      <c r="G35" s="734"/>
    </row>
    <row r="36" spans="1:7" ht="24">
      <c r="A36" s="199" t="str">
        <f>$B$24</f>
        <v>VIII.</v>
      </c>
      <c r="B36" s="198">
        <f>COUNT($A$28:B35)+1</f>
        <v>5</v>
      </c>
      <c r="C36" s="201" t="s">
        <v>606</v>
      </c>
      <c r="D36" s="736" t="s">
        <v>186</v>
      </c>
      <c r="E36" s="733">
        <v>85</v>
      </c>
      <c r="F36" s="734"/>
      <c r="G36" s="734">
        <f>E36*F36</f>
        <v>0</v>
      </c>
    </row>
    <row r="37" spans="1:7">
      <c r="A37" s="199"/>
      <c r="B37" s="198"/>
      <c r="D37" s="736"/>
      <c r="E37" s="733"/>
      <c r="F37" s="734"/>
      <c r="G37" s="734"/>
    </row>
    <row r="38" spans="1:7" ht="36">
      <c r="A38" s="199" t="str">
        <f>$B$24</f>
        <v>VIII.</v>
      </c>
      <c r="B38" s="198">
        <f>COUNT($A$28:B37)+1</f>
        <v>6</v>
      </c>
      <c r="C38" s="201" t="s">
        <v>280</v>
      </c>
      <c r="D38" s="736" t="s">
        <v>136</v>
      </c>
      <c r="E38" s="733">
        <v>55.8</v>
      </c>
      <c r="F38" s="734"/>
      <c r="G38" s="734">
        <f>E38*F38</f>
        <v>0</v>
      </c>
    </row>
    <row r="39" spans="1:7">
      <c r="A39" s="199"/>
      <c r="B39" s="198"/>
      <c r="C39" s="152"/>
      <c r="D39" s="736"/>
      <c r="E39" s="733"/>
      <c r="F39" s="734"/>
      <c r="G39" s="734"/>
    </row>
    <row r="40" spans="1:7" ht="60">
      <c r="A40" s="199" t="str">
        <f>$B$24</f>
        <v>VIII.</v>
      </c>
      <c r="B40" s="198">
        <f>COUNT($A$28:B39)+1</f>
        <v>7</v>
      </c>
      <c r="C40" s="141" t="s">
        <v>607</v>
      </c>
      <c r="D40" s="736" t="s">
        <v>136</v>
      </c>
      <c r="E40" s="733">
        <v>30.4</v>
      </c>
      <c r="F40" s="734"/>
      <c r="G40" s="734">
        <f>E40*F40</f>
        <v>0</v>
      </c>
    </row>
    <row r="41" spans="1:7">
      <c r="A41" s="199"/>
      <c r="B41" s="198"/>
      <c r="C41" s="217"/>
      <c r="D41" s="736"/>
      <c r="E41" s="733"/>
      <c r="F41" s="734"/>
      <c r="G41" s="734"/>
    </row>
    <row r="42" spans="1:7">
      <c r="A42" s="207"/>
      <c r="B42" s="208"/>
      <c r="C42" s="214" t="s">
        <v>608</v>
      </c>
      <c r="D42" s="909"/>
      <c r="E42" s="910"/>
      <c r="F42" s="911"/>
      <c r="G42" s="911"/>
    </row>
    <row r="43" spans="1:7">
      <c r="A43" s="57"/>
      <c r="B43" s="26"/>
      <c r="C43" s="46"/>
    </row>
    <row r="44" spans="1:7" ht="36">
      <c r="A44" s="199" t="str">
        <f>$B$24</f>
        <v>VIII.</v>
      </c>
      <c r="B44" s="198">
        <f>COUNT($A$28:B43)+1</f>
        <v>8</v>
      </c>
      <c r="C44" s="201" t="s">
        <v>603</v>
      </c>
      <c r="D44" s="733" t="s">
        <v>186</v>
      </c>
      <c r="E44" s="733">
        <v>5</v>
      </c>
      <c r="F44" s="734"/>
      <c r="G44" s="734">
        <f>E44*F44</f>
        <v>0</v>
      </c>
    </row>
    <row r="45" spans="1:7">
      <c r="A45" s="199"/>
      <c r="B45" s="198"/>
      <c r="C45" s="201"/>
      <c r="D45" s="736"/>
      <c r="E45" s="733"/>
      <c r="F45" s="734"/>
      <c r="G45" s="734"/>
    </row>
    <row r="46" spans="1:7" ht="60">
      <c r="A46" s="199" t="str">
        <f>$B$24</f>
        <v>VIII.</v>
      </c>
      <c r="B46" s="198">
        <f>COUNT($A$28:B45)+1</f>
        <v>9</v>
      </c>
      <c r="C46" s="201" t="s">
        <v>612</v>
      </c>
      <c r="D46" s="736" t="s">
        <v>136</v>
      </c>
      <c r="E46" s="733">
        <v>3.6</v>
      </c>
      <c r="F46" s="734"/>
      <c r="G46" s="734">
        <f>E46*F46</f>
        <v>0</v>
      </c>
    </row>
    <row r="47" spans="1:7">
      <c r="A47" s="199"/>
      <c r="B47" s="198"/>
      <c r="C47" s="216"/>
      <c r="E47" s="733"/>
      <c r="F47" s="734"/>
      <c r="G47" s="734"/>
    </row>
    <row r="48" spans="1:7">
      <c r="A48" s="199" t="str">
        <f>$B$24</f>
        <v>VIII.</v>
      </c>
      <c r="B48" s="198">
        <f>COUNT($A$28:B47)+1</f>
        <v>10</v>
      </c>
      <c r="C48" s="201" t="s">
        <v>604</v>
      </c>
      <c r="D48" s="736" t="s">
        <v>137</v>
      </c>
      <c r="E48" s="733">
        <v>3</v>
      </c>
      <c r="F48" s="734"/>
      <c r="G48" s="734">
        <f>E48*F48</f>
        <v>0</v>
      </c>
    </row>
    <row r="49" spans="1:7">
      <c r="A49" s="199"/>
      <c r="B49" s="198"/>
      <c r="C49" s="201"/>
      <c r="D49" s="736"/>
      <c r="E49" s="733"/>
      <c r="F49" s="734"/>
      <c r="G49" s="734"/>
    </row>
    <row r="50" spans="1:7" ht="48">
      <c r="A50" s="199" t="str">
        <f>$B$24</f>
        <v>VIII.</v>
      </c>
      <c r="B50" s="198">
        <f>COUNT($A$28:B49)+1</f>
        <v>11</v>
      </c>
      <c r="C50" s="156" t="s">
        <v>605</v>
      </c>
      <c r="D50" s="736" t="s">
        <v>136</v>
      </c>
      <c r="E50" s="733">
        <v>1.2</v>
      </c>
      <c r="F50" s="734"/>
      <c r="G50" s="734">
        <f>E50*F50</f>
        <v>0</v>
      </c>
    </row>
    <row r="51" spans="1:7">
      <c r="A51" s="199"/>
      <c r="B51" s="198"/>
      <c r="C51" s="156"/>
      <c r="D51" s="736"/>
      <c r="E51" s="733"/>
      <c r="F51" s="734"/>
      <c r="G51" s="734"/>
    </row>
    <row r="52" spans="1:7" ht="24">
      <c r="A52" s="199" t="str">
        <f>$B$24</f>
        <v>VIII.</v>
      </c>
      <c r="B52" s="198">
        <f>COUNT($A$28:B51)+1</f>
        <v>12</v>
      </c>
      <c r="C52" s="201" t="s">
        <v>606</v>
      </c>
      <c r="D52" s="736" t="s">
        <v>186</v>
      </c>
      <c r="E52" s="733">
        <v>5</v>
      </c>
      <c r="F52" s="734"/>
      <c r="G52" s="734">
        <f>E52*F52</f>
        <v>0</v>
      </c>
    </row>
    <row r="53" spans="1:7">
      <c r="A53" s="199"/>
      <c r="B53" s="198"/>
      <c r="D53" s="736"/>
      <c r="E53" s="733"/>
      <c r="F53" s="734"/>
      <c r="G53" s="734"/>
    </row>
    <row r="54" spans="1:7" ht="36">
      <c r="A54" s="199" t="str">
        <f>$B$24</f>
        <v>VIII.</v>
      </c>
      <c r="B54" s="198">
        <f>COUNT($A$28:B53)+1</f>
        <v>13</v>
      </c>
      <c r="C54" s="201" t="s">
        <v>280</v>
      </c>
      <c r="D54" s="736" t="s">
        <v>136</v>
      </c>
      <c r="E54" s="733">
        <v>2.4</v>
      </c>
      <c r="F54" s="734"/>
      <c r="G54" s="734">
        <f>E54*F54</f>
        <v>0</v>
      </c>
    </row>
    <row r="55" spans="1:7">
      <c r="A55" s="199"/>
      <c r="B55" s="198"/>
      <c r="C55" s="152"/>
      <c r="D55" s="736"/>
      <c r="E55" s="733"/>
      <c r="F55" s="734"/>
      <c r="G55" s="734"/>
    </row>
    <row r="56" spans="1:7" ht="60">
      <c r="A56" s="199" t="str">
        <f>$B$24</f>
        <v>VIII.</v>
      </c>
      <c r="B56" s="198">
        <f>COUNT($A$28:B55)+1</f>
        <v>14</v>
      </c>
      <c r="C56" s="141" t="s">
        <v>607</v>
      </c>
      <c r="D56" s="736" t="s">
        <v>136</v>
      </c>
      <c r="E56" s="733">
        <v>1.2</v>
      </c>
      <c r="F56" s="734"/>
      <c r="G56" s="734">
        <f>E56*F56</f>
        <v>0</v>
      </c>
    </row>
    <row r="57" spans="1:7">
      <c r="A57" s="199"/>
      <c r="B57" s="198"/>
      <c r="C57" s="217"/>
      <c r="D57" s="736"/>
      <c r="E57" s="733"/>
      <c r="F57" s="734"/>
      <c r="G57" s="734"/>
    </row>
    <row r="58" spans="1:7">
      <c r="A58" s="207"/>
      <c r="B58" s="208"/>
      <c r="C58" s="214" t="s">
        <v>609</v>
      </c>
      <c r="D58" s="909"/>
      <c r="E58" s="910"/>
      <c r="F58" s="911"/>
      <c r="G58" s="911"/>
    </row>
    <row r="59" spans="1:7">
      <c r="A59" s="57"/>
      <c r="B59" s="26"/>
      <c r="C59" s="46"/>
    </row>
    <row r="60" spans="1:7" ht="36">
      <c r="A60" s="199" t="str">
        <f>$B$24</f>
        <v>VIII.</v>
      </c>
      <c r="B60" s="198">
        <f>COUNT($A$28:B59)+1</f>
        <v>15</v>
      </c>
      <c r="C60" s="201" t="s">
        <v>611</v>
      </c>
      <c r="D60" s="733" t="s">
        <v>186</v>
      </c>
      <c r="E60" s="733">
        <v>15</v>
      </c>
      <c r="F60" s="734"/>
      <c r="G60" s="734">
        <f>E60*F60</f>
        <v>0</v>
      </c>
    </row>
    <row r="61" spans="1:7">
      <c r="A61" s="199"/>
      <c r="B61" s="198"/>
      <c r="C61" s="196"/>
      <c r="D61" s="804"/>
    </row>
    <row r="62" spans="1:7" ht="60">
      <c r="A62" s="199" t="str">
        <f>$B$24</f>
        <v>VIII.</v>
      </c>
      <c r="B62" s="198">
        <f>COUNT($A$28:B61)+1</f>
        <v>16</v>
      </c>
      <c r="C62" s="201" t="s">
        <v>614</v>
      </c>
      <c r="D62" s="736" t="s">
        <v>136</v>
      </c>
      <c r="E62" s="733">
        <v>14.4</v>
      </c>
      <c r="F62" s="734"/>
      <c r="G62" s="734">
        <f>E62*F62</f>
        <v>0</v>
      </c>
    </row>
    <row r="63" spans="1:7">
      <c r="A63" s="199"/>
      <c r="B63" s="198"/>
      <c r="C63" s="216"/>
      <c r="E63" s="733"/>
      <c r="F63" s="734"/>
      <c r="G63" s="734"/>
    </row>
    <row r="64" spans="1:7">
      <c r="A64" s="199" t="str">
        <f>$B$24</f>
        <v>VIII.</v>
      </c>
      <c r="B64" s="198">
        <f>COUNT($A$28:B63)+1</f>
        <v>17</v>
      </c>
      <c r="C64" s="201" t="s">
        <v>604</v>
      </c>
      <c r="D64" s="736" t="s">
        <v>137</v>
      </c>
      <c r="E64" s="733">
        <v>12</v>
      </c>
      <c r="F64" s="734"/>
      <c r="G64" s="734">
        <f>E64*F64</f>
        <v>0</v>
      </c>
    </row>
    <row r="65" spans="1:7">
      <c r="A65" s="199"/>
      <c r="B65" s="198"/>
      <c r="C65" s="156"/>
      <c r="D65" s="736"/>
      <c r="E65" s="733"/>
      <c r="F65" s="734"/>
      <c r="G65" s="734"/>
    </row>
    <row r="66" spans="1:7" ht="48">
      <c r="A66" s="199" t="str">
        <f>$B$24</f>
        <v>VIII.</v>
      </c>
      <c r="B66" s="198">
        <f>COUNT($A$28:B65)+1</f>
        <v>18</v>
      </c>
      <c r="C66" s="156" t="s">
        <v>605</v>
      </c>
      <c r="D66" s="736" t="s">
        <v>136</v>
      </c>
      <c r="E66" s="733">
        <v>4.8</v>
      </c>
      <c r="F66" s="734"/>
      <c r="G66" s="734">
        <f>E66*F66</f>
        <v>0</v>
      </c>
    </row>
    <row r="67" spans="1:7">
      <c r="A67" s="199"/>
      <c r="B67" s="198"/>
      <c r="C67" s="156"/>
      <c r="D67" s="736"/>
      <c r="E67" s="733"/>
      <c r="F67" s="734"/>
      <c r="G67" s="734"/>
    </row>
    <row r="68" spans="1:7" ht="24">
      <c r="A68" s="199" t="str">
        <f>$B$24</f>
        <v>VIII.</v>
      </c>
      <c r="B68" s="198">
        <f>COUNT($A$28:B67)+1</f>
        <v>19</v>
      </c>
      <c r="C68" s="201" t="s">
        <v>606</v>
      </c>
      <c r="D68" s="736" t="s">
        <v>186</v>
      </c>
      <c r="E68" s="733">
        <v>15</v>
      </c>
      <c r="F68" s="734"/>
      <c r="G68" s="734">
        <f>E68*F68</f>
        <v>0</v>
      </c>
    </row>
    <row r="69" spans="1:7">
      <c r="A69" s="199"/>
      <c r="B69" s="198"/>
      <c r="D69" s="736"/>
      <c r="E69" s="733"/>
      <c r="F69" s="734"/>
      <c r="G69" s="734"/>
    </row>
    <row r="70" spans="1:7" ht="36">
      <c r="A70" s="199" t="str">
        <f>$B$24</f>
        <v>VIII.</v>
      </c>
      <c r="B70" s="198">
        <f>COUNT($A$28:B69)+1</f>
        <v>20</v>
      </c>
      <c r="C70" s="201" t="s">
        <v>280</v>
      </c>
      <c r="D70" s="736" t="s">
        <v>136</v>
      </c>
      <c r="E70" s="733">
        <v>9.6</v>
      </c>
      <c r="F70" s="734"/>
      <c r="G70" s="734">
        <f>E70*F70</f>
        <v>0</v>
      </c>
    </row>
    <row r="71" spans="1:7">
      <c r="A71" s="199"/>
      <c r="B71" s="198"/>
      <c r="C71" s="152"/>
      <c r="D71" s="736"/>
      <c r="E71" s="733"/>
      <c r="F71" s="734"/>
      <c r="G71" s="734"/>
    </row>
    <row r="72" spans="1:7" ht="60">
      <c r="A72" s="199" t="str">
        <f>$B$24</f>
        <v>VIII.</v>
      </c>
      <c r="B72" s="198">
        <f>COUNT($A$28:B71)+1</f>
        <v>21</v>
      </c>
      <c r="C72" s="141" t="s">
        <v>607</v>
      </c>
      <c r="D72" s="736" t="s">
        <v>136</v>
      </c>
      <c r="E72" s="733">
        <v>4.8</v>
      </c>
      <c r="F72" s="734"/>
      <c r="G72" s="734">
        <f>E72*F72</f>
        <v>0</v>
      </c>
    </row>
    <row r="73" spans="1:7">
      <c r="A73" s="199"/>
      <c r="B73" s="154"/>
      <c r="C73" s="100"/>
      <c r="D73" s="804"/>
      <c r="E73" s="733"/>
      <c r="F73" s="734"/>
      <c r="G73" s="734"/>
    </row>
    <row r="74" spans="1:7" ht="13.5" thickBot="1">
      <c r="A74" s="60"/>
      <c r="B74" s="56"/>
      <c r="C74" s="127"/>
      <c r="D74" s="110"/>
      <c r="E74" s="50" t="s">
        <v>3768</v>
      </c>
      <c r="F74" s="375"/>
      <c r="G74" s="606">
        <f>SUM(G28:G72)</f>
        <v>0</v>
      </c>
    </row>
    <row r="75" spans="1:7" s="193" customFormat="1" ht="12">
      <c r="A75" s="11"/>
      <c r="B75" s="11"/>
      <c r="C75" s="12"/>
      <c r="D75" s="816"/>
      <c r="E75" s="731"/>
      <c r="F75" s="795"/>
      <c r="G75" s="795"/>
    </row>
  </sheetData>
  <mergeCells count="18">
    <mergeCell ref="C2:G2"/>
    <mergeCell ref="C3:G3"/>
    <mergeCell ref="C4:G4"/>
    <mergeCell ref="C5:G5"/>
    <mergeCell ref="C6:G6"/>
    <mergeCell ref="C7:G7"/>
    <mergeCell ref="C8:G8"/>
    <mergeCell ref="C9:G9"/>
    <mergeCell ref="C10:G10"/>
    <mergeCell ref="C17:G17"/>
    <mergeCell ref="C18:G18"/>
    <mergeCell ref="C19:G19"/>
    <mergeCell ref="C16:G16"/>
    <mergeCell ref="C11:G11"/>
    <mergeCell ref="C12:G12"/>
    <mergeCell ref="C13:G13"/>
    <mergeCell ref="C14:G14"/>
    <mergeCell ref="C15:G15"/>
  </mergeCells>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22">
    <tabColor theme="5" tint="0.79998168889431442"/>
  </sheetPr>
  <dimension ref="A1:L25"/>
  <sheetViews>
    <sheetView view="pageBreakPreview" zoomScaleNormal="100" zoomScaleSheetLayoutView="100" workbookViewId="0">
      <selection activeCell="I12" sqref="I12"/>
    </sheetView>
  </sheetViews>
  <sheetFormatPr defaultColWidth="9.140625" defaultRowHeight="12.75"/>
  <cols>
    <col min="1" max="1" width="5.5703125" style="2" customWidth="1"/>
    <col min="2" max="2" width="38.42578125" style="25" customWidth="1"/>
    <col min="3" max="3" width="12.5703125" style="2" customWidth="1"/>
    <col min="4" max="4" width="7.5703125" style="26" customWidth="1"/>
    <col min="5" max="5" width="3" style="27" customWidth="1"/>
    <col min="6" max="6" width="20" style="27" customWidth="1"/>
    <col min="7" max="7" width="9.140625" style="36"/>
    <col min="8" max="8" width="16.7109375" style="36" customWidth="1"/>
    <col min="9" max="9" width="9.85546875" style="36" customWidth="1"/>
    <col min="10" max="10" width="2.5703125" style="36" bestFit="1" customWidth="1"/>
    <col min="11" max="11" width="9.140625" style="36"/>
    <col min="12" max="12" width="9" style="36" customWidth="1"/>
    <col min="13" max="16384" width="9.140625" style="36"/>
  </cols>
  <sheetData>
    <row r="1" spans="1:12" s="37" customFormat="1" ht="18">
      <c r="A1" s="21"/>
      <c r="B1" s="20"/>
      <c r="C1" s="21"/>
      <c r="D1" s="22"/>
      <c r="E1" s="23"/>
      <c r="F1" s="24"/>
      <c r="H1" s="24"/>
      <c r="I1" s="24"/>
      <c r="J1" s="14"/>
      <c r="K1" s="1"/>
    </row>
    <row r="2" spans="1:12" s="37" customFormat="1" ht="18">
      <c r="A2" s="21"/>
      <c r="B2" s="20"/>
      <c r="C2" s="21"/>
      <c r="D2" s="22"/>
      <c r="E2" s="23"/>
      <c r="F2" s="24"/>
      <c r="H2" s="24"/>
      <c r="I2" s="24"/>
      <c r="J2" s="14"/>
      <c r="K2" s="1"/>
    </row>
    <row r="3" spans="1:12" s="69" customFormat="1" ht="12.75" customHeight="1">
      <c r="A3" s="70" t="s">
        <v>110</v>
      </c>
      <c r="B3" s="71"/>
      <c r="C3" s="70"/>
      <c r="D3" s="70"/>
      <c r="E3" s="70"/>
      <c r="F3" s="70"/>
    </row>
    <row r="4" spans="1:12" s="52" customFormat="1">
      <c r="A4" s="91"/>
      <c r="B4" s="92"/>
      <c r="C4" s="93"/>
      <c r="D4" s="94"/>
      <c r="E4" s="95"/>
      <c r="F4" s="259" t="s">
        <v>185</v>
      </c>
      <c r="I4" s="96"/>
      <c r="K4" s="97"/>
      <c r="L4" s="97"/>
    </row>
    <row r="5" spans="1:12" s="51" customFormat="1">
      <c r="A5" s="73"/>
      <c r="B5" s="74"/>
      <c r="D5" s="75"/>
      <c r="E5" s="72"/>
      <c r="F5" s="72"/>
      <c r="I5" s="69"/>
      <c r="K5" s="72"/>
      <c r="L5" s="72"/>
    </row>
    <row r="6" spans="1:12" s="51" customFormat="1" ht="18">
      <c r="A6" s="1237" t="s">
        <v>108</v>
      </c>
      <c r="B6" s="1237"/>
      <c r="C6" s="1237"/>
      <c r="D6" s="1237"/>
      <c r="E6" s="1237"/>
      <c r="F6" s="1237"/>
      <c r="I6" s="69"/>
      <c r="K6" s="72"/>
      <c r="L6" s="72"/>
    </row>
    <row r="7" spans="1:12" s="51" customFormat="1">
      <c r="A7" s="73"/>
      <c r="B7" s="74"/>
      <c r="D7" s="75"/>
      <c r="E7" s="72"/>
      <c r="F7" s="72"/>
      <c r="I7" s="69"/>
      <c r="K7" s="72"/>
      <c r="L7" s="72"/>
    </row>
    <row r="8" spans="1:12" s="38" customFormat="1" ht="15">
      <c r="A8" s="153" t="str">
        <f>'Krovskokleparska dela'!B15</f>
        <v>I.</v>
      </c>
      <c r="B8" s="38" t="str">
        <f>'Krovskokleparska dela'!C15</f>
        <v>Krovskokleparska dela</v>
      </c>
      <c r="F8" s="124">
        <f>'Krovskokleparska dela'!G67</f>
        <v>0</v>
      </c>
    </row>
    <row r="9" spans="1:12" s="38" customFormat="1" ht="15">
      <c r="A9" s="53"/>
      <c r="B9" s="140"/>
      <c r="C9" s="18"/>
      <c r="D9" s="29"/>
      <c r="E9" s="18"/>
      <c r="F9" s="41"/>
    </row>
    <row r="10" spans="1:12" s="38" customFormat="1" ht="15">
      <c r="A10" s="99" t="str">
        <f>'Ključavničarska dela'!B26</f>
        <v>II.</v>
      </c>
      <c r="B10" s="133" t="str">
        <f>'Ključavničarska dela'!C26</f>
        <v>Ključavničarska dela</v>
      </c>
      <c r="C10" s="69"/>
      <c r="D10" s="87"/>
      <c r="E10" s="69"/>
      <c r="F10" s="124">
        <f>'Ključavničarska dela'!G282</f>
        <v>0</v>
      </c>
    </row>
    <row r="11" spans="1:12" s="38" customFormat="1" ht="15">
      <c r="A11" s="99"/>
      <c r="B11" s="133"/>
      <c r="C11" s="69"/>
      <c r="D11" s="87"/>
      <c r="E11" s="69"/>
      <c r="F11" s="124"/>
    </row>
    <row r="12" spans="1:12" s="38" customFormat="1" ht="15">
      <c r="A12" s="99" t="str">
        <f>'Suhomontažna dela'!B38</f>
        <v>III.</v>
      </c>
      <c r="B12" s="133" t="str">
        <f>'Suhomontažna dela'!C38</f>
        <v>Suhomontažna dela</v>
      </c>
      <c r="C12" s="69"/>
      <c r="D12" s="87"/>
      <c r="E12" s="69"/>
      <c r="F12" s="124">
        <f>'Suhomontažna dela'!G120</f>
        <v>0</v>
      </c>
    </row>
    <row r="13" spans="1:12" s="38" customFormat="1" ht="15">
      <c r="A13" s="99"/>
      <c r="B13" s="133"/>
      <c r="C13" s="69"/>
      <c r="D13" s="87"/>
      <c r="E13" s="69"/>
      <c r="F13" s="124"/>
    </row>
    <row r="14" spans="1:12" s="38" customFormat="1" ht="15">
      <c r="A14" s="99" t="str">
        <f>'Stavbno pohištvo'!B30</f>
        <v>IV.</v>
      </c>
      <c r="B14" s="133" t="str">
        <f>'Stavbno pohištvo'!C30</f>
        <v>Stavbno pohištvo</v>
      </c>
      <c r="C14" s="69"/>
      <c r="D14" s="87"/>
      <c r="E14" s="69"/>
      <c r="F14" s="124">
        <f>'Stavbno pohištvo'!G228</f>
        <v>0</v>
      </c>
    </row>
    <row r="15" spans="1:12" s="69" customFormat="1" ht="15">
      <c r="A15" s="99"/>
      <c r="C15" s="18"/>
      <c r="D15" s="87"/>
      <c r="E15" s="18"/>
      <c r="F15" s="41"/>
    </row>
    <row r="16" spans="1:12" s="69" customFormat="1" ht="15">
      <c r="A16" s="99" t="str">
        <f>'Fasaderska dela'!B24</f>
        <v>V.</v>
      </c>
      <c r="B16" s="133" t="str">
        <f>'Fasaderska dela'!C24</f>
        <v>Fasaderska dela</v>
      </c>
      <c r="C16" s="18"/>
      <c r="D16" s="87"/>
      <c r="E16" s="18"/>
      <c r="F16" s="41">
        <f>'Fasaderska dela'!G36</f>
        <v>0</v>
      </c>
    </row>
    <row r="17" spans="1:12" s="69" customFormat="1" ht="15">
      <c r="A17" s="99"/>
      <c r="C17" s="18"/>
      <c r="D17" s="87"/>
      <c r="E17" s="18"/>
      <c r="F17" s="41"/>
    </row>
    <row r="18" spans="1:12" s="69" customFormat="1" ht="15">
      <c r="A18" s="135" t="str">
        <f>'Keramičarska dela'!B25</f>
        <v>VI.</v>
      </c>
      <c r="B18" s="28" t="str">
        <f>'Keramičarska dela'!C25</f>
        <v>Keramičarska dela</v>
      </c>
      <c r="C18" s="18"/>
      <c r="D18" s="87"/>
      <c r="E18" s="18"/>
      <c r="F18" s="41">
        <f>'Keramičarska dela'!G53</f>
        <v>0</v>
      </c>
    </row>
    <row r="19" spans="1:12" s="69" customFormat="1" ht="15">
      <c r="C19" s="18"/>
      <c r="D19" s="29"/>
      <c r="E19" s="18"/>
      <c r="F19" s="41"/>
    </row>
    <row r="20" spans="1:12" s="69" customFormat="1" ht="15">
      <c r="A20" s="135" t="str">
        <f>'Obloge tal'!B20</f>
        <v>VII.</v>
      </c>
      <c r="B20" s="133" t="str">
        <f>'Obloge tal'!C20</f>
        <v>Obloge tal</v>
      </c>
      <c r="F20" s="124">
        <f>'Obloge tal'!G31</f>
        <v>0</v>
      </c>
    </row>
    <row r="21" spans="1:12" s="69" customFormat="1" ht="15">
      <c r="F21" s="124"/>
    </row>
    <row r="22" spans="1:12" s="69" customFormat="1" ht="15">
      <c r="A22" s="135" t="str">
        <f>'Slikopleskarska dela'!B19</f>
        <v>VIII.</v>
      </c>
      <c r="B22" s="133" t="str">
        <f>'Slikopleskarska dela'!C19</f>
        <v>Slikopleskarska dela</v>
      </c>
      <c r="C22" s="222"/>
      <c r="D22" s="222"/>
      <c r="E22" s="222"/>
      <c r="F22" s="124">
        <f>'Slikopleskarska dela'!G45</f>
        <v>0</v>
      </c>
    </row>
    <row r="23" spans="1:12" s="38" customFormat="1" ht="15">
      <c r="A23" s="1213"/>
      <c r="B23" s="1226"/>
      <c r="C23" s="1209"/>
      <c r="D23" s="1227"/>
      <c r="E23" s="1209"/>
      <c r="F23" s="1212"/>
    </row>
    <row r="24" spans="1:12" s="10" customFormat="1" ht="12">
      <c r="A24" s="82"/>
      <c r="B24" s="83"/>
      <c r="C24" s="84"/>
      <c r="D24" s="85"/>
      <c r="E24" s="85"/>
      <c r="F24" s="86"/>
      <c r="L24" s="9"/>
    </row>
    <row r="25" spans="1:12" s="38" customFormat="1" ht="15">
      <c r="A25" s="44"/>
      <c r="B25" s="17"/>
      <c r="C25" s="18"/>
      <c r="D25" s="29" t="s">
        <v>342</v>
      </c>
      <c r="E25" s="18"/>
      <c r="F25" s="41">
        <f>SUM(F7:F23)</f>
        <v>0</v>
      </c>
    </row>
  </sheetData>
  <phoneticPr fontId="0" type="noConversion"/>
  <pageMargins left="0.98425196850393704" right="0.39370078740157483" top="0.98425196850393704" bottom="0.74803149606299213" header="0" footer="0.39370078740157483"/>
  <pageSetup paperSize="9" firstPageNumber="0" orientation="portrait" verticalDpi="300"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37">
    <tabColor theme="5" tint="0.79998168889431442"/>
  </sheetPr>
  <dimension ref="A1:J79"/>
  <sheetViews>
    <sheetView view="pageBreakPreview" zoomScaleNormal="100" zoomScaleSheetLayoutView="100" workbookViewId="0">
      <selection activeCell="C63" sqref="C63"/>
    </sheetView>
  </sheetViews>
  <sheetFormatPr defaultColWidth="9.140625" defaultRowHeight="12.75"/>
  <cols>
    <col min="1" max="1" width="2.5703125" style="940" customWidth="1"/>
    <col min="2" max="2" width="4.42578125" style="940" customWidth="1"/>
    <col min="3" max="3" width="43.7109375" style="227" customWidth="1"/>
    <col min="4" max="4" width="5.140625" style="814" customWidth="1"/>
    <col min="5" max="5" width="9.140625" style="814" customWidth="1"/>
    <col min="6" max="6" width="9.5703125" style="814" customWidth="1"/>
    <col min="7" max="7" width="13.85546875" style="814" customWidth="1"/>
    <col min="8" max="8" width="2.5703125" style="66" bestFit="1" customWidth="1"/>
    <col min="9" max="9" width="8.85546875" style="66" customWidth="1"/>
    <col min="10" max="10" width="9" style="66" customWidth="1"/>
    <col min="11" max="16384" width="9.140625" style="66"/>
  </cols>
  <sheetData>
    <row r="1" spans="1:10">
      <c r="A1" s="939" t="s">
        <v>107</v>
      </c>
      <c r="B1" s="939"/>
      <c r="C1" s="66"/>
    </row>
    <row r="2" spans="1:10" ht="60.75" customHeight="1">
      <c r="A2" s="939"/>
      <c r="B2" s="150" t="s">
        <v>113</v>
      </c>
      <c r="C2" s="1302" t="s">
        <v>3422</v>
      </c>
      <c r="D2" s="1302"/>
      <c r="E2" s="1302"/>
      <c r="F2" s="1302"/>
      <c r="G2" s="1302"/>
    </row>
    <row r="3" spans="1:10" ht="24.75" customHeight="1">
      <c r="A3" s="939"/>
      <c r="B3" s="144" t="s">
        <v>113</v>
      </c>
      <c r="C3" s="1288" t="s">
        <v>129</v>
      </c>
      <c r="D3" s="1288"/>
      <c r="E3" s="1288"/>
      <c r="F3" s="1288"/>
      <c r="G3" s="1288"/>
    </row>
    <row r="4" spans="1:10" ht="37.5" customHeight="1">
      <c r="A4" s="939"/>
      <c r="B4" s="150" t="s">
        <v>113</v>
      </c>
      <c r="C4" s="1288" t="s">
        <v>81</v>
      </c>
      <c r="D4" s="1288"/>
      <c r="E4" s="1288"/>
      <c r="F4" s="1288"/>
      <c r="G4" s="1288"/>
    </row>
    <row r="5" spans="1:10" ht="37.5" customHeight="1">
      <c r="A5" s="939"/>
      <c r="B5" s="149" t="s">
        <v>113</v>
      </c>
      <c r="C5" s="1303" t="s">
        <v>130</v>
      </c>
      <c r="D5" s="1303"/>
      <c r="E5" s="1303"/>
      <c r="F5" s="1303"/>
      <c r="G5" s="1303"/>
    </row>
    <row r="6" spans="1:10">
      <c r="A6" s="939"/>
      <c r="B6" s="149" t="s">
        <v>113</v>
      </c>
      <c r="C6" s="1303" t="s">
        <v>131</v>
      </c>
      <c r="D6" s="1303"/>
      <c r="E6" s="1303"/>
      <c r="F6" s="1303"/>
      <c r="G6" s="1303"/>
    </row>
    <row r="7" spans="1:10" ht="24" customHeight="1">
      <c r="A7" s="939"/>
      <c r="B7" s="149" t="s">
        <v>113</v>
      </c>
      <c r="C7" s="1304" t="s">
        <v>132</v>
      </c>
      <c r="D7" s="1304"/>
      <c r="E7" s="1304"/>
      <c r="F7" s="1304"/>
      <c r="G7" s="1304"/>
    </row>
    <row r="8" spans="1:10">
      <c r="A8" s="939"/>
      <c r="B8" s="144"/>
      <c r="C8" s="1305" t="s">
        <v>97</v>
      </c>
      <c r="D8" s="1305"/>
      <c r="E8" s="1305"/>
      <c r="F8" s="1305"/>
      <c r="G8" s="1305"/>
    </row>
    <row r="9" spans="1:10">
      <c r="A9" s="939"/>
      <c r="B9" s="144" t="s">
        <v>113</v>
      </c>
      <c r="C9" s="1286" t="s">
        <v>133</v>
      </c>
      <c r="D9" s="1286"/>
      <c r="E9" s="1286"/>
      <c r="F9" s="1286"/>
      <c r="G9" s="1286"/>
    </row>
    <row r="10" spans="1:10">
      <c r="A10" s="939"/>
      <c r="B10" s="144" t="s">
        <v>113</v>
      </c>
      <c r="C10" s="1284" t="s">
        <v>134</v>
      </c>
      <c r="D10" s="1284"/>
      <c r="E10" s="1284"/>
      <c r="F10" s="1284"/>
      <c r="G10" s="1284"/>
    </row>
    <row r="11" spans="1:10">
      <c r="A11" s="939"/>
      <c r="B11" s="939"/>
      <c r="C11" s="121"/>
      <c r="G11" s="821"/>
    </row>
    <row r="12" spans="1:10">
      <c r="A12" s="939" t="s">
        <v>109</v>
      </c>
      <c r="B12" s="939"/>
      <c r="D12" s="942"/>
      <c r="E12" s="942"/>
      <c r="F12" s="942"/>
      <c r="G12" s="942"/>
    </row>
    <row r="13" spans="1:10" s="976" customFormat="1">
      <c r="A13" s="1189" t="s">
        <v>29</v>
      </c>
      <c r="B13" s="1189"/>
      <c r="C13" s="1190" t="s">
        <v>30</v>
      </c>
      <c r="D13" s="1191" t="s">
        <v>31</v>
      </c>
      <c r="E13" s="1191" t="s">
        <v>183</v>
      </c>
      <c r="F13" s="1191" t="s">
        <v>184</v>
      </c>
      <c r="G13" s="1191" t="s">
        <v>185</v>
      </c>
      <c r="I13" s="950"/>
      <c r="J13" s="950"/>
    </row>
    <row r="14" spans="1:10">
      <c r="C14" s="951"/>
    </row>
    <row r="15" spans="1:10" ht="16.5" thickBot="1">
      <c r="A15" s="63"/>
      <c r="B15" s="64" t="s">
        <v>105</v>
      </c>
      <c r="C15" s="65" t="s">
        <v>135</v>
      </c>
      <c r="D15" s="658"/>
      <c r="E15" s="658"/>
      <c r="F15" s="658"/>
      <c r="G15" s="658"/>
    </row>
    <row r="16" spans="1:10">
      <c r="A16" s="952"/>
      <c r="B16" s="953"/>
      <c r="C16" s="951"/>
    </row>
    <row r="17" spans="1:10" s="160" customFormat="1" ht="224.1" customHeight="1">
      <c r="A17" s="239" t="str">
        <f>$B$15</f>
        <v>I.</v>
      </c>
      <c r="B17" s="240">
        <f>COUNT($A$16:B16)+1</f>
        <v>1</v>
      </c>
      <c r="C17" s="126" t="s">
        <v>689</v>
      </c>
      <c r="D17" s="239"/>
      <c r="E17" s="239"/>
      <c r="F17" s="239"/>
      <c r="G17" s="239"/>
      <c r="H17" s="979"/>
      <c r="I17" s="1192"/>
      <c r="J17" s="981"/>
    </row>
    <row r="18" spans="1:10" s="160" customFormat="1" ht="48">
      <c r="A18" s="155"/>
      <c r="B18" s="954"/>
      <c r="C18" s="119" t="s">
        <v>381</v>
      </c>
      <c r="D18" s="239"/>
      <c r="E18" s="239"/>
      <c r="F18" s="239"/>
      <c r="G18" s="239"/>
      <c r="H18" s="979"/>
      <c r="I18" s="1192"/>
      <c r="J18" s="981"/>
    </row>
    <row r="19" spans="1:10" s="160" customFormat="1" ht="84">
      <c r="A19" s="155"/>
      <c r="B19" s="954"/>
      <c r="C19" s="119" t="s">
        <v>577</v>
      </c>
      <c r="D19" s="804" t="s">
        <v>137</v>
      </c>
      <c r="E19" s="735">
        <v>2050.6999999999998</v>
      </c>
      <c r="F19" s="742"/>
      <c r="G19" s="742">
        <f>E19*F19</f>
        <v>0</v>
      </c>
      <c r="H19" s="979"/>
      <c r="I19" s="980"/>
      <c r="J19" s="981"/>
    </row>
    <row r="20" spans="1:10" s="160" customFormat="1">
      <c r="A20" s="155"/>
      <c r="B20" s="954"/>
      <c r="C20" s="119"/>
      <c r="D20" s="804"/>
      <c r="E20" s="735"/>
      <c r="F20" s="742"/>
      <c r="G20" s="742"/>
      <c r="H20" s="979"/>
      <c r="I20" s="980"/>
      <c r="J20" s="981"/>
    </row>
    <row r="21" spans="1:10" s="160" customFormat="1" ht="168">
      <c r="A21" s="239" t="str">
        <f>$B$15</f>
        <v>I.</v>
      </c>
      <c r="B21" s="240">
        <f>COUNT($A$16:B20)+1</f>
        <v>2</v>
      </c>
      <c r="C21" s="126" t="s">
        <v>695</v>
      </c>
      <c r="D21" s="239"/>
      <c r="E21" s="239"/>
      <c r="F21" s="239"/>
      <c r="G21" s="239"/>
      <c r="H21" s="979"/>
      <c r="I21" s="1192"/>
      <c r="J21" s="981"/>
    </row>
    <row r="22" spans="1:10" s="160" customFormat="1" ht="48">
      <c r="A22" s="239"/>
      <c r="B22" s="240"/>
      <c r="C22" s="119" t="s">
        <v>381</v>
      </c>
      <c r="D22" s="239"/>
      <c r="E22" s="239"/>
      <c r="F22" s="239"/>
      <c r="G22" s="239"/>
      <c r="H22" s="979"/>
      <c r="I22" s="1192"/>
      <c r="J22" s="981"/>
    </row>
    <row r="23" spans="1:10" s="160" customFormat="1" ht="84">
      <c r="A23" s="239"/>
      <c r="B23" s="240"/>
      <c r="C23" s="119" t="s">
        <v>577</v>
      </c>
      <c r="D23" s="810" t="s">
        <v>137</v>
      </c>
      <c r="E23" s="729">
        <v>126.5</v>
      </c>
      <c r="F23" s="741"/>
      <c r="G23" s="742">
        <f>E23*F23</f>
        <v>0</v>
      </c>
      <c r="H23" s="979"/>
      <c r="I23" s="980"/>
      <c r="J23" s="981"/>
    </row>
    <row r="24" spans="1:10" s="160" customFormat="1">
      <c r="A24" s="239"/>
      <c r="B24" s="240"/>
      <c r="C24" s="119"/>
      <c r="D24" s="729"/>
      <c r="E24" s="729"/>
      <c r="F24" s="741"/>
      <c r="G24" s="741"/>
      <c r="H24" s="979"/>
      <c r="I24" s="980"/>
      <c r="J24" s="981"/>
    </row>
    <row r="25" spans="1:10" s="160" customFormat="1" ht="153.6" customHeight="1">
      <c r="A25" s="239" t="str">
        <f>$B$15</f>
        <v>I.</v>
      </c>
      <c r="B25" s="240">
        <f>COUNT($A$16:B24)+1</f>
        <v>3</v>
      </c>
      <c r="C25" s="167" t="s">
        <v>692</v>
      </c>
      <c r="D25" s="239"/>
      <c r="E25" s="239"/>
      <c r="F25" s="239"/>
      <c r="G25" s="239"/>
      <c r="H25" s="979"/>
      <c r="I25" s="980"/>
      <c r="J25" s="981"/>
    </row>
    <row r="26" spans="1:10" s="160" customFormat="1" ht="48">
      <c r="A26" s="155"/>
      <c r="B26" s="954"/>
      <c r="C26" s="119" t="s">
        <v>507</v>
      </c>
      <c r="D26" s="804"/>
      <c r="E26" s="735"/>
      <c r="F26" s="742"/>
      <c r="G26" s="742"/>
      <c r="H26" s="979"/>
      <c r="I26" s="980"/>
      <c r="J26" s="981"/>
    </row>
    <row r="27" spans="1:10" s="160" customFormat="1" ht="60">
      <c r="A27" s="155"/>
      <c r="B27" s="954"/>
      <c r="C27" s="119" t="s">
        <v>3745</v>
      </c>
      <c r="D27" s="735" t="s">
        <v>137</v>
      </c>
      <c r="E27" s="735">
        <v>329.7</v>
      </c>
      <c r="F27" s="742"/>
      <c r="G27" s="742">
        <f>E27*F27</f>
        <v>0</v>
      </c>
      <c r="H27" s="979"/>
      <c r="I27" s="980"/>
      <c r="J27" s="981"/>
    </row>
    <row r="28" spans="1:10" s="160" customFormat="1">
      <c r="A28" s="155"/>
      <c r="B28" s="954"/>
      <c r="C28" s="119"/>
      <c r="D28" s="804"/>
      <c r="E28" s="735"/>
      <c r="F28" s="742"/>
      <c r="G28" s="742"/>
      <c r="H28" s="979"/>
      <c r="I28" s="980"/>
      <c r="J28" s="981"/>
    </row>
    <row r="29" spans="1:10" s="160" customFormat="1" ht="120">
      <c r="A29" s="239" t="str">
        <f>$B$15</f>
        <v>I.</v>
      </c>
      <c r="B29" s="240">
        <f>COUNT($A$16:B28)+1</f>
        <v>4</v>
      </c>
      <c r="C29" s="126" t="s">
        <v>3746</v>
      </c>
      <c r="D29" s="239"/>
      <c r="E29" s="239"/>
      <c r="F29" s="239"/>
      <c r="G29" s="239"/>
      <c r="H29" s="979"/>
      <c r="I29" s="980"/>
      <c r="J29" s="981"/>
    </row>
    <row r="30" spans="1:10" s="160" customFormat="1" ht="48">
      <c r="A30" s="239"/>
      <c r="B30" s="240"/>
      <c r="C30" s="119" t="s">
        <v>381</v>
      </c>
      <c r="D30" s="239"/>
      <c r="E30" s="239"/>
      <c r="F30" s="239"/>
      <c r="G30" s="239"/>
      <c r="H30" s="979"/>
      <c r="I30" s="980"/>
      <c r="J30" s="981"/>
    </row>
    <row r="31" spans="1:10" s="160" customFormat="1" ht="63.75" customHeight="1">
      <c r="A31" s="239"/>
      <c r="B31" s="240"/>
      <c r="C31" s="119" t="s">
        <v>289</v>
      </c>
      <c r="D31" s="810" t="s">
        <v>137</v>
      </c>
      <c r="E31" s="729">
        <v>48.6</v>
      </c>
      <c r="F31" s="741"/>
      <c r="G31" s="742">
        <f>E31*F31</f>
        <v>0</v>
      </c>
      <c r="H31" s="979"/>
      <c r="I31" s="980"/>
      <c r="J31" s="981"/>
    </row>
    <row r="32" spans="1:10" s="160" customFormat="1">
      <c r="A32" s="239"/>
      <c r="B32" s="240"/>
      <c r="C32" s="119"/>
      <c r="D32" s="810"/>
      <c r="E32" s="729"/>
      <c r="F32" s="741"/>
      <c r="G32" s="741"/>
      <c r="H32" s="979"/>
      <c r="I32" s="980"/>
      <c r="J32" s="981"/>
    </row>
    <row r="33" spans="1:10" s="160" customFormat="1" ht="120">
      <c r="A33" s="239" t="str">
        <f>$B$15</f>
        <v>I.</v>
      </c>
      <c r="B33" s="240">
        <f>COUNT($A$16:B32)+1</f>
        <v>5</v>
      </c>
      <c r="C33" s="167" t="s">
        <v>450</v>
      </c>
      <c r="D33" s="810" t="s">
        <v>137</v>
      </c>
      <c r="E33" s="729">
        <v>52.8</v>
      </c>
      <c r="F33" s="741"/>
      <c r="G33" s="742">
        <f>E33*F33</f>
        <v>0</v>
      </c>
      <c r="H33" s="979"/>
      <c r="I33" s="980"/>
      <c r="J33" s="981"/>
    </row>
    <row r="34" spans="1:10" s="160" customFormat="1">
      <c r="A34" s="239"/>
      <c r="B34" s="240"/>
      <c r="C34" s="1193"/>
      <c r="D34" s="810"/>
      <c r="E34" s="729"/>
      <c r="F34" s="741"/>
      <c r="G34" s="741"/>
      <c r="H34" s="979"/>
      <c r="I34" s="980"/>
      <c r="J34" s="981"/>
    </row>
    <row r="35" spans="1:10" s="160" customFormat="1" ht="216">
      <c r="A35" s="239" t="str">
        <f>$B$15</f>
        <v>I.</v>
      </c>
      <c r="B35" s="240">
        <f>COUNT($A$16:B33)+1</f>
        <v>6</v>
      </c>
      <c r="C35" s="167" t="s">
        <v>429</v>
      </c>
      <c r="D35" s="729" t="s">
        <v>125</v>
      </c>
      <c r="E35" s="729">
        <v>1</v>
      </c>
      <c r="F35" s="741"/>
      <c r="G35" s="742">
        <f>E35*F35</f>
        <v>0</v>
      </c>
      <c r="H35" s="979"/>
      <c r="I35" s="980"/>
      <c r="J35" s="981"/>
    </row>
    <row r="36" spans="1:10" s="160" customFormat="1">
      <c r="A36" s="155"/>
      <c r="B36" s="954"/>
      <c r="C36" s="126"/>
      <c r="D36" s="239"/>
      <c r="E36" s="239"/>
      <c r="F36" s="239"/>
      <c r="G36" s="239"/>
      <c r="H36" s="979"/>
      <c r="I36" s="980"/>
      <c r="J36" s="981"/>
    </row>
    <row r="37" spans="1:10" s="160" customFormat="1" ht="60">
      <c r="A37" s="155" t="str">
        <f>$B$15</f>
        <v>I.</v>
      </c>
      <c r="B37" s="954">
        <f>COUNT($A$16:B35)+1</f>
        <v>7</v>
      </c>
      <c r="C37" s="126" t="s">
        <v>395</v>
      </c>
      <c r="D37" s="735" t="s">
        <v>188</v>
      </c>
      <c r="E37" s="735">
        <v>20</v>
      </c>
      <c r="F37" s="742"/>
      <c r="G37" s="742">
        <f>E37*F37</f>
        <v>0</v>
      </c>
      <c r="H37" s="979"/>
      <c r="I37" s="980"/>
      <c r="J37" s="981"/>
    </row>
    <row r="38" spans="1:10" s="160" customFormat="1">
      <c r="A38" s="155"/>
      <c r="B38" s="954"/>
      <c r="C38" s="126"/>
      <c r="D38" s="735"/>
      <c r="E38" s="735"/>
      <c r="F38" s="742"/>
      <c r="G38" s="742"/>
      <c r="H38" s="979"/>
      <c r="I38" s="980"/>
      <c r="J38" s="981"/>
    </row>
    <row r="39" spans="1:10" s="160" customFormat="1" ht="72">
      <c r="A39" s="155" t="str">
        <f>$B$15</f>
        <v>I.</v>
      </c>
      <c r="B39" s="954">
        <f>COUNT($A$16:B37)+1</f>
        <v>8</v>
      </c>
      <c r="C39" s="126" t="s">
        <v>431</v>
      </c>
      <c r="D39" s="735" t="s">
        <v>188</v>
      </c>
      <c r="E39" s="735">
        <v>27</v>
      </c>
      <c r="F39" s="742"/>
      <c r="G39" s="742">
        <f>E39*F39</f>
        <v>0</v>
      </c>
      <c r="H39" s="979"/>
      <c r="I39" s="980"/>
      <c r="J39" s="981"/>
    </row>
    <row r="40" spans="1:10" s="160" customFormat="1">
      <c r="A40" s="155"/>
      <c r="B40" s="954"/>
      <c r="C40" s="126"/>
      <c r="D40" s="735"/>
      <c r="E40" s="735"/>
      <c r="F40" s="742"/>
      <c r="G40" s="742"/>
      <c r="H40" s="979"/>
      <c r="I40" s="980"/>
      <c r="J40" s="981"/>
    </row>
    <row r="41" spans="1:10" s="160" customFormat="1" ht="72">
      <c r="A41" s="155" t="str">
        <f>$B$15</f>
        <v>I.</v>
      </c>
      <c r="B41" s="954">
        <f>COUNT($A$16:B39)+1</f>
        <v>9</v>
      </c>
      <c r="C41" s="126" t="s">
        <v>3420</v>
      </c>
      <c r="D41" s="735" t="s">
        <v>188</v>
      </c>
      <c r="E41" s="735">
        <v>1</v>
      </c>
      <c r="F41" s="742"/>
      <c r="G41" s="742">
        <f>E41*F41</f>
        <v>0</v>
      </c>
      <c r="H41" s="979"/>
      <c r="I41" s="980"/>
      <c r="J41" s="981"/>
    </row>
    <row r="42" spans="1:10" s="160" customFormat="1">
      <c r="A42" s="155"/>
      <c r="B42" s="954"/>
      <c r="C42" s="126"/>
      <c r="D42" s="735"/>
      <c r="E42" s="735"/>
      <c r="F42" s="742"/>
      <c r="G42" s="742"/>
      <c r="H42" s="979"/>
      <c r="I42" s="980"/>
      <c r="J42" s="981"/>
    </row>
    <row r="43" spans="1:10" s="160" customFormat="1" ht="60">
      <c r="A43" s="155" t="str">
        <f>$B$15</f>
        <v>I.</v>
      </c>
      <c r="B43" s="954">
        <f>COUNT($A$16:B41)+1</f>
        <v>10</v>
      </c>
      <c r="C43" s="170" t="s">
        <v>432</v>
      </c>
      <c r="D43" s="735" t="s">
        <v>186</v>
      </c>
      <c r="E43" s="735">
        <v>410.9</v>
      </c>
      <c r="F43" s="742"/>
      <c r="G43" s="742">
        <f>E43*F43</f>
        <v>0</v>
      </c>
      <c r="H43" s="979"/>
      <c r="I43" s="980"/>
      <c r="J43" s="981"/>
    </row>
    <row r="44" spans="1:10" s="160" customFormat="1">
      <c r="A44" s="155"/>
      <c r="B44" s="954"/>
      <c r="C44" s="126"/>
      <c r="D44" s="735"/>
      <c r="E44" s="735"/>
      <c r="F44" s="742"/>
      <c r="G44" s="742"/>
      <c r="H44" s="979"/>
      <c r="I44" s="980"/>
      <c r="J44" s="981"/>
    </row>
    <row r="45" spans="1:10" s="160" customFormat="1" ht="72">
      <c r="A45" s="155" t="str">
        <f>$B$15</f>
        <v>I.</v>
      </c>
      <c r="B45" s="954">
        <f>COUNT($A$16:B43)+1</f>
        <v>11</v>
      </c>
      <c r="C45" s="170" t="s">
        <v>433</v>
      </c>
      <c r="D45" s="735" t="s">
        <v>186</v>
      </c>
      <c r="E45" s="735">
        <v>3.8</v>
      </c>
      <c r="F45" s="742"/>
      <c r="G45" s="742">
        <f>E45*F45</f>
        <v>0</v>
      </c>
      <c r="H45" s="979"/>
      <c r="I45" s="980"/>
      <c r="J45" s="981"/>
    </row>
    <row r="46" spans="1:10" s="160" customFormat="1">
      <c r="A46" s="155"/>
      <c r="B46" s="954"/>
      <c r="C46" s="134"/>
      <c r="D46" s="239"/>
      <c r="E46" s="239"/>
      <c r="F46" s="239"/>
      <c r="G46" s="239"/>
      <c r="H46" s="979"/>
      <c r="I46" s="980"/>
      <c r="J46" s="981"/>
    </row>
    <row r="47" spans="1:10" s="160" customFormat="1" ht="96">
      <c r="A47" s="155" t="str">
        <f>$B$15</f>
        <v>I.</v>
      </c>
      <c r="B47" s="954">
        <f>COUNT($A$16:B45)+1</f>
        <v>12</v>
      </c>
      <c r="C47" s="202" t="s">
        <v>690</v>
      </c>
      <c r="D47" s="735" t="s">
        <v>186</v>
      </c>
      <c r="E47" s="735">
        <v>8.3000000000000007</v>
      </c>
      <c r="F47" s="742"/>
      <c r="G47" s="742">
        <f>E47*F47</f>
        <v>0</v>
      </c>
      <c r="H47" s="979"/>
      <c r="I47" s="980"/>
      <c r="J47" s="981"/>
    </row>
    <row r="48" spans="1:10" s="160" customFormat="1">
      <c r="A48" s="155"/>
      <c r="B48" s="954"/>
      <c r="C48" s="134"/>
      <c r="D48" s="239"/>
      <c r="E48" s="239"/>
      <c r="F48" s="239"/>
      <c r="G48" s="239"/>
      <c r="H48" s="979"/>
      <c r="I48" s="980"/>
      <c r="J48" s="981"/>
    </row>
    <row r="49" spans="1:10" s="160" customFormat="1" ht="96">
      <c r="A49" s="155" t="str">
        <f>$B$15</f>
        <v>I.</v>
      </c>
      <c r="B49" s="954">
        <f>COUNT($A$16:B47)+1</f>
        <v>13</v>
      </c>
      <c r="C49" s="202" t="s">
        <v>694</v>
      </c>
      <c r="D49" s="735" t="s">
        <v>186</v>
      </c>
      <c r="E49" s="735">
        <v>337.3</v>
      </c>
      <c r="F49" s="742"/>
      <c r="G49" s="742">
        <f>E49*F49</f>
        <v>0</v>
      </c>
      <c r="H49" s="979"/>
      <c r="I49" s="980"/>
      <c r="J49" s="981"/>
    </row>
    <row r="50" spans="1:10" s="160" customFormat="1">
      <c r="A50" s="155"/>
      <c r="B50" s="954"/>
      <c r="C50" s="134"/>
      <c r="D50" s="239"/>
      <c r="E50" s="239"/>
      <c r="F50" s="239"/>
      <c r="G50" s="239"/>
      <c r="H50" s="979"/>
      <c r="I50" s="980"/>
      <c r="J50" s="981"/>
    </row>
    <row r="51" spans="1:10" s="160" customFormat="1" ht="96">
      <c r="A51" s="155" t="str">
        <f>$B$15</f>
        <v>I.</v>
      </c>
      <c r="B51" s="954">
        <f>COUNT($A$16:B49)+1</f>
        <v>14</v>
      </c>
      <c r="C51" s="202" t="s">
        <v>509</v>
      </c>
      <c r="D51" s="735" t="s">
        <v>186</v>
      </c>
      <c r="E51" s="735">
        <v>190.3</v>
      </c>
      <c r="F51" s="742"/>
      <c r="G51" s="742">
        <f>E51*F51</f>
        <v>0</v>
      </c>
      <c r="H51" s="979"/>
      <c r="I51" s="980"/>
      <c r="J51" s="981"/>
    </row>
    <row r="52" spans="1:10" s="160" customFormat="1">
      <c r="A52" s="155"/>
      <c r="B52" s="954"/>
      <c r="C52" s="202"/>
      <c r="D52" s="735"/>
      <c r="E52" s="735"/>
      <c r="F52" s="742"/>
      <c r="G52" s="742"/>
      <c r="H52" s="979"/>
      <c r="I52" s="980"/>
      <c r="J52" s="981"/>
    </row>
    <row r="53" spans="1:10" s="160" customFormat="1" ht="84">
      <c r="A53" s="155" t="str">
        <f>$B$15</f>
        <v>I.</v>
      </c>
      <c r="B53" s="954">
        <f>COUNT($A$16:B51)+1</f>
        <v>15</v>
      </c>
      <c r="C53" s="202" t="s">
        <v>430</v>
      </c>
      <c r="D53" s="729" t="s">
        <v>186</v>
      </c>
      <c r="E53" s="729">
        <v>766</v>
      </c>
      <c r="F53" s="741"/>
      <c r="G53" s="742">
        <f>E53*F53</f>
        <v>0</v>
      </c>
      <c r="H53" s="979"/>
      <c r="I53" s="980"/>
      <c r="J53" s="981"/>
    </row>
    <row r="54" spans="1:10" s="160" customFormat="1">
      <c r="A54" s="155"/>
      <c r="B54" s="954"/>
      <c r="C54" s="202"/>
      <c r="D54" s="735"/>
      <c r="E54" s="735"/>
      <c r="F54" s="742"/>
      <c r="G54" s="742"/>
      <c r="H54" s="979"/>
      <c r="I54" s="980"/>
      <c r="J54" s="981"/>
    </row>
    <row r="55" spans="1:10" s="160" customFormat="1" ht="96">
      <c r="A55" s="155" t="str">
        <f>$B$15</f>
        <v>I.</v>
      </c>
      <c r="B55" s="954">
        <f>COUNT($A$16:B53)+1</f>
        <v>16</v>
      </c>
      <c r="C55" s="202" t="s">
        <v>508</v>
      </c>
      <c r="D55" s="735" t="s">
        <v>186</v>
      </c>
      <c r="E55" s="735">
        <v>19.399999999999999</v>
      </c>
      <c r="F55" s="742"/>
      <c r="G55" s="742">
        <f>E55*F55</f>
        <v>0</v>
      </c>
      <c r="H55" s="979"/>
      <c r="I55" s="980"/>
      <c r="J55" s="981"/>
    </row>
    <row r="56" spans="1:10" s="160" customFormat="1">
      <c r="A56" s="155"/>
      <c r="B56" s="954"/>
      <c r="C56" s="170"/>
      <c r="D56" s="735"/>
      <c r="E56" s="735"/>
      <c r="F56" s="742"/>
      <c r="G56" s="742"/>
      <c r="H56" s="979"/>
      <c r="I56" s="980"/>
      <c r="J56" s="981"/>
    </row>
    <row r="57" spans="1:10" s="160" customFormat="1" ht="60">
      <c r="A57" s="155" t="str">
        <f>$B$15</f>
        <v>I.</v>
      </c>
      <c r="B57" s="954">
        <f>COUNT($A$16:B56)+1</f>
        <v>17</v>
      </c>
      <c r="C57" s="202" t="s">
        <v>399</v>
      </c>
      <c r="D57" s="735" t="s">
        <v>188</v>
      </c>
      <c r="E57" s="735">
        <v>20</v>
      </c>
      <c r="F57" s="742"/>
      <c r="G57" s="742">
        <f>E57*F57</f>
        <v>0</v>
      </c>
      <c r="H57" s="979"/>
      <c r="I57" s="980"/>
      <c r="J57" s="981"/>
    </row>
    <row r="58" spans="1:10" s="160" customFormat="1">
      <c r="A58" s="155"/>
      <c r="B58" s="954"/>
      <c r="C58" s="202"/>
      <c r="D58" s="735"/>
      <c r="E58" s="735"/>
      <c r="F58" s="742"/>
      <c r="G58" s="742"/>
      <c r="H58" s="979"/>
      <c r="I58" s="980"/>
      <c r="J58" s="981"/>
    </row>
    <row r="59" spans="1:10" s="160" customFormat="1" ht="108">
      <c r="A59" s="155" t="str">
        <f>$B$15</f>
        <v>I.</v>
      </c>
      <c r="B59" s="954">
        <f>COUNT($A$16:B58)+1</f>
        <v>18</v>
      </c>
      <c r="C59" s="202" t="s">
        <v>434</v>
      </c>
      <c r="D59" s="735" t="s">
        <v>188</v>
      </c>
      <c r="E59" s="735">
        <v>2</v>
      </c>
      <c r="F59" s="742"/>
      <c r="G59" s="742">
        <f>E59*F59</f>
        <v>0</v>
      </c>
      <c r="H59" s="979"/>
      <c r="I59" s="980"/>
      <c r="J59" s="981"/>
    </row>
    <row r="60" spans="1:10" s="160" customFormat="1">
      <c r="A60" s="155"/>
      <c r="B60" s="954"/>
      <c r="C60" s="202"/>
      <c r="D60" s="735"/>
      <c r="E60" s="735"/>
      <c r="F60" s="742"/>
      <c r="G60" s="742"/>
      <c r="H60" s="979"/>
      <c r="I60" s="980"/>
      <c r="J60" s="981"/>
    </row>
    <row r="61" spans="1:10" s="160" customFormat="1" ht="108">
      <c r="A61" s="155" t="str">
        <f>$B$15</f>
        <v>I.</v>
      </c>
      <c r="B61" s="954">
        <f>COUNT($A$16:B60)+1</f>
        <v>19</v>
      </c>
      <c r="C61" s="202" t="s">
        <v>574</v>
      </c>
      <c r="D61" s="735" t="s">
        <v>188</v>
      </c>
      <c r="E61" s="735">
        <v>2</v>
      </c>
      <c r="F61" s="742"/>
      <c r="G61" s="742">
        <f>E61*F61</f>
        <v>0</v>
      </c>
      <c r="H61" s="979"/>
      <c r="I61" s="980"/>
      <c r="J61" s="981"/>
    </row>
    <row r="62" spans="1:10" s="160" customFormat="1">
      <c r="A62" s="155"/>
      <c r="B62" s="954"/>
      <c r="C62" s="202"/>
      <c r="D62" s="735"/>
      <c r="E62" s="735"/>
      <c r="F62" s="742"/>
      <c r="G62" s="742"/>
      <c r="H62" s="979"/>
      <c r="I62" s="980"/>
      <c r="J62" s="981"/>
    </row>
    <row r="63" spans="1:10" s="160" customFormat="1" ht="168">
      <c r="A63" s="239" t="str">
        <f>$B$15</f>
        <v>I.</v>
      </c>
      <c r="B63" s="240">
        <f>COUNT($A$16:B62)+1</f>
        <v>20</v>
      </c>
      <c r="C63" s="167" t="s">
        <v>661</v>
      </c>
      <c r="D63" s="729" t="s">
        <v>137</v>
      </c>
      <c r="E63" s="729">
        <v>67.5</v>
      </c>
      <c r="F63" s="741"/>
      <c r="G63" s="742">
        <f>E63*F63</f>
        <v>0</v>
      </c>
      <c r="H63" s="979"/>
      <c r="I63" s="980"/>
      <c r="J63" s="981"/>
    </row>
    <row r="64" spans="1:10" s="160" customFormat="1">
      <c r="A64" s="239"/>
      <c r="B64" s="240"/>
      <c r="C64" s="167"/>
      <c r="D64" s="729"/>
      <c r="E64" s="729"/>
      <c r="F64" s="741"/>
      <c r="G64" s="741"/>
      <c r="H64" s="979"/>
      <c r="I64" s="980"/>
      <c r="J64" s="981"/>
    </row>
    <row r="65" spans="1:10" s="160" customFormat="1" ht="168">
      <c r="A65" s="239" t="str">
        <f>$B$15</f>
        <v>I.</v>
      </c>
      <c r="B65" s="240">
        <f>COUNT($A$16:B64)+1</f>
        <v>21</v>
      </c>
      <c r="C65" s="1176" t="s">
        <v>662</v>
      </c>
      <c r="D65" s="729" t="s">
        <v>188</v>
      </c>
      <c r="E65" s="729">
        <v>1</v>
      </c>
      <c r="F65" s="741"/>
      <c r="G65" s="742">
        <f>E65*F65</f>
        <v>0</v>
      </c>
      <c r="H65" s="979"/>
      <c r="I65" s="980"/>
      <c r="J65" s="981"/>
    </row>
    <row r="66" spans="1:10" s="160" customFormat="1">
      <c r="A66" s="155"/>
      <c r="B66" s="954"/>
      <c r="C66" s="202"/>
      <c r="D66" s="735"/>
      <c r="E66" s="735"/>
      <c r="F66" s="742"/>
      <c r="G66" s="742"/>
      <c r="H66" s="979"/>
      <c r="I66" s="980"/>
      <c r="J66" s="981"/>
    </row>
    <row r="67" spans="1:10" s="160" customFormat="1" ht="13.5" thickBot="1">
      <c r="A67" s="439"/>
      <c r="B67" s="440"/>
      <c r="C67" s="224"/>
      <c r="D67" s="225"/>
      <c r="E67" s="226" t="s">
        <v>3769</v>
      </c>
      <c r="F67" s="533"/>
      <c r="G67" s="642">
        <f>SUM(G19:G65)</f>
        <v>0</v>
      </c>
      <c r="H67" s="979"/>
      <c r="I67" s="980"/>
      <c r="J67" s="981"/>
    </row>
    <row r="68" spans="1:10" s="160" customFormat="1" ht="12">
      <c r="A68" s="1194"/>
      <c r="B68" s="1194"/>
      <c r="C68" s="1195"/>
      <c r="D68" s="942"/>
      <c r="E68" s="942"/>
      <c r="F68" s="942"/>
      <c r="G68" s="942"/>
    </row>
    <row r="70" spans="1:10">
      <c r="C70" s="66"/>
    </row>
    <row r="71" spans="1:10">
      <c r="C71" s="66"/>
    </row>
    <row r="72" spans="1:10">
      <c r="C72" s="66"/>
    </row>
    <row r="73" spans="1:10">
      <c r="C73" s="66"/>
      <c r="D73" s="813"/>
      <c r="E73" s="813"/>
      <c r="F73" s="813"/>
      <c r="G73" s="813"/>
    </row>
    <row r="74" spans="1:10">
      <c r="C74" s="66"/>
      <c r="D74" s="813"/>
      <c r="E74" s="813"/>
      <c r="F74" s="813"/>
      <c r="G74" s="813"/>
    </row>
    <row r="75" spans="1:10">
      <c r="C75" s="66"/>
      <c r="D75" s="813"/>
      <c r="E75" s="813"/>
      <c r="F75" s="813"/>
      <c r="G75" s="813"/>
    </row>
    <row r="76" spans="1:10">
      <c r="C76" s="66"/>
      <c r="D76" s="804"/>
    </row>
    <row r="77" spans="1:10">
      <c r="C77" s="66"/>
    </row>
    <row r="78" spans="1:10">
      <c r="C78" s="66"/>
    </row>
    <row r="79" spans="1:10">
      <c r="C79" s="66"/>
    </row>
  </sheetData>
  <mergeCells count="9">
    <mergeCell ref="C4:G4"/>
    <mergeCell ref="C2:G2"/>
    <mergeCell ref="C3:G3"/>
    <mergeCell ref="C10:G10"/>
    <mergeCell ref="C9:G9"/>
    <mergeCell ref="C5:G5"/>
    <mergeCell ref="C6:G6"/>
    <mergeCell ref="C7:G7"/>
    <mergeCell ref="C8:G8"/>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24">
    <tabColor theme="5" tint="0.79998168889431442"/>
  </sheetPr>
  <dimension ref="A1:J287"/>
  <sheetViews>
    <sheetView view="pageBreakPreview" zoomScaleNormal="100" zoomScaleSheetLayoutView="100" workbookViewId="0">
      <selection activeCell="C46" sqref="C46"/>
    </sheetView>
  </sheetViews>
  <sheetFormatPr defaultColWidth="9.140625" defaultRowHeight="12.75"/>
  <cols>
    <col min="1" max="1" width="2.5703125" style="66" customWidth="1"/>
    <col min="2" max="2" width="3.85546875" style="66" customWidth="1"/>
    <col min="3" max="3" width="43.7109375" style="963" customWidth="1"/>
    <col min="4" max="4" width="6.28515625" style="964" customWidth="1"/>
    <col min="5" max="5" width="8.42578125" style="964" customWidth="1"/>
    <col min="6" max="6" width="9.5703125" style="964" customWidth="1"/>
    <col min="7" max="7" width="13.85546875" style="964" customWidth="1"/>
    <col min="8" max="8" width="2.5703125" style="66" bestFit="1" customWidth="1"/>
    <col min="9" max="9" width="9.140625" style="66"/>
    <col min="10" max="10" width="9" style="66" customWidth="1"/>
    <col min="11" max="16384" width="9.140625" style="66"/>
  </cols>
  <sheetData>
    <row r="1" spans="1:7">
      <c r="A1" s="966" t="s">
        <v>107</v>
      </c>
      <c r="B1" s="966"/>
      <c r="C1" s="66"/>
    </row>
    <row r="2" spans="1:7" ht="50.25" customHeight="1">
      <c r="A2" s="966"/>
      <c r="B2" s="724" t="s">
        <v>113</v>
      </c>
      <c r="C2" s="1308" t="s">
        <v>3421</v>
      </c>
      <c r="D2" s="1308"/>
      <c r="E2" s="1308"/>
      <c r="F2" s="1308"/>
      <c r="G2" s="1308"/>
    </row>
    <row r="3" spans="1:7" ht="37.5" customHeight="1">
      <c r="A3" s="966"/>
      <c r="B3" s="724" t="s">
        <v>113</v>
      </c>
      <c r="C3" s="1292" t="s">
        <v>81</v>
      </c>
      <c r="D3" s="1292"/>
      <c r="E3" s="1292"/>
      <c r="F3" s="1292"/>
      <c r="G3" s="1292"/>
    </row>
    <row r="4" spans="1:7">
      <c r="A4" s="966"/>
      <c r="B4" s="229" t="s">
        <v>113</v>
      </c>
      <c r="C4" s="1309" t="s">
        <v>190</v>
      </c>
      <c r="D4" s="1309"/>
      <c r="E4" s="1309"/>
      <c r="F4" s="1309"/>
      <c r="G4" s="1309"/>
    </row>
    <row r="5" spans="1:7" ht="49.5" customHeight="1">
      <c r="A5" s="966"/>
      <c r="B5" s="229" t="s">
        <v>113</v>
      </c>
      <c r="C5" s="1290" t="s">
        <v>255</v>
      </c>
      <c r="D5" s="1290"/>
      <c r="E5" s="1290"/>
      <c r="F5" s="1290"/>
      <c r="G5" s="1290"/>
    </row>
    <row r="6" spans="1:7">
      <c r="A6" s="966"/>
      <c r="B6" s="229" t="s">
        <v>113</v>
      </c>
      <c r="C6" s="1290" t="s">
        <v>286</v>
      </c>
      <c r="D6" s="1290"/>
      <c r="E6" s="1290"/>
      <c r="F6" s="1290"/>
      <c r="G6" s="1290"/>
    </row>
    <row r="7" spans="1:7" ht="38.25" customHeight="1">
      <c r="A7" s="966"/>
      <c r="B7" s="231" t="s">
        <v>113</v>
      </c>
      <c r="C7" s="1290" t="s">
        <v>256</v>
      </c>
      <c r="D7" s="1290"/>
      <c r="E7" s="1290"/>
      <c r="F7" s="1290"/>
      <c r="G7" s="1290"/>
    </row>
    <row r="8" spans="1:7" ht="25.5" customHeight="1">
      <c r="A8" s="966"/>
      <c r="B8" s="231" t="s">
        <v>113</v>
      </c>
      <c r="C8" s="1290" t="s">
        <v>257</v>
      </c>
      <c r="D8" s="1290"/>
      <c r="E8" s="1290"/>
      <c r="F8" s="1290"/>
      <c r="G8" s="1290"/>
    </row>
    <row r="9" spans="1:7" ht="24.75" customHeight="1">
      <c r="A9" s="966"/>
      <c r="B9" s="231" t="s">
        <v>113</v>
      </c>
      <c r="C9" s="1291" t="s">
        <v>258</v>
      </c>
      <c r="D9" s="1291"/>
      <c r="E9" s="1291"/>
      <c r="F9" s="1291"/>
      <c r="G9" s="1291"/>
    </row>
    <row r="10" spans="1:7" ht="24" customHeight="1">
      <c r="A10" s="966"/>
      <c r="B10" s="231" t="s">
        <v>113</v>
      </c>
      <c r="C10" s="1291" t="s">
        <v>259</v>
      </c>
      <c r="D10" s="1291"/>
      <c r="E10" s="1291"/>
      <c r="F10" s="1291"/>
      <c r="G10" s="1291"/>
    </row>
    <row r="11" spans="1:7">
      <c r="A11" s="966"/>
      <c r="B11" s="231" t="s">
        <v>113</v>
      </c>
      <c r="C11" s="1290" t="s">
        <v>191</v>
      </c>
      <c r="D11" s="1290"/>
      <c r="E11" s="1290"/>
      <c r="F11" s="1290"/>
      <c r="G11" s="1290"/>
    </row>
    <row r="12" spans="1:7">
      <c r="A12" s="966"/>
      <c r="B12" s="231" t="s">
        <v>113</v>
      </c>
      <c r="C12" s="1290" t="s">
        <v>260</v>
      </c>
      <c r="D12" s="1290"/>
      <c r="E12" s="1290"/>
      <c r="F12" s="1290"/>
      <c r="G12" s="1290"/>
    </row>
    <row r="13" spans="1:7">
      <c r="A13" s="966"/>
      <c r="B13" s="231" t="s">
        <v>113</v>
      </c>
      <c r="C13" s="1290" t="s">
        <v>100</v>
      </c>
      <c r="D13" s="1290"/>
      <c r="E13" s="1290"/>
      <c r="F13" s="1290"/>
      <c r="G13" s="1290"/>
    </row>
    <row r="14" spans="1:7" ht="26.25" customHeight="1">
      <c r="A14" s="966"/>
      <c r="B14" s="231" t="s">
        <v>113</v>
      </c>
      <c r="C14" s="1290" t="s">
        <v>101</v>
      </c>
      <c r="D14" s="1290"/>
      <c r="E14" s="1290"/>
      <c r="F14" s="1290"/>
      <c r="G14" s="1290"/>
    </row>
    <row r="15" spans="1:7">
      <c r="A15" s="966"/>
      <c r="B15" s="231" t="s">
        <v>113</v>
      </c>
      <c r="C15" s="1306" t="s">
        <v>7</v>
      </c>
      <c r="D15" s="1306"/>
      <c r="E15" s="1306"/>
      <c r="F15" s="1306"/>
      <c r="G15" s="1306"/>
    </row>
    <row r="16" spans="1:7">
      <c r="A16" s="966"/>
      <c r="B16" s="231"/>
      <c r="C16" s="1307" t="s">
        <v>97</v>
      </c>
      <c r="D16" s="1307"/>
      <c r="E16" s="1307"/>
      <c r="F16" s="1307"/>
      <c r="G16" s="1307"/>
    </row>
    <row r="17" spans="1:10">
      <c r="A17" s="966"/>
      <c r="B17" s="231" t="s">
        <v>113</v>
      </c>
      <c r="C17" s="1291" t="s">
        <v>288</v>
      </c>
      <c r="D17" s="1291"/>
      <c r="E17" s="1291"/>
      <c r="F17" s="1291"/>
      <c r="G17" s="1291"/>
    </row>
    <row r="18" spans="1:10">
      <c r="A18" s="966"/>
      <c r="B18" s="231" t="s">
        <v>113</v>
      </c>
      <c r="C18" s="1291" t="s">
        <v>49</v>
      </c>
      <c r="D18" s="1291"/>
      <c r="E18" s="1291"/>
      <c r="F18" s="1291"/>
      <c r="G18" s="1291"/>
    </row>
    <row r="19" spans="1:10">
      <c r="A19" s="966"/>
      <c r="B19" s="231" t="s">
        <v>113</v>
      </c>
      <c r="C19" s="1290" t="s">
        <v>261</v>
      </c>
      <c r="D19" s="1290"/>
      <c r="E19" s="1290"/>
      <c r="F19" s="1290"/>
      <c r="G19" s="1290"/>
    </row>
    <row r="20" spans="1:10">
      <c r="A20" s="966"/>
      <c r="B20" s="231" t="s">
        <v>113</v>
      </c>
      <c r="C20" s="1290" t="s">
        <v>27</v>
      </c>
      <c r="D20" s="1290"/>
      <c r="E20" s="1290"/>
      <c r="F20" s="1290"/>
      <c r="G20" s="1290"/>
    </row>
    <row r="21" spans="1:10">
      <c r="A21" s="966"/>
      <c r="B21" s="231" t="s">
        <v>113</v>
      </c>
      <c r="C21" s="1290" t="s">
        <v>262</v>
      </c>
      <c r="D21" s="1290"/>
      <c r="E21" s="1290"/>
      <c r="F21" s="1290"/>
      <c r="G21" s="1290"/>
    </row>
    <row r="22" spans="1:10">
      <c r="C22" s="66"/>
      <c r="D22" s="968"/>
      <c r="E22" s="968"/>
      <c r="F22" s="968"/>
      <c r="G22" s="968"/>
    </row>
    <row r="23" spans="1:10">
      <c r="A23" s="966" t="s">
        <v>109</v>
      </c>
      <c r="B23" s="966"/>
      <c r="D23" s="968"/>
      <c r="E23" s="968"/>
      <c r="F23" s="968"/>
      <c r="G23" s="968"/>
    </row>
    <row r="24" spans="1:10" s="949" customFormat="1">
      <c r="A24" s="1189" t="s">
        <v>29</v>
      </c>
      <c r="B24" s="1189"/>
      <c r="C24" s="1190" t="s">
        <v>30</v>
      </c>
      <c r="D24" s="1191" t="s">
        <v>31</v>
      </c>
      <c r="E24" s="1191" t="s">
        <v>183</v>
      </c>
      <c r="F24" s="1191" t="s">
        <v>184</v>
      </c>
      <c r="G24" s="1191" t="s">
        <v>185</v>
      </c>
      <c r="I24" s="950"/>
      <c r="J24" s="950"/>
    </row>
    <row r="25" spans="1:10">
      <c r="C25" s="970"/>
    </row>
    <row r="26" spans="1:10" ht="16.5" thickBot="1">
      <c r="A26" s="232"/>
      <c r="B26" s="233" t="s">
        <v>106</v>
      </c>
      <c r="C26" s="234" t="s">
        <v>144</v>
      </c>
      <c r="D26" s="728"/>
      <c r="E26" s="728"/>
      <c r="F26" s="728"/>
      <c r="G26" s="728"/>
    </row>
    <row r="27" spans="1:10">
      <c r="A27" s="813"/>
      <c r="B27" s="971"/>
      <c r="C27" s="970"/>
    </row>
    <row r="28" spans="1:10" s="160" customFormat="1" ht="128.1" customHeight="1">
      <c r="A28" s="239" t="str">
        <f>$B$26</f>
        <v>II.</v>
      </c>
      <c r="B28" s="240">
        <f>COUNT($A$27:B27)+1</f>
        <v>1</v>
      </c>
      <c r="C28" s="164" t="s">
        <v>438</v>
      </c>
      <c r="D28" s="239"/>
      <c r="E28" s="239"/>
      <c r="F28" s="239"/>
      <c r="G28" s="239"/>
    </row>
    <row r="29" spans="1:10" s="160" customFormat="1" ht="12">
      <c r="A29" s="239"/>
      <c r="B29" s="239" t="s">
        <v>113</v>
      </c>
      <c r="C29" s="164" t="s">
        <v>437</v>
      </c>
      <c r="D29" s="729" t="s">
        <v>187</v>
      </c>
      <c r="E29" s="729">
        <v>1000</v>
      </c>
      <c r="F29" s="741"/>
      <c r="G29" s="741">
        <f>E29*F29</f>
        <v>0</v>
      </c>
    </row>
    <row r="30" spans="1:10" s="160" customFormat="1" ht="12">
      <c r="A30" s="239"/>
      <c r="B30" s="239" t="s">
        <v>113</v>
      </c>
      <c r="C30" s="164" t="s">
        <v>691</v>
      </c>
      <c r="D30" s="729" t="s">
        <v>187</v>
      </c>
      <c r="E30" s="729">
        <v>30000</v>
      </c>
      <c r="F30" s="741"/>
      <c r="G30" s="741">
        <f>E30*F30</f>
        <v>0</v>
      </c>
    </row>
    <row r="31" spans="1:10" s="160" customFormat="1" ht="24">
      <c r="A31" s="239"/>
      <c r="B31" s="239" t="s">
        <v>113</v>
      </c>
      <c r="C31" s="164" t="s">
        <v>441</v>
      </c>
      <c r="D31" s="729" t="s">
        <v>187</v>
      </c>
      <c r="E31" s="729">
        <v>3500</v>
      </c>
      <c r="F31" s="741"/>
      <c r="G31" s="741">
        <f>E31*F31</f>
        <v>0</v>
      </c>
    </row>
    <row r="32" spans="1:10" s="160" customFormat="1" ht="24">
      <c r="A32" s="239"/>
      <c r="B32" s="239" t="s">
        <v>113</v>
      </c>
      <c r="C32" s="164" t="s">
        <v>702</v>
      </c>
      <c r="D32" s="729" t="s">
        <v>187</v>
      </c>
      <c r="E32" s="729">
        <v>1000</v>
      </c>
      <c r="F32" s="741"/>
      <c r="G32" s="741">
        <f>E32*F32</f>
        <v>0</v>
      </c>
    </row>
    <row r="33" spans="1:7" s="160" customFormat="1" ht="12">
      <c r="A33" s="239"/>
      <c r="B33" s="239"/>
      <c r="C33" s="164"/>
      <c r="D33" s="729"/>
      <c r="E33" s="729"/>
      <c r="F33" s="741"/>
      <c r="G33" s="741"/>
    </row>
    <row r="34" spans="1:7" s="160" customFormat="1" ht="60">
      <c r="A34" s="239" t="str">
        <f>$B$26</f>
        <v>II.</v>
      </c>
      <c r="B34" s="240">
        <f>COUNT($A$27:B30)+1</f>
        <v>2</v>
      </c>
      <c r="C34" s="164" t="s">
        <v>424</v>
      </c>
      <c r="D34" s="729" t="s">
        <v>137</v>
      </c>
      <c r="E34" s="729">
        <v>485</v>
      </c>
      <c r="F34" s="741"/>
      <c r="G34" s="741">
        <f>F34*E34</f>
        <v>0</v>
      </c>
    </row>
    <row r="35" spans="1:7" s="160" customFormat="1" ht="12">
      <c r="A35" s="239"/>
      <c r="B35" s="240"/>
      <c r="C35" s="164"/>
      <c r="D35" s="729"/>
      <c r="E35" s="729"/>
      <c r="F35" s="741"/>
      <c r="G35" s="741"/>
    </row>
    <row r="36" spans="1:7" s="160" customFormat="1" ht="60">
      <c r="A36" s="239" t="str">
        <f>$B$26</f>
        <v>II.</v>
      </c>
      <c r="B36" s="240">
        <f>COUNT($A$27:B35)+1</f>
        <v>3</v>
      </c>
      <c r="C36" s="164" t="s">
        <v>516</v>
      </c>
      <c r="D36" s="729" t="s">
        <v>186</v>
      </c>
      <c r="E36" s="729">
        <v>24.6</v>
      </c>
      <c r="F36" s="741"/>
      <c r="G36" s="741">
        <f>E36*F36</f>
        <v>0</v>
      </c>
    </row>
    <row r="37" spans="1:7" s="160" customFormat="1" ht="12">
      <c r="A37" s="239"/>
      <c r="B37" s="240"/>
      <c r="C37" s="164"/>
      <c r="D37" s="729"/>
      <c r="E37" s="729"/>
      <c r="F37" s="741"/>
      <c r="G37" s="741"/>
    </row>
    <row r="38" spans="1:7" s="160" customFormat="1" ht="96">
      <c r="A38" s="239" t="str">
        <f>$B$26</f>
        <v>II.</v>
      </c>
      <c r="B38" s="240">
        <f>COUNT($A$27:B37)+1</f>
        <v>4</v>
      </c>
      <c r="C38" s="202" t="s">
        <v>3510</v>
      </c>
      <c r="D38" s="729" t="s">
        <v>188</v>
      </c>
      <c r="E38" s="729">
        <v>21</v>
      </c>
      <c r="F38" s="741"/>
      <c r="G38" s="741">
        <f>E38*F38</f>
        <v>0</v>
      </c>
    </row>
    <row r="39" spans="1:7" s="160" customFormat="1" ht="12">
      <c r="A39" s="239"/>
      <c r="B39" s="240"/>
      <c r="D39" s="239"/>
      <c r="E39" s="729"/>
      <c r="F39" s="741"/>
      <c r="G39" s="741"/>
    </row>
    <row r="40" spans="1:7" s="160" customFormat="1" ht="72">
      <c r="A40" s="239" t="str">
        <f>$B$26</f>
        <v>II.</v>
      </c>
      <c r="B40" s="240">
        <f>COUNT($A$27:B39)+1</f>
        <v>5</v>
      </c>
      <c r="C40" s="202" t="s">
        <v>391</v>
      </c>
      <c r="D40" s="729" t="s">
        <v>137</v>
      </c>
      <c r="E40" s="729">
        <v>8.3000000000000007</v>
      </c>
      <c r="F40" s="741"/>
      <c r="G40" s="741">
        <f>E40*F40</f>
        <v>0</v>
      </c>
    </row>
    <row r="41" spans="1:7" s="160" customFormat="1" ht="12">
      <c r="A41" s="239"/>
      <c r="B41" s="240"/>
      <c r="C41" s="164"/>
      <c r="D41" s="729"/>
      <c r="E41" s="729"/>
      <c r="F41" s="741"/>
      <c r="G41" s="741"/>
    </row>
    <row r="42" spans="1:7" s="160" customFormat="1" ht="60">
      <c r="A42" s="239" t="str">
        <f>$B$26</f>
        <v>II.</v>
      </c>
      <c r="B42" s="240">
        <f>COUNT($A$27:B41)+1</f>
        <v>6</v>
      </c>
      <c r="C42" s="165" t="s">
        <v>3511</v>
      </c>
      <c r="D42" s="729" t="s">
        <v>188</v>
      </c>
      <c r="E42" s="729">
        <v>1</v>
      </c>
      <c r="F42" s="741"/>
      <c r="G42" s="741">
        <f>E42*F42</f>
        <v>0</v>
      </c>
    </row>
    <row r="43" spans="1:7" s="160" customFormat="1" ht="12">
      <c r="A43" s="239"/>
      <c r="B43" s="240"/>
      <c r="C43" s="165"/>
      <c r="D43" s="729"/>
      <c r="E43" s="729"/>
      <c r="F43" s="741"/>
      <c r="G43" s="741"/>
    </row>
    <row r="44" spans="1:7" s="160" customFormat="1" ht="72">
      <c r="A44" s="239" t="str">
        <f>$B$26</f>
        <v>II.</v>
      </c>
      <c r="B44" s="240">
        <f>COUNT($A$27:B43)+1</f>
        <v>7</v>
      </c>
      <c r="C44" s="165" t="s">
        <v>657</v>
      </c>
      <c r="D44" s="729" t="s">
        <v>188</v>
      </c>
      <c r="E44" s="729">
        <v>1</v>
      </c>
      <c r="F44" s="741"/>
      <c r="G44" s="741">
        <f>E44*F44</f>
        <v>0</v>
      </c>
    </row>
    <row r="45" spans="1:7" s="160" customFormat="1" ht="12">
      <c r="A45" s="239"/>
      <c r="B45" s="240"/>
      <c r="C45" s="165"/>
      <c r="D45" s="729"/>
      <c r="E45" s="729"/>
      <c r="F45" s="741"/>
      <c r="G45" s="741"/>
    </row>
    <row r="46" spans="1:7" s="160" customFormat="1" ht="72">
      <c r="A46" s="239" t="str">
        <f>$B$26</f>
        <v>II.</v>
      </c>
      <c r="B46" s="240">
        <f>COUNT($A$27:B45)+1</f>
        <v>8</v>
      </c>
      <c r="C46" s="165" t="s">
        <v>658</v>
      </c>
      <c r="D46" s="729" t="s">
        <v>188</v>
      </c>
      <c r="E46" s="729">
        <v>1</v>
      </c>
      <c r="F46" s="741"/>
      <c r="G46" s="741">
        <f>E46*F46</f>
        <v>0</v>
      </c>
    </row>
    <row r="47" spans="1:7" s="160" customFormat="1" ht="12">
      <c r="A47" s="239"/>
      <c r="B47" s="240"/>
      <c r="C47" s="165"/>
      <c r="D47" s="729"/>
      <c r="E47" s="729"/>
      <c r="F47" s="741"/>
      <c r="G47" s="741"/>
    </row>
    <row r="48" spans="1:7" s="160" customFormat="1" ht="84">
      <c r="A48" s="239" t="str">
        <f>$B$26</f>
        <v>II.</v>
      </c>
      <c r="B48" s="240">
        <f>COUNT($A$27:B47)+1</f>
        <v>9</v>
      </c>
      <c r="C48" s="202" t="s">
        <v>435</v>
      </c>
      <c r="D48" s="729" t="s">
        <v>186</v>
      </c>
      <c r="E48" s="729">
        <v>39.299999999999997</v>
      </c>
      <c r="F48" s="741"/>
      <c r="G48" s="741">
        <f>E48*F48</f>
        <v>0</v>
      </c>
    </row>
    <row r="49" spans="1:10" s="160" customFormat="1" ht="12">
      <c r="A49" s="239"/>
      <c r="B49" s="240"/>
      <c r="C49" s="202"/>
      <c r="D49" s="729"/>
      <c r="E49" s="729"/>
      <c r="F49" s="741"/>
      <c r="G49" s="741"/>
    </row>
    <row r="50" spans="1:10" s="160" customFormat="1" ht="96">
      <c r="A50" s="239" t="str">
        <f>$B$26</f>
        <v>II.</v>
      </c>
      <c r="B50" s="240">
        <f>COUNT($A$27:B49)+1</f>
        <v>10</v>
      </c>
      <c r="C50" s="202" t="s">
        <v>436</v>
      </c>
      <c r="D50" s="729" t="s">
        <v>186</v>
      </c>
      <c r="E50" s="729">
        <v>33</v>
      </c>
      <c r="F50" s="741"/>
      <c r="G50" s="741">
        <f>E50*F50</f>
        <v>0</v>
      </c>
    </row>
    <row r="51" spans="1:10" s="160" customFormat="1">
      <c r="A51" s="239"/>
      <c r="B51" s="240"/>
      <c r="C51" s="978"/>
      <c r="D51" s="729"/>
      <c r="E51" s="729"/>
      <c r="F51" s="741"/>
      <c r="G51" s="741"/>
      <c r="H51" s="979"/>
      <c r="I51" s="980"/>
      <c r="J51" s="981"/>
    </row>
    <row r="52" spans="1:10" s="160" customFormat="1" ht="84">
      <c r="A52" s="239" t="str">
        <f>$B$26</f>
        <v>II.</v>
      </c>
      <c r="B52" s="240">
        <f>COUNT($A$27:B51)+1</f>
        <v>11</v>
      </c>
      <c r="C52" s="165" t="s">
        <v>445</v>
      </c>
      <c r="D52" s="729" t="s">
        <v>186</v>
      </c>
      <c r="E52" s="729">
        <v>1287.2</v>
      </c>
      <c r="F52" s="741"/>
      <c r="G52" s="741">
        <f>E52*F52</f>
        <v>0</v>
      </c>
      <c r="J52" s="981"/>
    </row>
    <row r="53" spans="1:10" s="160" customFormat="1">
      <c r="A53" s="239"/>
      <c r="B53" s="240"/>
      <c r="C53" s="978"/>
      <c r="D53" s="729"/>
      <c r="E53" s="729"/>
      <c r="F53" s="741"/>
      <c r="G53" s="741"/>
      <c r="H53" s="979"/>
      <c r="I53" s="980"/>
      <c r="J53" s="981"/>
    </row>
    <row r="54" spans="1:10" s="160" customFormat="1" ht="156">
      <c r="A54" s="239" t="str">
        <f>$B$26</f>
        <v>II.</v>
      </c>
      <c r="B54" s="240">
        <f>COUNT($A$27:B53)+1</f>
        <v>12</v>
      </c>
      <c r="C54" s="978" t="s">
        <v>446</v>
      </c>
      <c r="D54" s="729" t="s">
        <v>186</v>
      </c>
      <c r="E54" s="729">
        <v>101.6</v>
      </c>
      <c r="F54" s="741"/>
      <c r="G54" s="741">
        <f>E54*F54</f>
        <v>0</v>
      </c>
      <c r="H54" s="979"/>
      <c r="I54" s="980"/>
      <c r="J54" s="981"/>
    </row>
    <row r="55" spans="1:10" s="160" customFormat="1">
      <c r="A55" s="239"/>
      <c r="B55" s="240"/>
      <c r="C55" s="165"/>
      <c r="D55" s="729"/>
      <c r="E55" s="729"/>
      <c r="F55" s="741"/>
      <c r="G55" s="741"/>
      <c r="H55" s="979"/>
      <c r="I55" s="980"/>
      <c r="J55" s="981"/>
    </row>
    <row r="56" spans="1:10" s="160" customFormat="1" ht="144">
      <c r="A56" s="239" t="str">
        <f>$B$26</f>
        <v>II.</v>
      </c>
      <c r="B56" s="240">
        <f>COUNT($A$27:B55)+1</f>
        <v>13</v>
      </c>
      <c r="C56" s="978" t="s">
        <v>663</v>
      </c>
      <c r="D56" s="729" t="s">
        <v>186</v>
      </c>
      <c r="E56" s="729">
        <v>839.5</v>
      </c>
      <c r="F56" s="741"/>
      <c r="G56" s="741">
        <f>E56*F56</f>
        <v>0</v>
      </c>
      <c r="H56" s="979"/>
      <c r="I56" s="980"/>
      <c r="J56" s="981"/>
    </row>
    <row r="57" spans="1:10" s="160" customFormat="1">
      <c r="A57" s="239"/>
      <c r="B57" s="240"/>
      <c r="C57" s="978"/>
      <c r="D57" s="729"/>
      <c r="E57" s="729"/>
      <c r="F57" s="741"/>
      <c r="G57" s="741"/>
      <c r="H57" s="979"/>
      <c r="I57" s="980"/>
      <c r="J57" s="981"/>
    </row>
    <row r="58" spans="1:10" s="160" customFormat="1" ht="120">
      <c r="A58" s="239" t="str">
        <f>$B$26</f>
        <v>II.</v>
      </c>
      <c r="B58" s="240">
        <f>COUNT($A$27:B57)+1</f>
        <v>14</v>
      </c>
      <c r="C58" s="978" t="s">
        <v>439</v>
      </c>
      <c r="D58" s="729" t="s">
        <v>186</v>
      </c>
      <c r="E58" s="729">
        <v>17.2</v>
      </c>
      <c r="F58" s="741"/>
      <c r="G58" s="741">
        <f>E58*F58</f>
        <v>0</v>
      </c>
      <c r="H58" s="979"/>
      <c r="I58" s="980"/>
      <c r="J58" s="981"/>
    </row>
    <row r="59" spans="1:10" s="160" customFormat="1">
      <c r="A59" s="239"/>
      <c r="B59" s="240"/>
      <c r="C59" s="978"/>
      <c r="D59" s="729"/>
      <c r="E59" s="729"/>
      <c r="F59" s="741"/>
      <c r="G59" s="741"/>
      <c r="H59" s="979"/>
      <c r="I59" s="980"/>
      <c r="J59" s="981"/>
    </row>
    <row r="60" spans="1:10" s="160" customFormat="1" ht="120">
      <c r="A60" s="239" t="str">
        <f>$B$26</f>
        <v>II.</v>
      </c>
      <c r="B60" s="240">
        <f>COUNT($A$27:B59)+1</f>
        <v>15</v>
      </c>
      <c r="C60" s="978" t="s">
        <v>530</v>
      </c>
      <c r="D60" s="729" t="s">
        <v>137</v>
      </c>
      <c r="E60" s="729">
        <v>168.9</v>
      </c>
      <c r="F60" s="741"/>
      <c r="G60" s="741">
        <f>E60*F60</f>
        <v>0</v>
      </c>
      <c r="H60" s="979"/>
      <c r="I60" s="980"/>
      <c r="J60" s="981"/>
    </row>
    <row r="61" spans="1:10" s="160" customFormat="1">
      <c r="A61" s="239"/>
      <c r="B61" s="240"/>
      <c r="C61" s="978"/>
      <c r="D61" s="729"/>
      <c r="E61" s="729"/>
      <c r="F61" s="741"/>
      <c r="G61" s="741"/>
      <c r="H61" s="979"/>
      <c r="I61" s="980"/>
      <c r="J61" s="981"/>
    </row>
    <row r="62" spans="1:10" s="160" customFormat="1" ht="84">
      <c r="A62" s="239" t="str">
        <f>$B$26</f>
        <v>II.</v>
      </c>
      <c r="B62" s="240">
        <f>COUNT($A$27:B61)+1</f>
        <v>16</v>
      </c>
      <c r="C62" s="165" t="s">
        <v>531</v>
      </c>
      <c r="D62" s="729" t="s">
        <v>186</v>
      </c>
      <c r="E62" s="729">
        <v>6.3</v>
      </c>
      <c r="F62" s="741"/>
      <c r="G62" s="741">
        <f>E62*F62</f>
        <v>0</v>
      </c>
      <c r="H62" s="979"/>
      <c r="I62" s="980"/>
      <c r="J62" s="981"/>
    </row>
    <row r="63" spans="1:10" s="160" customFormat="1">
      <c r="A63" s="239"/>
      <c r="B63" s="240"/>
      <c r="C63" s="978"/>
      <c r="D63" s="810"/>
      <c r="E63" s="729"/>
      <c r="F63" s="741"/>
      <c r="G63" s="741"/>
      <c r="H63" s="979"/>
      <c r="I63" s="980"/>
      <c r="J63" s="981"/>
    </row>
    <row r="64" spans="1:10" s="160" customFormat="1" ht="48">
      <c r="A64" s="239" t="str">
        <f>$B$26</f>
        <v>II.</v>
      </c>
      <c r="B64" s="240">
        <f>COUNT($A$27:B63)+1</f>
        <v>17</v>
      </c>
      <c r="C64" s="1176" t="s">
        <v>353</v>
      </c>
      <c r="D64" s="810" t="s">
        <v>188</v>
      </c>
      <c r="E64" s="729">
        <v>1</v>
      </c>
      <c r="F64" s="741"/>
      <c r="G64" s="741">
        <f>E64*F64</f>
        <v>0</v>
      </c>
      <c r="H64" s="979"/>
      <c r="I64" s="980"/>
      <c r="J64" s="981"/>
    </row>
    <row r="65" spans="1:10" s="160" customFormat="1">
      <c r="A65" s="239"/>
      <c r="B65" s="240"/>
      <c r="C65" s="1176"/>
      <c r="D65" s="810"/>
      <c r="E65" s="729"/>
      <c r="F65" s="741"/>
      <c r="G65" s="741"/>
      <c r="H65" s="979"/>
      <c r="I65" s="980"/>
      <c r="J65" s="981"/>
    </row>
    <row r="66" spans="1:10" s="160" customFormat="1" ht="132">
      <c r="A66" s="239" t="str">
        <f>$B$26</f>
        <v>II.</v>
      </c>
      <c r="B66" s="240">
        <f>COUNT($A$27:B64)+1</f>
        <v>18</v>
      </c>
      <c r="C66" s="202" t="s">
        <v>449</v>
      </c>
      <c r="D66" s="810" t="s">
        <v>125</v>
      </c>
      <c r="E66" s="729">
        <v>1</v>
      </c>
      <c r="F66" s="741"/>
      <c r="G66" s="741">
        <f>E66*F66</f>
        <v>0</v>
      </c>
      <c r="H66" s="979"/>
      <c r="I66" s="980"/>
      <c r="J66" s="981"/>
    </row>
    <row r="67" spans="1:10" s="160" customFormat="1">
      <c r="A67" s="239"/>
      <c r="B67" s="240"/>
      <c r="C67" s="202"/>
      <c r="D67" s="729"/>
      <c r="E67" s="729"/>
      <c r="F67" s="741"/>
      <c r="G67" s="741"/>
      <c r="H67" s="979"/>
      <c r="I67" s="980"/>
      <c r="J67" s="981"/>
    </row>
    <row r="68" spans="1:10" s="160" customFormat="1" ht="24">
      <c r="A68" s="239" t="str">
        <f>$B$26</f>
        <v>II.</v>
      </c>
      <c r="B68" s="240">
        <f>COUNT($A$27:B66)+1</f>
        <v>19</v>
      </c>
      <c r="C68" s="202" t="s">
        <v>456</v>
      </c>
      <c r="D68" s="729"/>
      <c r="E68" s="239"/>
      <c r="F68" s="239"/>
      <c r="G68" s="239"/>
      <c r="H68" s="979"/>
      <c r="I68" s="980"/>
      <c r="J68" s="981"/>
    </row>
    <row r="69" spans="1:10" s="160" customFormat="1">
      <c r="A69" s="239"/>
      <c r="B69" s="240"/>
      <c r="C69" s="585" t="s">
        <v>457</v>
      </c>
      <c r="D69" s="729"/>
      <c r="E69" s="729"/>
      <c r="F69" s="741"/>
      <c r="G69" s="741"/>
      <c r="H69" s="979"/>
      <c r="I69" s="980"/>
      <c r="J69" s="981"/>
    </row>
    <row r="70" spans="1:10" s="160" customFormat="1">
      <c r="A70" s="239"/>
      <c r="B70" s="240"/>
      <c r="C70" s="585" t="s">
        <v>359</v>
      </c>
      <c r="D70" s="729"/>
      <c r="E70" s="729"/>
      <c r="F70" s="741"/>
      <c r="G70" s="741"/>
      <c r="H70" s="979"/>
      <c r="I70" s="980"/>
      <c r="J70" s="981"/>
    </row>
    <row r="71" spans="1:10" s="160" customFormat="1" ht="24">
      <c r="A71" s="239"/>
      <c r="B71" s="240"/>
      <c r="C71" s="822" t="s">
        <v>271</v>
      </c>
      <c r="D71" s="729"/>
      <c r="E71" s="729"/>
      <c r="F71" s="741"/>
      <c r="G71" s="741"/>
      <c r="H71" s="979"/>
      <c r="I71" s="980"/>
      <c r="J71" s="981"/>
    </row>
    <row r="72" spans="1:10" s="160" customFormat="1">
      <c r="A72" s="239"/>
      <c r="B72" s="240"/>
      <c r="C72" s="822" t="s">
        <v>485</v>
      </c>
      <c r="D72" s="729"/>
      <c r="E72" s="729"/>
      <c r="F72" s="741"/>
      <c r="G72" s="741"/>
      <c r="H72" s="979"/>
      <c r="I72" s="980"/>
      <c r="J72" s="981"/>
    </row>
    <row r="73" spans="1:10" s="160" customFormat="1">
      <c r="A73" s="239"/>
      <c r="B73" s="240"/>
      <c r="C73" s="585" t="s">
        <v>458</v>
      </c>
      <c r="D73" s="729"/>
      <c r="E73" s="729"/>
      <c r="F73" s="741"/>
      <c r="G73" s="741"/>
      <c r="H73" s="979"/>
      <c r="I73" s="980"/>
      <c r="J73" s="981"/>
    </row>
    <row r="74" spans="1:10" s="160" customFormat="1">
      <c r="A74" s="239"/>
      <c r="B74" s="240"/>
      <c r="C74" s="585" t="s">
        <v>460</v>
      </c>
      <c r="D74" s="729"/>
      <c r="E74" s="729"/>
      <c r="F74" s="741"/>
      <c r="G74" s="741"/>
      <c r="H74" s="979"/>
      <c r="I74" s="980"/>
      <c r="J74" s="981"/>
    </row>
    <row r="75" spans="1:10" s="160" customFormat="1">
      <c r="A75" s="239"/>
      <c r="B75" s="240"/>
      <c r="C75" s="585" t="s">
        <v>459</v>
      </c>
      <c r="D75" s="729"/>
      <c r="E75" s="729"/>
      <c r="F75" s="741"/>
      <c r="G75" s="741"/>
      <c r="H75" s="979"/>
      <c r="I75" s="980"/>
      <c r="J75" s="981"/>
    </row>
    <row r="76" spans="1:10" s="160" customFormat="1">
      <c r="A76" s="239"/>
      <c r="B76" s="240"/>
      <c r="C76" s="822" t="s">
        <v>272</v>
      </c>
      <c r="D76" s="729"/>
      <c r="E76" s="729"/>
      <c r="F76" s="741"/>
      <c r="G76" s="741"/>
      <c r="H76" s="979"/>
      <c r="I76" s="980"/>
      <c r="J76" s="981"/>
    </row>
    <row r="77" spans="1:10" s="160" customFormat="1" ht="24">
      <c r="A77" s="239"/>
      <c r="B77" s="240"/>
      <c r="C77" s="982" t="s">
        <v>471</v>
      </c>
      <c r="D77" s="729"/>
      <c r="E77" s="729"/>
      <c r="F77" s="741"/>
      <c r="G77" s="741"/>
      <c r="H77" s="979"/>
      <c r="I77" s="980"/>
      <c r="J77" s="981"/>
    </row>
    <row r="78" spans="1:10" s="160" customFormat="1" ht="48">
      <c r="A78" s="239"/>
      <c r="B78" s="240"/>
      <c r="C78" s="982" t="s">
        <v>472</v>
      </c>
      <c r="D78" s="729"/>
      <c r="E78" s="729"/>
      <c r="F78" s="741"/>
      <c r="G78" s="741"/>
      <c r="H78" s="979"/>
      <c r="I78" s="980"/>
      <c r="J78" s="981"/>
    </row>
    <row r="79" spans="1:10" s="160" customFormat="1">
      <c r="A79" s="239"/>
      <c r="B79" s="240"/>
      <c r="C79" s="983" t="s">
        <v>461</v>
      </c>
      <c r="D79" s="729"/>
      <c r="E79" s="729"/>
      <c r="F79" s="741"/>
      <c r="G79" s="741"/>
      <c r="H79" s="979"/>
      <c r="I79" s="980"/>
      <c r="J79" s="981"/>
    </row>
    <row r="80" spans="1:10" s="160" customFormat="1" ht="36">
      <c r="A80" s="239"/>
      <c r="B80" s="240"/>
      <c r="C80" s="983" t="s">
        <v>462</v>
      </c>
      <c r="D80" s="729"/>
      <c r="E80" s="729"/>
      <c r="F80" s="741"/>
      <c r="G80" s="741"/>
      <c r="H80" s="979"/>
      <c r="I80" s="980"/>
      <c r="J80" s="981"/>
    </row>
    <row r="81" spans="1:10" s="160" customFormat="1">
      <c r="A81" s="239"/>
      <c r="B81" s="240"/>
      <c r="C81" s="983" t="s">
        <v>463</v>
      </c>
      <c r="D81" s="729"/>
      <c r="E81" s="729"/>
      <c r="F81" s="741"/>
      <c r="G81" s="741"/>
      <c r="H81" s="979"/>
      <c r="I81" s="980"/>
      <c r="J81" s="981"/>
    </row>
    <row r="82" spans="1:10" s="160" customFormat="1">
      <c r="A82" s="239"/>
      <c r="B82" s="240"/>
      <c r="C82" s="983" t="s">
        <v>464</v>
      </c>
      <c r="D82" s="729"/>
      <c r="E82" s="729"/>
      <c r="F82" s="741"/>
      <c r="G82" s="741"/>
      <c r="H82" s="979"/>
      <c r="I82" s="980"/>
      <c r="J82" s="981"/>
    </row>
    <row r="83" spans="1:10" s="160" customFormat="1">
      <c r="A83" s="239"/>
      <c r="B83" s="240"/>
      <c r="C83" s="983" t="s">
        <v>465</v>
      </c>
      <c r="D83" s="729"/>
      <c r="E83" s="729"/>
      <c r="F83" s="741"/>
      <c r="G83" s="741"/>
      <c r="H83" s="979"/>
      <c r="I83" s="980"/>
      <c r="J83" s="981"/>
    </row>
    <row r="84" spans="1:10" s="160" customFormat="1">
      <c r="A84" s="239"/>
      <c r="B84" s="240"/>
      <c r="C84" s="983" t="s">
        <v>466</v>
      </c>
      <c r="D84" s="729"/>
      <c r="E84" s="729"/>
      <c r="F84" s="741"/>
      <c r="G84" s="741"/>
      <c r="H84" s="979"/>
      <c r="I84" s="980"/>
      <c r="J84" s="981"/>
    </row>
    <row r="85" spans="1:10" s="160" customFormat="1">
      <c r="A85" s="239"/>
      <c r="B85" s="240"/>
      <c r="C85" s="983" t="s">
        <v>467</v>
      </c>
      <c r="D85" s="729"/>
      <c r="E85" s="729"/>
      <c r="F85" s="741"/>
      <c r="G85" s="741"/>
      <c r="H85" s="979"/>
      <c r="I85" s="980"/>
      <c r="J85" s="981"/>
    </row>
    <row r="86" spans="1:10" s="160" customFormat="1" ht="26.45" customHeight="1">
      <c r="A86" s="239"/>
      <c r="B86" s="240"/>
      <c r="C86" s="984" t="s">
        <v>317</v>
      </c>
      <c r="D86" s="729"/>
      <c r="E86" s="729"/>
      <c r="F86" s="741"/>
      <c r="G86" s="741"/>
      <c r="H86" s="979"/>
      <c r="I86" s="980"/>
      <c r="J86" s="981"/>
    </row>
    <row r="87" spans="1:10" s="160" customFormat="1" ht="24">
      <c r="A87" s="239"/>
      <c r="B87" s="240"/>
      <c r="C87" s="983" t="s">
        <v>318</v>
      </c>
      <c r="D87" s="729"/>
      <c r="E87" s="729"/>
      <c r="F87" s="741"/>
      <c r="G87" s="741"/>
      <c r="H87" s="979"/>
      <c r="I87" s="980"/>
      <c r="J87" s="981"/>
    </row>
    <row r="88" spans="1:10" s="160" customFormat="1">
      <c r="A88" s="239"/>
      <c r="B88" s="240"/>
      <c r="C88" s="983" t="s">
        <v>376</v>
      </c>
      <c r="D88" s="729"/>
      <c r="E88" s="729"/>
      <c r="F88" s="741"/>
      <c r="G88" s="741"/>
      <c r="H88" s="979"/>
      <c r="I88" s="980"/>
      <c r="J88" s="981"/>
    </row>
    <row r="89" spans="1:10" s="160" customFormat="1" ht="24">
      <c r="A89" s="239"/>
      <c r="B89" s="240"/>
      <c r="C89" s="983" t="s">
        <v>468</v>
      </c>
      <c r="D89" s="729"/>
      <c r="E89" s="729"/>
      <c r="F89" s="741"/>
      <c r="G89" s="741"/>
      <c r="H89" s="979"/>
      <c r="I89" s="980"/>
      <c r="J89" s="981"/>
    </row>
    <row r="90" spans="1:10" s="160" customFormat="1">
      <c r="A90" s="239"/>
      <c r="B90" s="240"/>
      <c r="C90" s="983" t="s">
        <v>469</v>
      </c>
      <c r="D90" s="729"/>
      <c r="E90" s="729"/>
      <c r="F90" s="741"/>
      <c r="G90" s="741"/>
      <c r="H90" s="979"/>
      <c r="I90" s="980"/>
      <c r="J90" s="981"/>
    </row>
    <row r="91" spans="1:10" s="160" customFormat="1" ht="24">
      <c r="A91" s="239"/>
      <c r="B91" s="240"/>
      <c r="C91" s="983" t="s">
        <v>470</v>
      </c>
      <c r="D91" s="729"/>
      <c r="E91" s="729"/>
      <c r="F91" s="741"/>
      <c r="G91" s="741"/>
      <c r="H91" s="979"/>
      <c r="I91" s="980"/>
      <c r="J91" s="981"/>
    </row>
    <row r="92" spans="1:10" s="160" customFormat="1" ht="36">
      <c r="A92" s="239"/>
      <c r="B92" s="240"/>
      <c r="C92" s="585" t="s">
        <v>370</v>
      </c>
      <c r="D92" s="729"/>
      <c r="E92" s="729"/>
      <c r="F92" s="741"/>
      <c r="G92" s="741"/>
      <c r="H92" s="979"/>
      <c r="I92" s="980"/>
      <c r="J92" s="981"/>
    </row>
    <row r="93" spans="1:10" s="160" customFormat="1" ht="24">
      <c r="A93" s="239"/>
      <c r="B93" s="240"/>
      <c r="C93" s="585" t="s">
        <v>371</v>
      </c>
      <c r="D93" s="729"/>
      <c r="E93" s="729"/>
      <c r="F93" s="741"/>
      <c r="G93" s="741"/>
      <c r="H93" s="979"/>
      <c r="I93" s="980"/>
      <c r="J93" s="981"/>
    </row>
    <row r="94" spans="1:10" s="160" customFormat="1" ht="24">
      <c r="A94" s="239"/>
      <c r="B94" s="240"/>
      <c r="C94" s="585" t="s">
        <v>372</v>
      </c>
      <c r="D94" s="729"/>
      <c r="E94" s="729"/>
      <c r="F94" s="741"/>
      <c r="G94" s="741"/>
      <c r="H94" s="979"/>
      <c r="I94" s="980"/>
      <c r="J94" s="981"/>
    </row>
    <row r="95" spans="1:10" s="160" customFormat="1">
      <c r="A95" s="239"/>
      <c r="B95" s="240"/>
      <c r="C95" s="585" t="s">
        <v>273</v>
      </c>
      <c r="D95" s="729"/>
      <c r="E95" s="729"/>
      <c r="F95" s="741"/>
      <c r="G95" s="741"/>
      <c r="H95" s="979"/>
      <c r="I95" s="980"/>
      <c r="J95" s="981"/>
    </row>
    <row r="96" spans="1:10" s="160" customFormat="1">
      <c r="A96" s="239"/>
      <c r="B96" s="240"/>
      <c r="C96" s="985" t="s">
        <v>373</v>
      </c>
      <c r="D96" s="729"/>
      <c r="E96" s="729"/>
      <c r="F96" s="741"/>
      <c r="G96" s="741"/>
      <c r="H96" s="979"/>
      <c r="I96" s="980"/>
      <c r="J96" s="981"/>
    </row>
    <row r="97" spans="1:10" s="160" customFormat="1" ht="24">
      <c r="A97" s="239"/>
      <c r="B97" s="240"/>
      <c r="C97" s="985" t="s">
        <v>473</v>
      </c>
      <c r="D97" s="729"/>
      <c r="E97" s="729"/>
      <c r="F97" s="741"/>
      <c r="G97" s="741"/>
      <c r="H97" s="979"/>
      <c r="I97" s="980"/>
      <c r="J97" s="981"/>
    </row>
    <row r="98" spans="1:10" s="160" customFormat="1" ht="24">
      <c r="A98" s="239"/>
      <c r="B98" s="240"/>
      <c r="C98" s="985" t="s">
        <v>474</v>
      </c>
      <c r="D98" s="729"/>
      <c r="E98" s="729"/>
      <c r="F98" s="741"/>
      <c r="G98" s="741"/>
      <c r="H98" s="979"/>
      <c r="I98" s="980"/>
      <c r="J98" s="981"/>
    </row>
    <row r="99" spans="1:10" s="160" customFormat="1">
      <c r="A99" s="239"/>
      <c r="B99" s="240"/>
      <c r="C99" s="986" t="s">
        <v>475</v>
      </c>
      <c r="D99" s="729"/>
      <c r="E99" s="729"/>
      <c r="F99" s="741"/>
      <c r="G99" s="741"/>
      <c r="H99" s="979"/>
      <c r="I99" s="980"/>
      <c r="J99" s="981"/>
    </row>
    <row r="100" spans="1:10" s="160" customFormat="1" ht="24">
      <c r="A100" s="239"/>
      <c r="B100" s="240"/>
      <c r="C100" s="585" t="s">
        <v>476</v>
      </c>
      <c r="D100" s="729"/>
      <c r="E100" s="729"/>
      <c r="F100" s="741"/>
      <c r="G100" s="741"/>
      <c r="H100" s="979"/>
      <c r="I100" s="980"/>
      <c r="J100" s="981"/>
    </row>
    <row r="101" spans="1:10" s="160" customFormat="1">
      <c r="A101" s="239"/>
      <c r="B101" s="240"/>
      <c r="C101" s="987" t="s">
        <v>374</v>
      </c>
      <c r="D101" s="729"/>
      <c r="E101" s="729"/>
      <c r="F101" s="741"/>
      <c r="G101" s="741"/>
      <c r="H101" s="979"/>
      <c r="I101" s="980"/>
      <c r="J101" s="981"/>
    </row>
    <row r="102" spans="1:10" s="160" customFormat="1">
      <c r="A102" s="239"/>
      <c r="B102" s="240"/>
      <c r="C102" s="585" t="s">
        <v>320</v>
      </c>
      <c r="D102" s="729"/>
      <c r="E102" s="729"/>
      <c r="F102" s="741"/>
      <c r="G102" s="741"/>
      <c r="H102" s="979"/>
      <c r="I102" s="980"/>
      <c r="J102" s="981"/>
    </row>
    <row r="103" spans="1:10" s="160" customFormat="1">
      <c r="A103" s="239"/>
      <c r="B103" s="240"/>
      <c r="C103" s="985" t="s">
        <v>375</v>
      </c>
      <c r="D103" s="729"/>
      <c r="E103" s="729"/>
      <c r="F103" s="741"/>
      <c r="G103" s="741"/>
      <c r="H103" s="979"/>
      <c r="I103" s="980"/>
      <c r="J103" s="981"/>
    </row>
    <row r="104" spans="1:10" s="160" customFormat="1">
      <c r="A104" s="239"/>
      <c r="B104" s="240"/>
      <c r="C104" s="985" t="s">
        <v>321</v>
      </c>
      <c r="D104" s="729"/>
      <c r="E104" s="729"/>
      <c r="F104" s="741"/>
      <c r="G104" s="741"/>
      <c r="H104" s="979"/>
      <c r="I104" s="980"/>
      <c r="J104" s="981"/>
    </row>
    <row r="105" spans="1:10" s="160" customFormat="1" ht="48">
      <c r="A105" s="239"/>
      <c r="B105" s="240"/>
      <c r="C105" s="585" t="s">
        <v>477</v>
      </c>
      <c r="D105" s="729"/>
      <c r="E105" s="729"/>
      <c r="F105" s="741"/>
      <c r="G105" s="741"/>
      <c r="H105" s="979"/>
      <c r="I105" s="980"/>
      <c r="J105" s="981"/>
    </row>
    <row r="106" spans="1:10" s="160" customFormat="1" ht="48" customHeight="1">
      <c r="A106" s="239"/>
      <c r="B106" s="240"/>
      <c r="C106" s="585" t="s">
        <v>479</v>
      </c>
      <c r="D106" s="729"/>
      <c r="E106" s="729"/>
      <c r="F106" s="741"/>
      <c r="G106" s="741"/>
      <c r="H106" s="979"/>
      <c r="I106" s="980"/>
      <c r="J106" s="981"/>
    </row>
    <row r="107" spans="1:10" s="160" customFormat="1">
      <c r="A107" s="239"/>
      <c r="B107" s="240"/>
      <c r="C107" s="585" t="s">
        <v>480</v>
      </c>
      <c r="D107" s="729"/>
      <c r="E107" s="729"/>
      <c r="F107" s="741"/>
      <c r="G107" s="741"/>
      <c r="H107" s="979"/>
      <c r="I107" s="980"/>
      <c r="J107" s="981"/>
    </row>
    <row r="108" spans="1:10" s="160" customFormat="1">
      <c r="A108" s="239"/>
      <c r="B108" s="240"/>
      <c r="C108" s="988" t="s">
        <v>481</v>
      </c>
      <c r="D108" s="729"/>
      <c r="E108" s="729"/>
      <c r="F108" s="741"/>
      <c r="G108" s="741"/>
      <c r="H108" s="979"/>
      <c r="I108" s="980"/>
      <c r="J108" s="981"/>
    </row>
    <row r="109" spans="1:10" s="160" customFormat="1">
      <c r="A109" s="239"/>
      <c r="B109" s="240"/>
      <c r="C109" s="988" t="s">
        <v>482</v>
      </c>
      <c r="D109" s="729"/>
      <c r="E109" s="729"/>
      <c r="F109" s="741"/>
      <c r="G109" s="741"/>
      <c r="H109" s="979"/>
      <c r="I109" s="980"/>
      <c r="J109" s="981"/>
    </row>
    <row r="110" spans="1:10" s="160" customFormat="1">
      <c r="A110" s="239"/>
      <c r="B110" s="240"/>
      <c r="C110" s="987" t="s">
        <v>274</v>
      </c>
      <c r="D110" s="729"/>
      <c r="E110" s="729"/>
      <c r="F110" s="741"/>
      <c r="G110" s="741"/>
      <c r="H110" s="979"/>
      <c r="I110" s="980"/>
      <c r="J110" s="981"/>
    </row>
    <row r="111" spans="1:10" s="160" customFormat="1">
      <c r="A111" s="239"/>
      <c r="B111" s="240"/>
      <c r="C111" s="984" t="s">
        <v>275</v>
      </c>
      <c r="D111" s="729"/>
      <c r="E111" s="729"/>
      <c r="F111" s="741"/>
      <c r="G111" s="741"/>
      <c r="H111" s="979"/>
      <c r="I111" s="980"/>
      <c r="J111" s="981"/>
    </row>
    <row r="112" spans="1:10" s="160" customFormat="1">
      <c r="A112" s="239"/>
      <c r="B112" s="240"/>
      <c r="C112" s="984" t="s">
        <v>276</v>
      </c>
      <c r="D112" s="729"/>
      <c r="E112" s="729"/>
      <c r="F112" s="741"/>
      <c r="G112" s="741"/>
      <c r="H112" s="979"/>
      <c r="I112" s="980"/>
      <c r="J112" s="981"/>
    </row>
    <row r="113" spans="1:10" s="160" customFormat="1">
      <c r="A113" s="239"/>
      <c r="B113" s="240"/>
      <c r="C113" s="984" t="s">
        <v>277</v>
      </c>
      <c r="D113" s="729"/>
      <c r="E113" s="729"/>
      <c r="F113" s="741"/>
      <c r="G113" s="741"/>
      <c r="H113" s="979"/>
      <c r="I113" s="980"/>
      <c r="J113" s="981"/>
    </row>
    <row r="114" spans="1:10" s="160" customFormat="1">
      <c r="A114" s="239"/>
      <c r="B114" s="240"/>
      <c r="C114" s="984" t="s">
        <v>322</v>
      </c>
      <c r="D114" s="729"/>
      <c r="E114" s="729"/>
      <c r="F114" s="741"/>
      <c r="G114" s="741"/>
      <c r="H114" s="979"/>
      <c r="I114" s="980"/>
      <c r="J114" s="981"/>
    </row>
    <row r="115" spans="1:10" s="160" customFormat="1">
      <c r="A115" s="239"/>
      <c r="B115" s="240"/>
      <c r="C115" s="984" t="s">
        <v>323</v>
      </c>
      <c r="D115" s="729"/>
      <c r="E115" s="729"/>
      <c r="F115" s="741"/>
      <c r="G115" s="741"/>
      <c r="H115" s="979"/>
      <c r="I115" s="980"/>
      <c r="J115" s="981"/>
    </row>
    <row r="116" spans="1:10" s="160" customFormat="1">
      <c r="A116" s="239"/>
      <c r="B116" s="240"/>
      <c r="C116" s="984" t="s">
        <v>324</v>
      </c>
      <c r="D116" s="729"/>
      <c r="E116" s="729"/>
      <c r="F116" s="741"/>
      <c r="G116" s="741"/>
      <c r="H116" s="979"/>
      <c r="I116" s="980"/>
      <c r="J116" s="981"/>
    </row>
    <row r="117" spans="1:10" s="160" customFormat="1" ht="24">
      <c r="A117" s="239"/>
      <c r="B117" s="240"/>
      <c r="C117" s="585" t="s">
        <v>278</v>
      </c>
      <c r="D117" s="729"/>
      <c r="E117" s="729"/>
      <c r="F117" s="741"/>
      <c r="G117" s="741"/>
      <c r="H117" s="979"/>
      <c r="I117" s="980"/>
      <c r="J117" s="981"/>
    </row>
    <row r="118" spans="1:10" s="160" customFormat="1">
      <c r="A118" s="239"/>
      <c r="B118" s="240"/>
      <c r="C118" s="585" t="s">
        <v>279</v>
      </c>
      <c r="D118" s="729" t="s">
        <v>125</v>
      </c>
      <c r="E118" s="729">
        <v>1</v>
      </c>
      <c r="F118" s="741"/>
      <c r="G118" s="741">
        <f>E118*F118</f>
        <v>0</v>
      </c>
      <c r="H118" s="979"/>
      <c r="I118" s="980"/>
      <c r="J118" s="981"/>
    </row>
    <row r="119" spans="1:10" s="160" customFormat="1">
      <c r="A119" s="239"/>
      <c r="B119" s="240"/>
      <c r="C119" s="585"/>
      <c r="D119" s="729"/>
      <c r="E119" s="729"/>
      <c r="F119" s="741"/>
      <c r="G119" s="741"/>
      <c r="H119" s="979"/>
      <c r="I119" s="980"/>
      <c r="J119" s="981"/>
    </row>
    <row r="120" spans="1:10" s="160" customFormat="1" ht="24">
      <c r="A120" s="239" t="str">
        <f>$B$26</f>
        <v>II.</v>
      </c>
      <c r="B120" s="240">
        <f>COUNT($A$27:B118)+1</f>
        <v>20</v>
      </c>
      <c r="C120" s="202" t="s">
        <v>483</v>
      </c>
      <c r="D120" s="729"/>
      <c r="E120" s="239"/>
      <c r="F120" s="239"/>
      <c r="G120" s="239"/>
      <c r="H120" s="979"/>
      <c r="I120" s="980"/>
      <c r="J120" s="981"/>
    </row>
    <row r="121" spans="1:10" s="160" customFormat="1">
      <c r="A121" s="239"/>
      <c r="B121" s="240"/>
      <c r="C121" s="585" t="s">
        <v>484</v>
      </c>
      <c r="D121" s="729"/>
      <c r="E121" s="729"/>
      <c r="F121" s="741"/>
      <c r="G121" s="741"/>
      <c r="H121" s="979"/>
      <c r="I121" s="980"/>
      <c r="J121" s="981"/>
    </row>
    <row r="122" spans="1:10" s="160" customFormat="1">
      <c r="A122" s="239"/>
      <c r="B122" s="240"/>
      <c r="C122" s="585" t="s">
        <v>359</v>
      </c>
      <c r="D122" s="729"/>
      <c r="E122" s="729"/>
      <c r="F122" s="741"/>
      <c r="G122" s="741"/>
      <c r="H122" s="979"/>
      <c r="I122" s="980"/>
      <c r="J122" s="981"/>
    </row>
    <row r="123" spans="1:10" s="160" customFormat="1" ht="24">
      <c r="A123" s="239"/>
      <c r="B123" s="240"/>
      <c r="C123" s="822" t="s">
        <v>271</v>
      </c>
      <c r="D123" s="729"/>
      <c r="E123" s="729"/>
      <c r="F123" s="741"/>
      <c r="G123" s="741"/>
      <c r="H123" s="979"/>
      <c r="I123" s="980"/>
      <c r="J123" s="981"/>
    </row>
    <row r="124" spans="1:10" s="160" customFormat="1">
      <c r="A124" s="239"/>
      <c r="B124" s="240"/>
      <c r="C124" s="822" t="s">
        <v>485</v>
      </c>
      <c r="D124" s="729"/>
      <c r="E124" s="729"/>
      <c r="F124" s="741"/>
      <c r="G124" s="741"/>
      <c r="H124" s="979"/>
      <c r="I124" s="980"/>
      <c r="J124" s="981"/>
    </row>
    <row r="125" spans="1:10" s="160" customFormat="1">
      <c r="A125" s="239"/>
      <c r="B125" s="240"/>
      <c r="C125" s="585" t="s">
        <v>458</v>
      </c>
      <c r="D125" s="729"/>
      <c r="E125" s="729"/>
      <c r="F125" s="741"/>
      <c r="G125" s="741"/>
      <c r="H125" s="979"/>
      <c r="I125" s="980"/>
      <c r="J125" s="981"/>
    </row>
    <row r="126" spans="1:10" s="160" customFormat="1">
      <c r="A126" s="239"/>
      <c r="B126" s="240"/>
      <c r="C126" s="585" t="s">
        <v>460</v>
      </c>
      <c r="D126" s="729"/>
      <c r="E126" s="729"/>
      <c r="F126" s="741"/>
      <c r="G126" s="741"/>
      <c r="H126" s="979"/>
      <c r="I126" s="980"/>
      <c r="J126" s="981"/>
    </row>
    <row r="127" spans="1:10" s="160" customFormat="1">
      <c r="A127" s="239"/>
      <c r="B127" s="240"/>
      <c r="C127" s="585" t="s">
        <v>486</v>
      </c>
      <c r="D127" s="729"/>
      <c r="E127" s="729"/>
      <c r="F127" s="741"/>
      <c r="G127" s="741"/>
      <c r="H127" s="979"/>
      <c r="I127" s="980"/>
      <c r="J127" s="981"/>
    </row>
    <row r="128" spans="1:10" s="160" customFormat="1">
      <c r="A128" s="239"/>
      <c r="B128" s="240"/>
      <c r="C128" s="822" t="s">
        <v>272</v>
      </c>
      <c r="D128" s="729"/>
      <c r="E128" s="729"/>
      <c r="F128" s="741"/>
      <c r="G128" s="741"/>
      <c r="H128" s="979"/>
      <c r="I128" s="980"/>
      <c r="J128" s="981"/>
    </row>
    <row r="129" spans="1:10" s="160" customFormat="1" ht="12.75" customHeight="1">
      <c r="A129" s="239"/>
      <c r="B129" s="240"/>
      <c r="C129" s="989" t="s">
        <v>360</v>
      </c>
      <c r="D129" s="729"/>
      <c r="E129" s="729"/>
      <c r="F129" s="741"/>
      <c r="G129" s="741"/>
      <c r="H129" s="979"/>
      <c r="I129" s="980"/>
      <c r="J129" s="981"/>
    </row>
    <row r="130" spans="1:10" s="160" customFormat="1" ht="48">
      <c r="A130" s="239"/>
      <c r="B130" s="240"/>
      <c r="C130" s="985" t="s">
        <v>361</v>
      </c>
      <c r="D130" s="729"/>
      <c r="E130" s="729"/>
      <c r="F130" s="741"/>
      <c r="G130" s="741"/>
      <c r="H130" s="979"/>
      <c r="I130" s="980"/>
      <c r="J130" s="981"/>
    </row>
    <row r="131" spans="1:10" s="160" customFormat="1">
      <c r="A131" s="239"/>
      <c r="B131" s="240"/>
      <c r="C131" s="985" t="s">
        <v>487</v>
      </c>
      <c r="D131" s="729"/>
      <c r="E131" s="729"/>
      <c r="F131" s="741"/>
      <c r="G131" s="741"/>
      <c r="H131" s="979"/>
      <c r="I131" s="980"/>
      <c r="J131" s="981"/>
    </row>
    <row r="132" spans="1:10" s="160" customFormat="1">
      <c r="A132" s="239"/>
      <c r="B132" s="240"/>
      <c r="C132" s="985" t="s">
        <v>362</v>
      </c>
      <c r="D132" s="729"/>
      <c r="E132" s="729"/>
      <c r="F132" s="741"/>
      <c r="G132" s="741"/>
      <c r="H132" s="979"/>
      <c r="I132" s="980"/>
      <c r="J132" s="981"/>
    </row>
    <row r="133" spans="1:10" s="160" customFormat="1" ht="24">
      <c r="A133" s="239"/>
      <c r="B133" s="240"/>
      <c r="C133" s="985" t="s">
        <v>363</v>
      </c>
      <c r="D133" s="729"/>
      <c r="E133" s="729"/>
      <c r="F133" s="741"/>
      <c r="G133" s="741"/>
      <c r="H133" s="979"/>
      <c r="I133" s="980"/>
      <c r="J133" s="981"/>
    </row>
    <row r="134" spans="1:10" s="160" customFormat="1">
      <c r="A134" s="239"/>
      <c r="B134" s="240"/>
      <c r="C134" s="985" t="s">
        <v>365</v>
      </c>
      <c r="D134" s="729"/>
      <c r="E134" s="729"/>
      <c r="F134" s="741"/>
      <c r="G134" s="741"/>
      <c r="H134" s="979"/>
      <c r="I134" s="980"/>
      <c r="J134" s="981"/>
    </row>
    <row r="135" spans="1:10" s="160" customFormat="1">
      <c r="A135" s="239"/>
      <c r="B135" s="240"/>
      <c r="C135" s="985" t="s">
        <v>366</v>
      </c>
      <c r="D135" s="729"/>
      <c r="E135" s="729"/>
      <c r="F135" s="741"/>
      <c r="G135" s="741"/>
      <c r="H135" s="979"/>
      <c r="I135" s="980"/>
      <c r="J135" s="981"/>
    </row>
    <row r="136" spans="1:10" s="160" customFormat="1">
      <c r="A136" s="239"/>
      <c r="B136" s="240"/>
      <c r="C136" s="985" t="s">
        <v>367</v>
      </c>
      <c r="D136" s="729"/>
      <c r="E136" s="729"/>
      <c r="F136" s="741"/>
      <c r="G136" s="741"/>
      <c r="H136" s="979"/>
      <c r="I136" s="980"/>
      <c r="J136" s="981"/>
    </row>
    <row r="137" spans="1:10" s="160" customFormat="1">
      <c r="A137" s="239"/>
      <c r="B137" s="240"/>
      <c r="C137" s="985" t="s">
        <v>368</v>
      </c>
      <c r="D137" s="729"/>
      <c r="E137" s="729"/>
      <c r="F137" s="741"/>
      <c r="G137" s="741"/>
      <c r="H137" s="979"/>
      <c r="I137" s="980"/>
      <c r="J137" s="981"/>
    </row>
    <row r="138" spans="1:10" s="160" customFormat="1">
      <c r="A138" s="239"/>
      <c r="B138" s="240"/>
      <c r="C138" s="985" t="s">
        <v>369</v>
      </c>
      <c r="D138" s="729"/>
      <c r="E138" s="729"/>
      <c r="F138" s="741"/>
      <c r="G138" s="741"/>
      <c r="H138" s="979"/>
      <c r="I138" s="980"/>
      <c r="J138" s="981"/>
    </row>
    <row r="139" spans="1:10" s="160" customFormat="1">
      <c r="A139" s="239"/>
      <c r="B139" s="240"/>
      <c r="C139" s="985" t="s">
        <v>488</v>
      </c>
      <c r="D139" s="729"/>
      <c r="E139" s="729"/>
      <c r="F139" s="741"/>
      <c r="G139" s="741"/>
      <c r="H139" s="979"/>
      <c r="I139" s="980"/>
      <c r="J139" s="981"/>
    </row>
    <row r="140" spans="1:10" s="160" customFormat="1">
      <c r="A140" s="239"/>
      <c r="B140" s="240"/>
      <c r="C140" s="985" t="s">
        <v>364</v>
      </c>
      <c r="D140" s="729"/>
      <c r="E140" s="729"/>
      <c r="F140" s="741"/>
      <c r="G140" s="741"/>
      <c r="H140" s="979"/>
      <c r="I140" s="980"/>
      <c r="J140" s="981"/>
    </row>
    <row r="141" spans="1:10" s="160" customFormat="1" ht="24">
      <c r="A141" s="239"/>
      <c r="B141" s="240"/>
      <c r="C141" s="985" t="s">
        <v>489</v>
      </c>
      <c r="D141" s="729"/>
      <c r="E141" s="729"/>
      <c r="F141" s="741"/>
      <c r="G141" s="741"/>
      <c r="H141" s="979"/>
      <c r="I141" s="980"/>
      <c r="J141" s="981"/>
    </row>
    <row r="142" spans="1:10" s="160" customFormat="1">
      <c r="A142" s="239"/>
      <c r="B142" s="240"/>
      <c r="C142" s="985" t="s">
        <v>490</v>
      </c>
      <c r="D142" s="729"/>
      <c r="E142" s="729"/>
      <c r="F142" s="741"/>
      <c r="G142" s="741"/>
      <c r="H142" s="979"/>
      <c r="I142" s="980"/>
      <c r="J142" s="981"/>
    </row>
    <row r="143" spans="1:10" s="160" customFormat="1" ht="36">
      <c r="A143" s="239"/>
      <c r="B143" s="240"/>
      <c r="C143" s="585" t="s">
        <v>370</v>
      </c>
      <c r="D143" s="729"/>
      <c r="E143" s="729"/>
      <c r="F143" s="741"/>
      <c r="G143" s="741"/>
      <c r="H143" s="979"/>
      <c r="I143" s="980"/>
      <c r="J143" s="981"/>
    </row>
    <row r="144" spans="1:10" s="160" customFormat="1" ht="24">
      <c r="A144" s="239"/>
      <c r="B144" s="240"/>
      <c r="C144" s="585" t="s">
        <v>371</v>
      </c>
      <c r="D144" s="729"/>
      <c r="E144" s="729"/>
      <c r="F144" s="741"/>
      <c r="G144" s="741"/>
      <c r="H144" s="979"/>
      <c r="I144" s="980"/>
      <c r="J144" s="981"/>
    </row>
    <row r="145" spans="1:10" s="160" customFormat="1" ht="24">
      <c r="A145" s="239"/>
      <c r="B145" s="240"/>
      <c r="C145" s="585" t="s">
        <v>372</v>
      </c>
      <c r="D145" s="729"/>
      <c r="E145" s="729"/>
      <c r="F145" s="741"/>
      <c r="G145" s="741"/>
      <c r="H145" s="979"/>
      <c r="I145" s="980"/>
      <c r="J145" s="981"/>
    </row>
    <row r="146" spans="1:10" s="160" customFormat="1">
      <c r="A146" s="239"/>
      <c r="B146" s="240"/>
      <c r="C146" s="585" t="s">
        <v>273</v>
      </c>
      <c r="D146" s="729"/>
      <c r="E146" s="729"/>
      <c r="F146" s="741"/>
      <c r="G146" s="741"/>
      <c r="H146" s="979"/>
      <c r="I146" s="980"/>
      <c r="J146" s="981"/>
    </row>
    <row r="147" spans="1:10" s="160" customFormat="1">
      <c r="A147" s="239"/>
      <c r="B147" s="240"/>
      <c r="C147" s="985" t="s">
        <v>373</v>
      </c>
      <c r="D147" s="729"/>
      <c r="E147" s="729"/>
      <c r="F147" s="741"/>
      <c r="G147" s="741"/>
      <c r="H147" s="979"/>
      <c r="I147" s="980"/>
      <c r="J147" s="981"/>
    </row>
    <row r="148" spans="1:10" s="160" customFormat="1" ht="24">
      <c r="A148" s="239"/>
      <c r="B148" s="240"/>
      <c r="C148" s="985" t="s">
        <v>473</v>
      </c>
      <c r="D148" s="729"/>
      <c r="E148" s="729"/>
      <c r="F148" s="741"/>
      <c r="G148" s="741"/>
      <c r="H148" s="979"/>
      <c r="I148" s="980"/>
      <c r="J148" s="981"/>
    </row>
    <row r="149" spans="1:10" s="160" customFormat="1" ht="24">
      <c r="A149" s="239"/>
      <c r="B149" s="240"/>
      <c r="C149" s="985" t="s">
        <v>474</v>
      </c>
      <c r="D149" s="729"/>
      <c r="E149" s="729"/>
      <c r="F149" s="741"/>
      <c r="G149" s="741"/>
      <c r="H149" s="979"/>
      <c r="I149" s="980"/>
      <c r="J149" s="981"/>
    </row>
    <row r="150" spans="1:10" s="160" customFormat="1">
      <c r="A150" s="239"/>
      <c r="B150" s="240"/>
      <c r="C150" s="985" t="s">
        <v>491</v>
      </c>
      <c r="D150" s="729"/>
      <c r="E150" s="729"/>
      <c r="F150" s="741"/>
      <c r="G150" s="741"/>
      <c r="H150" s="979"/>
      <c r="I150" s="980"/>
      <c r="J150" s="981"/>
    </row>
    <row r="151" spans="1:10" s="160" customFormat="1">
      <c r="A151" s="239"/>
      <c r="B151" s="240"/>
      <c r="C151" s="985" t="s">
        <v>492</v>
      </c>
      <c r="D151" s="729"/>
      <c r="E151" s="729"/>
      <c r="F151" s="741"/>
      <c r="G151" s="741"/>
      <c r="H151" s="979"/>
      <c r="I151" s="980"/>
      <c r="J151" s="981"/>
    </row>
    <row r="152" spans="1:10" s="160" customFormat="1" ht="24">
      <c r="A152" s="239"/>
      <c r="B152" s="240"/>
      <c r="C152" s="984" t="s">
        <v>493</v>
      </c>
      <c r="D152" s="729"/>
      <c r="E152" s="729"/>
      <c r="F152" s="741"/>
      <c r="G152" s="741"/>
      <c r="H152" s="979"/>
      <c r="I152" s="980"/>
      <c r="J152" s="981"/>
    </row>
    <row r="153" spans="1:10" s="160" customFormat="1" ht="24">
      <c r="A153" s="239"/>
      <c r="B153" s="240"/>
      <c r="C153" s="822" t="s">
        <v>494</v>
      </c>
      <c r="D153" s="729"/>
      <c r="E153" s="729"/>
      <c r="F153" s="741"/>
      <c r="G153" s="741"/>
      <c r="H153" s="979"/>
      <c r="I153" s="980"/>
      <c r="J153" s="981"/>
    </row>
    <row r="154" spans="1:10" s="160" customFormat="1">
      <c r="A154" s="239"/>
      <c r="B154" s="240"/>
      <c r="C154" s="990" t="s">
        <v>495</v>
      </c>
      <c r="D154" s="729"/>
      <c r="E154" s="729"/>
      <c r="F154" s="741"/>
      <c r="G154" s="741"/>
      <c r="H154" s="979"/>
      <c r="I154" s="980"/>
      <c r="J154" s="981"/>
    </row>
    <row r="155" spans="1:10" s="160" customFormat="1">
      <c r="A155" s="239"/>
      <c r="B155" s="240"/>
      <c r="C155" s="585" t="s">
        <v>320</v>
      </c>
      <c r="D155" s="729"/>
      <c r="E155" s="729"/>
      <c r="F155" s="741"/>
      <c r="G155" s="741"/>
      <c r="H155" s="979"/>
      <c r="I155" s="980"/>
      <c r="J155" s="981"/>
    </row>
    <row r="156" spans="1:10" s="160" customFormat="1">
      <c r="A156" s="239"/>
      <c r="B156" s="240"/>
      <c r="C156" s="985" t="s">
        <v>319</v>
      </c>
      <c r="D156" s="729"/>
      <c r="E156" s="729"/>
      <c r="F156" s="741"/>
      <c r="G156" s="741"/>
      <c r="H156" s="979"/>
      <c r="I156" s="980"/>
      <c r="J156" s="981"/>
    </row>
    <row r="157" spans="1:10" s="160" customFormat="1">
      <c r="A157" s="239"/>
      <c r="B157" s="240"/>
      <c r="C157" s="985" t="s">
        <v>321</v>
      </c>
      <c r="D157" s="729"/>
      <c r="E157" s="729"/>
      <c r="F157" s="741"/>
      <c r="G157" s="741"/>
      <c r="H157" s="979"/>
      <c r="I157" s="980"/>
      <c r="J157" s="981"/>
    </row>
    <row r="158" spans="1:10" s="160" customFormat="1" ht="48">
      <c r="A158" s="239"/>
      <c r="B158" s="240"/>
      <c r="C158" s="585" t="s">
        <v>496</v>
      </c>
      <c r="D158" s="729"/>
      <c r="E158" s="729"/>
      <c r="F158" s="741"/>
      <c r="G158" s="741"/>
      <c r="H158" s="979"/>
      <c r="I158" s="980"/>
      <c r="J158" s="981"/>
    </row>
    <row r="159" spans="1:10" s="160" customFormat="1" ht="48" customHeight="1">
      <c r="A159" s="239"/>
      <c r="B159" s="240"/>
      <c r="C159" s="585" t="s">
        <v>497</v>
      </c>
      <c r="D159" s="729"/>
      <c r="E159" s="729"/>
      <c r="F159" s="741"/>
      <c r="G159" s="741"/>
      <c r="H159" s="979"/>
      <c r="I159" s="980"/>
      <c r="J159" s="981"/>
    </row>
    <row r="160" spans="1:10" s="160" customFormat="1">
      <c r="A160" s="239"/>
      <c r="B160" s="240"/>
      <c r="C160" s="585" t="s">
        <v>498</v>
      </c>
      <c r="D160" s="729"/>
      <c r="E160" s="729"/>
      <c r="F160" s="741"/>
      <c r="G160" s="741"/>
      <c r="H160" s="979"/>
      <c r="I160" s="980"/>
      <c r="J160" s="981"/>
    </row>
    <row r="161" spans="1:10" s="160" customFormat="1">
      <c r="A161" s="239"/>
      <c r="B161" s="240"/>
      <c r="C161" s="988" t="s">
        <v>481</v>
      </c>
      <c r="D161" s="729"/>
      <c r="E161" s="729"/>
      <c r="F161" s="741"/>
      <c r="G161" s="741"/>
      <c r="H161" s="979"/>
      <c r="I161" s="980"/>
      <c r="J161" s="981"/>
    </row>
    <row r="162" spans="1:10" s="160" customFormat="1">
      <c r="A162" s="239"/>
      <c r="B162" s="240"/>
      <c r="C162" s="988" t="s">
        <v>482</v>
      </c>
      <c r="D162" s="729"/>
      <c r="E162" s="729"/>
      <c r="F162" s="741"/>
      <c r="G162" s="741"/>
      <c r="H162" s="979"/>
      <c r="I162" s="980"/>
      <c r="J162" s="981"/>
    </row>
    <row r="163" spans="1:10" s="160" customFormat="1">
      <c r="A163" s="239"/>
      <c r="B163" s="240"/>
      <c r="C163" s="987" t="s">
        <v>274</v>
      </c>
      <c r="D163" s="729"/>
      <c r="E163" s="729"/>
      <c r="F163" s="741"/>
      <c r="G163" s="741"/>
      <c r="H163" s="979"/>
      <c r="I163" s="980"/>
      <c r="J163" s="981"/>
    </row>
    <row r="164" spans="1:10" s="160" customFormat="1">
      <c r="A164" s="239"/>
      <c r="B164" s="240"/>
      <c r="C164" s="984" t="s">
        <v>275</v>
      </c>
      <c r="D164" s="729"/>
      <c r="E164" s="729"/>
      <c r="F164" s="741"/>
      <c r="G164" s="741"/>
      <c r="H164" s="979"/>
      <c r="I164" s="980"/>
      <c r="J164" s="981"/>
    </row>
    <row r="165" spans="1:10" s="160" customFormat="1">
      <c r="A165" s="239"/>
      <c r="B165" s="240"/>
      <c r="C165" s="984" t="s">
        <v>276</v>
      </c>
      <c r="D165" s="729"/>
      <c r="E165" s="729"/>
      <c r="F165" s="741"/>
      <c r="G165" s="741"/>
      <c r="H165" s="979"/>
      <c r="I165" s="980"/>
      <c r="J165" s="981"/>
    </row>
    <row r="166" spans="1:10" s="160" customFormat="1">
      <c r="A166" s="239"/>
      <c r="B166" s="240"/>
      <c r="C166" s="984" t="s">
        <v>277</v>
      </c>
      <c r="D166" s="729"/>
      <c r="E166" s="729"/>
      <c r="F166" s="741"/>
      <c r="G166" s="741"/>
      <c r="H166" s="979"/>
      <c r="I166" s="980"/>
      <c r="J166" s="981"/>
    </row>
    <row r="167" spans="1:10" s="160" customFormat="1">
      <c r="A167" s="239"/>
      <c r="B167" s="240"/>
      <c r="C167" s="984" t="s">
        <v>322</v>
      </c>
      <c r="D167" s="729"/>
      <c r="E167" s="729"/>
      <c r="F167" s="741"/>
      <c r="G167" s="741"/>
      <c r="H167" s="979"/>
      <c r="I167" s="980"/>
      <c r="J167" s="981"/>
    </row>
    <row r="168" spans="1:10" s="160" customFormat="1">
      <c r="A168" s="239"/>
      <c r="B168" s="240"/>
      <c r="C168" s="984" t="s">
        <v>323</v>
      </c>
      <c r="D168" s="729"/>
      <c r="E168" s="729"/>
      <c r="F168" s="741"/>
      <c r="G168" s="741"/>
      <c r="H168" s="979"/>
      <c r="I168" s="980"/>
      <c r="J168" s="981"/>
    </row>
    <row r="169" spans="1:10" s="160" customFormat="1">
      <c r="A169" s="239"/>
      <c r="B169" s="240"/>
      <c r="C169" s="984" t="s">
        <v>324</v>
      </c>
      <c r="D169" s="729"/>
      <c r="E169" s="729"/>
      <c r="F169" s="741"/>
      <c r="G169" s="741"/>
      <c r="H169" s="979"/>
      <c r="I169" s="980"/>
      <c r="J169" s="981"/>
    </row>
    <row r="170" spans="1:10" s="160" customFormat="1" ht="24">
      <c r="A170" s="239"/>
      <c r="B170" s="240"/>
      <c r="C170" s="585" t="s">
        <v>278</v>
      </c>
      <c r="D170" s="729"/>
      <c r="E170" s="729"/>
      <c r="F170" s="741"/>
      <c r="G170" s="741"/>
      <c r="H170" s="979"/>
      <c r="I170" s="980"/>
      <c r="J170" s="981"/>
    </row>
    <row r="171" spans="1:10" s="160" customFormat="1">
      <c r="A171" s="239"/>
      <c r="B171" s="240"/>
      <c r="C171" s="585" t="s">
        <v>279</v>
      </c>
      <c r="D171" s="729" t="s">
        <v>125</v>
      </c>
      <c r="E171" s="729">
        <v>1</v>
      </c>
      <c r="F171" s="741"/>
      <c r="G171" s="741">
        <f>E171*F171</f>
        <v>0</v>
      </c>
      <c r="H171" s="979"/>
      <c r="I171" s="980"/>
      <c r="J171" s="981"/>
    </row>
    <row r="172" spans="1:10" s="160" customFormat="1">
      <c r="A172" s="239"/>
      <c r="B172" s="240"/>
      <c r="C172" s="585"/>
      <c r="D172" s="729"/>
      <c r="E172" s="729"/>
      <c r="F172" s="741"/>
      <c r="G172" s="741"/>
      <c r="H172" s="979"/>
      <c r="I172" s="980"/>
      <c r="J172" s="981"/>
    </row>
    <row r="173" spans="1:10" s="160" customFormat="1" ht="24">
      <c r="A173" s="239" t="str">
        <f>$B$26</f>
        <v>II.</v>
      </c>
      <c r="B173" s="240">
        <f>COUNT($A$27:B171)+1</f>
        <v>21</v>
      </c>
      <c r="C173" s="202" t="s">
        <v>499</v>
      </c>
      <c r="D173" s="729"/>
      <c r="E173" s="239"/>
      <c r="F173" s="239"/>
      <c r="G173" s="239"/>
      <c r="H173" s="979"/>
      <c r="I173" s="980"/>
      <c r="J173" s="981"/>
    </row>
    <row r="174" spans="1:10" s="160" customFormat="1">
      <c r="A174" s="239"/>
      <c r="B174" s="240"/>
      <c r="C174" s="585" t="s">
        <v>500</v>
      </c>
      <c r="D174" s="729"/>
      <c r="E174" s="729"/>
      <c r="F174" s="741"/>
      <c r="G174" s="741"/>
      <c r="H174" s="979"/>
      <c r="I174" s="980"/>
      <c r="J174" s="981"/>
    </row>
    <row r="175" spans="1:10" s="160" customFormat="1">
      <c r="A175" s="239"/>
      <c r="B175" s="240"/>
      <c r="C175" s="585" t="s">
        <v>359</v>
      </c>
      <c r="D175" s="729"/>
      <c r="E175" s="729"/>
      <c r="F175" s="741"/>
      <c r="G175" s="741"/>
      <c r="H175" s="979"/>
      <c r="I175" s="980"/>
      <c r="J175" s="981"/>
    </row>
    <row r="176" spans="1:10" s="160" customFormat="1" ht="24">
      <c r="A176" s="239"/>
      <c r="B176" s="240"/>
      <c r="C176" s="822" t="s">
        <v>271</v>
      </c>
      <c r="D176" s="729"/>
      <c r="E176" s="729"/>
      <c r="F176" s="741"/>
      <c r="G176" s="741"/>
      <c r="H176" s="979"/>
      <c r="I176" s="980"/>
      <c r="J176" s="981"/>
    </row>
    <row r="177" spans="1:10" s="160" customFormat="1">
      <c r="A177" s="239"/>
      <c r="B177" s="240"/>
      <c r="C177" s="822" t="s">
        <v>485</v>
      </c>
      <c r="D177" s="729"/>
      <c r="E177" s="729"/>
      <c r="F177" s="741"/>
      <c r="G177" s="741"/>
      <c r="H177" s="979"/>
      <c r="I177" s="980"/>
      <c r="J177" s="981"/>
    </row>
    <row r="178" spans="1:10" s="160" customFormat="1">
      <c r="A178" s="239"/>
      <c r="B178" s="240"/>
      <c r="C178" s="585" t="s">
        <v>503</v>
      </c>
      <c r="D178" s="729"/>
      <c r="E178" s="729"/>
      <c r="F178" s="741"/>
      <c r="G178" s="741"/>
      <c r="H178" s="979"/>
      <c r="I178" s="980"/>
      <c r="J178" s="981"/>
    </row>
    <row r="179" spans="1:10" s="160" customFormat="1">
      <c r="A179" s="239"/>
      <c r="B179" s="240"/>
      <c r="C179" s="585" t="s">
        <v>502</v>
      </c>
      <c r="D179" s="729"/>
      <c r="E179" s="729"/>
      <c r="F179" s="741"/>
      <c r="G179" s="741"/>
      <c r="H179" s="979"/>
      <c r="I179" s="980"/>
      <c r="J179" s="981"/>
    </row>
    <row r="180" spans="1:10" s="160" customFormat="1">
      <c r="A180" s="239"/>
      <c r="B180" s="240"/>
      <c r="C180" s="585" t="s">
        <v>501</v>
      </c>
      <c r="D180" s="729"/>
      <c r="E180" s="729"/>
      <c r="F180" s="741"/>
      <c r="G180" s="741"/>
      <c r="H180" s="979"/>
      <c r="I180" s="980"/>
      <c r="J180" s="981"/>
    </row>
    <row r="181" spans="1:10" s="160" customFormat="1">
      <c r="A181" s="239"/>
      <c r="B181" s="240"/>
      <c r="C181" s="822" t="s">
        <v>272</v>
      </c>
      <c r="D181" s="729"/>
      <c r="E181" s="729"/>
      <c r="F181" s="741"/>
      <c r="G181" s="741"/>
      <c r="H181" s="979"/>
      <c r="I181" s="980"/>
      <c r="J181" s="981"/>
    </row>
    <row r="182" spans="1:10" s="160" customFormat="1" ht="24">
      <c r="A182" s="239"/>
      <c r="B182" s="240"/>
      <c r="C182" s="985" t="s">
        <v>471</v>
      </c>
      <c r="D182" s="729"/>
      <c r="E182" s="729"/>
      <c r="F182" s="741"/>
      <c r="G182" s="741"/>
      <c r="H182" s="979"/>
      <c r="I182" s="980"/>
      <c r="J182" s="981"/>
    </row>
    <row r="183" spans="1:10" s="160" customFormat="1" ht="48">
      <c r="A183" s="239"/>
      <c r="B183" s="240"/>
      <c r="C183" s="985" t="s">
        <v>472</v>
      </c>
      <c r="D183" s="729"/>
      <c r="E183" s="729"/>
      <c r="F183" s="741"/>
      <c r="G183" s="741"/>
      <c r="H183" s="979"/>
      <c r="I183" s="980"/>
      <c r="J183" s="981"/>
    </row>
    <row r="184" spans="1:10" s="160" customFormat="1">
      <c r="A184" s="239"/>
      <c r="B184" s="240"/>
      <c r="C184" s="985" t="s">
        <v>461</v>
      </c>
      <c r="D184" s="729"/>
      <c r="E184" s="729"/>
      <c r="F184" s="741"/>
      <c r="G184" s="741"/>
      <c r="H184" s="979"/>
      <c r="I184" s="980"/>
      <c r="J184" s="981"/>
    </row>
    <row r="185" spans="1:10" s="160" customFormat="1" ht="36">
      <c r="A185" s="239"/>
      <c r="B185" s="240"/>
      <c r="C185" s="985" t="s">
        <v>462</v>
      </c>
      <c r="D185" s="729"/>
      <c r="E185" s="729"/>
      <c r="F185" s="741"/>
      <c r="G185" s="741"/>
      <c r="H185" s="979"/>
      <c r="I185" s="980"/>
      <c r="J185" s="981"/>
    </row>
    <row r="186" spans="1:10" s="160" customFormat="1">
      <c r="A186" s="239"/>
      <c r="B186" s="240"/>
      <c r="C186" s="985" t="s">
        <v>463</v>
      </c>
      <c r="D186" s="729"/>
      <c r="E186" s="729"/>
      <c r="F186" s="741"/>
      <c r="G186" s="741"/>
      <c r="H186" s="979"/>
      <c r="I186" s="980"/>
      <c r="J186" s="981"/>
    </row>
    <row r="187" spans="1:10" s="160" customFormat="1">
      <c r="A187" s="239"/>
      <c r="B187" s="240"/>
      <c r="C187" s="985" t="s">
        <v>464</v>
      </c>
      <c r="D187" s="729"/>
      <c r="E187" s="729"/>
      <c r="F187" s="741"/>
      <c r="G187" s="741"/>
      <c r="H187" s="979"/>
      <c r="I187" s="980"/>
      <c r="J187" s="981"/>
    </row>
    <row r="188" spans="1:10" s="160" customFormat="1">
      <c r="A188" s="239"/>
      <c r="B188" s="240"/>
      <c r="C188" s="985" t="s">
        <v>465</v>
      </c>
      <c r="D188" s="729"/>
      <c r="E188" s="729"/>
      <c r="F188" s="741"/>
      <c r="G188" s="741"/>
      <c r="H188" s="979"/>
      <c r="I188" s="980"/>
      <c r="J188" s="981"/>
    </row>
    <row r="189" spans="1:10" s="160" customFormat="1">
      <c r="A189" s="239"/>
      <c r="B189" s="240"/>
      <c r="C189" s="985" t="s">
        <v>466</v>
      </c>
      <c r="D189" s="729"/>
      <c r="E189" s="729"/>
      <c r="F189" s="741"/>
      <c r="G189" s="741"/>
      <c r="H189" s="979"/>
      <c r="I189" s="980"/>
      <c r="J189" s="981"/>
    </row>
    <row r="190" spans="1:10" s="160" customFormat="1">
      <c r="A190" s="239"/>
      <c r="B190" s="240"/>
      <c r="C190" s="985" t="s">
        <v>467</v>
      </c>
      <c r="D190" s="729"/>
      <c r="E190" s="729"/>
      <c r="F190" s="741"/>
      <c r="G190" s="741"/>
      <c r="H190" s="979"/>
      <c r="I190" s="980"/>
      <c r="J190" s="981"/>
    </row>
    <row r="191" spans="1:10" s="160" customFormat="1" ht="36">
      <c r="A191" s="239"/>
      <c r="B191" s="240"/>
      <c r="C191" s="985" t="s">
        <v>317</v>
      </c>
      <c r="D191" s="729"/>
      <c r="E191" s="729"/>
      <c r="F191" s="741"/>
      <c r="G191" s="741"/>
      <c r="H191" s="979"/>
      <c r="I191" s="980"/>
      <c r="J191" s="981"/>
    </row>
    <row r="192" spans="1:10" s="160" customFormat="1" ht="24">
      <c r="A192" s="239"/>
      <c r="B192" s="240"/>
      <c r="C192" s="985" t="s">
        <v>318</v>
      </c>
      <c r="D192" s="729"/>
      <c r="E192" s="729"/>
      <c r="F192" s="741"/>
      <c r="G192" s="741"/>
      <c r="H192" s="979"/>
      <c r="I192" s="980"/>
      <c r="J192" s="981"/>
    </row>
    <row r="193" spans="1:10" s="160" customFormat="1">
      <c r="A193" s="239"/>
      <c r="B193" s="240"/>
      <c r="C193" s="985" t="s">
        <v>376</v>
      </c>
      <c r="D193" s="729"/>
      <c r="E193" s="729"/>
      <c r="F193" s="741"/>
      <c r="G193" s="741"/>
      <c r="H193" s="979"/>
      <c r="I193" s="980"/>
      <c r="J193" s="981"/>
    </row>
    <row r="194" spans="1:10" s="160" customFormat="1" ht="24">
      <c r="A194" s="239"/>
      <c r="B194" s="240"/>
      <c r="C194" s="985" t="s">
        <v>468</v>
      </c>
      <c r="D194" s="729"/>
      <c r="E194" s="729"/>
      <c r="F194" s="741"/>
      <c r="G194" s="741"/>
      <c r="H194" s="979"/>
      <c r="I194" s="980"/>
      <c r="J194" s="981"/>
    </row>
    <row r="195" spans="1:10" s="160" customFormat="1">
      <c r="A195" s="239"/>
      <c r="B195" s="240"/>
      <c r="C195" s="985" t="s">
        <v>469</v>
      </c>
      <c r="D195" s="729"/>
      <c r="E195" s="729"/>
      <c r="F195" s="741"/>
      <c r="G195" s="741"/>
      <c r="H195" s="979"/>
      <c r="I195" s="980"/>
      <c r="J195" s="981"/>
    </row>
    <row r="196" spans="1:10" s="160" customFormat="1" ht="24">
      <c r="A196" s="239"/>
      <c r="B196" s="240"/>
      <c r="C196" s="985" t="s">
        <v>470</v>
      </c>
      <c r="D196" s="729"/>
      <c r="E196" s="729"/>
      <c r="F196" s="741"/>
      <c r="G196" s="741"/>
      <c r="H196" s="979"/>
      <c r="I196" s="980"/>
      <c r="J196" s="981"/>
    </row>
    <row r="197" spans="1:10" s="160" customFormat="1" ht="36">
      <c r="A197" s="239"/>
      <c r="B197" s="240"/>
      <c r="C197" s="585" t="s">
        <v>370</v>
      </c>
      <c r="D197" s="729"/>
      <c r="E197" s="729"/>
      <c r="F197" s="741"/>
      <c r="G197" s="741"/>
      <c r="H197" s="979"/>
      <c r="I197" s="980"/>
      <c r="J197" s="981"/>
    </row>
    <row r="198" spans="1:10" s="160" customFormat="1" ht="24">
      <c r="A198" s="239"/>
      <c r="B198" s="240"/>
      <c r="C198" s="585" t="s">
        <v>371</v>
      </c>
      <c r="D198" s="729"/>
      <c r="E198" s="729"/>
      <c r="F198" s="741"/>
      <c r="G198" s="741"/>
      <c r="H198" s="979"/>
      <c r="I198" s="980"/>
      <c r="J198" s="981"/>
    </row>
    <row r="199" spans="1:10" s="160" customFormat="1" ht="24">
      <c r="A199" s="239"/>
      <c r="B199" s="240"/>
      <c r="C199" s="585" t="s">
        <v>372</v>
      </c>
      <c r="D199" s="729"/>
      <c r="E199" s="729"/>
      <c r="F199" s="741"/>
      <c r="G199" s="741"/>
      <c r="H199" s="979"/>
      <c r="I199" s="980"/>
      <c r="J199" s="981"/>
    </row>
    <row r="200" spans="1:10" s="160" customFormat="1">
      <c r="A200" s="239"/>
      <c r="B200" s="240"/>
      <c r="C200" s="585" t="s">
        <v>273</v>
      </c>
      <c r="D200" s="729"/>
      <c r="E200" s="729"/>
      <c r="F200" s="741"/>
      <c r="G200" s="741"/>
      <c r="H200" s="979"/>
      <c r="I200" s="980"/>
      <c r="J200" s="981"/>
    </row>
    <row r="201" spans="1:10" s="160" customFormat="1">
      <c r="A201" s="239"/>
      <c r="B201" s="240"/>
      <c r="C201" s="985" t="s">
        <v>373</v>
      </c>
      <c r="D201" s="729"/>
      <c r="E201" s="729"/>
      <c r="F201" s="741"/>
      <c r="G201" s="741"/>
      <c r="H201" s="979"/>
      <c r="I201" s="980"/>
      <c r="J201" s="981"/>
    </row>
    <row r="202" spans="1:10" s="160" customFormat="1" ht="24">
      <c r="A202" s="239"/>
      <c r="B202" s="240"/>
      <c r="C202" s="985" t="s">
        <v>473</v>
      </c>
      <c r="D202" s="729"/>
      <c r="E202" s="729"/>
      <c r="F202" s="741"/>
      <c r="G202" s="741"/>
      <c r="H202" s="979"/>
      <c r="I202" s="980"/>
      <c r="J202" s="981"/>
    </row>
    <row r="203" spans="1:10" s="160" customFormat="1" ht="24">
      <c r="A203" s="239"/>
      <c r="B203" s="240"/>
      <c r="C203" s="985" t="s">
        <v>474</v>
      </c>
      <c r="D203" s="729"/>
      <c r="E203" s="729"/>
      <c r="F203" s="741"/>
      <c r="G203" s="741"/>
      <c r="H203" s="979"/>
      <c r="I203" s="980"/>
      <c r="J203" s="981"/>
    </row>
    <row r="204" spans="1:10" s="160" customFormat="1">
      <c r="A204" s="239"/>
      <c r="B204" s="240"/>
      <c r="C204" s="986" t="s">
        <v>475</v>
      </c>
      <c r="D204" s="729"/>
      <c r="E204" s="729"/>
      <c r="F204" s="741"/>
      <c r="G204" s="741"/>
      <c r="H204" s="979"/>
      <c r="I204" s="980"/>
      <c r="J204" s="981"/>
    </row>
    <row r="205" spans="1:10" s="160" customFormat="1" ht="24">
      <c r="A205" s="239"/>
      <c r="B205" s="240"/>
      <c r="C205" s="585" t="s">
        <v>504</v>
      </c>
      <c r="D205" s="729"/>
      <c r="E205" s="729"/>
      <c r="F205" s="741"/>
      <c r="G205" s="741"/>
      <c r="H205" s="979"/>
      <c r="I205" s="980"/>
      <c r="J205" s="981"/>
    </row>
    <row r="206" spans="1:10" s="160" customFormat="1">
      <c r="A206" s="239"/>
      <c r="B206" s="240"/>
      <c r="C206" s="987" t="s">
        <v>374</v>
      </c>
      <c r="D206" s="729"/>
      <c r="E206" s="729"/>
      <c r="F206" s="741"/>
      <c r="G206" s="741"/>
      <c r="H206" s="979"/>
      <c r="I206" s="980"/>
      <c r="J206" s="981"/>
    </row>
    <row r="207" spans="1:10" s="160" customFormat="1">
      <c r="A207" s="239"/>
      <c r="B207" s="240"/>
      <c r="C207" s="585" t="s">
        <v>320</v>
      </c>
      <c r="D207" s="729"/>
      <c r="E207" s="729"/>
      <c r="F207" s="741"/>
      <c r="G207" s="741"/>
      <c r="H207" s="979"/>
      <c r="I207" s="980"/>
      <c r="J207" s="981"/>
    </row>
    <row r="208" spans="1:10" s="160" customFormat="1">
      <c r="A208" s="239"/>
      <c r="B208" s="240"/>
      <c r="C208" s="985" t="s">
        <v>375</v>
      </c>
      <c r="D208" s="729"/>
      <c r="E208" s="729"/>
      <c r="F208" s="741"/>
      <c r="G208" s="741"/>
      <c r="H208" s="979"/>
      <c r="I208" s="980"/>
      <c r="J208" s="981"/>
    </row>
    <row r="209" spans="1:10" s="160" customFormat="1">
      <c r="A209" s="239"/>
      <c r="B209" s="240"/>
      <c r="C209" s="985" t="s">
        <v>321</v>
      </c>
      <c r="D209" s="729"/>
      <c r="E209" s="729"/>
      <c r="F209" s="741"/>
      <c r="G209" s="741"/>
      <c r="H209" s="979"/>
      <c r="I209" s="980"/>
      <c r="J209" s="981"/>
    </row>
    <row r="210" spans="1:10" s="160" customFormat="1" ht="48">
      <c r="A210" s="239"/>
      <c r="B210" s="240"/>
      <c r="C210" s="585" t="s">
        <v>477</v>
      </c>
      <c r="D210" s="729"/>
      <c r="E210" s="729"/>
      <c r="F210" s="741"/>
      <c r="G210" s="741"/>
      <c r="H210" s="979"/>
      <c r="I210" s="980"/>
      <c r="J210" s="981"/>
    </row>
    <row r="211" spans="1:10" s="160" customFormat="1" ht="60">
      <c r="A211" s="239"/>
      <c r="B211" s="240"/>
      <c r="C211" s="585" t="s">
        <v>479</v>
      </c>
      <c r="D211" s="729"/>
      <c r="E211" s="729"/>
      <c r="F211" s="741"/>
      <c r="G211" s="741"/>
      <c r="H211" s="979"/>
      <c r="I211" s="980"/>
      <c r="J211" s="981"/>
    </row>
    <row r="212" spans="1:10" s="160" customFormat="1">
      <c r="A212" s="239"/>
      <c r="B212" s="240"/>
      <c r="C212" s="585" t="s">
        <v>480</v>
      </c>
      <c r="D212" s="729"/>
      <c r="E212" s="729"/>
      <c r="F212" s="741"/>
      <c r="G212" s="741"/>
      <c r="H212" s="979"/>
      <c r="I212" s="980"/>
      <c r="J212" s="981"/>
    </row>
    <row r="213" spans="1:10" s="160" customFormat="1">
      <c r="A213" s="239"/>
      <c r="B213" s="240"/>
      <c r="C213" s="988" t="s">
        <v>481</v>
      </c>
      <c r="D213" s="729"/>
      <c r="E213" s="729"/>
      <c r="F213" s="741"/>
      <c r="G213" s="741"/>
      <c r="H213" s="979"/>
      <c r="I213" s="980"/>
      <c r="J213" s="981"/>
    </row>
    <row r="214" spans="1:10" s="160" customFormat="1">
      <c r="A214" s="239"/>
      <c r="B214" s="240"/>
      <c r="C214" s="988" t="s">
        <v>482</v>
      </c>
      <c r="D214" s="729"/>
      <c r="E214" s="729"/>
      <c r="F214" s="741"/>
      <c r="G214" s="741"/>
      <c r="H214" s="979"/>
      <c r="I214" s="980"/>
      <c r="J214" s="981"/>
    </row>
    <row r="215" spans="1:10" s="160" customFormat="1">
      <c r="A215" s="239"/>
      <c r="B215" s="240"/>
      <c r="C215" s="987" t="s">
        <v>274</v>
      </c>
      <c r="D215" s="729"/>
      <c r="E215" s="729"/>
      <c r="F215" s="741"/>
      <c r="G215" s="741"/>
      <c r="H215" s="979"/>
      <c r="I215" s="980"/>
      <c r="J215" s="981"/>
    </row>
    <row r="216" spans="1:10" s="160" customFormat="1">
      <c r="A216" s="239"/>
      <c r="B216" s="240"/>
      <c r="C216" s="984" t="s">
        <v>275</v>
      </c>
      <c r="D216" s="729"/>
      <c r="E216" s="729"/>
      <c r="F216" s="741"/>
      <c r="G216" s="741"/>
      <c r="H216" s="979"/>
      <c r="I216" s="980"/>
      <c r="J216" s="981"/>
    </row>
    <row r="217" spans="1:10" s="160" customFormat="1">
      <c r="A217" s="239"/>
      <c r="B217" s="240"/>
      <c r="C217" s="984" t="s">
        <v>276</v>
      </c>
      <c r="D217" s="729"/>
      <c r="E217" s="729"/>
      <c r="F217" s="741"/>
      <c r="G217" s="741"/>
      <c r="H217" s="979"/>
      <c r="I217" s="980"/>
      <c r="J217" s="981"/>
    </row>
    <row r="218" spans="1:10" s="160" customFormat="1">
      <c r="A218" s="239"/>
      <c r="B218" s="240"/>
      <c r="C218" s="984" t="s">
        <v>277</v>
      </c>
      <c r="D218" s="729"/>
      <c r="E218" s="729"/>
      <c r="F218" s="741"/>
      <c r="G218" s="741"/>
      <c r="H218" s="979"/>
      <c r="I218" s="980"/>
      <c r="J218" s="981"/>
    </row>
    <row r="219" spans="1:10" s="160" customFormat="1">
      <c r="A219" s="239"/>
      <c r="B219" s="240"/>
      <c r="C219" s="984" t="s">
        <v>322</v>
      </c>
      <c r="D219" s="729"/>
      <c r="E219" s="729"/>
      <c r="F219" s="741"/>
      <c r="G219" s="741"/>
      <c r="H219" s="979"/>
      <c r="I219" s="980"/>
      <c r="J219" s="981"/>
    </row>
    <row r="220" spans="1:10" s="160" customFormat="1">
      <c r="A220" s="239"/>
      <c r="B220" s="240"/>
      <c r="C220" s="984" t="s">
        <v>323</v>
      </c>
      <c r="D220" s="729"/>
      <c r="E220" s="729"/>
      <c r="F220" s="741"/>
      <c r="G220" s="741"/>
      <c r="H220" s="979"/>
      <c r="I220" s="980"/>
      <c r="J220" s="981"/>
    </row>
    <row r="221" spans="1:10" s="160" customFormat="1">
      <c r="A221" s="239"/>
      <c r="B221" s="240"/>
      <c r="C221" s="984" t="s">
        <v>324</v>
      </c>
      <c r="D221" s="729"/>
      <c r="E221" s="729"/>
      <c r="F221" s="741"/>
      <c r="G221" s="741"/>
      <c r="H221" s="979"/>
      <c r="I221" s="980"/>
      <c r="J221" s="981"/>
    </row>
    <row r="222" spans="1:10" s="160" customFormat="1" ht="24">
      <c r="A222" s="239"/>
      <c r="B222" s="240"/>
      <c r="C222" s="585" t="s">
        <v>278</v>
      </c>
      <c r="D222" s="729"/>
      <c r="E222" s="729"/>
      <c r="F222" s="741"/>
      <c r="G222" s="741"/>
      <c r="H222" s="979"/>
      <c r="I222" s="980"/>
      <c r="J222" s="981"/>
    </row>
    <row r="223" spans="1:10" s="160" customFormat="1">
      <c r="A223" s="239"/>
      <c r="B223" s="240"/>
      <c r="C223" s="585" t="s">
        <v>279</v>
      </c>
      <c r="D223" s="729" t="s">
        <v>125</v>
      </c>
      <c r="E223" s="729">
        <v>1</v>
      </c>
      <c r="F223" s="741"/>
      <c r="G223" s="741">
        <f>E223*F223</f>
        <v>0</v>
      </c>
      <c r="H223" s="979"/>
      <c r="I223" s="980"/>
      <c r="J223" s="981"/>
    </row>
    <row r="224" spans="1:10" s="160" customFormat="1">
      <c r="A224" s="239"/>
      <c r="B224" s="240"/>
      <c r="C224" s="585"/>
      <c r="D224" s="729"/>
      <c r="E224" s="729"/>
      <c r="F224" s="741"/>
      <c r="G224" s="741"/>
      <c r="H224" s="979"/>
      <c r="I224" s="980"/>
      <c r="J224" s="981"/>
    </row>
    <row r="225" spans="1:10" s="160" customFormat="1" ht="24">
      <c r="A225" s="239" t="str">
        <f>$B$26</f>
        <v>II.</v>
      </c>
      <c r="B225" s="240">
        <f>COUNT($A$27:B223)+1</f>
        <v>22</v>
      </c>
      <c r="C225" s="202" t="s">
        <v>505</v>
      </c>
      <c r="D225" s="729"/>
      <c r="E225" s="239"/>
      <c r="F225" s="239"/>
      <c r="G225" s="239"/>
      <c r="H225" s="979"/>
      <c r="I225" s="980"/>
      <c r="J225" s="981"/>
    </row>
    <row r="226" spans="1:10" s="160" customFormat="1">
      <c r="A226" s="239"/>
      <c r="B226" s="240"/>
      <c r="C226" s="585" t="s">
        <v>484</v>
      </c>
      <c r="D226" s="729"/>
      <c r="E226" s="729"/>
      <c r="F226" s="741"/>
      <c r="G226" s="741"/>
      <c r="H226" s="979"/>
      <c r="I226" s="980"/>
      <c r="J226" s="981"/>
    </row>
    <row r="227" spans="1:10" s="160" customFormat="1">
      <c r="A227" s="239"/>
      <c r="B227" s="240"/>
      <c r="C227" s="585" t="s">
        <v>359</v>
      </c>
      <c r="D227" s="729"/>
      <c r="E227" s="729"/>
      <c r="F227" s="741"/>
      <c r="G227" s="741"/>
      <c r="H227" s="979"/>
      <c r="I227" s="980"/>
      <c r="J227" s="981"/>
    </row>
    <row r="228" spans="1:10" s="160" customFormat="1" ht="24">
      <c r="A228" s="239"/>
      <c r="B228" s="240"/>
      <c r="C228" s="822" t="s">
        <v>271</v>
      </c>
      <c r="D228" s="729"/>
      <c r="E228" s="729"/>
      <c r="F228" s="741"/>
      <c r="G228" s="741"/>
      <c r="H228" s="979"/>
      <c r="I228" s="980"/>
      <c r="J228" s="981"/>
    </row>
    <row r="229" spans="1:10" s="160" customFormat="1">
      <c r="A229" s="239"/>
      <c r="B229" s="240"/>
      <c r="C229" s="822" t="s">
        <v>485</v>
      </c>
      <c r="D229" s="729"/>
      <c r="E229" s="729"/>
      <c r="F229" s="741"/>
      <c r="G229" s="741"/>
      <c r="H229" s="979"/>
      <c r="I229" s="980"/>
      <c r="J229" s="981"/>
    </row>
    <row r="230" spans="1:10" s="160" customFormat="1">
      <c r="A230" s="239"/>
      <c r="B230" s="240"/>
      <c r="C230" s="585" t="s">
        <v>506</v>
      </c>
      <c r="D230" s="729"/>
      <c r="E230" s="729"/>
      <c r="F230" s="741"/>
      <c r="G230" s="741"/>
      <c r="H230" s="979"/>
      <c r="I230" s="980"/>
      <c r="J230" s="981"/>
    </row>
    <row r="231" spans="1:10" s="160" customFormat="1">
      <c r="A231" s="239"/>
      <c r="B231" s="240"/>
      <c r="C231" s="585" t="s">
        <v>502</v>
      </c>
      <c r="D231" s="729"/>
      <c r="E231" s="729"/>
      <c r="F231" s="741"/>
      <c r="G231" s="741"/>
      <c r="H231" s="979"/>
      <c r="I231" s="980"/>
      <c r="J231" s="981"/>
    </row>
    <row r="232" spans="1:10" s="160" customFormat="1">
      <c r="A232" s="239"/>
      <c r="B232" s="240"/>
      <c r="C232" s="585" t="s">
        <v>486</v>
      </c>
      <c r="D232" s="729"/>
      <c r="E232" s="729"/>
      <c r="F232" s="741"/>
      <c r="G232" s="741"/>
      <c r="H232" s="979"/>
      <c r="I232" s="980"/>
      <c r="J232" s="981"/>
    </row>
    <row r="233" spans="1:10" s="160" customFormat="1">
      <c r="A233" s="239"/>
      <c r="B233" s="240"/>
      <c r="C233" s="822" t="s">
        <v>272</v>
      </c>
      <c r="D233" s="729"/>
      <c r="E233" s="729"/>
      <c r="F233" s="741"/>
      <c r="G233" s="741"/>
      <c r="H233" s="979"/>
      <c r="I233" s="980"/>
      <c r="J233" s="981"/>
    </row>
    <row r="234" spans="1:10" s="160" customFormat="1" ht="24">
      <c r="A234" s="239"/>
      <c r="B234" s="240"/>
      <c r="C234" s="989" t="s">
        <v>360</v>
      </c>
      <c r="D234" s="729"/>
      <c r="E234" s="729"/>
      <c r="F234" s="741"/>
      <c r="G234" s="741"/>
      <c r="H234" s="979"/>
      <c r="I234" s="980"/>
      <c r="J234" s="981"/>
    </row>
    <row r="235" spans="1:10" s="160" customFormat="1" ht="51.75" customHeight="1">
      <c r="A235" s="239"/>
      <c r="B235" s="240"/>
      <c r="C235" s="985" t="s">
        <v>361</v>
      </c>
      <c r="D235" s="729"/>
      <c r="E235" s="729"/>
      <c r="F235" s="741"/>
      <c r="G235" s="741"/>
      <c r="H235" s="979"/>
      <c r="I235" s="980"/>
      <c r="J235" s="981"/>
    </row>
    <row r="236" spans="1:10" s="160" customFormat="1">
      <c r="A236" s="239"/>
      <c r="B236" s="240"/>
      <c r="C236" s="985" t="s">
        <v>487</v>
      </c>
      <c r="D236" s="729"/>
      <c r="E236" s="729"/>
      <c r="F236" s="741"/>
      <c r="G236" s="741"/>
      <c r="H236" s="979"/>
      <c r="I236" s="980"/>
      <c r="J236" s="981"/>
    </row>
    <row r="237" spans="1:10" s="160" customFormat="1">
      <c r="A237" s="239"/>
      <c r="B237" s="240"/>
      <c r="C237" s="985" t="s">
        <v>362</v>
      </c>
      <c r="D237" s="729"/>
      <c r="E237" s="729"/>
      <c r="F237" s="741"/>
      <c r="G237" s="741"/>
      <c r="H237" s="979"/>
      <c r="I237" s="980"/>
      <c r="J237" s="981"/>
    </row>
    <row r="238" spans="1:10" s="160" customFormat="1" ht="24">
      <c r="A238" s="239"/>
      <c r="B238" s="240"/>
      <c r="C238" s="985" t="s">
        <v>363</v>
      </c>
      <c r="D238" s="729"/>
      <c r="E238" s="729"/>
      <c r="F238" s="741"/>
      <c r="G238" s="741"/>
      <c r="H238" s="979"/>
      <c r="I238" s="980"/>
      <c r="J238" s="981"/>
    </row>
    <row r="239" spans="1:10" s="160" customFormat="1">
      <c r="A239" s="239"/>
      <c r="B239" s="240"/>
      <c r="C239" s="985" t="s">
        <v>365</v>
      </c>
      <c r="D239" s="729"/>
      <c r="E239" s="729"/>
      <c r="F239" s="741"/>
      <c r="G239" s="741"/>
      <c r="H239" s="979"/>
      <c r="I239" s="980"/>
      <c r="J239" s="981"/>
    </row>
    <row r="240" spans="1:10" s="160" customFormat="1">
      <c r="A240" s="239"/>
      <c r="B240" s="240"/>
      <c r="C240" s="985" t="s">
        <v>366</v>
      </c>
      <c r="D240" s="729"/>
      <c r="E240" s="729"/>
      <c r="F240" s="741"/>
      <c r="G240" s="741"/>
      <c r="H240" s="979"/>
      <c r="I240" s="980"/>
      <c r="J240" s="981"/>
    </row>
    <row r="241" spans="1:10" s="160" customFormat="1">
      <c r="A241" s="239"/>
      <c r="B241" s="240"/>
      <c r="C241" s="985" t="s">
        <v>367</v>
      </c>
      <c r="D241" s="729"/>
      <c r="E241" s="729"/>
      <c r="F241" s="741"/>
      <c r="G241" s="741"/>
      <c r="H241" s="979"/>
      <c r="I241" s="980"/>
      <c r="J241" s="981"/>
    </row>
    <row r="242" spans="1:10" s="160" customFormat="1">
      <c r="A242" s="239"/>
      <c r="B242" s="240"/>
      <c r="C242" s="985" t="s">
        <v>368</v>
      </c>
      <c r="D242" s="729"/>
      <c r="E242" s="729"/>
      <c r="F242" s="741"/>
      <c r="G242" s="741"/>
      <c r="H242" s="979"/>
      <c r="I242" s="980"/>
      <c r="J242" s="981"/>
    </row>
    <row r="243" spans="1:10" s="160" customFormat="1">
      <c r="A243" s="239"/>
      <c r="B243" s="240"/>
      <c r="C243" s="985" t="s">
        <v>369</v>
      </c>
      <c r="D243" s="729"/>
      <c r="E243" s="729"/>
      <c r="F243" s="741"/>
      <c r="G243" s="741"/>
      <c r="H243" s="979"/>
      <c r="I243" s="980"/>
      <c r="J243" s="981"/>
    </row>
    <row r="244" spans="1:10" s="160" customFormat="1">
      <c r="A244" s="239"/>
      <c r="B244" s="240"/>
      <c r="C244" s="985" t="s">
        <v>488</v>
      </c>
      <c r="D244" s="729"/>
      <c r="E244" s="729"/>
      <c r="F244" s="741"/>
      <c r="G244" s="741"/>
      <c r="H244" s="979"/>
      <c r="I244" s="980"/>
      <c r="J244" s="981"/>
    </row>
    <row r="245" spans="1:10" s="160" customFormat="1">
      <c r="A245" s="239"/>
      <c r="B245" s="240"/>
      <c r="C245" s="985" t="s">
        <v>364</v>
      </c>
      <c r="D245" s="729"/>
      <c r="E245" s="729"/>
      <c r="F245" s="741"/>
      <c r="G245" s="741"/>
      <c r="H245" s="979"/>
      <c r="I245" s="980"/>
      <c r="J245" s="981"/>
    </row>
    <row r="246" spans="1:10" s="160" customFormat="1" ht="24">
      <c r="A246" s="239"/>
      <c r="B246" s="240"/>
      <c r="C246" s="985" t="s">
        <v>489</v>
      </c>
      <c r="D246" s="729"/>
      <c r="E246" s="729"/>
      <c r="F246" s="741"/>
      <c r="G246" s="741"/>
      <c r="H246" s="979"/>
      <c r="I246" s="980"/>
      <c r="J246" s="981"/>
    </row>
    <row r="247" spans="1:10" s="160" customFormat="1">
      <c r="A247" s="239"/>
      <c r="B247" s="240"/>
      <c r="C247" s="985" t="s">
        <v>490</v>
      </c>
      <c r="D247" s="729"/>
      <c r="E247" s="729"/>
      <c r="F247" s="741"/>
      <c r="G247" s="741"/>
      <c r="H247" s="979"/>
      <c r="I247" s="980"/>
      <c r="J247" s="981"/>
    </row>
    <row r="248" spans="1:10" s="160" customFormat="1" ht="36">
      <c r="A248" s="239"/>
      <c r="B248" s="240"/>
      <c r="C248" s="585" t="s">
        <v>370</v>
      </c>
      <c r="D248" s="729"/>
      <c r="E248" s="729"/>
      <c r="F248" s="741"/>
      <c r="G248" s="741"/>
      <c r="H248" s="979"/>
      <c r="I248" s="980"/>
      <c r="J248" s="981"/>
    </row>
    <row r="249" spans="1:10" s="160" customFormat="1" ht="24">
      <c r="A249" s="239"/>
      <c r="B249" s="240"/>
      <c r="C249" s="585" t="s">
        <v>371</v>
      </c>
      <c r="D249" s="729"/>
      <c r="E249" s="729"/>
      <c r="F249" s="741"/>
      <c r="G249" s="741"/>
      <c r="H249" s="979"/>
      <c r="I249" s="980"/>
      <c r="J249" s="981"/>
    </row>
    <row r="250" spans="1:10" s="160" customFormat="1" ht="24">
      <c r="A250" s="239"/>
      <c r="B250" s="240"/>
      <c r="C250" s="585" t="s">
        <v>372</v>
      </c>
      <c r="D250" s="729"/>
      <c r="E250" s="729"/>
      <c r="F250" s="741"/>
      <c r="G250" s="741"/>
      <c r="H250" s="979"/>
      <c r="I250" s="980"/>
      <c r="J250" s="981"/>
    </row>
    <row r="251" spans="1:10" s="160" customFormat="1">
      <c r="A251" s="239"/>
      <c r="B251" s="240"/>
      <c r="C251" s="585" t="s">
        <v>273</v>
      </c>
      <c r="D251" s="729"/>
      <c r="E251" s="729"/>
      <c r="F251" s="741"/>
      <c r="G251" s="741"/>
      <c r="H251" s="979"/>
      <c r="I251" s="980"/>
      <c r="J251" s="981"/>
    </row>
    <row r="252" spans="1:10" s="160" customFormat="1">
      <c r="A252" s="239"/>
      <c r="B252" s="240"/>
      <c r="C252" s="985" t="s">
        <v>373</v>
      </c>
      <c r="D252" s="729"/>
      <c r="E252" s="729"/>
      <c r="F252" s="741"/>
      <c r="G252" s="741"/>
      <c r="H252" s="979"/>
      <c r="I252" s="980"/>
      <c r="J252" s="981"/>
    </row>
    <row r="253" spans="1:10" s="160" customFormat="1" ht="24">
      <c r="A253" s="239"/>
      <c r="B253" s="240"/>
      <c r="C253" s="985" t="s">
        <v>473</v>
      </c>
      <c r="D253" s="729"/>
      <c r="E253" s="729"/>
      <c r="F253" s="741"/>
      <c r="G253" s="741"/>
      <c r="H253" s="979"/>
      <c r="I253" s="980"/>
      <c r="J253" s="981"/>
    </row>
    <row r="254" spans="1:10" s="160" customFormat="1" ht="24">
      <c r="A254" s="239"/>
      <c r="B254" s="240"/>
      <c r="C254" s="985" t="s">
        <v>474</v>
      </c>
      <c r="D254" s="729"/>
      <c r="E254" s="729"/>
      <c r="F254" s="741"/>
      <c r="G254" s="741"/>
      <c r="H254" s="979"/>
      <c r="I254" s="980"/>
      <c r="J254" s="981"/>
    </row>
    <row r="255" spans="1:10" s="160" customFormat="1">
      <c r="A255" s="239"/>
      <c r="B255" s="240"/>
      <c r="C255" s="985" t="s">
        <v>491</v>
      </c>
      <c r="D255" s="729"/>
      <c r="E255" s="729"/>
      <c r="F255" s="741"/>
      <c r="G255" s="741"/>
      <c r="H255" s="979"/>
      <c r="I255" s="980"/>
      <c r="J255" s="981"/>
    </row>
    <row r="256" spans="1:10" s="160" customFormat="1">
      <c r="A256" s="239"/>
      <c r="B256" s="240"/>
      <c r="C256" s="985" t="s">
        <v>492</v>
      </c>
      <c r="D256" s="729"/>
      <c r="E256" s="729"/>
      <c r="F256" s="741"/>
      <c r="G256" s="741"/>
      <c r="H256" s="979"/>
      <c r="I256" s="980"/>
      <c r="J256" s="981"/>
    </row>
    <row r="257" spans="1:10" s="160" customFormat="1" ht="24">
      <c r="A257" s="239"/>
      <c r="B257" s="240"/>
      <c r="C257" s="984" t="s">
        <v>493</v>
      </c>
      <c r="D257" s="729"/>
      <c r="E257" s="729"/>
      <c r="F257" s="741"/>
      <c r="G257" s="741"/>
      <c r="H257" s="979"/>
      <c r="I257" s="980"/>
      <c r="J257" s="981"/>
    </row>
    <row r="258" spans="1:10" s="160" customFormat="1" ht="24">
      <c r="A258" s="239"/>
      <c r="B258" s="240"/>
      <c r="C258" s="822" t="s">
        <v>494</v>
      </c>
      <c r="D258" s="729"/>
      <c r="E258" s="729"/>
      <c r="F258" s="741"/>
      <c r="G258" s="741"/>
      <c r="H258" s="979"/>
      <c r="I258" s="980"/>
      <c r="J258" s="981"/>
    </row>
    <row r="259" spans="1:10" s="160" customFormat="1">
      <c r="A259" s="239"/>
      <c r="B259" s="240"/>
      <c r="C259" s="990" t="s">
        <v>495</v>
      </c>
      <c r="D259" s="729"/>
      <c r="E259" s="729"/>
      <c r="F259" s="741"/>
      <c r="G259" s="741"/>
      <c r="H259" s="979"/>
      <c r="I259" s="980"/>
      <c r="J259" s="981"/>
    </row>
    <row r="260" spans="1:10" s="160" customFormat="1">
      <c r="A260" s="239"/>
      <c r="B260" s="240"/>
      <c r="C260" s="585" t="s">
        <v>320</v>
      </c>
      <c r="D260" s="729"/>
      <c r="E260" s="729"/>
      <c r="F260" s="741"/>
      <c r="G260" s="741"/>
      <c r="H260" s="979"/>
      <c r="I260" s="980"/>
      <c r="J260" s="981"/>
    </row>
    <row r="261" spans="1:10" s="160" customFormat="1">
      <c r="A261" s="239"/>
      <c r="B261" s="240"/>
      <c r="C261" s="985" t="s">
        <v>319</v>
      </c>
      <c r="D261" s="729"/>
      <c r="E261" s="729"/>
      <c r="F261" s="741"/>
      <c r="G261" s="741"/>
      <c r="H261" s="979"/>
      <c r="I261" s="980"/>
      <c r="J261" s="981"/>
    </row>
    <row r="262" spans="1:10" s="160" customFormat="1">
      <c r="A262" s="239"/>
      <c r="B262" s="240"/>
      <c r="C262" s="985" t="s">
        <v>321</v>
      </c>
      <c r="D262" s="729"/>
      <c r="E262" s="729"/>
      <c r="F262" s="741"/>
      <c r="G262" s="741"/>
      <c r="H262" s="979"/>
      <c r="I262" s="980"/>
      <c r="J262" s="981"/>
    </row>
    <row r="263" spans="1:10" s="160" customFormat="1" ht="48">
      <c r="A263" s="239"/>
      <c r="B263" s="240"/>
      <c r="C263" s="585" t="s">
        <v>496</v>
      </c>
      <c r="D263" s="729"/>
      <c r="E263" s="729"/>
      <c r="F263" s="741"/>
      <c r="G263" s="741"/>
      <c r="H263" s="979"/>
      <c r="I263" s="980"/>
      <c r="J263" s="981"/>
    </row>
    <row r="264" spans="1:10" s="160" customFormat="1" ht="60">
      <c r="A264" s="239"/>
      <c r="B264" s="240"/>
      <c r="C264" s="585" t="s">
        <v>497</v>
      </c>
      <c r="D264" s="729"/>
      <c r="E264" s="729"/>
      <c r="F264" s="741"/>
      <c r="G264" s="741"/>
      <c r="H264" s="979"/>
      <c r="I264" s="980"/>
      <c r="J264" s="981"/>
    </row>
    <row r="265" spans="1:10" s="160" customFormat="1">
      <c r="A265" s="239"/>
      <c r="B265" s="240"/>
      <c r="C265" s="585" t="s">
        <v>498</v>
      </c>
      <c r="D265" s="729"/>
      <c r="E265" s="729"/>
      <c r="F265" s="741"/>
      <c r="G265" s="741"/>
      <c r="H265" s="979"/>
      <c r="I265" s="980"/>
      <c r="J265" s="981"/>
    </row>
    <row r="266" spans="1:10" s="160" customFormat="1">
      <c r="A266" s="239"/>
      <c r="B266" s="240"/>
      <c r="C266" s="988" t="s">
        <v>481</v>
      </c>
      <c r="D266" s="729"/>
      <c r="E266" s="729"/>
      <c r="F266" s="741"/>
      <c r="G266" s="741"/>
      <c r="H266" s="979"/>
      <c r="I266" s="980"/>
      <c r="J266" s="981"/>
    </row>
    <row r="267" spans="1:10" s="160" customFormat="1">
      <c r="A267" s="239"/>
      <c r="B267" s="240"/>
      <c r="C267" s="988" t="s">
        <v>482</v>
      </c>
      <c r="D267" s="729"/>
      <c r="E267" s="729"/>
      <c r="F267" s="741"/>
      <c r="G267" s="741"/>
      <c r="H267" s="979"/>
      <c r="I267" s="980"/>
      <c r="J267" s="981"/>
    </row>
    <row r="268" spans="1:10" s="160" customFormat="1">
      <c r="A268" s="239"/>
      <c r="B268" s="240"/>
      <c r="C268" s="987" t="s">
        <v>274</v>
      </c>
      <c r="D268" s="729"/>
      <c r="E268" s="729"/>
      <c r="F268" s="741"/>
      <c r="G268" s="741"/>
      <c r="H268" s="979"/>
      <c r="I268" s="980"/>
      <c r="J268" s="981"/>
    </row>
    <row r="269" spans="1:10" s="160" customFormat="1">
      <c r="A269" s="239"/>
      <c r="B269" s="240"/>
      <c r="C269" s="984" t="s">
        <v>275</v>
      </c>
      <c r="D269" s="729"/>
      <c r="E269" s="729"/>
      <c r="F269" s="741"/>
      <c r="G269" s="741"/>
      <c r="H269" s="979"/>
      <c r="I269" s="980"/>
      <c r="J269" s="981"/>
    </row>
    <row r="270" spans="1:10" s="160" customFormat="1">
      <c r="A270" s="239"/>
      <c r="B270" s="240"/>
      <c r="C270" s="984" t="s">
        <v>276</v>
      </c>
      <c r="D270" s="729"/>
      <c r="E270" s="729"/>
      <c r="F270" s="741"/>
      <c r="G270" s="741"/>
      <c r="H270" s="979"/>
      <c r="I270" s="980"/>
      <c r="J270" s="981"/>
    </row>
    <row r="271" spans="1:10" s="160" customFormat="1">
      <c r="A271" s="239"/>
      <c r="B271" s="240"/>
      <c r="C271" s="984" t="s">
        <v>277</v>
      </c>
      <c r="D271" s="729"/>
      <c r="E271" s="729"/>
      <c r="F271" s="741"/>
      <c r="G271" s="741"/>
      <c r="H271" s="979"/>
      <c r="I271" s="980"/>
      <c r="J271" s="981"/>
    </row>
    <row r="272" spans="1:10" s="160" customFormat="1">
      <c r="A272" s="239"/>
      <c r="B272" s="240"/>
      <c r="C272" s="984" t="s">
        <v>322</v>
      </c>
      <c r="D272" s="729"/>
      <c r="E272" s="729"/>
      <c r="F272" s="741"/>
      <c r="G272" s="741"/>
      <c r="H272" s="979"/>
      <c r="I272" s="980"/>
      <c r="J272" s="981"/>
    </row>
    <row r="273" spans="1:10" s="160" customFormat="1">
      <c r="A273" s="239"/>
      <c r="B273" s="240"/>
      <c r="C273" s="984" t="s">
        <v>323</v>
      </c>
      <c r="D273" s="729"/>
      <c r="E273" s="729"/>
      <c r="F273" s="741"/>
      <c r="G273" s="741"/>
      <c r="H273" s="979"/>
      <c r="I273" s="980"/>
      <c r="J273" s="981"/>
    </row>
    <row r="274" spans="1:10" s="160" customFormat="1">
      <c r="A274" s="239"/>
      <c r="B274" s="240"/>
      <c r="C274" s="984" t="s">
        <v>324</v>
      </c>
      <c r="D274" s="729"/>
      <c r="E274" s="729"/>
      <c r="F274" s="741"/>
      <c r="G274" s="741"/>
      <c r="H274" s="979"/>
      <c r="I274" s="980"/>
      <c r="J274" s="981"/>
    </row>
    <row r="275" spans="1:10" s="160" customFormat="1" ht="24">
      <c r="A275" s="239"/>
      <c r="B275" s="240"/>
      <c r="C275" s="585" t="s">
        <v>278</v>
      </c>
      <c r="D275" s="729"/>
      <c r="E275" s="729"/>
      <c r="F275" s="741"/>
      <c r="G275" s="741"/>
      <c r="H275" s="979"/>
      <c r="I275" s="980"/>
      <c r="J275" s="981"/>
    </row>
    <row r="276" spans="1:10" s="160" customFormat="1" ht="23.25" customHeight="1">
      <c r="A276" s="239"/>
      <c r="B276" s="240"/>
      <c r="C276" s="585" t="s">
        <v>279</v>
      </c>
      <c r="D276" s="729" t="s">
        <v>125</v>
      </c>
      <c r="E276" s="729">
        <v>1</v>
      </c>
      <c r="F276" s="741"/>
      <c r="G276" s="741">
        <f>E276*F276</f>
        <v>0</v>
      </c>
      <c r="H276" s="979"/>
      <c r="I276" s="980"/>
      <c r="J276" s="981"/>
    </row>
    <row r="277" spans="1:10" s="160" customFormat="1">
      <c r="A277" s="239"/>
      <c r="B277" s="240"/>
      <c r="D277" s="729"/>
      <c r="E277" s="729"/>
      <c r="F277" s="741"/>
      <c r="G277" s="741"/>
      <c r="H277" s="979"/>
      <c r="I277" s="980"/>
      <c r="J277" s="981"/>
    </row>
    <row r="278" spans="1:10" s="160" customFormat="1" ht="364.5" customHeight="1">
      <c r="A278" s="239" t="str">
        <f>$B$26</f>
        <v>II.</v>
      </c>
      <c r="B278" s="240">
        <f>COUNT($A$27:B276)+1</f>
        <v>23</v>
      </c>
      <c r="C278" s="585" t="s">
        <v>617</v>
      </c>
      <c r="D278" s="729" t="s">
        <v>188</v>
      </c>
      <c r="E278" s="729">
        <v>1</v>
      </c>
      <c r="F278" s="741"/>
      <c r="G278" s="741">
        <f>E278*F278</f>
        <v>0</v>
      </c>
      <c r="H278" s="979"/>
      <c r="I278" s="980"/>
      <c r="J278" s="981"/>
    </row>
    <row r="279" spans="1:10" s="160" customFormat="1">
      <c r="A279" s="239"/>
      <c r="B279" s="240"/>
      <c r="C279" s="585"/>
      <c r="D279" s="729"/>
      <c r="E279" s="729"/>
      <c r="F279" s="741"/>
      <c r="G279" s="741"/>
      <c r="H279" s="979"/>
      <c r="I279" s="980"/>
      <c r="J279" s="981"/>
    </row>
    <row r="280" spans="1:10" s="160" customFormat="1" ht="353.25" customHeight="1">
      <c r="A280" s="239" t="str">
        <f>$B$26</f>
        <v>II.</v>
      </c>
      <c r="B280" s="240">
        <f>COUNT($A$27:B278)+1</f>
        <v>24</v>
      </c>
      <c r="C280" s="585" t="s">
        <v>618</v>
      </c>
      <c r="D280" s="729" t="s">
        <v>188</v>
      </c>
      <c r="E280" s="729">
        <v>1</v>
      </c>
      <c r="F280" s="741"/>
      <c r="G280" s="741">
        <f>E280*F280</f>
        <v>0</v>
      </c>
      <c r="H280" s="979"/>
      <c r="I280" s="980"/>
      <c r="J280" s="981"/>
    </row>
    <row r="281" spans="1:10" s="160" customFormat="1">
      <c r="A281" s="239"/>
      <c r="B281" s="240"/>
      <c r="C281" s="119"/>
      <c r="D281" s="729"/>
      <c r="E281" s="729"/>
      <c r="F281" s="741"/>
      <c r="G281" s="741"/>
      <c r="H281" s="991"/>
      <c r="I281" s="980"/>
      <c r="J281" s="981"/>
    </row>
    <row r="282" spans="1:10" s="160" customFormat="1" ht="13.5" thickBot="1">
      <c r="A282" s="770"/>
      <c r="B282" s="771"/>
      <c r="C282" s="224"/>
      <c r="D282" s="225"/>
      <c r="E282" s="226" t="s">
        <v>3770</v>
      </c>
      <c r="F282" s="225"/>
      <c r="G282" s="859">
        <f>SUM(G29:G280)</f>
        <v>0</v>
      </c>
      <c r="H282" s="991"/>
      <c r="I282" s="980"/>
      <c r="J282" s="981"/>
    </row>
    <row r="286" spans="1:10">
      <c r="C286" s="66"/>
    </row>
    <row r="287" spans="1:10">
      <c r="C287" s="66"/>
    </row>
  </sheetData>
  <mergeCells count="20">
    <mergeCell ref="C9:G9"/>
    <mergeCell ref="C10:G10"/>
    <mergeCell ref="C11:G11"/>
    <mergeCell ref="C2:G2"/>
    <mergeCell ref="C3:G3"/>
    <mergeCell ref="C4:G4"/>
    <mergeCell ref="C8:G8"/>
    <mergeCell ref="C5:G5"/>
    <mergeCell ref="C6:G6"/>
    <mergeCell ref="C7:G7"/>
    <mergeCell ref="C12:G12"/>
    <mergeCell ref="C13:G13"/>
    <mergeCell ref="C21:G21"/>
    <mergeCell ref="C14:G14"/>
    <mergeCell ref="C15:G15"/>
    <mergeCell ref="C16:G16"/>
    <mergeCell ref="C18:G18"/>
    <mergeCell ref="C19:G19"/>
    <mergeCell ref="C20:G20"/>
    <mergeCell ref="C17:G17"/>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42">
    <tabColor theme="5" tint="0.79998168889431442"/>
  </sheetPr>
  <dimension ref="A1:G132"/>
  <sheetViews>
    <sheetView view="pageBreakPreview" zoomScaleNormal="100" zoomScaleSheetLayoutView="100" workbookViewId="0">
      <selection activeCell="C94" sqref="C94"/>
    </sheetView>
  </sheetViews>
  <sheetFormatPr defaultColWidth="9.140625" defaultRowHeight="12.75"/>
  <cols>
    <col min="1" max="1" width="2.5703125" style="66" customWidth="1"/>
    <col min="2" max="2" width="4.42578125" style="66" customWidth="1"/>
    <col min="3" max="3" width="43.7109375" style="963" customWidth="1"/>
    <col min="4" max="4" width="6.28515625" style="964" customWidth="1"/>
    <col min="5" max="5" width="7.5703125" style="964" customWidth="1"/>
    <col min="6" max="6" width="9.5703125" style="964" customWidth="1"/>
    <col min="7" max="7" width="13.85546875" style="964" customWidth="1"/>
    <col min="8" max="16384" width="9.140625" style="66"/>
  </cols>
  <sheetData>
    <row r="1" spans="1:7" ht="14.25" customHeight="1">
      <c r="A1" s="966" t="s">
        <v>107</v>
      </c>
      <c r="B1" s="966"/>
    </row>
    <row r="2" spans="1:7" ht="37.5" customHeight="1">
      <c r="A2" s="966"/>
      <c r="B2" s="724" t="s">
        <v>113</v>
      </c>
      <c r="C2" s="1291" t="s">
        <v>81</v>
      </c>
      <c r="D2" s="1291"/>
      <c r="E2" s="1291"/>
      <c r="F2" s="1291"/>
      <c r="G2" s="1291"/>
    </row>
    <row r="3" spans="1:7" ht="38.25" customHeight="1">
      <c r="A3" s="966"/>
      <c r="B3" s="724" t="s">
        <v>113</v>
      </c>
      <c r="C3" s="1291" t="s">
        <v>254</v>
      </c>
      <c r="D3" s="1291"/>
      <c r="E3" s="1291"/>
      <c r="F3" s="1291"/>
      <c r="G3" s="1291"/>
    </row>
    <row r="4" spans="1:7" ht="48.75" customHeight="1">
      <c r="A4" s="966"/>
      <c r="B4" s="229" t="s">
        <v>113</v>
      </c>
      <c r="C4" s="1291" t="s">
        <v>78</v>
      </c>
      <c r="D4" s="1291"/>
      <c r="E4" s="1291"/>
      <c r="F4" s="1291"/>
      <c r="G4" s="1291"/>
    </row>
    <row r="5" spans="1:7" ht="39.75" customHeight="1">
      <c r="A5" s="966"/>
      <c r="B5" s="229" t="s">
        <v>113</v>
      </c>
      <c r="C5" s="1292" t="s">
        <v>151</v>
      </c>
      <c r="D5" s="1292"/>
      <c r="E5" s="1292"/>
      <c r="F5" s="1292"/>
      <c r="G5" s="1292"/>
    </row>
    <row r="6" spans="1:7" ht="12.75" customHeight="1">
      <c r="A6" s="966"/>
      <c r="B6" s="229" t="s">
        <v>113</v>
      </c>
      <c r="C6" s="1306" t="s">
        <v>152</v>
      </c>
      <c r="D6" s="1306"/>
      <c r="E6" s="1306"/>
      <c r="F6" s="1306"/>
      <c r="G6" s="1306"/>
    </row>
    <row r="7" spans="1:7" ht="24.75" customHeight="1">
      <c r="A7" s="966"/>
      <c r="B7" s="229" t="s">
        <v>113</v>
      </c>
      <c r="C7" s="1306" t="s">
        <v>153</v>
      </c>
      <c r="D7" s="1306"/>
      <c r="E7" s="1306"/>
      <c r="F7" s="1306"/>
      <c r="G7" s="1306"/>
    </row>
    <row r="8" spans="1:7" ht="24" customHeight="1">
      <c r="A8" s="966"/>
      <c r="B8" s="229" t="s">
        <v>113</v>
      </c>
      <c r="C8" s="1306" t="s">
        <v>154</v>
      </c>
      <c r="D8" s="1306"/>
      <c r="E8" s="1306"/>
      <c r="F8" s="1306"/>
      <c r="G8" s="1306"/>
    </row>
    <row r="9" spans="1:7" ht="12.75" customHeight="1">
      <c r="A9" s="966"/>
      <c r="B9" s="229"/>
      <c r="C9" s="1298" t="s">
        <v>155</v>
      </c>
      <c r="D9" s="1298"/>
      <c r="E9" s="1298"/>
      <c r="F9" s="1298"/>
      <c r="G9" s="1298"/>
    </row>
    <row r="10" spans="1:7" ht="24.75" customHeight="1">
      <c r="A10" s="966"/>
      <c r="B10" s="229" t="s">
        <v>113</v>
      </c>
      <c r="C10" s="1306" t="s">
        <v>156</v>
      </c>
      <c r="D10" s="1306"/>
      <c r="E10" s="1306"/>
      <c r="F10" s="1306"/>
      <c r="G10" s="1306"/>
    </row>
    <row r="11" spans="1:7">
      <c r="A11" s="966"/>
      <c r="B11" s="229" t="s">
        <v>113</v>
      </c>
      <c r="C11" s="1306" t="s">
        <v>157</v>
      </c>
      <c r="D11" s="1306"/>
      <c r="E11" s="1306"/>
      <c r="F11" s="1306"/>
      <c r="G11" s="1306"/>
    </row>
    <row r="12" spans="1:7" ht="12.75" customHeight="1">
      <c r="A12" s="966"/>
      <c r="B12" s="229" t="s">
        <v>113</v>
      </c>
      <c r="C12" s="1306" t="s">
        <v>158</v>
      </c>
      <c r="D12" s="1306"/>
      <c r="E12" s="1306"/>
      <c r="F12" s="1306"/>
      <c r="G12" s="1306"/>
    </row>
    <row r="13" spans="1:7">
      <c r="A13" s="966"/>
      <c r="B13" s="229" t="s">
        <v>113</v>
      </c>
      <c r="C13" s="1306" t="s">
        <v>159</v>
      </c>
      <c r="D13" s="1306"/>
      <c r="E13" s="1306"/>
      <c r="F13" s="1306"/>
      <c r="G13" s="1306"/>
    </row>
    <row r="14" spans="1:7">
      <c r="A14" s="966"/>
      <c r="B14" s="229" t="s">
        <v>113</v>
      </c>
      <c r="C14" s="1306" t="s">
        <v>160</v>
      </c>
      <c r="D14" s="1306"/>
      <c r="E14" s="1306"/>
      <c r="F14" s="1306"/>
      <c r="G14" s="1306"/>
    </row>
    <row r="15" spans="1:7">
      <c r="A15" s="966"/>
      <c r="B15" s="229" t="s">
        <v>113</v>
      </c>
      <c r="C15" s="1306" t="s">
        <v>161</v>
      </c>
      <c r="D15" s="1306"/>
      <c r="E15" s="1306"/>
      <c r="F15" s="1306"/>
      <c r="G15" s="1306"/>
    </row>
    <row r="16" spans="1:7" ht="24.75" customHeight="1">
      <c r="A16" s="966"/>
      <c r="B16" s="229" t="s">
        <v>113</v>
      </c>
      <c r="C16" s="1306" t="s">
        <v>124</v>
      </c>
      <c r="D16" s="1306"/>
      <c r="E16" s="1306"/>
      <c r="F16" s="1306"/>
      <c r="G16" s="1306"/>
    </row>
    <row r="17" spans="1:7" ht="12.75" customHeight="1">
      <c r="A17" s="966"/>
      <c r="B17" s="229" t="s">
        <v>113</v>
      </c>
      <c r="C17" s="1306" t="s">
        <v>162</v>
      </c>
      <c r="D17" s="1306"/>
      <c r="E17" s="1306"/>
      <c r="F17" s="1306"/>
      <c r="G17" s="1306"/>
    </row>
    <row r="18" spans="1:7">
      <c r="A18" s="966"/>
      <c r="B18" s="229" t="s">
        <v>113</v>
      </c>
      <c r="C18" s="1306" t="s">
        <v>163</v>
      </c>
      <c r="D18" s="1306"/>
      <c r="E18" s="1306"/>
      <c r="F18" s="1306"/>
      <c r="G18" s="1306"/>
    </row>
    <row r="19" spans="1:7" ht="12.75" customHeight="1">
      <c r="A19" s="966"/>
      <c r="B19" s="229"/>
      <c r="C19" s="1298" t="s">
        <v>164</v>
      </c>
      <c r="D19" s="1298"/>
      <c r="E19" s="1298"/>
      <c r="F19" s="1298"/>
      <c r="G19" s="1298"/>
    </row>
    <row r="20" spans="1:7" ht="61.5" customHeight="1">
      <c r="A20" s="966"/>
      <c r="B20" s="229" t="s">
        <v>113</v>
      </c>
      <c r="C20" s="1291" t="s">
        <v>165</v>
      </c>
      <c r="D20" s="1291"/>
      <c r="E20" s="1291"/>
      <c r="F20" s="1291"/>
      <c r="G20" s="1291"/>
    </row>
    <row r="21" spans="1:7" ht="24.75" customHeight="1">
      <c r="A21" s="966"/>
      <c r="B21" s="229" t="s">
        <v>113</v>
      </c>
      <c r="C21" s="1291" t="s">
        <v>166</v>
      </c>
      <c r="D21" s="1291"/>
      <c r="E21" s="1291"/>
      <c r="F21" s="1291"/>
      <c r="G21" s="1291"/>
    </row>
    <row r="22" spans="1:7" ht="48.75" customHeight="1">
      <c r="A22" s="966"/>
      <c r="B22" s="229" t="s">
        <v>113</v>
      </c>
      <c r="C22" s="1291" t="s">
        <v>167</v>
      </c>
      <c r="D22" s="1291"/>
      <c r="E22" s="1291"/>
      <c r="F22" s="1291"/>
      <c r="G22" s="1291"/>
    </row>
    <row r="23" spans="1:7" ht="38.25" customHeight="1">
      <c r="A23" s="966"/>
      <c r="B23" s="229" t="s">
        <v>113</v>
      </c>
      <c r="C23" s="1291" t="s">
        <v>168</v>
      </c>
      <c r="D23" s="1291"/>
      <c r="E23" s="1291"/>
      <c r="F23" s="1291"/>
      <c r="G23" s="1291"/>
    </row>
    <row r="24" spans="1:7" ht="12.75" customHeight="1">
      <c r="A24" s="966"/>
      <c r="B24" s="231"/>
      <c r="C24" s="1307" t="s">
        <v>97</v>
      </c>
      <c r="D24" s="1307"/>
      <c r="E24" s="1307"/>
      <c r="F24" s="1307"/>
      <c r="G24" s="1307"/>
    </row>
    <row r="25" spans="1:7">
      <c r="A25" s="966"/>
      <c r="B25" s="229" t="s">
        <v>113</v>
      </c>
      <c r="C25" s="1290" t="s">
        <v>169</v>
      </c>
      <c r="D25" s="1290"/>
      <c r="E25" s="1290"/>
      <c r="F25" s="1290"/>
      <c r="G25" s="1290"/>
    </row>
    <row r="26" spans="1:7" ht="24.75" customHeight="1">
      <c r="A26" s="966"/>
      <c r="B26" s="229" t="s">
        <v>113</v>
      </c>
      <c r="C26" s="1291" t="s">
        <v>170</v>
      </c>
      <c r="D26" s="1291"/>
      <c r="E26" s="1291"/>
      <c r="F26" s="1291"/>
      <c r="G26" s="1291"/>
    </row>
    <row r="27" spans="1:7" ht="12.75" customHeight="1">
      <c r="A27" s="966"/>
      <c r="B27" s="229" t="s">
        <v>113</v>
      </c>
      <c r="C27" s="1290" t="s">
        <v>171</v>
      </c>
      <c r="D27" s="1290"/>
      <c r="E27" s="1290"/>
      <c r="F27" s="1290"/>
      <c r="G27" s="1290"/>
    </row>
    <row r="28" spans="1:7" ht="12.75" customHeight="1">
      <c r="A28" s="966"/>
      <c r="B28" s="229" t="s">
        <v>113</v>
      </c>
      <c r="C28" s="1290" t="s">
        <v>172</v>
      </c>
      <c r="D28" s="1290"/>
      <c r="E28" s="1290"/>
      <c r="F28" s="1290"/>
      <c r="G28" s="1290"/>
    </row>
    <row r="29" spans="1:7" ht="12.75" customHeight="1">
      <c r="A29" s="966"/>
      <c r="B29" s="725" t="s">
        <v>113</v>
      </c>
      <c r="C29" s="1290" t="s">
        <v>173</v>
      </c>
      <c r="D29" s="1290"/>
      <c r="E29" s="1290"/>
      <c r="F29" s="1290"/>
      <c r="G29" s="1290"/>
    </row>
    <row r="30" spans="1:7" ht="12.75" customHeight="1">
      <c r="A30" s="966"/>
      <c r="B30" s="725" t="s">
        <v>113</v>
      </c>
      <c r="C30" s="1291" t="s">
        <v>16</v>
      </c>
      <c r="D30" s="1291"/>
      <c r="E30" s="1291"/>
      <c r="F30" s="1291"/>
      <c r="G30" s="1291"/>
    </row>
    <row r="31" spans="1:7" ht="12.75" customHeight="1">
      <c r="A31" s="966"/>
      <c r="B31" s="231" t="s">
        <v>113</v>
      </c>
      <c r="C31" s="1290" t="s">
        <v>251</v>
      </c>
      <c r="D31" s="1290"/>
      <c r="E31" s="1290"/>
      <c r="F31" s="1290"/>
      <c r="G31" s="1290"/>
    </row>
    <row r="32" spans="1:7">
      <c r="A32" s="966"/>
      <c r="B32" s="231" t="s">
        <v>113</v>
      </c>
      <c r="C32" s="1290" t="s">
        <v>27</v>
      </c>
      <c r="D32" s="1290"/>
      <c r="E32" s="1290"/>
      <c r="F32" s="1290"/>
      <c r="G32" s="1290"/>
    </row>
    <row r="33" spans="1:7">
      <c r="A33" s="966"/>
      <c r="B33" s="231" t="s">
        <v>113</v>
      </c>
      <c r="C33" s="1297" t="s">
        <v>5</v>
      </c>
      <c r="D33" s="1297"/>
      <c r="E33" s="1297"/>
      <c r="F33" s="1297"/>
      <c r="G33" s="1297"/>
    </row>
    <row r="34" spans="1:7">
      <c r="A34" s="966"/>
      <c r="B34" s="231"/>
      <c r="C34" s="1174"/>
      <c r="D34" s="727"/>
      <c r="E34" s="727"/>
      <c r="F34" s="727"/>
      <c r="G34" s="727"/>
    </row>
    <row r="35" spans="1:7" ht="12.75" customHeight="1">
      <c r="A35" s="966" t="s">
        <v>109</v>
      </c>
      <c r="B35" s="966"/>
      <c r="C35" s="164"/>
      <c r="D35" s="968"/>
      <c r="E35" s="968"/>
      <c r="F35" s="968"/>
      <c r="G35" s="968"/>
    </row>
    <row r="36" spans="1:7" s="976" customFormat="1">
      <c r="A36" s="1189" t="s">
        <v>29</v>
      </c>
      <c r="B36" s="1189"/>
      <c r="C36" s="1190" t="s">
        <v>30</v>
      </c>
      <c r="D36" s="1191" t="s">
        <v>31</v>
      </c>
      <c r="E36" s="1191" t="s">
        <v>183</v>
      </c>
      <c r="F36" s="1191" t="s">
        <v>184</v>
      </c>
      <c r="G36" s="1191" t="s">
        <v>185</v>
      </c>
    </row>
    <row r="37" spans="1:7">
      <c r="C37" s="970"/>
    </row>
    <row r="38" spans="1:7" ht="16.5" customHeight="1" thickBot="1">
      <c r="A38" s="232"/>
      <c r="B38" s="233" t="s">
        <v>138</v>
      </c>
      <c r="C38" s="234" t="s">
        <v>71</v>
      </c>
      <c r="D38" s="728"/>
      <c r="E38" s="728"/>
      <c r="F38" s="728"/>
      <c r="G38" s="728"/>
    </row>
    <row r="39" spans="1:7">
      <c r="A39" s="813"/>
      <c r="B39" s="971"/>
      <c r="C39" s="112"/>
      <c r="E39" s="729"/>
    </row>
    <row r="40" spans="1:7" s="160" customFormat="1" ht="165.6" customHeight="1">
      <c r="A40" s="239" t="str">
        <f>$B$38</f>
        <v>III.</v>
      </c>
      <c r="B40" s="240">
        <f>1</f>
        <v>1</v>
      </c>
      <c r="C40" s="1176" t="s">
        <v>3512</v>
      </c>
      <c r="D40" s="729" t="s">
        <v>137</v>
      </c>
      <c r="E40" s="729">
        <v>65.8</v>
      </c>
      <c r="F40" s="741"/>
      <c r="G40" s="741">
        <f>E40*F40</f>
        <v>0</v>
      </c>
    </row>
    <row r="41" spans="1:7" s="160" customFormat="1" ht="12">
      <c r="A41" s="239"/>
      <c r="B41" s="240"/>
      <c r="D41" s="239"/>
      <c r="E41" s="239"/>
      <c r="F41" s="239"/>
      <c r="G41" s="239"/>
    </row>
    <row r="42" spans="1:7" s="160" customFormat="1" ht="168">
      <c r="A42" s="239" t="str">
        <f>$B$38</f>
        <v>III.</v>
      </c>
      <c r="B42" s="240">
        <f>COUNT($A$39:B41)+1</f>
        <v>2</v>
      </c>
      <c r="C42" s="1176" t="s">
        <v>3513</v>
      </c>
      <c r="D42" s="729" t="s">
        <v>137</v>
      </c>
      <c r="E42" s="729">
        <v>1245.2</v>
      </c>
      <c r="F42" s="741"/>
      <c r="G42" s="741">
        <f>E42*F42</f>
        <v>0</v>
      </c>
    </row>
    <row r="43" spans="1:7" s="160" customFormat="1" ht="12">
      <c r="A43" s="239"/>
      <c r="B43" s="240"/>
      <c r="C43" s="1176"/>
      <c r="D43" s="729"/>
      <c r="E43" s="729"/>
      <c r="F43" s="741"/>
      <c r="G43" s="741"/>
    </row>
    <row r="44" spans="1:7" s="160" customFormat="1" ht="168">
      <c r="A44" s="239" t="str">
        <f>$B$38</f>
        <v>III.</v>
      </c>
      <c r="B44" s="240">
        <f>COUNT($A$39:B43)+1</f>
        <v>3</v>
      </c>
      <c r="C44" s="1176" t="s">
        <v>3514</v>
      </c>
      <c r="D44" s="729" t="s">
        <v>137</v>
      </c>
      <c r="E44" s="729">
        <v>1765.1</v>
      </c>
      <c r="F44" s="741"/>
      <c r="G44" s="741">
        <f>E44*F44</f>
        <v>0</v>
      </c>
    </row>
    <row r="45" spans="1:7" s="160" customFormat="1" ht="12">
      <c r="A45" s="239"/>
      <c r="B45" s="240"/>
      <c r="C45" s="1176"/>
      <c r="D45" s="729"/>
      <c r="E45" s="729"/>
      <c r="F45" s="741"/>
      <c r="G45" s="741"/>
    </row>
    <row r="46" spans="1:7" s="160" customFormat="1" ht="180">
      <c r="A46" s="239" t="str">
        <f>$B$38</f>
        <v>III.</v>
      </c>
      <c r="B46" s="240">
        <f>COUNT($A$39:B45)+1</f>
        <v>4</v>
      </c>
      <c r="C46" s="1176" t="s">
        <v>418</v>
      </c>
      <c r="D46" s="729" t="s">
        <v>137</v>
      </c>
      <c r="E46" s="729">
        <v>2134.8000000000002</v>
      </c>
      <c r="F46" s="741"/>
      <c r="G46" s="741">
        <f>E46*F46</f>
        <v>0</v>
      </c>
    </row>
    <row r="47" spans="1:7" s="160" customFormat="1" ht="12">
      <c r="A47" s="239"/>
      <c r="B47" s="240"/>
      <c r="D47" s="239"/>
      <c r="E47" s="239"/>
      <c r="F47" s="239"/>
      <c r="G47" s="239"/>
    </row>
    <row r="48" spans="1:7" s="160" customFormat="1" ht="168">
      <c r="A48" s="239" t="str">
        <f>$B$38</f>
        <v>III.</v>
      </c>
      <c r="B48" s="240">
        <f>COUNT($A$39:B47)+1</f>
        <v>5</v>
      </c>
      <c r="C48" s="1176" t="s">
        <v>3515</v>
      </c>
      <c r="D48" s="729" t="s">
        <v>137</v>
      </c>
      <c r="E48" s="729">
        <v>115.4</v>
      </c>
      <c r="F48" s="741"/>
      <c r="G48" s="741">
        <f>E48*F48</f>
        <v>0</v>
      </c>
    </row>
    <row r="49" spans="1:7" s="160" customFormat="1" ht="12">
      <c r="A49" s="239"/>
      <c r="B49" s="240"/>
      <c r="D49" s="239"/>
      <c r="E49" s="239"/>
      <c r="F49" s="239"/>
      <c r="G49" s="239"/>
    </row>
    <row r="50" spans="1:7" s="160" customFormat="1" ht="228">
      <c r="A50" s="239" t="str">
        <f>$B$38</f>
        <v>III.</v>
      </c>
      <c r="B50" s="240">
        <f>COUNT($A$39:B49)+1</f>
        <v>6</v>
      </c>
      <c r="C50" s="1176" t="s">
        <v>3516</v>
      </c>
      <c r="D50" s="729" t="s">
        <v>137</v>
      </c>
      <c r="E50" s="729">
        <v>1289.2</v>
      </c>
      <c r="F50" s="741"/>
      <c r="G50" s="741">
        <f>E50*F50</f>
        <v>0</v>
      </c>
    </row>
    <row r="51" spans="1:7" s="160" customFormat="1" ht="12">
      <c r="A51" s="239"/>
      <c r="B51" s="240"/>
      <c r="D51" s="239"/>
      <c r="E51" s="239"/>
      <c r="F51" s="239"/>
      <c r="G51" s="239"/>
    </row>
    <row r="52" spans="1:7" s="160" customFormat="1" ht="240">
      <c r="A52" s="239" t="str">
        <f>$B$38</f>
        <v>III.</v>
      </c>
      <c r="B52" s="240">
        <f>COUNT($A$39:B51)+1</f>
        <v>7</v>
      </c>
      <c r="C52" s="1176" t="s">
        <v>419</v>
      </c>
      <c r="D52" s="729" t="s">
        <v>137</v>
      </c>
      <c r="E52" s="729">
        <v>265.3</v>
      </c>
      <c r="F52" s="741"/>
      <c r="G52" s="741">
        <f>E52*F52</f>
        <v>0</v>
      </c>
    </row>
    <row r="53" spans="1:7" s="160" customFormat="1" ht="12">
      <c r="A53" s="239"/>
      <c r="B53" s="240"/>
      <c r="D53" s="239"/>
      <c r="E53" s="239"/>
      <c r="F53" s="239"/>
      <c r="G53" s="239"/>
    </row>
    <row r="54" spans="1:7" s="160" customFormat="1" ht="168">
      <c r="A54" s="239" t="str">
        <f>$B$38</f>
        <v>III.</v>
      </c>
      <c r="B54" s="240">
        <f>COUNT($A$39:B53)+1</f>
        <v>8</v>
      </c>
      <c r="C54" s="1176" t="s">
        <v>378</v>
      </c>
      <c r="D54" s="729" t="s">
        <v>137</v>
      </c>
      <c r="E54" s="729">
        <v>9.3000000000000007</v>
      </c>
      <c r="F54" s="741"/>
      <c r="G54" s="741">
        <f>E54*F54</f>
        <v>0</v>
      </c>
    </row>
    <row r="55" spans="1:7" s="160" customFormat="1" ht="12">
      <c r="A55" s="239"/>
      <c r="B55" s="240"/>
      <c r="C55" s="1176"/>
      <c r="D55" s="729"/>
      <c r="E55" s="729"/>
      <c r="F55" s="741"/>
      <c r="G55" s="741"/>
    </row>
    <row r="56" spans="1:7" s="160" customFormat="1" ht="168">
      <c r="A56" s="239" t="str">
        <f>$B$38</f>
        <v>III.</v>
      </c>
      <c r="B56" s="240">
        <f>COUNT($A$39:B55)+1</f>
        <v>9</v>
      </c>
      <c r="C56" s="1176" t="s">
        <v>379</v>
      </c>
      <c r="D56" s="729" t="s">
        <v>137</v>
      </c>
      <c r="E56" s="729">
        <v>1036.3</v>
      </c>
      <c r="F56" s="741"/>
      <c r="G56" s="741">
        <f>E56*F56</f>
        <v>0</v>
      </c>
    </row>
    <row r="57" spans="1:7" s="160" customFormat="1" ht="12">
      <c r="A57" s="239"/>
      <c r="B57" s="240"/>
      <c r="C57" s="1176"/>
      <c r="D57" s="729"/>
      <c r="E57" s="729"/>
      <c r="F57" s="741"/>
      <c r="G57" s="741"/>
    </row>
    <row r="58" spans="1:7" s="160" customFormat="1" ht="156">
      <c r="A58" s="239" t="str">
        <f>$B$38</f>
        <v>III.</v>
      </c>
      <c r="B58" s="240">
        <f>COUNT($A$39:B57)+1</f>
        <v>10</v>
      </c>
      <c r="C58" s="1176" t="s">
        <v>420</v>
      </c>
      <c r="D58" s="729" t="s">
        <v>137</v>
      </c>
      <c r="E58" s="729">
        <v>1109.3</v>
      </c>
      <c r="F58" s="741"/>
      <c r="G58" s="741">
        <f>E58*F58</f>
        <v>0</v>
      </c>
    </row>
    <row r="59" spans="1:7" s="160" customFormat="1" ht="12">
      <c r="A59" s="239"/>
      <c r="B59" s="240"/>
      <c r="C59" s="1176"/>
      <c r="D59" s="729"/>
      <c r="E59" s="729"/>
      <c r="F59" s="741"/>
      <c r="G59" s="741"/>
    </row>
    <row r="60" spans="1:7" s="160" customFormat="1" ht="120">
      <c r="A60" s="239" t="str">
        <f>$B$38</f>
        <v>III.</v>
      </c>
      <c r="B60" s="240">
        <f>COUNT($A$39:B59)+1</f>
        <v>11</v>
      </c>
      <c r="C60" s="202" t="s">
        <v>478</v>
      </c>
      <c r="D60" s="729" t="s">
        <v>137</v>
      </c>
      <c r="E60" s="729">
        <v>4227.2</v>
      </c>
      <c r="F60" s="741"/>
      <c r="G60" s="741">
        <f>E60*F60</f>
        <v>0</v>
      </c>
    </row>
    <row r="61" spans="1:7" s="160" customFormat="1" ht="12">
      <c r="A61" s="239"/>
      <c r="B61" s="240"/>
      <c r="C61" s="202"/>
      <c r="D61" s="729"/>
      <c r="E61" s="729"/>
      <c r="F61" s="741"/>
      <c r="G61" s="741"/>
    </row>
    <row r="62" spans="1:7" s="160" customFormat="1" ht="278.25" customHeight="1">
      <c r="A62" s="239" t="str">
        <f>$B$38</f>
        <v>III.</v>
      </c>
      <c r="B62" s="240">
        <f>COUNT($A$39:B61)+1</f>
        <v>12</v>
      </c>
      <c r="C62" s="134" t="s">
        <v>385</v>
      </c>
      <c r="D62" s="729" t="s">
        <v>137</v>
      </c>
      <c r="E62" s="729">
        <v>2621.6</v>
      </c>
      <c r="F62" s="741"/>
      <c r="G62" s="741">
        <f>E62*F62</f>
        <v>0</v>
      </c>
    </row>
    <row r="63" spans="1:7" s="160" customFormat="1" ht="12">
      <c r="A63" s="239"/>
      <c r="B63" s="240"/>
      <c r="C63" s="134"/>
      <c r="D63" s="729"/>
      <c r="E63" s="729"/>
      <c r="F63" s="741"/>
      <c r="G63" s="741"/>
    </row>
    <row r="64" spans="1:7" s="160" customFormat="1" ht="300">
      <c r="A64" s="239" t="str">
        <f>$B$38</f>
        <v>III.</v>
      </c>
      <c r="B64" s="240">
        <f>COUNT($A$39:B63)+1</f>
        <v>13</v>
      </c>
      <c r="C64" s="134" t="s">
        <v>454</v>
      </c>
      <c r="D64" s="729" t="s">
        <v>137</v>
      </c>
      <c r="E64" s="729">
        <v>175</v>
      </c>
      <c r="F64" s="741"/>
      <c r="G64" s="741">
        <f>E64*F64</f>
        <v>0</v>
      </c>
    </row>
    <row r="65" spans="1:7" s="160" customFormat="1" ht="12">
      <c r="A65" s="239"/>
      <c r="B65" s="240"/>
      <c r="C65" s="134"/>
      <c r="D65" s="729"/>
      <c r="E65" s="729"/>
      <c r="F65" s="741"/>
      <c r="G65" s="741"/>
    </row>
    <row r="66" spans="1:7" s="160" customFormat="1" ht="235.5" customHeight="1">
      <c r="A66" s="239" t="str">
        <f>$B$38</f>
        <v>III.</v>
      </c>
      <c r="B66" s="240">
        <f>COUNT($A$39:B65)+1</f>
        <v>14</v>
      </c>
      <c r="C66" s="134" t="s">
        <v>452</v>
      </c>
      <c r="D66" s="729" t="s">
        <v>137</v>
      </c>
      <c r="E66" s="729">
        <v>322.89999999999998</v>
      </c>
      <c r="F66" s="741"/>
      <c r="G66" s="741">
        <f>E66*F66</f>
        <v>0</v>
      </c>
    </row>
    <row r="67" spans="1:7" s="160" customFormat="1" ht="12">
      <c r="A67" s="239"/>
      <c r="B67" s="240"/>
      <c r="C67" s="134"/>
      <c r="D67" s="729"/>
      <c r="E67" s="729"/>
      <c r="F67" s="741"/>
      <c r="G67" s="741"/>
    </row>
    <row r="68" spans="1:7" s="160" customFormat="1" ht="235.5" customHeight="1">
      <c r="A68" s="239" t="str">
        <f>$B$38</f>
        <v>III.</v>
      </c>
      <c r="B68" s="240">
        <f>COUNT($A$39:B67)+1</f>
        <v>15</v>
      </c>
      <c r="C68" s="134" t="s">
        <v>705</v>
      </c>
      <c r="D68" s="729" t="s">
        <v>137</v>
      </c>
      <c r="E68" s="729">
        <v>14</v>
      </c>
      <c r="F68" s="741"/>
      <c r="G68" s="741">
        <f>E68*F68</f>
        <v>0</v>
      </c>
    </row>
    <row r="69" spans="1:7" s="160" customFormat="1" ht="12">
      <c r="A69" s="239"/>
      <c r="B69" s="240"/>
      <c r="C69" s="134"/>
      <c r="D69" s="729"/>
      <c r="E69" s="729"/>
      <c r="F69" s="741"/>
      <c r="G69" s="741"/>
    </row>
    <row r="70" spans="1:7" s="160" customFormat="1" ht="252">
      <c r="A70" s="239" t="str">
        <f>$B$38</f>
        <v>III.</v>
      </c>
      <c r="B70" s="240">
        <f>COUNT($A$39:B69)+1</f>
        <v>16</v>
      </c>
      <c r="C70" s="204" t="s">
        <v>453</v>
      </c>
      <c r="D70" s="729" t="s">
        <v>137</v>
      </c>
      <c r="E70" s="729">
        <v>77.099999999999994</v>
      </c>
      <c r="F70" s="741"/>
      <c r="G70" s="741">
        <f>E70*F70</f>
        <v>0</v>
      </c>
    </row>
    <row r="71" spans="1:7" s="160" customFormat="1" ht="12">
      <c r="A71" s="239"/>
      <c r="B71" s="240"/>
      <c r="C71" s="134"/>
      <c r="D71" s="239"/>
      <c r="E71" s="239"/>
      <c r="F71" s="239"/>
      <c r="G71" s="239"/>
    </row>
    <row r="72" spans="1:7" s="160" customFormat="1" ht="192">
      <c r="A72" s="239" t="str">
        <f>$B$38</f>
        <v>III.</v>
      </c>
      <c r="B72" s="240">
        <f>COUNT($A$39:B71)+1</f>
        <v>17</v>
      </c>
      <c r="C72" s="204" t="s">
        <v>552</v>
      </c>
      <c r="D72" s="729" t="s">
        <v>137</v>
      </c>
      <c r="E72" s="729">
        <v>312.3</v>
      </c>
      <c r="F72" s="741"/>
      <c r="G72" s="741">
        <f>E72*F72</f>
        <v>0</v>
      </c>
    </row>
    <row r="73" spans="1:7" s="160" customFormat="1" ht="12">
      <c r="A73" s="239"/>
      <c r="B73" s="240"/>
      <c r="C73" s="204"/>
      <c r="D73" s="729"/>
      <c r="E73" s="729"/>
      <c r="F73" s="741"/>
      <c r="G73" s="741"/>
    </row>
    <row r="74" spans="1:7" s="160" customFormat="1" ht="258" customHeight="1">
      <c r="A74" s="239" t="str">
        <f>$B$38</f>
        <v>III.</v>
      </c>
      <c r="B74" s="240">
        <f>COUNT($A$39:B73)+1</f>
        <v>18</v>
      </c>
      <c r="C74" s="134" t="s">
        <v>455</v>
      </c>
      <c r="D74" s="729" t="s">
        <v>137</v>
      </c>
      <c r="E74" s="729">
        <v>89.2</v>
      </c>
      <c r="F74" s="741"/>
      <c r="G74" s="741">
        <f>E74*F74</f>
        <v>0</v>
      </c>
    </row>
    <row r="75" spans="1:7" s="160" customFormat="1" ht="12">
      <c r="A75" s="239"/>
      <c r="B75" s="240"/>
      <c r="C75" s="134"/>
      <c r="D75" s="729"/>
      <c r="E75" s="729"/>
      <c r="F75" s="741"/>
      <c r="G75" s="741"/>
    </row>
    <row r="76" spans="1:7" s="160" customFormat="1" ht="120">
      <c r="A76" s="239" t="str">
        <f>$B$38</f>
        <v>III.</v>
      </c>
      <c r="B76" s="240">
        <f>COUNT($A$39:B75)+1</f>
        <v>19</v>
      </c>
      <c r="C76" s="165" t="s">
        <v>3517</v>
      </c>
      <c r="D76" s="729" t="s">
        <v>137</v>
      </c>
      <c r="E76" s="729">
        <v>112.9</v>
      </c>
      <c r="F76" s="741"/>
      <c r="G76" s="741">
        <f>E76*F76</f>
        <v>0</v>
      </c>
    </row>
    <row r="77" spans="1:7" s="160" customFormat="1" ht="12">
      <c r="A77" s="239"/>
      <c r="B77" s="240"/>
      <c r="C77" s="165"/>
      <c r="D77" s="729"/>
      <c r="E77" s="729"/>
      <c r="F77" s="741"/>
      <c r="G77" s="741"/>
    </row>
    <row r="78" spans="1:7" s="160" customFormat="1" ht="72">
      <c r="A78" s="239" t="str">
        <f>$B$38</f>
        <v>III.</v>
      </c>
      <c r="B78" s="240">
        <f>COUNT($A$39:B76)+1</f>
        <v>20</v>
      </c>
      <c r="C78" s="202" t="s">
        <v>440</v>
      </c>
      <c r="D78" s="729" t="s">
        <v>137</v>
      </c>
      <c r="E78" s="729">
        <v>10.199999999999999</v>
      </c>
      <c r="F78" s="741"/>
      <c r="G78" s="741">
        <f>E78*F78</f>
        <v>0</v>
      </c>
    </row>
    <row r="79" spans="1:7" s="160" customFormat="1" ht="12">
      <c r="A79" s="239"/>
      <c r="B79" s="240"/>
      <c r="C79" s="202"/>
      <c r="D79" s="729"/>
      <c r="E79" s="729"/>
      <c r="F79" s="741"/>
      <c r="G79" s="741"/>
    </row>
    <row r="80" spans="1:7" s="160" customFormat="1" ht="72">
      <c r="A80" s="239" t="str">
        <f>$B$38</f>
        <v>III.</v>
      </c>
      <c r="B80" s="240">
        <f>COUNT($A$39:B79)+1</f>
        <v>21</v>
      </c>
      <c r="C80" s="202" t="s">
        <v>3518</v>
      </c>
      <c r="D80" s="729" t="s">
        <v>188</v>
      </c>
      <c r="E80" s="729">
        <v>342</v>
      </c>
      <c r="F80" s="741"/>
      <c r="G80" s="741">
        <f>E80*F80</f>
        <v>0</v>
      </c>
    </row>
    <row r="81" spans="1:7" s="160" customFormat="1" ht="12">
      <c r="A81" s="239"/>
      <c r="B81" s="240"/>
      <c r="C81" s="202"/>
      <c r="D81" s="729"/>
      <c r="E81" s="729"/>
      <c r="F81" s="741"/>
      <c r="G81" s="741"/>
    </row>
    <row r="82" spans="1:7" s="160" customFormat="1" ht="72">
      <c r="A82" s="239" t="str">
        <f>$B$38</f>
        <v>III.</v>
      </c>
      <c r="B82" s="240">
        <f>COUNT($A$39:B81)+1</f>
        <v>22</v>
      </c>
      <c r="C82" s="202" t="s">
        <v>3519</v>
      </c>
      <c r="D82" s="729" t="s">
        <v>188</v>
      </c>
      <c r="E82" s="729">
        <v>3</v>
      </c>
      <c r="F82" s="741"/>
      <c r="G82" s="741">
        <f>E82*F82</f>
        <v>0</v>
      </c>
    </row>
    <row r="83" spans="1:7" s="160" customFormat="1" ht="12">
      <c r="A83" s="239"/>
      <c r="B83" s="240"/>
      <c r="C83" s="202"/>
      <c r="D83" s="729"/>
      <c r="E83" s="729"/>
      <c r="F83" s="741"/>
      <c r="G83" s="741"/>
    </row>
    <row r="84" spans="1:7" s="160" customFormat="1" ht="72">
      <c r="A84" s="239" t="str">
        <f>$B$38</f>
        <v>III.</v>
      </c>
      <c r="B84" s="240">
        <f>COUNT($A$39:B83)+1</f>
        <v>23</v>
      </c>
      <c r="C84" s="202" t="s">
        <v>3520</v>
      </c>
      <c r="D84" s="729" t="s">
        <v>188</v>
      </c>
      <c r="E84" s="729">
        <v>4</v>
      </c>
      <c r="F84" s="741"/>
      <c r="G84" s="741">
        <f>E84*F84</f>
        <v>0</v>
      </c>
    </row>
    <row r="85" spans="1:7" s="160" customFormat="1" ht="12">
      <c r="A85" s="239"/>
      <c r="B85" s="240"/>
      <c r="C85" s="134"/>
      <c r="D85" s="729"/>
      <c r="E85" s="729"/>
      <c r="F85" s="741"/>
      <c r="G85" s="741"/>
    </row>
    <row r="86" spans="1:7" s="160" customFormat="1" ht="72">
      <c r="A86" s="239" t="str">
        <f>$B$38</f>
        <v>III.</v>
      </c>
      <c r="B86" s="240">
        <f>COUNT($A$39:B85)+1</f>
        <v>24</v>
      </c>
      <c r="C86" s="202" t="s">
        <v>3521</v>
      </c>
      <c r="D86" s="729" t="s">
        <v>188</v>
      </c>
      <c r="E86" s="729">
        <v>2</v>
      </c>
      <c r="F86" s="741"/>
      <c r="G86" s="741">
        <f>E86*F86</f>
        <v>0</v>
      </c>
    </row>
    <row r="87" spans="1:7" s="160" customFormat="1" ht="12">
      <c r="A87" s="239"/>
      <c r="B87" s="240"/>
      <c r="C87" s="202"/>
      <c r="D87" s="729"/>
      <c r="E87" s="729"/>
      <c r="F87" s="741"/>
      <c r="G87" s="741"/>
    </row>
    <row r="88" spans="1:7" s="160" customFormat="1" ht="72">
      <c r="A88" s="239" t="str">
        <f>$B$38</f>
        <v>III.</v>
      </c>
      <c r="B88" s="240">
        <f>COUNT($A$39:B87)+1</f>
        <v>25</v>
      </c>
      <c r="C88" s="202" t="s">
        <v>3522</v>
      </c>
      <c r="D88" s="729" t="s">
        <v>188</v>
      </c>
      <c r="E88" s="729">
        <v>24</v>
      </c>
      <c r="F88" s="741"/>
      <c r="G88" s="741">
        <f>E88*F88</f>
        <v>0</v>
      </c>
    </row>
    <row r="89" spans="1:7" s="160" customFormat="1" ht="12">
      <c r="A89" s="239"/>
      <c r="B89" s="240"/>
      <c r="C89" s="202"/>
      <c r="D89" s="729"/>
      <c r="E89" s="729"/>
      <c r="F89" s="741"/>
      <c r="G89" s="741"/>
    </row>
    <row r="90" spans="1:7" s="160" customFormat="1" ht="48">
      <c r="A90" s="239" t="str">
        <f>$B$38</f>
        <v>III.</v>
      </c>
      <c r="B90" s="240">
        <f>COUNT($A$39:B89)+1</f>
        <v>26</v>
      </c>
      <c r="C90" s="202" t="s">
        <v>664</v>
      </c>
      <c r="D90" s="729" t="s">
        <v>188</v>
      </c>
      <c r="E90" s="729">
        <v>8</v>
      </c>
      <c r="F90" s="741"/>
      <c r="G90" s="741">
        <f>E90*F90</f>
        <v>0</v>
      </c>
    </row>
    <row r="91" spans="1:7" s="160" customFormat="1" ht="12">
      <c r="A91" s="239"/>
      <c r="B91" s="240"/>
      <c r="C91" s="202"/>
      <c r="D91" s="729"/>
      <c r="E91" s="729"/>
      <c r="F91" s="741"/>
      <c r="G91" s="741"/>
    </row>
    <row r="92" spans="1:7" s="160" customFormat="1" ht="48">
      <c r="A92" s="239" t="str">
        <f>$B$38</f>
        <v>III.</v>
      </c>
      <c r="B92" s="240">
        <f>COUNT($A$39:B91)+1</f>
        <v>27</v>
      </c>
      <c r="C92" s="202" t="s">
        <v>665</v>
      </c>
      <c r="D92" s="729" t="s">
        <v>188</v>
      </c>
      <c r="E92" s="729">
        <v>4</v>
      </c>
      <c r="F92" s="741"/>
      <c r="G92" s="741">
        <f>E92*F92</f>
        <v>0</v>
      </c>
    </row>
    <row r="93" spans="1:7" s="160" customFormat="1" ht="12">
      <c r="A93" s="239"/>
      <c r="B93" s="240"/>
      <c r="C93" s="202"/>
      <c r="D93" s="729"/>
      <c r="E93" s="729"/>
      <c r="F93" s="741"/>
      <c r="G93" s="741"/>
    </row>
    <row r="94" spans="1:7" s="160" customFormat="1" ht="48">
      <c r="A94" s="239" t="str">
        <f>$B$38</f>
        <v>III.</v>
      </c>
      <c r="B94" s="240">
        <f>COUNT($A$39:B93)+1</f>
        <v>28</v>
      </c>
      <c r="C94" s="202" t="s">
        <v>666</v>
      </c>
      <c r="D94" s="729" t="s">
        <v>188</v>
      </c>
      <c r="E94" s="729">
        <v>129</v>
      </c>
      <c r="F94" s="741"/>
      <c r="G94" s="741">
        <f>E94*F94</f>
        <v>0</v>
      </c>
    </row>
    <row r="95" spans="1:7" s="160" customFormat="1" ht="12">
      <c r="A95" s="239"/>
      <c r="B95" s="240"/>
      <c r="C95" s="202"/>
      <c r="D95" s="729"/>
      <c r="E95" s="729"/>
      <c r="F95" s="741"/>
      <c r="G95" s="741"/>
    </row>
    <row r="96" spans="1:7" s="160" customFormat="1" ht="48">
      <c r="A96" s="239" t="str">
        <f>$B$38</f>
        <v>III.</v>
      </c>
      <c r="B96" s="240">
        <f>COUNT($A$39:B95)+1</f>
        <v>29</v>
      </c>
      <c r="C96" s="202" t="s">
        <v>593</v>
      </c>
      <c r="D96" s="729" t="s">
        <v>188</v>
      </c>
      <c r="E96" s="729">
        <v>121</v>
      </c>
      <c r="F96" s="741"/>
      <c r="G96" s="741">
        <f>E96*F96</f>
        <v>0</v>
      </c>
    </row>
    <row r="97" spans="1:7" s="160" customFormat="1" ht="12">
      <c r="A97" s="239"/>
      <c r="B97" s="240"/>
      <c r="C97" s="202"/>
      <c r="D97" s="729"/>
      <c r="E97" s="729"/>
      <c r="F97" s="741"/>
      <c r="G97" s="741"/>
    </row>
    <row r="98" spans="1:7" s="160" customFormat="1" ht="36">
      <c r="A98" s="239" t="str">
        <f>$B$38</f>
        <v>III.</v>
      </c>
      <c r="B98" s="240">
        <f>COUNT($A$39:B97)+1</f>
        <v>30</v>
      </c>
      <c r="C98" s="202" t="s">
        <v>592</v>
      </c>
      <c r="D98" s="729" t="s">
        <v>188</v>
      </c>
      <c r="E98" s="729">
        <v>8</v>
      </c>
      <c r="F98" s="741"/>
      <c r="G98" s="741">
        <f>E98*F98</f>
        <v>0</v>
      </c>
    </row>
    <row r="99" spans="1:7" s="160" customFormat="1" ht="12">
      <c r="A99" s="239"/>
      <c r="B99" s="240"/>
      <c r="C99" s="202"/>
      <c r="D99" s="729"/>
      <c r="E99" s="729"/>
      <c r="F99" s="741"/>
      <c r="G99" s="741"/>
    </row>
    <row r="100" spans="1:7" s="160" customFormat="1" ht="36">
      <c r="A100" s="239" t="str">
        <f>$B$38</f>
        <v>III.</v>
      </c>
      <c r="B100" s="240">
        <f>COUNT($A$39:B99)+1</f>
        <v>31</v>
      </c>
      <c r="C100" s="126" t="s">
        <v>451</v>
      </c>
      <c r="D100" s="729" t="s">
        <v>137</v>
      </c>
      <c r="E100" s="729">
        <v>4817.2</v>
      </c>
      <c r="F100" s="741"/>
      <c r="G100" s="741">
        <f>E100*F100</f>
        <v>0</v>
      </c>
    </row>
    <row r="101" spans="1:7" s="160" customFormat="1" ht="12">
      <c r="A101" s="239"/>
      <c r="B101" s="240"/>
      <c r="C101" s="126"/>
      <c r="D101" s="729"/>
      <c r="E101" s="729"/>
      <c r="F101" s="741"/>
      <c r="G101" s="741"/>
    </row>
    <row r="102" spans="1:7" s="160" customFormat="1" ht="24">
      <c r="A102" s="239" t="str">
        <f>$B$38</f>
        <v>III.</v>
      </c>
      <c r="B102" s="240">
        <f>COUNT($A$39:B100)+1</f>
        <v>32</v>
      </c>
      <c r="C102" s="202" t="s">
        <v>444</v>
      </c>
      <c r="D102" s="729" t="s">
        <v>188</v>
      </c>
      <c r="E102" s="729">
        <v>409</v>
      </c>
      <c r="F102" s="741"/>
      <c r="G102" s="741">
        <f>E102*F102</f>
        <v>0</v>
      </c>
    </row>
    <row r="103" spans="1:7" s="160" customFormat="1" ht="12">
      <c r="A103" s="239"/>
      <c r="B103" s="240"/>
      <c r="C103" s="126"/>
      <c r="D103" s="729"/>
      <c r="E103" s="729"/>
      <c r="F103" s="741"/>
      <c r="G103" s="741"/>
    </row>
    <row r="104" spans="1:7" s="160" customFormat="1" ht="24">
      <c r="A104" s="239" t="str">
        <f>$B$38</f>
        <v>III.</v>
      </c>
      <c r="B104" s="240">
        <f>COUNT($A$39:B102)+1</f>
        <v>33</v>
      </c>
      <c r="C104" s="202" t="s">
        <v>442</v>
      </c>
      <c r="D104" s="729" t="s">
        <v>188</v>
      </c>
      <c r="E104" s="729">
        <v>327</v>
      </c>
      <c r="F104" s="741"/>
      <c r="G104" s="741">
        <f>E104*F104</f>
        <v>0</v>
      </c>
    </row>
    <row r="105" spans="1:7" s="160" customFormat="1" ht="12">
      <c r="A105" s="239"/>
      <c r="B105" s="240"/>
      <c r="C105" s="202"/>
      <c r="D105" s="729"/>
      <c r="E105" s="729"/>
      <c r="F105" s="741"/>
      <c r="G105" s="741"/>
    </row>
    <row r="106" spans="1:7" s="160" customFormat="1" ht="24">
      <c r="A106" s="239" t="str">
        <f>$B$38</f>
        <v>III.</v>
      </c>
      <c r="B106" s="240">
        <f>COUNT($A$39:B104)+1</f>
        <v>34</v>
      </c>
      <c r="C106" s="202" t="s">
        <v>443</v>
      </c>
      <c r="D106" s="729" t="s">
        <v>188</v>
      </c>
      <c r="E106" s="729">
        <v>36</v>
      </c>
      <c r="F106" s="741"/>
      <c r="G106" s="741">
        <f>E106*F106</f>
        <v>0</v>
      </c>
    </row>
    <row r="107" spans="1:7" s="160" customFormat="1" ht="12">
      <c r="A107" s="239"/>
      <c r="B107" s="240"/>
      <c r="D107" s="729"/>
      <c r="E107" s="729"/>
      <c r="F107" s="741"/>
      <c r="G107" s="741"/>
    </row>
    <row r="108" spans="1:7" s="160" customFormat="1" ht="66.75" customHeight="1">
      <c r="A108" s="239" t="str">
        <f>$B$38</f>
        <v>III.</v>
      </c>
      <c r="B108" s="240">
        <f>COUNT($A$39:B106)+1</f>
        <v>35</v>
      </c>
      <c r="C108" s="202" t="s">
        <v>421</v>
      </c>
      <c r="D108" s="729" t="s">
        <v>188</v>
      </c>
      <c r="E108" s="729">
        <v>8</v>
      </c>
      <c r="F108" s="741"/>
      <c r="G108" s="741">
        <f>E108*F108</f>
        <v>0</v>
      </c>
    </row>
    <row r="109" spans="1:7" s="160" customFormat="1" ht="12">
      <c r="A109" s="239"/>
      <c r="B109" s="240"/>
      <c r="C109" s="202"/>
      <c r="D109" s="729"/>
      <c r="E109" s="729"/>
      <c r="F109" s="741"/>
      <c r="G109" s="741"/>
    </row>
    <row r="110" spans="1:7" s="160" customFormat="1" ht="60">
      <c r="A110" s="239" t="str">
        <f>$B$38</f>
        <v>III.</v>
      </c>
      <c r="B110" s="240">
        <f>COUNT($A$39:B108)+1</f>
        <v>36</v>
      </c>
      <c r="C110" s="202" t="s">
        <v>380</v>
      </c>
      <c r="D110" s="729" t="s">
        <v>188</v>
      </c>
      <c r="E110" s="729">
        <v>135</v>
      </c>
      <c r="F110" s="741"/>
      <c r="G110" s="741">
        <f>E110*F110</f>
        <v>0</v>
      </c>
    </row>
    <row r="111" spans="1:7" s="160" customFormat="1" ht="12">
      <c r="A111" s="239"/>
      <c r="B111" s="239"/>
      <c r="C111" s="165"/>
      <c r="D111" s="729"/>
      <c r="E111" s="729"/>
      <c r="F111" s="741"/>
      <c r="G111" s="741"/>
    </row>
    <row r="112" spans="1:7" s="160" customFormat="1" ht="144">
      <c r="A112" s="239" t="str">
        <f>$B$38</f>
        <v>III.</v>
      </c>
      <c r="B112" s="240">
        <f>COUNT($A$39:B110)+1</f>
        <v>37</v>
      </c>
      <c r="C112" s="165" t="s">
        <v>526</v>
      </c>
      <c r="D112" s="729" t="s">
        <v>186</v>
      </c>
      <c r="E112" s="729">
        <v>1085.5999999999999</v>
      </c>
      <c r="F112" s="741"/>
      <c r="G112" s="741">
        <f>E112*F112</f>
        <v>0</v>
      </c>
    </row>
    <row r="113" spans="1:7" s="160" customFormat="1" ht="12">
      <c r="A113" s="239"/>
      <c r="B113" s="240"/>
      <c r="C113" s="165"/>
      <c r="D113" s="729"/>
      <c r="E113" s="729"/>
      <c r="F113" s="741"/>
      <c r="G113" s="741"/>
    </row>
    <row r="114" spans="1:7" s="160" customFormat="1" ht="120">
      <c r="A114" s="239" t="str">
        <f>$B$38</f>
        <v>III.</v>
      </c>
      <c r="B114" s="240">
        <f>COUNT($A$39:B112)+1</f>
        <v>38</v>
      </c>
      <c r="C114" s="165" t="s">
        <v>525</v>
      </c>
      <c r="D114" s="729" t="s">
        <v>188</v>
      </c>
      <c r="E114" s="729">
        <v>64</v>
      </c>
      <c r="F114" s="741"/>
      <c r="G114" s="741">
        <f>E114*F114</f>
        <v>0</v>
      </c>
    </row>
    <row r="115" spans="1:7" s="160" customFormat="1" ht="12">
      <c r="A115" s="239"/>
      <c r="B115" s="240"/>
      <c r="C115" s="165"/>
      <c r="D115" s="729"/>
      <c r="E115" s="729"/>
      <c r="F115" s="741"/>
      <c r="G115" s="741"/>
    </row>
    <row r="116" spans="1:7" s="160" customFormat="1" ht="156">
      <c r="A116" s="239" t="str">
        <f>$B$38</f>
        <v>III.</v>
      </c>
      <c r="B116" s="240">
        <f>COUNT($A$39:B114)+1</f>
        <v>39</v>
      </c>
      <c r="C116" s="165" t="s">
        <v>3523</v>
      </c>
      <c r="D116" s="729" t="s">
        <v>188</v>
      </c>
      <c r="E116" s="729">
        <v>70</v>
      </c>
      <c r="F116" s="741"/>
      <c r="G116" s="741">
        <f>E116*F116</f>
        <v>0</v>
      </c>
    </row>
    <row r="117" spans="1:7" s="160" customFormat="1" ht="12">
      <c r="A117" s="239"/>
      <c r="B117" s="240"/>
      <c r="C117" s="165"/>
      <c r="D117" s="729"/>
      <c r="E117" s="729"/>
      <c r="F117" s="741"/>
      <c r="G117" s="741"/>
    </row>
    <row r="118" spans="1:7" s="160" customFormat="1" ht="168">
      <c r="A118" s="239" t="str">
        <f>$B$38</f>
        <v>III.</v>
      </c>
      <c r="B118" s="240">
        <f>COUNT($A$39:B116)+1</f>
        <v>40</v>
      </c>
      <c r="C118" s="165" t="s">
        <v>3524</v>
      </c>
      <c r="D118" s="729" t="s">
        <v>188</v>
      </c>
      <c r="E118" s="729">
        <v>59</v>
      </c>
      <c r="F118" s="741"/>
      <c r="G118" s="741">
        <f>E118*F118</f>
        <v>0</v>
      </c>
    </row>
    <row r="119" spans="1:7" s="160" customFormat="1" ht="12">
      <c r="A119" s="239"/>
      <c r="B119" s="240"/>
      <c r="C119" s="190"/>
      <c r="D119" s="729"/>
      <c r="E119" s="729"/>
      <c r="F119" s="741"/>
      <c r="G119" s="741"/>
    </row>
    <row r="120" spans="1:7" s="160" customFormat="1" ht="13.5" thickBot="1">
      <c r="A120" s="770"/>
      <c r="B120" s="771"/>
      <c r="C120" s="224"/>
      <c r="D120" s="225"/>
      <c r="E120" s="226" t="s">
        <v>3771</v>
      </c>
      <c r="F120" s="225"/>
      <c r="G120" s="859">
        <f>SUM(G40:G118)</f>
        <v>0</v>
      </c>
    </row>
    <row r="121" spans="1:7" s="160" customFormat="1" ht="12">
      <c r="C121" s="977"/>
      <c r="D121" s="968"/>
      <c r="E121" s="968"/>
      <c r="F121" s="968"/>
      <c r="G121" s="968"/>
    </row>
    <row r="122" spans="1:7" s="160" customFormat="1" ht="12">
      <c r="C122" s="977"/>
      <c r="D122" s="968"/>
      <c r="E122" s="968"/>
      <c r="F122" s="968"/>
      <c r="G122" s="968"/>
    </row>
    <row r="123" spans="1:7" s="160" customFormat="1" ht="12">
      <c r="C123" s="977"/>
      <c r="D123" s="968"/>
      <c r="E123" s="968"/>
      <c r="F123" s="968"/>
      <c r="G123" s="968"/>
    </row>
    <row r="124" spans="1:7">
      <c r="C124" s="66"/>
    </row>
    <row r="125" spans="1:7">
      <c r="C125" s="66"/>
    </row>
    <row r="126" spans="1:7">
      <c r="C126" s="66"/>
    </row>
    <row r="127" spans="1:7" ht="15">
      <c r="C127" s="965"/>
    </row>
    <row r="128" spans="1:7" ht="15">
      <c r="C128" s="965"/>
    </row>
    <row r="129" spans="3:3" ht="15">
      <c r="C129" s="965"/>
    </row>
    <row r="130" spans="3:3">
      <c r="C130" s="66"/>
    </row>
    <row r="131" spans="3:3">
      <c r="C131" s="66"/>
    </row>
    <row r="132" spans="3:3">
      <c r="C132" s="66"/>
    </row>
  </sheetData>
  <mergeCells count="32">
    <mergeCell ref="C2:G2"/>
    <mergeCell ref="C3:G3"/>
    <mergeCell ref="C6:G6"/>
    <mergeCell ref="C18:G18"/>
    <mergeCell ref="C26:G26"/>
    <mergeCell ref="C4:G4"/>
    <mergeCell ref="C5:G5"/>
    <mergeCell ref="C7:G7"/>
    <mergeCell ref="C10:G10"/>
    <mergeCell ref="C32:G32"/>
    <mergeCell ref="C25:G25"/>
    <mergeCell ref="C28:G28"/>
    <mergeCell ref="C23:G23"/>
    <mergeCell ref="C29:G29"/>
    <mergeCell ref="C24:G24"/>
    <mergeCell ref="C30:G30"/>
    <mergeCell ref="C33:G33"/>
    <mergeCell ref="C31:G31"/>
    <mergeCell ref="C8:G8"/>
    <mergeCell ref="C9:G9"/>
    <mergeCell ref="C17:G17"/>
    <mergeCell ref="C19:G19"/>
    <mergeCell ref="C20:G20"/>
    <mergeCell ref="C11:G11"/>
    <mergeCell ref="C12:G12"/>
    <mergeCell ref="C13:G13"/>
    <mergeCell ref="C14:G14"/>
    <mergeCell ref="C15:G15"/>
    <mergeCell ref="C16:G16"/>
    <mergeCell ref="C27:G27"/>
    <mergeCell ref="C21:G21"/>
    <mergeCell ref="C22:G22"/>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40">
    <tabColor theme="5" tint="0.79998168889431442"/>
  </sheetPr>
  <dimension ref="A1:K228"/>
  <sheetViews>
    <sheetView view="pageBreakPreview" zoomScaleNormal="100" zoomScaleSheetLayoutView="100" workbookViewId="0">
      <selection activeCell="G82" sqref="G82"/>
    </sheetView>
  </sheetViews>
  <sheetFormatPr defaultColWidth="9.140625" defaultRowHeight="12.75"/>
  <cols>
    <col min="1" max="1" width="3.140625" style="66" customWidth="1"/>
    <col min="2" max="2" width="4.7109375" style="66" customWidth="1"/>
    <col min="3" max="3" width="39.42578125" style="963" customWidth="1"/>
    <col min="4" max="4" width="6.28515625" style="964" customWidth="1"/>
    <col min="5" max="5" width="7.5703125" style="964" customWidth="1"/>
    <col min="6" max="6" width="9.5703125" style="964" customWidth="1"/>
    <col min="7" max="7" width="14" style="964" customWidth="1"/>
    <col min="8" max="16384" width="9.140625" style="66"/>
  </cols>
  <sheetData>
    <row r="1" spans="1:7" ht="14.25" customHeight="1">
      <c r="A1" s="966" t="s">
        <v>107</v>
      </c>
      <c r="B1" s="966"/>
    </row>
    <row r="2" spans="1:7" ht="37.5" customHeight="1">
      <c r="A2" s="966"/>
      <c r="B2" s="229" t="s">
        <v>113</v>
      </c>
      <c r="C2" s="1291" t="s">
        <v>81</v>
      </c>
      <c r="D2" s="1291"/>
      <c r="E2" s="1291"/>
      <c r="F2" s="1291"/>
      <c r="G2" s="1291"/>
    </row>
    <row r="3" spans="1:7" ht="38.25" customHeight="1">
      <c r="A3" s="966"/>
      <c r="B3" s="229" t="s">
        <v>113</v>
      </c>
      <c r="C3" s="1291" t="s">
        <v>103</v>
      </c>
      <c r="D3" s="1291"/>
      <c r="E3" s="1291"/>
      <c r="F3" s="1291"/>
      <c r="G3" s="1291"/>
    </row>
    <row r="4" spans="1:7" ht="38.25" customHeight="1">
      <c r="A4" s="966"/>
      <c r="B4" s="229" t="s">
        <v>113</v>
      </c>
      <c r="C4" s="1291" t="s">
        <v>28</v>
      </c>
      <c r="D4" s="1291"/>
      <c r="E4" s="1291"/>
      <c r="F4" s="1291"/>
      <c r="G4" s="1291"/>
    </row>
    <row r="5" spans="1:7">
      <c r="A5" s="966"/>
      <c r="B5" s="229" t="s">
        <v>113</v>
      </c>
      <c r="C5" s="1291" t="s">
        <v>50</v>
      </c>
      <c r="D5" s="1291"/>
      <c r="E5" s="1291"/>
      <c r="F5" s="1291"/>
      <c r="G5" s="1291"/>
    </row>
    <row r="6" spans="1:7" ht="24.75" customHeight="1">
      <c r="A6" s="966"/>
      <c r="B6" s="229" t="s">
        <v>113</v>
      </c>
      <c r="C6" s="1290" t="s">
        <v>51</v>
      </c>
      <c r="D6" s="1290"/>
      <c r="E6" s="1290"/>
      <c r="F6" s="1290"/>
      <c r="G6" s="1290"/>
    </row>
    <row r="7" spans="1:7" ht="24" customHeight="1">
      <c r="A7" s="966"/>
      <c r="B7" s="229" t="s">
        <v>113</v>
      </c>
      <c r="C7" s="1290" t="s">
        <v>52</v>
      </c>
      <c r="D7" s="1290"/>
      <c r="E7" s="1290"/>
      <c r="F7" s="1290"/>
      <c r="G7" s="1290"/>
    </row>
    <row r="8" spans="1:7" ht="25.5" customHeight="1">
      <c r="A8" s="966"/>
      <c r="B8" s="229" t="s">
        <v>113</v>
      </c>
      <c r="C8" s="1290" t="s">
        <v>22</v>
      </c>
      <c r="D8" s="1290"/>
      <c r="E8" s="1290"/>
      <c r="F8" s="1290"/>
      <c r="G8" s="1290"/>
    </row>
    <row r="9" spans="1:7" ht="12.75" customHeight="1">
      <c r="A9" s="966"/>
      <c r="B9" s="229" t="s">
        <v>113</v>
      </c>
      <c r="C9" s="1290" t="s">
        <v>100</v>
      </c>
      <c r="D9" s="1290"/>
      <c r="E9" s="1290"/>
      <c r="F9" s="1290"/>
      <c r="G9" s="1290"/>
    </row>
    <row r="10" spans="1:7" ht="24" customHeight="1">
      <c r="A10" s="966"/>
      <c r="B10" s="229" t="s">
        <v>113</v>
      </c>
      <c r="C10" s="1290" t="s">
        <v>23</v>
      </c>
      <c r="D10" s="1290"/>
      <c r="E10" s="1290"/>
      <c r="F10" s="1290"/>
      <c r="G10" s="1290"/>
    </row>
    <row r="11" spans="1:7" ht="12.75" customHeight="1">
      <c r="A11" s="966"/>
      <c r="B11" s="229" t="s">
        <v>113</v>
      </c>
      <c r="C11" s="1297" t="s">
        <v>7</v>
      </c>
      <c r="D11" s="1297"/>
      <c r="E11" s="1297"/>
      <c r="F11" s="1297"/>
      <c r="G11" s="1297"/>
    </row>
    <row r="12" spans="1:7" ht="37.5" customHeight="1">
      <c r="A12" s="966"/>
      <c r="B12" s="229" t="s">
        <v>113</v>
      </c>
      <c r="C12" s="1297" t="s">
        <v>24</v>
      </c>
      <c r="D12" s="1297"/>
      <c r="E12" s="1297"/>
      <c r="F12" s="1297"/>
      <c r="G12" s="1297"/>
    </row>
    <row r="13" spans="1:7" ht="48.75" customHeight="1">
      <c r="A13" s="966"/>
      <c r="B13" s="229" t="s">
        <v>113</v>
      </c>
      <c r="C13" s="1297" t="s">
        <v>56</v>
      </c>
      <c r="D13" s="1297"/>
      <c r="E13" s="1297"/>
      <c r="F13" s="1297"/>
      <c r="G13" s="1297"/>
    </row>
    <row r="14" spans="1:7" ht="50.25" customHeight="1">
      <c r="A14" s="966"/>
      <c r="B14" s="230" t="s">
        <v>113</v>
      </c>
      <c r="C14" s="1291" t="s">
        <v>250</v>
      </c>
      <c r="D14" s="1291"/>
      <c r="E14" s="1291"/>
      <c r="F14" s="1291"/>
      <c r="G14" s="1291"/>
    </row>
    <row r="15" spans="1:7">
      <c r="A15" s="966"/>
      <c r="B15" s="230" t="s">
        <v>113</v>
      </c>
      <c r="C15" s="1291" t="s">
        <v>352</v>
      </c>
      <c r="D15" s="1291"/>
      <c r="E15" s="1291"/>
      <c r="F15" s="1291"/>
      <c r="G15" s="1291"/>
    </row>
    <row r="16" spans="1:7" ht="26.25" customHeight="1">
      <c r="A16" s="966"/>
      <c r="B16" s="230" t="s">
        <v>113</v>
      </c>
      <c r="C16" s="1291" t="s">
        <v>349</v>
      </c>
      <c r="D16" s="1291"/>
      <c r="E16" s="1291"/>
      <c r="F16" s="1291"/>
      <c r="G16" s="1291"/>
    </row>
    <row r="17" spans="1:7" ht="12.75" customHeight="1">
      <c r="A17" s="966"/>
      <c r="B17" s="231"/>
      <c r="C17" s="1307" t="s">
        <v>97</v>
      </c>
      <c r="D17" s="1307"/>
      <c r="E17" s="1307"/>
      <c r="F17" s="1307"/>
      <c r="G17" s="1307"/>
    </row>
    <row r="18" spans="1:7" ht="12.75" customHeight="1">
      <c r="A18" s="966"/>
      <c r="B18" s="231" t="s">
        <v>113</v>
      </c>
      <c r="C18" s="1291" t="s">
        <v>344</v>
      </c>
      <c r="D18" s="1291"/>
      <c r="E18" s="1291"/>
      <c r="F18" s="1291"/>
      <c r="G18" s="1291"/>
    </row>
    <row r="19" spans="1:7" ht="12.75" customHeight="1">
      <c r="A19" s="966"/>
      <c r="B19" s="231" t="s">
        <v>113</v>
      </c>
      <c r="C19" s="1290" t="s">
        <v>49</v>
      </c>
      <c r="D19" s="1290"/>
      <c r="E19" s="1290"/>
      <c r="F19" s="1290"/>
      <c r="G19" s="1290"/>
    </row>
    <row r="20" spans="1:7" ht="12.75" customHeight="1">
      <c r="A20" s="966"/>
      <c r="B20" s="231" t="s">
        <v>113</v>
      </c>
      <c r="C20" s="1291" t="s">
        <v>206</v>
      </c>
      <c r="D20" s="1291"/>
      <c r="E20" s="1291"/>
      <c r="F20" s="1291"/>
      <c r="G20" s="1291"/>
    </row>
    <row r="21" spans="1:7" ht="12.75" customHeight="1">
      <c r="A21" s="966"/>
      <c r="B21" s="231" t="s">
        <v>113</v>
      </c>
      <c r="C21" s="1290" t="s">
        <v>134</v>
      </c>
      <c r="D21" s="1290"/>
      <c r="E21" s="1290"/>
      <c r="F21" s="1290"/>
      <c r="G21" s="1290"/>
    </row>
    <row r="22" spans="1:7">
      <c r="A22" s="966"/>
      <c r="B22" s="231" t="s">
        <v>113</v>
      </c>
      <c r="C22" s="1290" t="s">
        <v>207</v>
      </c>
      <c r="D22" s="1290"/>
      <c r="E22" s="1290"/>
      <c r="F22" s="1290"/>
      <c r="G22" s="1290"/>
    </row>
    <row r="23" spans="1:7" ht="12.75" customHeight="1">
      <c r="A23" s="966"/>
      <c r="B23" s="231" t="s">
        <v>113</v>
      </c>
      <c r="C23" s="1290" t="s">
        <v>208</v>
      </c>
      <c r="D23" s="1290"/>
      <c r="E23" s="1290"/>
      <c r="F23" s="1290"/>
      <c r="G23" s="1290"/>
    </row>
    <row r="24" spans="1:7">
      <c r="A24" s="966"/>
      <c r="B24" s="231" t="s">
        <v>113</v>
      </c>
      <c r="C24" s="1291" t="s">
        <v>209</v>
      </c>
      <c r="D24" s="1291"/>
      <c r="E24" s="1291"/>
      <c r="F24" s="1291"/>
      <c r="G24" s="1291"/>
    </row>
    <row r="25" spans="1:7">
      <c r="A25" s="966"/>
      <c r="B25" s="231" t="s">
        <v>113</v>
      </c>
      <c r="C25" s="1291" t="s">
        <v>210</v>
      </c>
      <c r="D25" s="1291"/>
      <c r="E25" s="1291"/>
      <c r="F25" s="1291"/>
      <c r="G25" s="1291"/>
    </row>
    <row r="26" spans="1:7">
      <c r="A26" s="966"/>
      <c r="B26" s="231"/>
      <c r="C26" s="66"/>
      <c r="D26" s="813"/>
      <c r="E26" s="813"/>
      <c r="F26" s="813"/>
      <c r="G26" s="813"/>
    </row>
    <row r="27" spans="1:7" ht="12.75" customHeight="1">
      <c r="A27" s="966" t="s">
        <v>109</v>
      </c>
      <c r="B27" s="966"/>
      <c r="C27" s="164"/>
      <c r="D27" s="968"/>
      <c r="E27" s="968"/>
      <c r="F27" s="968"/>
      <c r="G27" s="968"/>
    </row>
    <row r="28" spans="1:7" s="949" customFormat="1">
      <c r="A28" s="1189" t="s">
        <v>29</v>
      </c>
      <c r="B28" s="1189"/>
      <c r="C28" s="1190" t="s">
        <v>30</v>
      </c>
      <c r="D28" s="1191" t="s">
        <v>31</v>
      </c>
      <c r="E28" s="1191" t="s">
        <v>183</v>
      </c>
      <c r="F28" s="1191" t="s">
        <v>184</v>
      </c>
      <c r="G28" s="1191" t="s">
        <v>185</v>
      </c>
    </row>
    <row r="29" spans="1:7">
      <c r="C29" s="970"/>
    </row>
    <row r="30" spans="1:7" ht="16.5" customHeight="1" thickBot="1">
      <c r="A30" s="232"/>
      <c r="B30" s="233" t="s">
        <v>139</v>
      </c>
      <c r="C30" s="234" t="s">
        <v>102</v>
      </c>
      <c r="D30" s="728"/>
      <c r="E30" s="728"/>
      <c r="F30" s="728"/>
      <c r="G30" s="728"/>
    </row>
    <row r="31" spans="1:7">
      <c r="A31" s="813"/>
      <c r="B31" s="971"/>
      <c r="C31" s="112"/>
    </row>
    <row r="32" spans="1:7" ht="333.75" customHeight="1">
      <c r="B32" s="239" t="s">
        <v>107</v>
      </c>
      <c r="C32" s="1310" t="s">
        <v>700</v>
      </c>
      <c r="D32" s="1314"/>
      <c r="E32" s="1314"/>
      <c r="F32" s="1314"/>
      <c r="G32" s="1314"/>
    </row>
    <row r="33" spans="1:7" ht="132.75" customHeight="1">
      <c r="B33" s="239"/>
      <c r="C33" s="1310" t="s">
        <v>585</v>
      </c>
      <c r="D33" s="1314"/>
      <c r="E33" s="1314"/>
      <c r="F33" s="1314"/>
      <c r="G33" s="1314"/>
    </row>
    <row r="34" spans="1:7" ht="282.60000000000002" customHeight="1">
      <c r="B34" s="239"/>
      <c r="C34" s="1310" t="s">
        <v>588</v>
      </c>
      <c r="D34" s="1314"/>
      <c r="E34" s="1314"/>
      <c r="F34" s="1314"/>
      <c r="G34" s="1314"/>
    </row>
    <row r="35" spans="1:7" ht="131.25" customHeight="1">
      <c r="B35" s="239"/>
      <c r="C35" s="1310" t="s">
        <v>586</v>
      </c>
      <c r="D35" s="1314"/>
      <c r="E35" s="1314"/>
      <c r="F35" s="1314"/>
      <c r="G35" s="1314"/>
    </row>
    <row r="36" spans="1:7" ht="119.25" customHeight="1">
      <c r="B36" s="239"/>
      <c r="C36" s="1310" t="s">
        <v>587</v>
      </c>
      <c r="D36" s="1314"/>
      <c r="E36" s="1314"/>
      <c r="F36" s="1314"/>
      <c r="G36" s="1314"/>
    </row>
    <row r="37" spans="1:7">
      <c r="B37" s="239"/>
      <c r="C37" s="112"/>
    </row>
    <row r="38" spans="1:7" ht="321.75" customHeight="1">
      <c r="B38" s="239"/>
      <c r="C38" s="1310" t="s">
        <v>591</v>
      </c>
      <c r="D38" s="1314"/>
      <c r="E38" s="1314"/>
      <c r="F38" s="1314"/>
      <c r="G38" s="1314"/>
    </row>
    <row r="39" spans="1:7" ht="96.75" customHeight="1">
      <c r="B39" s="239"/>
      <c r="C39" s="1310" t="s">
        <v>701</v>
      </c>
      <c r="D39" s="1311"/>
      <c r="E39" s="1311"/>
      <c r="F39" s="1311"/>
      <c r="G39" s="1311"/>
    </row>
    <row r="40" spans="1:7" ht="293.25" customHeight="1">
      <c r="B40" s="239"/>
      <c r="C40" s="1310" t="s">
        <v>589</v>
      </c>
      <c r="D40" s="1311"/>
      <c r="E40" s="1311"/>
      <c r="F40" s="1311"/>
      <c r="G40" s="1311"/>
    </row>
    <row r="41" spans="1:7" ht="107.1" customHeight="1">
      <c r="B41" s="239"/>
      <c r="C41" s="1310" t="s">
        <v>590</v>
      </c>
      <c r="D41" s="1311"/>
      <c r="E41" s="1311"/>
      <c r="F41" s="1311"/>
      <c r="G41" s="1311"/>
    </row>
    <row r="42" spans="1:7">
      <c r="B42" s="239"/>
      <c r="C42" s="1175"/>
      <c r="D42" s="743"/>
      <c r="E42" s="743"/>
      <c r="F42" s="743"/>
      <c r="G42" s="743"/>
    </row>
    <row r="43" spans="1:7">
      <c r="B43" s="239"/>
      <c r="C43" s="1312" t="s">
        <v>600</v>
      </c>
      <c r="D43" s="1313"/>
      <c r="E43" s="1313"/>
      <c r="F43" s="1313"/>
      <c r="G43" s="1313"/>
    </row>
    <row r="44" spans="1:7" ht="262.5" customHeight="1">
      <c r="B44" s="239"/>
      <c r="C44" s="1310" t="s">
        <v>601</v>
      </c>
      <c r="D44" s="1311"/>
      <c r="E44" s="1311"/>
      <c r="F44" s="1311"/>
      <c r="G44" s="1311"/>
    </row>
    <row r="45" spans="1:7" ht="96" customHeight="1">
      <c r="B45" s="239"/>
      <c r="C45" s="1310" t="s">
        <v>602</v>
      </c>
      <c r="D45" s="1311"/>
      <c r="E45" s="1311"/>
      <c r="F45" s="1311"/>
      <c r="G45" s="1311"/>
    </row>
    <row r="46" spans="1:7">
      <c r="A46" s="813"/>
      <c r="B46" s="971"/>
      <c r="C46" s="112"/>
    </row>
    <row r="47" spans="1:7" s="160" customFormat="1" ht="363" customHeight="1">
      <c r="A47" s="239" t="str">
        <f>$B$30</f>
        <v>IV.</v>
      </c>
      <c r="B47" s="240">
        <f>COUNT($A$31:B45)+1</f>
        <v>1</v>
      </c>
      <c r="C47" s="1175" t="s">
        <v>3525</v>
      </c>
      <c r="D47" s="729" t="s">
        <v>188</v>
      </c>
      <c r="E47" s="729">
        <v>1</v>
      </c>
      <c r="F47" s="741"/>
      <c r="G47" s="741">
        <f>E47*F47</f>
        <v>0</v>
      </c>
    </row>
    <row r="48" spans="1:7" s="160" customFormat="1" ht="12">
      <c r="A48" s="239"/>
      <c r="B48" s="238"/>
      <c r="C48" s="1175"/>
      <c r="D48" s="744"/>
      <c r="E48" s="744"/>
      <c r="F48" s="744"/>
      <c r="G48" s="744"/>
    </row>
    <row r="49" spans="1:7" s="160" customFormat="1" ht="347.25" customHeight="1">
      <c r="A49" s="239" t="str">
        <f>$B$30</f>
        <v>IV.</v>
      </c>
      <c r="B49" s="240">
        <f>COUNT($A$31:B47)+1</f>
        <v>2</v>
      </c>
      <c r="C49" s="1176" t="s">
        <v>3526</v>
      </c>
      <c r="D49" s="729" t="s">
        <v>188</v>
      </c>
      <c r="E49" s="729">
        <v>5</v>
      </c>
      <c r="F49" s="741"/>
      <c r="G49" s="741">
        <f>E49*F49</f>
        <v>0</v>
      </c>
    </row>
    <row r="50" spans="1:7" s="160" customFormat="1" ht="21.75" customHeight="1">
      <c r="A50" s="239"/>
      <c r="B50" s="238"/>
      <c r="C50" s="1175"/>
      <c r="D50" s="744"/>
      <c r="E50" s="744"/>
      <c r="F50" s="744"/>
      <c r="G50" s="744"/>
    </row>
    <row r="51" spans="1:7" s="160" customFormat="1" ht="409.5" customHeight="1">
      <c r="A51" s="239" t="str">
        <f>$B$30</f>
        <v>IV.</v>
      </c>
      <c r="B51" s="240">
        <f>COUNT($A$31:B49)+1</f>
        <v>3</v>
      </c>
      <c r="C51" s="1175" t="s">
        <v>3527</v>
      </c>
      <c r="D51" s="729" t="s">
        <v>188</v>
      </c>
      <c r="E51" s="729">
        <v>4</v>
      </c>
      <c r="F51" s="741"/>
      <c r="G51" s="741">
        <f>E51*F51</f>
        <v>0</v>
      </c>
    </row>
    <row r="52" spans="1:7" s="160" customFormat="1" ht="12">
      <c r="A52" s="239"/>
      <c r="B52" s="238"/>
      <c r="C52" s="1175"/>
      <c r="D52" s="744"/>
      <c r="E52" s="744"/>
      <c r="F52" s="744"/>
      <c r="G52" s="744"/>
    </row>
    <row r="53" spans="1:7" s="160" customFormat="1" ht="394.5" customHeight="1">
      <c r="A53" s="239" t="str">
        <f>$B$30</f>
        <v>IV.</v>
      </c>
      <c r="B53" s="240">
        <f>COUNT($A$31:B51)+1</f>
        <v>4</v>
      </c>
      <c r="C53" s="1175" t="s">
        <v>3797</v>
      </c>
    </row>
    <row r="54" spans="1:7" s="160" customFormat="1" ht="27.75" customHeight="1">
      <c r="A54" s="239"/>
      <c r="B54" s="238"/>
      <c r="C54" s="1248" t="s">
        <v>3796</v>
      </c>
      <c r="D54" s="729" t="s">
        <v>188</v>
      </c>
      <c r="E54" s="729">
        <v>41</v>
      </c>
      <c r="F54" s="741"/>
      <c r="G54" s="741">
        <f>E54*F54</f>
        <v>0</v>
      </c>
    </row>
    <row r="55" spans="1:7" s="160" customFormat="1" ht="13.5" customHeight="1">
      <c r="A55" s="239"/>
      <c r="B55" s="238"/>
      <c r="C55" s="1248"/>
      <c r="D55" s="729"/>
      <c r="E55" s="729"/>
      <c r="F55" s="741"/>
      <c r="G55" s="741"/>
    </row>
    <row r="56" spans="1:7" s="160" customFormat="1" ht="399.75" customHeight="1">
      <c r="A56" s="239" t="str">
        <f>$B$30</f>
        <v>IV.</v>
      </c>
      <c r="B56" s="240">
        <f>COUNT($A$31:B53)+1</f>
        <v>5</v>
      </c>
      <c r="C56" s="1259" t="s">
        <v>3798</v>
      </c>
      <c r="D56" s="729" t="s">
        <v>188</v>
      </c>
      <c r="E56" s="729">
        <v>94</v>
      </c>
      <c r="F56" s="741"/>
      <c r="G56" s="741">
        <f>E56*F56</f>
        <v>0</v>
      </c>
    </row>
    <row r="57" spans="1:7" s="160" customFormat="1" ht="12">
      <c r="A57" s="239"/>
      <c r="B57" s="238"/>
      <c r="C57" s="1175"/>
      <c r="D57" s="239"/>
      <c r="E57" s="239"/>
      <c r="F57" s="239"/>
      <c r="G57" s="239"/>
    </row>
    <row r="58" spans="1:7" s="160" customFormat="1" ht="409.5">
      <c r="A58" s="239" t="str">
        <f>$B$30</f>
        <v>IV.</v>
      </c>
      <c r="B58" s="240">
        <f>COUNT($A$31:B56)+1</f>
        <v>6</v>
      </c>
      <c r="C58" s="1175" t="s">
        <v>3528</v>
      </c>
      <c r="D58" s="729" t="s">
        <v>188</v>
      </c>
      <c r="E58" s="729">
        <v>11</v>
      </c>
      <c r="F58" s="741"/>
      <c r="G58" s="741">
        <f>E58*F58</f>
        <v>0</v>
      </c>
    </row>
    <row r="59" spans="1:7" s="160" customFormat="1" ht="12">
      <c r="A59" s="239"/>
      <c r="B59" s="238"/>
      <c r="C59" s="1175"/>
      <c r="D59" s="239"/>
      <c r="E59" s="239"/>
      <c r="F59" s="239"/>
      <c r="G59" s="239"/>
    </row>
    <row r="60" spans="1:7" s="160" customFormat="1" ht="407.45" customHeight="1">
      <c r="A60" s="239" t="str">
        <f>$B$30</f>
        <v>IV.</v>
      </c>
      <c r="B60" s="240">
        <f>COUNT($A$31:B58)+1</f>
        <v>7</v>
      </c>
      <c r="C60" s="1175" t="s">
        <v>3529</v>
      </c>
      <c r="D60" s="729" t="s">
        <v>188</v>
      </c>
      <c r="E60" s="729">
        <v>4</v>
      </c>
      <c r="F60" s="741"/>
      <c r="G60" s="741">
        <f>E60*F60</f>
        <v>0</v>
      </c>
    </row>
    <row r="61" spans="1:7" s="160" customFormat="1" ht="12">
      <c r="A61" s="239"/>
      <c r="B61" s="238"/>
      <c r="C61" s="1175"/>
      <c r="D61" s="239"/>
      <c r="E61" s="239"/>
      <c r="F61" s="239"/>
      <c r="G61" s="239"/>
    </row>
    <row r="62" spans="1:7" s="160" customFormat="1" ht="409.5">
      <c r="A62" s="239" t="str">
        <f>$B$30</f>
        <v>IV.</v>
      </c>
      <c r="B62" s="240">
        <f>COUNT($A$31:B60)+1</f>
        <v>8</v>
      </c>
      <c r="C62" s="1175" t="s">
        <v>3530</v>
      </c>
      <c r="D62" s="729" t="s">
        <v>188</v>
      </c>
      <c r="E62" s="729">
        <v>9</v>
      </c>
      <c r="F62" s="741"/>
      <c r="G62" s="741">
        <f>E62*F62</f>
        <v>0</v>
      </c>
    </row>
    <row r="63" spans="1:7" s="160" customFormat="1" ht="12">
      <c r="A63" s="239"/>
      <c r="B63" s="240"/>
      <c r="C63" s="1175"/>
      <c r="D63" s="729"/>
      <c r="E63" s="729"/>
      <c r="F63" s="741"/>
      <c r="G63" s="741"/>
    </row>
    <row r="64" spans="1:7" s="160" customFormat="1" ht="409.5">
      <c r="A64" s="239" t="str">
        <f>$B$30</f>
        <v>IV.</v>
      </c>
      <c r="B64" s="240">
        <f>COUNT($A$31:B62)+1</f>
        <v>9</v>
      </c>
      <c r="C64" s="1175" t="s">
        <v>3531</v>
      </c>
      <c r="D64" s="729" t="s">
        <v>188</v>
      </c>
      <c r="E64" s="729">
        <v>6</v>
      </c>
      <c r="F64" s="741"/>
      <c r="G64" s="741">
        <f>E64*F64</f>
        <v>0</v>
      </c>
    </row>
    <row r="65" spans="1:7" s="160" customFormat="1" ht="12">
      <c r="A65" s="239"/>
      <c r="B65" s="238"/>
      <c r="C65" s="1175"/>
      <c r="D65" s="239"/>
      <c r="E65" s="239"/>
      <c r="F65" s="239"/>
      <c r="G65" s="239"/>
    </row>
    <row r="66" spans="1:7" s="160" customFormat="1" ht="276">
      <c r="A66" s="239" t="str">
        <f>$B$30</f>
        <v>IV.</v>
      </c>
      <c r="B66" s="240">
        <f>COUNT($A$31:B64)+1</f>
        <v>10</v>
      </c>
      <c r="C66" s="1175" t="s">
        <v>3532</v>
      </c>
      <c r="D66" s="729" t="s">
        <v>188</v>
      </c>
      <c r="E66" s="729">
        <v>3</v>
      </c>
      <c r="F66" s="741"/>
      <c r="G66" s="741">
        <f>E66*F66</f>
        <v>0</v>
      </c>
    </row>
    <row r="67" spans="1:7" s="160" customFormat="1" ht="12">
      <c r="A67" s="239"/>
      <c r="B67" s="238"/>
      <c r="C67" s="1175"/>
      <c r="D67" s="239"/>
      <c r="E67" s="239"/>
      <c r="F67" s="239"/>
      <c r="G67" s="239"/>
    </row>
    <row r="68" spans="1:7" s="160" customFormat="1" ht="353.25" customHeight="1">
      <c r="A68" s="239" t="str">
        <f>$B$30</f>
        <v>IV.</v>
      </c>
      <c r="B68" s="240">
        <f>COUNT($A$31:B66)+1</f>
        <v>11</v>
      </c>
      <c r="C68" s="1175" t="s">
        <v>3533</v>
      </c>
      <c r="D68" s="729" t="s">
        <v>188</v>
      </c>
      <c r="E68" s="729">
        <v>6</v>
      </c>
      <c r="F68" s="741"/>
      <c r="G68" s="741">
        <f>E68*F68</f>
        <v>0</v>
      </c>
    </row>
    <row r="69" spans="1:7" s="160" customFormat="1" ht="12">
      <c r="A69" s="239"/>
      <c r="B69" s="240"/>
      <c r="C69" s="1175"/>
      <c r="D69" s="239"/>
      <c r="E69" s="239"/>
      <c r="F69" s="239"/>
      <c r="G69" s="239"/>
    </row>
    <row r="70" spans="1:7" s="160" customFormat="1" ht="347.25" customHeight="1">
      <c r="A70" s="239" t="str">
        <f>$B$30</f>
        <v>IV.</v>
      </c>
      <c r="B70" s="240">
        <f>COUNT($A$31:B68)+1</f>
        <v>12</v>
      </c>
      <c r="C70" s="1176" t="s">
        <v>3534</v>
      </c>
      <c r="D70" s="729" t="s">
        <v>188</v>
      </c>
      <c r="E70" s="729">
        <v>4</v>
      </c>
      <c r="F70" s="741"/>
      <c r="G70" s="741">
        <f>E70*F70</f>
        <v>0</v>
      </c>
    </row>
    <row r="71" spans="1:7" s="160" customFormat="1" ht="12">
      <c r="A71" s="239"/>
      <c r="B71" s="238"/>
      <c r="C71" s="1175"/>
      <c r="D71" s="744"/>
      <c r="E71" s="744"/>
      <c r="F71" s="744"/>
      <c r="G71" s="744"/>
    </row>
    <row r="72" spans="1:7" s="160" customFormat="1" ht="288">
      <c r="A72" s="239" t="str">
        <f>$B$30</f>
        <v>IV.</v>
      </c>
      <c r="B72" s="240">
        <f>COUNT($A$31:B70)+1</f>
        <v>13</v>
      </c>
      <c r="C72" s="1175" t="s">
        <v>3535</v>
      </c>
      <c r="D72" s="729" t="s">
        <v>188</v>
      </c>
      <c r="E72" s="729">
        <v>6</v>
      </c>
      <c r="F72" s="741"/>
      <c r="G72" s="741">
        <f>E72*F72</f>
        <v>0</v>
      </c>
    </row>
    <row r="73" spans="1:7" s="160" customFormat="1" ht="12">
      <c r="A73" s="239"/>
      <c r="B73" s="238"/>
      <c r="C73" s="1175"/>
      <c r="D73" s="744"/>
      <c r="E73" s="744"/>
      <c r="F73" s="744"/>
      <c r="G73" s="744"/>
    </row>
    <row r="74" spans="1:7" s="160" customFormat="1" ht="276.75" customHeight="1">
      <c r="A74" s="239" t="str">
        <f>$B$30</f>
        <v>IV.</v>
      </c>
      <c r="B74" s="240">
        <f>COUNT($A$31:B72)+1</f>
        <v>14</v>
      </c>
      <c r="C74" s="1175" t="s">
        <v>3536</v>
      </c>
      <c r="D74" s="729" t="s">
        <v>188</v>
      </c>
      <c r="E74" s="729">
        <v>3</v>
      </c>
      <c r="F74" s="741"/>
      <c r="G74" s="741">
        <f>E74*F74</f>
        <v>0</v>
      </c>
    </row>
    <row r="75" spans="1:7" s="160" customFormat="1" ht="12">
      <c r="A75" s="239"/>
      <c r="B75" s="238"/>
      <c r="C75" s="1175"/>
      <c r="D75" s="239"/>
      <c r="E75" s="239"/>
      <c r="F75" s="239"/>
      <c r="G75" s="239"/>
    </row>
    <row r="76" spans="1:7" s="160" customFormat="1" ht="408">
      <c r="A76" s="239" t="str">
        <f>$B$30</f>
        <v>IV.</v>
      </c>
      <c r="B76" s="240">
        <f>COUNT($A$31:B74)+1</f>
        <v>15</v>
      </c>
      <c r="C76" s="1175" t="s">
        <v>3537</v>
      </c>
      <c r="D76" s="729" t="s">
        <v>188</v>
      </c>
      <c r="E76" s="729">
        <v>29</v>
      </c>
      <c r="F76" s="741"/>
      <c r="G76" s="741">
        <f>E76*F76</f>
        <v>0</v>
      </c>
    </row>
    <row r="77" spans="1:7" s="160" customFormat="1" ht="12">
      <c r="A77" s="239"/>
      <c r="B77" s="238"/>
      <c r="C77" s="1175"/>
      <c r="D77" s="239"/>
      <c r="E77" s="239"/>
      <c r="F77" s="239"/>
      <c r="G77" s="239"/>
    </row>
    <row r="78" spans="1:7" s="160" customFormat="1" ht="352.5" customHeight="1">
      <c r="A78" s="239" t="str">
        <f>$B$30</f>
        <v>IV.</v>
      </c>
      <c r="B78" s="240">
        <f>COUNT($A$31:B76)+1</f>
        <v>16</v>
      </c>
      <c r="C78" s="1175" t="s">
        <v>708</v>
      </c>
      <c r="D78" s="729" t="s">
        <v>188</v>
      </c>
      <c r="E78" s="729">
        <v>8</v>
      </c>
      <c r="F78" s="741"/>
      <c r="G78" s="741">
        <f>E78*F78</f>
        <v>0</v>
      </c>
    </row>
    <row r="79" spans="1:7" s="160" customFormat="1" ht="12">
      <c r="A79" s="239"/>
      <c r="B79" s="238"/>
      <c r="C79" s="1175"/>
      <c r="D79" s="239"/>
      <c r="E79" s="239"/>
      <c r="F79" s="239"/>
      <c r="G79" s="239"/>
    </row>
    <row r="80" spans="1:7" s="160" customFormat="1" ht="280.5" customHeight="1">
      <c r="A80" s="239" t="str">
        <f>$B$30</f>
        <v>IV.</v>
      </c>
      <c r="B80" s="240">
        <f>COUNT($A$31:B78)+1</f>
        <v>17</v>
      </c>
      <c r="C80" s="1175" t="s">
        <v>3538</v>
      </c>
      <c r="D80" s="729" t="s">
        <v>188</v>
      </c>
      <c r="E80" s="729">
        <v>3</v>
      </c>
      <c r="F80" s="741"/>
      <c r="G80" s="741">
        <f>E80*F80</f>
        <v>0</v>
      </c>
    </row>
    <row r="81" spans="1:7" s="160" customFormat="1" ht="12">
      <c r="A81" s="239"/>
      <c r="B81" s="238"/>
      <c r="C81" s="1175"/>
      <c r="D81" s="239"/>
      <c r="E81" s="239"/>
      <c r="F81" s="239"/>
      <c r="G81" s="239"/>
    </row>
    <row r="82" spans="1:7" s="160" customFormat="1" ht="208.5" customHeight="1">
      <c r="A82" s="239" t="str">
        <f>$B$30</f>
        <v>IV.</v>
      </c>
      <c r="B82" s="240">
        <f>COUNT($A$31:B80)+1</f>
        <v>18</v>
      </c>
      <c r="C82" s="1175" t="s">
        <v>3539</v>
      </c>
      <c r="D82" s="729" t="s">
        <v>188</v>
      </c>
      <c r="E82" s="729">
        <v>2</v>
      </c>
      <c r="F82" s="741"/>
      <c r="G82" s="741">
        <f>E82*F82</f>
        <v>0</v>
      </c>
    </row>
    <row r="83" spans="1:7" s="160" customFormat="1" ht="12">
      <c r="A83" s="239"/>
      <c r="B83" s="240"/>
      <c r="C83" s="1176"/>
      <c r="D83" s="239"/>
      <c r="E83" s="239"/>
      <c r="F83" s="239"/>
      <c r="G83" s="239"/>
    </row>
    <row r="84" spans="1:7" s="160" customFormat="1" ht="12">
      <c r="A84" s="239" t="str">
        <f>$B$30</f>
        <v>IV.</v>
      </c>
      <c r="B84" s="240">
        <f>COUNT($A$31:B83)+1</f>
        <v>19</v>
      </c>
      <c r="C84" s="212" t="s">
        <v>558</v>
      </c>
      <c r="D84" s="729" t="s">
        <v>125</v>
      </c>
      <c r="E84" s="729">
        <v>1</v>
      </c>
      <c r="F84" s="741"/>
      <c r="G84" s="741">
        <f>E84*F84</f>
        <v>0</v>
      </c>
    </row>
    <row r="85" spans="1:7" s="160" customFormat="1" ht="166.5" customHeight="1">
      <c r="A85" s="239"/>
      <c r="B85" s="238"/>
      <c r="C85" s="1175" t="s">
        <v>559</v>
      </c>
      <c r="D85" s="239"/>
      <c r="E85" s="239"/>
      <c r="F85" s="239"/>
      <c r="G85" s="239"/>
    </row>
    <row r="86" spans="1:7" s="160" customFormat="1" ht="365.25" customHeight="1">
      <c r="A86" s="239"/>
      <c r="B86" s="240"/>
      <c r="C86" s="1175" t="s">
        <v>560</v>
      </c>
      <c r="D86" s="239"/>
      <c r="E86" s="239"/>
      <c r="F86" s="239"/>
      <c r="G86" s="239"/>
    </row>
    <row r="87" spans="1:7" s="160" customFormat="1" ht="12">
      <c r="A87" s="239"/>
      <c r="B87" s="238"/>
      <c r="C87" s="1175"/>
      <c r="D87" s="239"/>
      <c r="E87" s="239"/>
      <c r="F87" s="239"/>
      <c r="G87" s="239"/>
    </row>
    <row r="88" spans="1:7" s="160" customFormat="1" ht="318" customHeight="1">
      <c r="A88" s="239" t="str">
        <f>$B$30</f>
        <v>IV.</v>
      </c>
      <c r="B88" s="240">
        <f>COUNT($A$31:B86)+1</f>
        <v>20</v>
      </c>
      <c r="C88" s="1176" t="s">
        <v>597</v>
      </c>
      <c r="D88" s="729" t="s">
        <v>188</v>
      </c>
      <c r="E88" s="729">
        <v>1</v>
      </c>
      <c r="F88" s="741"/>
      <c r="G88" s="741">
        <f>E88*F88</f>
        <v>0</v>
      </c>
    </row>
    <row r="89" spans="1:7" s="160" customFormat="1" ht="12">
      <c r="A89" s="239"/>
      <c r="B89" s="238"/>
      <c r="C89" s="1175"/>
      <c r="D89" s="239"/>
      <c r="E89" s="239"/>
      <c r="F89" s="239"/>
      <c r="G89" s="239"/>
    </row>
    <row r="90" spans="1:7" s="160" customFormat="1" ht="240">
      <c r="A90" s="239" t="str">
        <f>$B$30</f>
        <v>IV.</v>
      </c>
      <c r="B90" s="240">
        <f>COUNT($A$31:B88)+1</f>
        <v>21</v>
      </c>
      <c r="C90" s="1175" t="s">
        <v>561</v>
      </c>
      <c r="D90" s="729" t="s">
        <v>188</v>
      </c>
      <c r="E90" s="729">
        <v>1</v>
      </c>
      <c r="F90" s="741"/>
      <c r="G90" s="741">
        <f>E90*F90</f>
        <v>0</v>
      </c>
    </row>
    <row r="91" spans="1:7" s="160" customFormat="1" ht="12">
      <c r="A91" s="239"/>
      <c r="B91" s="238"/>
      <c r="C91" s="1175"/>
      <c r="D91" s="239"/>
      <c r="E91" s="239"/>
      <c r="F91" s="239"/>
      <c r="G91" s="239"/>
    </row>
    <row r="92" spans="1:7" s="160" customFormat="1" ht="319.5" customHeight="1">
      <c r="A92" s="239" t="str">
        <f>$B$30</f>
        <v>IV.</v>
      </c>
      <c r="B92" s="240">
        <f>COUNT($A$31:B90)+1</f>
        <v>22</v>
      </c>
      <c r="C92" s="1176" t="s">
        <v>640</v>
      </c>
      <c r="D92" s="729" t="s">
        <v>188</v>
      </c>
      <c r="E92" s="729">
        <v>1</v>
      </c>
      <c r="F92" s="741"/>
      <c r="G92" s="741">
        <f>E92*F92</f>
        <v>0</v>
      </c>
    </row>
    <row r="93" spans="1:7" s="160" customFormat="1" ht="12">
      <c r="A93" s="239"/>
      <c r="B93" s="238"/>
      <c r="C93" s="1175"/>
      <c r="D93" s="239"/>
      <c r="E93" s="239"/>
      <c r="F93" s="239"/>
      <c r="G93" s="239"/>
    </row>
    <row r="94" spans="1:7" s="160" customFormat="1" ht="204">
      <c r="A94" s="239" t="str">
        <f>$B$30</f>
        <v>IV.</v>
      </c>
      <c r="B94" s="240">
        <f>COUNT($A$31:B92)+1</f>
        <v>23</v>
      </c>
      <c r="C94" s="1176" t="s">
        <v>667</v>
      </c>
      <c r="D94" s="729" t="s">
        <v>188</v>
      </c>
      <c r="E94" s="729">
        <v>1</v>
      </c>
      <c r="F94" s="741"/>
      <c r="G94" s="741">
        <f>E94*F94</f>
        <v>0</v>
      </c>
    </row>
    <row r="95" spans="1:7" s="160" customFormat="1" ht="12">
      <c r="A95" s="239"/>
      <c r="B95" s="238"/>
      <c r="C95" s="1175"/>
      <c r="D95" s="239"/>
      <c r="E95" s="239"/>
      <c r="F95" s="239"/>
      <c r="G95" s="239"/>
    </row>
    <row r="96" spans="1:7" s="160" customFormat="1" ht="204">
      <c r="A96" s="239" t="str">
        <f>$B$30</f>
        <v>IV.</v>
      </c>
      <c r="B96" s="240">
        <f>COUNT($A$31:B94)+1</f>
        <v>24</v>
      </c>
      <c r="C96" s="1176" t="s">
        <v>668</v>
      </c>
      <c r="D96" s="729" t="s">
        <v>188</v>
      </c>
      <c r="E96" s="729">
        <v>1</v>
      </c>
      <c r="F96" s="741"/>
      <c r="G96" s="741">
        <f>E96*F96</f>
        <v>0</v>
      </c>
    </row>
    <row r="97" spans="1:11" s="160" customFormat="1" ht="12">
      <c r="A97" s="239"/>
      <c r="B97" s="238"/>
      <c r="C97" s="1175"/>
      <c r="D97" s="239"/>
      <c r="E97" s="239"/>
      <c r="F97" s="239"/>
      <c r="G97" s="239"/>
    </row>
    <row r="98" spans="1:11" s="160" customFormat="1" ht="317.25" customHeight="1">
      <c r="A98" s="239" t="str">
        <f>$B$30</f>
        <v>IV.</v>
      </c>
      <c r="B98" s="240">
        <f>COUNT($A$31:B96)+1</f>
        <v>25</v>
      </c>
      <c r="C98" s="1176" t="s">
        <v>598</v>
      </c>
      <c r="D98" s="729" t="s">
        <v>188</v>
      </c>
      <c r="E98" s="729">
        <v>1</v>
      </c>
      <c r="F98" s="741"/>
      <c r="G98" s="741">
        <f>E98*F98</f>
        <v>0</v>
      </c>
    </row>
    <row r="99" spans="1:11" s="737" customFormat="1">
      <c r="A99" s="738"/>
      <c r="B99" s="739"/>
      <c r="C99" s="992"/>
      <c r="D99" s="738"/>
      <c r="E99" s="738"/>
      <c r="F99" s="738"/>
      <c r="G99" s="738"/>
      <c r="I99" s="993"/>
      <c r="J99" s="852"/>
      <c r="K99" s="853"/>
    </row>
    <row r="100" spans="1:11" s="737" customFormat="1" ht="319.5" customHeight="1">
      <c r="A100" s="738" t="str">
        <f>$B$30</f>
        <v>IV.</v>
      </c>
      <c r="B100" s="749">
        <f>COUNT($A$31:B98)+1</f>
        <v>26</v>
      </c>
      <c r="C100" s="994" t="s">
        <v>3423</v>
      </c>
      <c r="D100" s="831" t="s">
        <v>188</v>
      </c>
      <c r="E100" s="831">
        <v>1</v>
      </c>
      <c r="F100" s="748"/>
      <c r="G100" s="748">
        <f>E100*F100</f>
        <v>0</v>
      </c>
      <c r="I100" s="993"/>
      <c r="J100" s="852"/>
      <c r="K100" s="853"/>
    </row>
    <row r="101" spans="1:11" s="160" customFormat="1" ht="12">
      <c r="A101" s="239"/>
      <c r="B101" s="238"/>
      <c r="C101" s="1175"/>
      <c r="D101" s="239"/>
      <c r="E101" s="239"/>
      <c r="F101" s="239"/>
      <c r="G101" s="239"/>
    </row>
    <row r="102" spans="1:11" s="160" customFormat="1" ht="318.75" customHeight="1">
      <c r="A102" s="239" t="s">
        <v>139</v>
      </c>
      <c r="B102" s="240">
        <v>27</v>
      </c>
      <c r="C102" s="1176" t="s">
        <v>3540</v>
      </c>
      <c r="D102" s="729" t="s">
        <v>188</v>
      </c>
      <c r="E102" s="729">
        <v>1</v>
      </c>
      <c r="F102" s="741"/>
      <c r="G102" s="741">
        <f>E102*F102</f>
        <v>0</v>
      </c>
    </row>
    <row r="103" spans="1:11" s="160" customFormat="1" ht="12">
      <c r="A103" s="239"/>
      <c r="B103" s="238"/>
      <c r="C103" s="1175"/>
      <c r="D103" s="239"/>
      <c r="E103" s="239"/>
      <c r="F103" s="239"/>
      <c r="G103" s="239"/>
    </row>
    <row r="104" spans="1:11" s="160" customFormat="1" ht="360">
      <c r="A104" s="239" t="str">
        <f>$B$30</f>
        <v>IV.</v>
      </c>
      <c r="B104" s="240">
        <f>COUNT($A$31:B102)+1</f>
        <v>28</v>
      </c>
      <c r="C104" s="1176" t="s">
        <v>562</v>
      </c>
      <c r="D104" s="729" t="s">
        <v>188</v>
      </c>
      <c r="E104" s="729">
        <v>1</v>
      </c>
      <c r="F104" s="741"/>
      <c r="G104" s="741">
        <f>E104*F104</f>
        <v>0</v>
      </c>
    </row>
    <row r="105" spans="1:11" s="160" customFormat="1" ht="12">
      <c r="A105" s="239"/>
      <c r="B105" s="238"/>
      <c r="C105" s="1175"/>
      <c r="D105" s="239"/>
      <c r="E105" s="239"/>
      <c r="F105" s="239"/>
      <c r="G105" s="239"/>
    </row>
    <row r="106" spans="1:11" s="160" customFormat="1" ht="204">
      <c r="A106" s="239" t="str">
        <f>$B$30</f>
        <v>IV.</v>
      </c>
      <c r="B106" s="240">
        <f>COUNT($A$31:B104)+1</f>
        <v>29</v>
      </c>
      <c r="C106" s="1176" t="s">
        <v>563</v>
      </c>
      <c r="D106" s="729" t="s">
        <v>188</v>
      </c>
      <c r="E106" s="729">
        <v>1</v>
      </c>
      <c r="F106" s="741"/>
      <c r="G106" s="741">
        <f>E106*F106</f>
        <v>0</v>
      </c>
    </row>
    <row r="107" spans="1:11" s="160" customFormat="1" ht="12">
      <c r="A107" s="239"/>
      <c r="B107" s="238"/>
      <c r="C107" s="1175"/>
      <c r="D107" s="239"/>
      <c r="E107" s="239"/>
      <c r="F107" s="239"/>
      <c r="G107" s="239"/>
    </row>
    <row r="108" spans="1:11" s="160" customFormat="1" ht="280.5" customHeight="1">
      <c r="A108" s="239" t="str">
        <f>$B$30</f>
        <v>IV.</v>
      </c>
      <c r="B108" s="240">
        <f>COUNT($A$31:B106)+1</f>
        <v>30</v>
      </c>
      <c r="C108" s="1176" t="s">
        <v>669</v>
      </c>
      <c r="D108" s="729" t="s">
        <v>188</v>
      </c>
      <c r="E108" s="729">
        <v>1</v>
      </c>
      <c r="F108" s="741"/>
      <c r="G108" s="741">
        <f>E108*F108</f>
        <v>0</v>
      </c>
    </row>
    <row r="109" spans="1:11" s="160" customFormat="1" ht="12">
      <c r="A109" s="239"/>
      <c r="B109" s="238"/>
      <c r="C109" s="1175"/>
      <c r="D109" s="239"/>
      <c r="E109" s="239"/>
      <c r="F109" s="239"/>
      <c r="G109" s="239"/>
    </row>
    <row r="110" spans="1:11" s="160" customFormat="1" ht="231" customHeight="1">
      <c r="A110" s="239" t="str">
        <f>$B$30</f>
        <v>IV.</v>
      </c>
      <c r="B110" s="240">
        <f>COUNT($A$31:B108)+1</f>
        <v>31</v>
      </c>
      <c r="C110" s="1176" t="s">
        <v>599</v>
      </c>
      <c r="D110" s="729" t="s">
        <v>188</v>
      </c>
      <c r="E110" s="729">
        <v>1</v>
      </c>
      <c r="F110" s="741"/>
      <c r="G110" s="741">
        <f>E110*F110</f>
        <v>0</v>
      </c>
    </row>
    <row r="111" spans="1:11" s="160" customFormat="1" ht="12">
      <c r="A111" s="239"/>
      <c r="B111" s="238"/>
      <c r="C111" s="1175"/>
      <c r="D111" s="239"/>
      <c r="E111" s="239"/>
      <c r="F111" s="239"/>
      <c r="G111" s="239"/>
    </row>
    <row r="112" spans="1:11" s="160" customFormat="1" ht="216">
      <c r="A112" s="239" t="str">
        <f>$B$30</f>
        <v>IV.</v>
      </c>
      <c r="B112" s="240">
        <f>COUNT($A$31:B110)+1</f>
        <v>32</v>
      </c>
      <c r="C112" s="1176" t="s">
        <v>670</v>
      </c>
      <c r="D112" s="729" t="s">
        <v>188</v>
      </c>
      <c r="E112" s="729">
        <v>1</v>
      </c>
      <c r="F112" s="741"/>
      <c r="G112" s="741">
        <f>E112*F112</f>
        <v>0</v>
      </c>
    </row>
    <row r="113" spans="1:7" s="160" customFormat="1" ht="12">
      <c r="A113" s="239"/>
      <c r="B113" s="238"/>
      <c r="C113" s="1175"/>
      <c r="D113" s="239"/>
      <c r="E113" s="239"/>
      <c r="F113" s="239"/>
      <c r="G113" s="239"/>
    </row>
    <row r="114" spans="1:7" s="160" customFormat="1" ht="234" customHeight="1">
      <c r="A114" s="239" t="str">
        <f>$B$30</f>
        <v>IV.</v>
      </c>
      <c r="B114" s="240">
        <f>COUNT($A$31:B112)+1</f>
        <v>33</v>
      </c>
      <c r="C114" s="1176" t="s">
        <v>564</v>
      </c>
      <c r="D114" s="729" t="s">
        <v>188</v>
      </c>
      <c r="E114" s="729">
        <v>2</v>
      </c>
      <c r="F114" s="741"/>
      <c r="G114" s="741">
        <f>E114*F114</f>
        <v>0</v>
      </c>
    </row>
    <row r="115" spans="1:7" s="160" customFormat="1" ht="12">
      <c r="A115" s="239"/>
      <c r="B115" s="238"/>
      <c r="C115" s="1175"/>
      <c r="D115" s="239"/>
      <c r="E115" s="239"/>
      <c r="F115" s="239"/>
      <c r="G115" s="239"/>
    </row>
    <row r="116" spans="1:7" s="160" customFormat="1" ht="108">
      <c r="A116" s="239" t="str">
        <f>$B$30</f>
        <v>IV.</v>
      </c>
      <c r="B116" s="240">
        <f>COUNT($A$31:B114)+1</f>
        <v>34</v>
      </c>
      <c r="C116" s="1176" t="s">
        <v>565</v>
      </c>
      <c r="D116" s="729" t="s">
        <v>188</v>
      </c>
      <c r="E116" s="729">
        <v>1</v>
      </c>
      <c r="F116" s="741"/>
      <c r="G116" s="741">
        <f>E116*F116</f>
        <v>0</v>
      </c>
    </row>
    <row r="117" spans="1:7" s="160" customFormat="1" ht="12">
      <c r="A117" s="239"/>
      <c r="B117" s="238"/>
      <c r="C117" s="1175"/>
      <c r="D117" s="729"/>
      <c r="E117" s="729"/>
      <c r="F117" s="741"/>
      <c r="G117" s="741"/>
    </row>
    <row r="118" spans="1:7" s="160" customFormat="1" ht="127.5" customHeight="1">
      <c r="A118" s="239" t="str">
        <f>$B$30</f>
        <v>IV.</v>
      </c>
      <c r="B118" s="240">
        <f>COUNT($A$31:B116)+1</f>
        <v>35</v>
      </c>
      <c r="C118" s="1176" t="s">
        <v>3541</v>
      </c>
      <c r="D118" s="729" t="s">
        <v>188</v>
      </c>
      <c r="E118" s="729">
        <v>3</v>
      </c>
      <c r="F118" s="741"/>
      <c r="G118" s="741">
        <f>E118*F118</f>
        <v>0</v>
      </c>
    </row>
    <row r="119" spans="1:7" s="160" customFormat="1" ht="12">
      <c r="A119" s="239"/>
      <c r="B119" s="238"/>
      <c r="C119" s="1175"/>
      <c r="D119" s="729"/>
      <c r="E119" s="729"/>
      <c r="F119" s="741"/>
      <c r="G119" s="741"/>
    </row>
    <row r="120" spans="1:7" s="160" customFormat="1" ht="156">
      <c r="A120" s="239" t="str">
        <f>$B$30</f>
        <v>IV.</v>
      </c>
      <c r="B120" s="240">
        <f>COUNT($A$31:B118)+1</f>
        <v>36</v>
      </c>
      <c r="C120" s="1176" t="s">
        <v>619</v>
      </c>
      <c r="D120" s="729" t="s">
        <v>188</v>
      </c>
      <c r="E120" s="729">
        <v>2</v>
      </c>
      <c r="F120" s="741"/>
      <c r="G120" s="741">
        <f>E120*F120</f>
        <v>0</v>
      </c>
    </row>
    <row r="121" spans="1:7" s="160" customFormat="1" ht="12">
      <c r="A121" s="239"/>
      <c r="B121" s="238"/>
      <c r="C121" s="1175"/>
      <c r="D121" s="239"/>
      <c r="E121" s="239"/>
      <c r="F121" s="239"/>
      <c r="G121" s="239"/>
    </row>
    <row r="122" spans="1:7" s="160" customFormat="1" ht="156">
      <c r="A122" s="239" t="str">
        <f>$B$30</f>
        <v>IV.</v>
      </c>
      <c r="B122" s="240">
        <f>COUNT($A$31:B120)+1</f>
        <v>37</v>
      </c>
      <c r="C122" s="1176" t="s">
        <v>620</v>
      </c>
      <c r="D122" s="729" t="s">
        <v>188</v>
      </c>
      <c r="E122" s="729">
        <v>1</v>
      </c>
      <c r="F122" s="741"/>
      <c r="G122" s="741">
        <f>E122*F122</f>
        <v>0</v>
      </c>
    </row>
    <row r="123" spans="1:7" s="160" customFormat="1" ht="12">
      <c r="A123" s="239"/>
      <c r="B123" s="238"/>
      <c r="C123" s="1175"/>
      <c r="D123" s="239"/>
      <c r="E123" s="239"/>
      <c r="F123" s="239"/>
      <c r="G123" s="239"/>
    </row>
    <row r="124" spans="1:7" s="160" customFormat="1" ht="168">
      <c r="A124" s="239" t="str">
        <f>$B$30</f>
        <v>IV.</v>
      </c>
      <c r="B124" s="240">
        <f>COUNT($A$31:B122)+1</f>
        <v>38</v>
      </c>
      <c r="C124" s="1176" t="s">
        <v>621</v>
      </c>
      <c r="D124" s="729" t="s">
        <v>188</v>
      </c>
      <c r="E124" s="729">
        <v>1</v>
      </c>
      <c r="F124" s="741"/>
      <c r="G124" s="741">
        <f>E124*F124</f>
        <v>0</v>
      </c>
    </row>
    <row r="125" spans="1:7" s="160" customFormat="1" ht="12">
      <c r="A125" s="239"/>
      <c r="B125" s="238"/>
      <c r="C125" s="1175"/>
      <c r="D125" s="239"/>
      <c r="E125" s="239"/>
      <c r="F125" s="239"/>
      <c r="G125" s="239"/>
    </row>
    <row r="126" spans="1:7" s="160" customFormat="1" ht="168">
      <c r="A126" s="239" t="str">
        <f>$B$30</f>
        <v>IV.</v>
      </c>
      <c r="B126" s="240">
        <f>COUNT($A$31:B124)+1</f>
        <v>39</v>
      </c>
      <c r="C126" s="1176" t="s">
        <v>622</v>
      </c>
      <c r="D126" s="729" t="s">
        <v>188</v>
      </c>
      <c r="E126" s="729">
        <v>5</v>
      </c>
      <c r="F126" s="741"/>
      <c r="G126" s="741">
        <f>E126*F126</f>
        <v>0</v>
      </c>
    </row>
    <row r="127" spans="1:7" s="160" customFormat="1" ht="12">
      <c r="A127" s="239"/>
      <c r="B127" s="238"/>
      <c r="C127" s="1175"/>
      <c r="D127" s="239"/>
      <c r="E127" s="239"/>
      <c r="F127" s="239"/>
      <c r="G127" s="239"/>
    </row>
    <row r="128" spans="1:7" s="160" customFormat="1" ht="168">
      <c r="A128" s="239" t="str">
        <f>$B$30</f>
        <v>IV.</v>
      </c>
      <c r="B128" s="240">
        <f>COUNT($A$31:B126)+1</f>
        <v>40</v>
      </c>
      <c r="C128" s="1176" t="s">
        <v>623</v>
      </c>
      <c r="D128" s="729" t="s">
        <v>188</v>
      </c>
      <c r="E128" s="729">
        <v>2</v>
      </c>
      <c r="F128" s="741"/>
      <c r="G128" s="741">
        <f>E128*F128</f>
        <v>0</v>
      </c>
    </row>
    <row r="129" spans="1:7" s="160" customFormat="1" ht="12">
      <c r="A129" s="239"/>
      <c r="B129" s="238"/>
      <c r="C129" s="1175"/>
      <c r="D129" s="239"/>
      <c r="E129" s="239"/>
      <c r="F129" s="239"/>
      <c r="G129" s="239"/>
    </row>
    <row r="130" spans="1:7" s="160" customFormat="1" ht="168">
      <c r="A130" s="239" t="str">
        <f>$B$30</f>
        <v>IV.</v>
      </c>
      <c r="B130" s="240">
        <f>COUNT($A$31:B128)+1</f>
        <v>41</v>
      </c>
      <c r="C130" s="1176" t="s">
        <v>624</v>
      </c>
      <c r="D130" s="729" t="s">
        <v>188</v>
      </c>
      <c r="E130" s="729">
        <v>1</v>
      </c>
      <c r="F130" s="741"/>
      <c r="G130" s="741">
        <f>E130*F130</f>
        <v>0</v>
      </c>
    </row>
    <row r="131" spans="1:7" s="160" customFormat="1" ht="12">
      <c r="A131" s="239"/>
      <c r="B131" s="238"/>
      <c r="C131" s="1175"/>
      <c r="D131" s="239"/>
      <c r="E131" s="239"/>
      <c r="F131" s="239"/>
      <c r="G131" s="239"/>
    </row>
    <row r="132" spans="1:7" s="160" customFormat="1" ht="180">
      <c r="A132" s="239" t="str">
        <f>$B$30</f>
        <v>IV.</v>
      </c>
      <c r="B132" s="240">
        <f>COUNT($A$31:B130)+1</f>
        <v>42</v>
      </c>
      <c r="C132" s="1176" t="s">
        <v>625</v>
      </c>
      <c r="D132" s="729" t="s">
        <v>188</v>
      </c>
      <c r="E132" s="729">
        <v>2</v>
      </c>
      <c r="F132" s="741"/>
      <c r="G132" s="741">
        <f>E132*F132</f>
        <v>0</v>
      </c>
    </row>
    <row r="133" spans="1:7" s="160" customFormat="1" ht="12">
      <c r="A133" s="239"/>
      <c r="B133" s="238"/>
      <c r="C133" s="1175"/>
      <c r="D133" s="239"/>
      <c r="E133" s="239"/>
      <c r="F133" s="239"/>
      <c r="G133" s="239"/>
    </row>
    <row r="134" spans="1:7" s="160" customFormat="1" ht="180">
      <c r="A134" s="239" t="str">
        <f>$B$30</f>
        <v>IV.</v>
      </c>
      <c r="B134" s="240">
        <f>COUNT($A$31:B132)+1</f>
        <v>43</v>
      </c>
      <c r="C134" s="1176" t="s">
        <v>641</v>
      </c>
      <c r="D134" s="729" t="s">
        <v>188</v>
      </c>
      <c r="E134" s="729">
        <v>1</v>
      </c>
      <c r="F134" s="741"/>
      <c r="G134" s="741">
        <f>E134*F134</f>
        <v>0</v>
      </c>
    </row>
    <row r="135" spans="1:7" s="160" customFormat="1" ht="12">
      <c r="A135" s="239"/>
      <c r="B135" s="238"/>
      <c r="C135" s="1175"/>
      <c r="D135" s="239"/>
      <c r="E135" s="239"/>
      <c r="F135" s="239"/>
      <c r="G135" s="239"/>
    </row>
    <row r="136" spans="1:7" s="160" customFormat="1" ht="156">
      <c r="A136" s="239" t="str">
        <f>$B$30</f>
        <v>IV.</v>
      </c>
      <c r="B136" s="240">
        <f>COUNT($A$31:B134)+1</f>
        <v>44</v>
      </c>
      <c r="C136" s="1176" t="s">
        <v>671</v>
      </c>
      <c r="D136" s="729" t="s">
        <v>188</v>
      </c>
      <c r="E136" s="729">
        <v>1</v>
      </c>
      <c r="F136" s="741"/>
      <c r="G136" s="741">
        <f>E136*F136</f>
        <v>0</v>
      </c>
    </row>
    <row r="137" spans="1:7" s="160" customFormat="1" ht="12">
      <c r="A137" s="239"/>
      <c r="B137" s="238"/>
      <c r="C137" s="1175"/>
      <c r="D137" s="239"/>
      <c r="E137" s="239"/>
      <c r="F137" s="239"/>
      <c r="G137" s="239"/>
    </row>
    <row r="138" spans="1:7" s="160" customFormat="1" ht="192">
      <c r="A138" s="239" t="str">
        <f>$B$30</f>
        <v>IV.</v>
      </c>
      <c r="B138" s="240">
        <f>COUNT($A$31:B136)+1</f>
        <v>45</v>
      </c>
      <c r="C138" s="1176" t="s">
        <v>3542</v>
      </c>
      <c r="D138" s="729" t="s">
        <v>188</v>
      </c>
      <c r="E138" s="729">
        <v>1</v>
      </c>
      <c r="F138" s="741"/>
      <c r="G138" s="741">
        <f>E138*F138</f>
        <v>0</v>
      </c>
    </row>
    <row r="139" spans="1:7" s="160" customFormat="1" ht="12">
      <c r="A139" s="239"/>
      <c r="B139" s="238"/>
      <c r="C139" s="1175"/>
      <c r="D139" s="729"/>
      <c r="E139" s="729"/>
      <c r="F139" s="741"/>
      <c r="G139" s="741"/>
    </row>
    <row r="140" spans="1:7" s="160" customFormat="1" ht="168">
      <c r="A140" s="239" t="str">
        <f>$B$30</f>
        <v>IV.</v>
      </c>
      <c r="B140" s="240">
        <f>COUNT($A$31:B138)+1</f>
        <v>46</v>
      </c>
      <c r="C140" s="1176" t="s">
        <v>626</v>
      </c>
      <c r="D140" s="729" t="s">
        <v>188</v>
      </c>
      <c r="E140" s="729">
        <v>1</v>
      </c>
      <c r="F140" s="741"/>
      <c r="G140" s="741">
        <f>E140*F140</f>
        <v>0</v>
      </c>
    </row>
    <row r="141" spans="1:7" s="160" customFormat="1" ht="12">
      <c r="A141" s="239"/>
      <c r="B141" s="238"/>
      <c r="C141" s="1175"/>
      <c r="D141" s="239"/>
      <c r="E141" s="239"/>
      <c r="F141" s="239"/>
      <c r="G141" s="239"/>
    </row>
    <row r="142" spans="1:7" s="160" customFormat="1" ht="180">
      <c r="A142" s="239" t="str">
        <f>$B$30</f>
        <v>IV.</v>
      </c>
      <c r="B142" s="240">
        <f>COUNT($A$31:B140)+1</f>
        <v>47</v>
      </c>
      <c r="C142" s="1176" t="s">
        <v>627</v>
      </c>
      <c r="D142" s="729" t="s">
        <v>188</v>
      </c>
      <c r="E142" s="729">
        <v>1</v>
      </c>
      <c r="F142" s="741"/>
      <c r="G142" s="741">
        <f>E142*F142</f>
        <v>0</v>
      </c>
    </row>
    <row r="143" spans="1:7" s="160" customFormat="1" ht="12">
      <c r="A143" s="239"/>
      <c r="B143" s="238"/>
      <c r="C143" s="1175"/>
      <c r="D143" s="239"/>
      <c r="E143" s="239"/>
      <c r="F143" s="239"/>
      <c r="G143" s="239"/>
    </row>
    <row r="144" spans="1:7" s="160" customFormat="1" ht="180">
      <c r="A144" s="239" t="str">
        <f>$B$30</f>
        <v>IV.</v>
      </c>
      <c r="B144" s="240">
        <f>COUNT($A$31:B142)+1</f>
        <v>48</v>
      </c>
      <c r="C144" s="1176" t="s">
        <v>628</v>
      </c>
      <c r="D144" s="729" t="s">
        <v>188</v>
      </c>
      <c r="E144" s="729">
        <v>1</v>
      </c>
      <c r="F144" s="741"/>
      <c r="G144" s="741">
        <f>E144*F144</f>
        <v>0</v>
      </c>
    </row>
    <row r="145" spans="1:7" s="160" customFormat="1" ht="12">
      <c r="A145" s="239"/>
      <c r="B145" s="238"/>
      <c r="C145" s="1175"/>
      <c r="D145" s="239"/>
      <c r="E145" s="239"/>
      <c r="F145" s="239"/>
      <c r="G145" s="239"/>
    </row>
    <row r="146" spans="1:7" s="160" customFormat="1" ht="192">
      <c r="A146" s="239" t="str">
        <f>$B$30</f>
        <v>IV.</v>
      </c>
      <c r="B146" s="240">
        <f>COUNT($A$31:B144)+1</f>
        <v>49</v>
      </c>
      <c r="C146" s="1176" t="s">
        <v>629</v>
      </c>
      <c r="D146" s="729" t="s">
        <v>188</v>
      </c>
      <c r="E146" s="729">
        <v>13</v>
      </c>
      <c r="F146" s="741"/>
      <c r="G146" s="741">
        <f>E146*F146</f>
        <v>0</v>
      </c>
    </row>
    <row r="147" spans="1:7" s="160" customFormat="1" ht="12">
      <c r="A147" s="239"/>
      <c r="B147" s="238"/>
      <c r="C147" s="1175"/>
      <c r="D147" s="239"/>
      <c r="E147" s="239"/>
      <c r="F147" s="239"/>
      <c r="G147" s="239"/>
    </row>
    <row r="148" spans="1:7" s="160" customFormat="1" ht="156">
      <c r="A148" s="239" t="str">
        <f>$B$30</f>
        <v>IV.</v>
      </c>
      <c r="B148" s="240">
        <f>COUNT($A$31:B146)+1</f>
        <v>50</v>
      </c>
      <c r="C148" s="1176" t="s">
        <v>630</v>
      </c>
      <c r="D148" s="729" t="s">
        <v>188</v>
      </c>
      <c r="E148" s="729">
        <v>5</v>
      </c>
      <c r="F148" s="741"/>
      <c r="G148" s="741">
        <f>E148*F148</f>
        <v>0</v>
      </c>
    </row>
    <row r="149" spans="1:7" s="160" customFormat="1" ht="12">
      <c r="A149" s="239"/>
      <c r="B149" s="238"/>
      <c r="C149" s="1175"/>
      <c r="D149" s="239"/>
      <c r="E149" s="239"/>
      <c r="F149" s="239"/>
      <c r="G149" s="239"/>
    </row>
    <row r="150" spans="1:7" s="160" customFormat="1" ht="180">
      <c r="A150" s="239" t="str">
        <f>$B$30</f>
        <v>IV.</v>
      </c>
      <c r="B150" s="240">
        <f>COUNT($A$31:B148)+1</f>
        <v>51</v>
      </c>
      <c r="C150" s="1176" t="s">
        <v>631</v>
      </c>
      <c r="D150" s="729" t="s">
        <v>188</v>
      </c>
      <c r="E150" s="729">
        <v>2</v>
      </c>
      <c r="F150" s="741"/>
      <c r="G150" s="741">
        <f>E150*F150</f>
        <v>0</v>
      </c>
    </row>
    <row r="151" spans="1:7" s="160" customFormat="1" ht="12">
      <c r="A151" s="239"/>
      <c r="B151" s="238"/>
      <c r="C151" s="1175"/>
      <c r="D151" s="239"/>
      <c r="E151" s="239"/>
      <c r="F151" s="239"/>
      <c r="G151" s="239"/>
    </row>
    <row r="152" spans="1:7" s="160" customFormat="1" ht="168">
      <c r="A152" s="239" t="str">
        <f>$B$30</f>
        <v>IV.</v>
      </c>
      <c r="B152" s="240">
        <f>COUNT($A$31:B150)+1</f>
        <v>52</v>
      </c>
      <c r="C152" s="1176" t="s">
        <v>632</v>
      </c>
      <c r="D152" s="729" t="s">
        <v>188</v>
      </c>
      <c r="E152" s="729">
        <v>2</v>
      </c>
      <c r="F152" s="741"/>
      <c r="G152" s="741">
        <f>E152*F152</f>
        <v>0</v>
      </c>
    </row>
    <row r="153" spans="1:7" s="160" customFormat="1" ht="12">
      <c r="A153" s="239"/>
      <c r="B153" s="238"/>
      <c r="C153" s="1175"/>
      <c r="D153" s="239"/>
      <c r="E153" s="239"/>
      <c r="F153" s="239"/>
      <c r="G153" s="239"/>
    </row>
    <row r="154" spans="1:7" s="160" customFormat="1" ht="168">
      <c r="A154" s="239" t="str">
        <f>$B$30</f>
        <v>IV.</v>
      </c>
      <c r="B154" s="240">
        <f>COUNT($A$31:B152)+1</f>
        <v>53</v>
      </c>
      <c r="C154" s="1176" t="s">
        <v>633</v>
      </c>
      <c r="D154" s="729" t="s">
        <v>188</v>
      </c>
      <c r="E154" s="729">
        <v>21</v>
      </c>
      <c r="F154" s="741"/>
      <c r="G154" s="741">
        <f>E154*F154</f>
        <v>0</v>
      </c>
    </row>
    <row r="155" spans="1:7" s="160" customFormat="1" ht="12">
      <c r="A155" s="239"/>
      <c r="B155" s="238"/>
      <c r="C155" s="1175"/>
      <c r="D155" s="239"/>
      <c r="E155" s="239"/>
      <c r="F155" s="239"/>
      <c r="G155" s="239"/>
    </row>
    <row r="156" spans="1:7" s="160" customFormat="1" ht="180">
      <c r="A156" s="239" t="str">
        <f>$B$30</f>
        <v>IV.</v>
      </c>
      <c r="B156" s="240">
        <f>COUNT($A$31:B154)+1</f>
        <v>54</v>
      </c>
      <c r="C156" s="1176" t="s">
        <v>634</v>
      </c>
      <c r="D156" s="729" t="s">
        <v>188</v>
      </c>
      <c r="E156" s="729">
        <v>5</v>
      </c>
      <c r="F156" s="741"/>
      <c r="G156" s="741">
        <f>E156*F156</f>
        <v>0</v>
      </c>
    </row>
    <row r="157" spans="1:7" s="160" customFormat="1" ht="12">
      <c r="A157" s="239"/>
      <c r="B157" s="238"/>
      <c r="C157" s="1175"/>
      <c r="D157" s="729"/>
      <c r="E157" s="729"/>
      <c r="F157" s="741"/>
      <c r="G157" s="741"/>
    </row>
    <row r="158" spans="1:7" s="160" customFormat="1" ht="192">
      <c r="A158" s="239" t="str">
        <f>$B$30</f>
        <v>IV.</v>
      </c>
      <c r="B158" s="240">
        <f>COUNT($A$31:B156)+1</f>
        <v>55</v>
      </c>
      <c r="C158" s="1176" t="s">
        <v>635</v>
      </c>
      <c r="D158" s="729" t="s">
        <v>188</v>
      </c>
      <c r="E158" s="729">
        <v>3</v>
      </c>
      <c r="F158" s="741"/>
      <c r="G158" s="741">
        <f>E158*F158</f>
        <v>0</v>
      </c>
    </row>
    <row r="159" spans="1:7" s="160" customFormat="1" ht="12">
      <c r="A159" s="239"/>
      <c r="B159" s="238"/>
      <c r="C159" s="1175"/>
      <c r="D159" s="239"/>
      <c r="E159" s="239"/>
      <c r="F159" s="239"/>
      <c r="G159" s="239"/>
    </row>
    <row r="160" spans="1:7" s="160" customFormat="1" ht="156">
      <c r="A160" s="239" t="str">
        <f>$B$30</f>
        <v>IV.</v>
      </c>
      <c r="B160" s="240">
        <f>COUNT($A$31:B158)+1</f>
        <v>56</v>
      </c>
      <c r="C160" s="1176" t="s">
        <v>636</v>
      </c>
      <c r="D160" s="729" t="s">
        <v>188</v>
      </c>
      <c r="E160" s="729">
        <v>6</v>
      </c>
      <c r="F160" s="741"/>
      <c r="G160" s="741">
        <f>E160*F160</f>
        <v>0</v>
      </c>
    </row>
    <row r="161" spans="1:7" s="160" customFormat="1" ht="12">
      <c r="A161" s="239"/>
      <c r="B161" s="238"/>
      <c r="C161" s="1175"/>
      <c r="D161" s="239"/>
      <c r="E161" s="239"/>
      <c r="F161" s="239"/>
      <c r="G161" s="239"/>
    </row>
    <row r="162" spans="1:7" s="160" customFormat="1" ht="252">
      <c r="A162" s="239" t="str">
        <f>$B$30</f>
        <v>IV.</v>
      </c>
      <c r="B162" s="240">
        <f>COUNT($A$31:B160)+1</f>
        <v>57</v>
      </c>
      <c r="C162" s="1176" t="s">
        <v>3543</v>
      </c>
      <c r="D162" s="729" t="s">
        <v>188</v>
      </c>
      <c r="E162" s="729">
        <v>2</v>
      </c>
      <c r="F162" s="741"/>
      <c r="G162" s="741">
        <f>E162*F162</f>
        <v>0</v>
      </c>
    </row>
    <row r="163" spans="1:7" s="160" customFormat="1" ht="12">
      <c r="A163" s="239"/>
      <c r="B163" s="238"/>
      <c r="C163" s="1175"/>
      <c r="D163" s="239"/>
      <c r="E163" s="239"/>
      <c r="F163" s="239"/>
      <c r="G163" s="239"/>
    </row>
    <row r="164" spans="1:7" s="160" customFormat="1" ht="264">
      <c r="A164" s="239" t="str">
        <f>$B$30</f>
        <v>IV.</v>
      </c>
      <c r="B164" s="240">
        <f>COUNT($A$31:B162)+1</f>
        <v>58</v>
      </c>
      <c r="C164" s="1176" t="s">
        <v>3544</v>
      </c>
      <c r="D164" s="729" t="s">
        <v>188</v>
      </c>
      <c r="E164" s="729">
        <v>2</v>
      </c>
      <c r="F164" s="741"/>
      <c r="G164" s="741">
        <f>E164*F164</f>
        <v>0</v>
      </c>
    </row>
    <row r="165" spans="1:7" s="160" customFormat="1" ht="12">
      <c r="A165" s="239"/>
      <c r="B165" s="238"/>
      <c r="C165" s="1175"/>
      <c r="D165" s="239"/>
      <c r="E165" s="239"/>
      <c r="F165" s="239"/>
      <c r="G165" s="239"/>
    </row>
    <row r="166" spans="1:7" s="160" customFormat="1" ht="251.25" customHeight="1">
      <c r="A166" s="239" t="str">
        <f>$B$30</f>
        <v>IV.</v>
      </c>
      <c r="B166" s="240">
        <f>COUNT($A$31:B164)+1</f>
        <v>59</v>
      </c>
      <c r="C166" s="1176" t="s">
        <v>3545</v>
      </c>
      <c r="D166" s="729" t="s">
        <v>188</v>
      </c>
      <c r="E166" s="729">
        <v>26</v>
      </c>
      <c r="F166" s="741"/>
      <c r="G166" s="741">
        <f>E166*F166</f>
        <v>0</v>
      </c>
    </row>
    <row r="167" spans="1:7" s="160" customFormat="1" ht="12">
      <c r="A167" s="239"/>
      <c r="B167" s="238"/>
      <c r="C167" s="1175"/>
      <c r="D167" s="239"/>
      <c r="E167" s="239"/>
      <c r="F167" s="239"/>
      <c r="G167" s="239"/>
    </row>
    <row r="168" spans="1:7" s="160" customFormat="1" ht="240">
      <c r="A168" s="239" t="str">
        <f>$B$30</f>
        <v>IV.</v>
      </c>
      <c r="B168" s="240">
        <f>COUNT($A$31:B166)+1</f>
        <v>60</v>
      </c>
      <c r="C168" s="1176" t="s">
        <v>3546</v>
      </c>
      <c r="D168" s="729" t="s">
        <v>188</v>
      </c>
      <c r="E168" s="729">
        <v>1</v>
      </c>
      <c r="F168" s="741"/>
      <c r="G168" s="741">
        <f>E168*F168</f>
        <v>0</v>
      </c>
    </row>
    <row r="169" spans="1:7" s="160" customFormat="1" ht="12">
      <c r="A169" s="239"/>
      <c r="B169" s="238"/>
      <c r="C169" s="1175"/>
      <c r="D169" s="239"/>
      <c r="E169" s="239"/>
      <c r="F169" s="239"/>
      <c r="G169" s="239"/>
    </row>
    <row r="170" spans="1:7" s="160" customFormat="1" ht="180">
      <c r="A170" s="239" t="str">
        <f>$B$30</f>
        <v>IV.</v>
      </c>
      <c r="B170" s="240">
        <f>COUNT($A$31:B168)+1</f>
        <v>61</v>
      </c>
      <c r="C170" s="1176" t="s">
        <v>3547</v>
      </c>
      <c r="D170" s="729" t="s">
        <v>188</v>
      </c>
      <c r="E170" s="729">
        <v>1</v>
      </c>
      <c r="F170" s="741"/>
      <c r="G170" s="741">
        <f>E170*F170</f>
        <v>0</v>
      </c>
    </row>
    <row r="171" spans="1:7" s="160" customFormat="1" ht="12">
      <c r="A171" s="239"/>
      <c r="B171" s="238"/>
      <c r="C171" s="1175"/>
      <c r="D171" s="239"/>
      <c r="E171" s="239"/>
      <c r="F171" s="239"/>
      <c r="G171" s="239"/>
    </row>
    <row r="172" spans="1:7" s="160" customFormat="1" ht="252" customHeight="1">
      <c r="A172" s="239" t="str">
        <f>$B$30</f>
        <v>IV.</v>
      </c>
      <c r="B172" s="240">
        <f>COUNT($A$31:B170)+1</f>
        <v>62</v>
      </c>
      <c r="C172" s="1176" t="s">
        <v>3548</v>
      </c>
      <c r="D172" s="729" t="s">
        <v>188</v>
      </c>
      <c r="E172" s="729">
        <v>3</v>
      </c>
      <c r="F172" s="741"/>
      <c r="G172" s="741">
        <f>E172*F172</f>
        <v>0</v>
      </c>
    </row>
    <row r="173" spans="1:7" s="160" customFormat="1" ht="12">
      <c r="A173" s="239"/>
      <c r="B173" s="238"/>
      <c r="C173" s="1175"/>
      <c r="D173" s="239"/>
      <c r="E173" s="239"/>
      <c r="F173" s="239"/>
      <c r="G173" s="239"/>
    </row>
    <row r="174" spans="1:7" s="160" customFormat="1" ht="204" customHeight="1">
      <c r="A174" s="239" t="str">
        <f>$B$30</f>
        <v>IV.</v>
      </c>
      <c r="B174" s="240">
        <f>COUNT($A$31:B172)+1</f>
        <v>63</v>
      </c>
      <c r="C174" s="1176" t="s">
        <v>637</v>
      </c>
      <c r="D174" s="729" t="s">
        <v>188</v>
      </c>
      <c r="E174" s="729">
        <v>1</v>
      </c>
      <c r="F174" s="741"/>
      <c r="G174" s="741">
        <f>E174*F174</f>
        <v>0</v>
      </c>
    </row>
    <row r="175" spans="1:7" s="160" customFormat="1" ht="12">
      <c r="A175" s="239"/>
      <c r="B175" s="238"/>
      <c r="C175" s="1175"/>
      <c r="D175" s="239"/>
      <c r="E175" s="239"/>
      <c r="F175" s="239"/>
      <c r="G175" s="239"/>
    </row>
    <row r="176" spans="1:7" s="160" customFormat="1" ht="189.95" customHeight="1">
      <c r="A176" s="239" t="str">
        <f>$B$30</f>
        <v>IV.</v>
      </c>
      <c r="B176" s="240">
        <f>COUNT($A$31:B174)+1</f>
        <v>64</v>
      </c>
      <c r="C176" s="1176" t="s">
        <v>3549</v>
      </c>
      <c r="D176" s="729" t="s">
        <v>188</v>
      </c>
      <c r="E176" s="729">
        <v>8</v>
      </c>
      <c r="F176" s="741"/>
      <c r="G176" s="741">
        <f>E176*F176</f>
        <v>0</v>
      </c>
    </row>
    <row r="177" spans="1:7" s="160" customFormat="1" ht="12">
      <c r="A177" s="239"/>
      <c r="B177" s="238"/>
      <c r="C177" s="1175"/>
      <c r="D177" s="239"/>
      <c r="E177" s="239"/>
      <c r="F177" s="239"/>
      <c r="G177" s="239"/>
    </row>
    <row r="178" spans="1:7" s="160" customFormat="1" ht="156.6" customHeight="1">
      <c r="A178" s="239" t="str">
        <f>$B$30</f>
        <v>IV.</v>
      </c>
      <c r="B178" s="240">
        <f>COUNT($A$31:B176)+1</f>
        <v>65</v>
      </c>
      <c r="C178" s="1176" t="s">
        <v>3550</v>
      </c>
      <c r="D178" s="729" t="s">
        <v>188</v>
      </c>
      <c r="E178" s="729">
        <v>3</v>
      </c>
      <c r="F178" s="741"/>
      <c r="G178" s="741">
        <f>E178*F178</f>
        <v>0</v>
      </c>
    </row>
    <row r="179" spans="1:7" s="160" customFormat="1" ht="12">
      <c r="A179" s="239"/>
      <c r="B179" s="238"/>
      <c r="C179" s="1175"/>
      <c r="D179" s="729"/>
      <c r="E179" s="729"/>
      <c r="F179" s="741"/>
      <c r="G179" s="741"/>
    </row>
    <row r="180" spans="1:7" s="160" customFormat="1" ht="152.44999999999999" customHeight="1">
      <c r="A180" s="239" t="str">
        <f>$B$30</f>
        <v>IV.</v>
      </c>
      <c r="B180" s="240">
        <f>COUNT($A$31:B178)+1</f>
        <v>66</v>
      </c>
      <c r="C180" s="1176" t="s">
        <v>3551</v>
      </c>
      <c r="D180" s="729" t="s">
        <v>188</v>
      </c>
      <c r="E180" s="729">
        <v>3</v>
      </c>
      <c r="F180" s="741"/>
      <c r="G180" s="741">
        <f>E180*F180</f>
        <v>0</v>
      </c>
    </row>
    <row r="181" spans="1:7" s="160" customFormat="1" ht="12">
      <c r="A181" s="239"/>
      <c r="B181" s="238"/>
      <c r="C181" s="1175"/>
      <c r="D181" s="239"/>
      <c r="E181" s="239"/>
      <c r="F181" s="239"/>
      <c r="G181" s="239"/>
    </row>
    <row r="182" spans="1:7" s="160" customFormat="1" ht="228">
      <c r="A182" s="239" t="str">
        <f>$B$30</f>
        <v>IV.</v>
      </c>
      <c r="B182" s="240">
        <f>COUNT($A$31:B180)+1</f>
        <v>67</v>
      </c>
      <c r="C182" s="1176" t="s">
        <v>672</v>
      </c>
      <c r="D182" s="729" t="s">
        <v>188</v>
      </c>
      <c r="E182" s="729">
        <v>121</v>
      </c>
      <c r="F182" s="741"/>
      <c r="G182" s="741">
        <f>E182*F182</f>
        <v>0</v>
      </c>
    </row>
    <row r="183" spans="1:7" s="160" customFormat="1" ht="12">
      <c r="A183" s="239"/>
      <c r="B183" s="238"/>
      <c r="C183" s="1175"/>
      <c r="D183" s="239"/>
      <c r="E183" s="239"/>
      <c r="F183" s="239"/>
      <c r="G183" s="239"/>
    </row>
    <row r="184" spans="1:7" s="160" customFormat="1" ht="204">
      <c r="A184" s="239" t="str">
        <f>$B$30</f>
        <v>IV.</v>
      </c>
      <c r="B184" s="240">
        <f>COUNT($A$31:B182)+1</f>
        <v>68</v>
      </c>
      <c r="C184" s="1176" t="s">
        <v>673</v>
      </c>
      <c r="D184" s="729" t="s">
        <v>188</v>
      </c>
      <c r="E184" s="729">
        <v>8</v>
      </c>
      <c r="F184" s="741"/>
      <c r="G184" s="741">
        <f>E184*F184</f>
        <v>0</v>
      </c>
    </row>
    <row r="185" spans="1:7" s="160" customFormat="1" ht="12">
      <c r="A185" s="239"/>
      <c r="B185" s="238"/>
      <c r="C185" s="1175"/>
      <c r="D185" s="239"/>
      <c r="E185" s="239"/>
      <c r="F185" s="239"/>
      <c r="G185" s="239"/>
    </row>
    <row r="186" spans="1:7" s="160" customFormat="1" ht="204">
      <c r="A186" s="239" t="str">
        <f>$B$30</f>
        <v>IV.</v>
      </c>
      <c r="B186" s="240">
        <f>COUNT($A$31:B184)+1</f>
        <v>69</v>
      </c>
      <c r="C186" s="1176" t="s">
        <v>638</v>
      </c>
      <c r="D186" s="729" t="s">
        <v>188</v>
      </c>
      <c r="E186" s="729">
        <v>128</v>
      </c>
      <c r="F186" s="741"/>
      <c r="G186" s="741">
        <f>E186*F186</f>
        <v>0</v>
      </c>
    </row>
    <row r="187" spans="1:7" s="160" customFormat="1" ht="12">
      <c r="A187" s="239"/>
      <c r="B187" s="238"/>
      <c r="C187" s="1175"/>
      <c r="D187" s="239"/>
      <c r="E187" s="239"/>
      <c r="F187" s="239"/>
      <c r="G187" s="239"/>
    </row>
    <row r="188" spans="1:7" s="160" customFormat="1" ht="180.6" customHeight="1">
      <c r="A188" s="239" t="str">
        <f>$B$30</f>
        <v>IV.</v>
      </c>
      <c r="B188" s="240">
        <f>COUNT($A$31:B186)+1</f>
        <v>70</v>
      </c>
      <c r="C188" s="1176" t="s">
        <v>3552</v>
      </c>
      <c r="D188" s="729" t="s">
        <v>188</v>
      </c>
      <c r="E188" s="729">
        <v>8</v>
      </c>
      <c r="F188" s="741"/>
      <c r="G188" s="741">
        <f>E188*F188</f>
        <v>0</v>
      </c>
    </row>
    <row r="189" spans="1:7" s="160" customFormat="1" ht="12">
      <c r="A189" s="239"/>
      <c r="B189" s="238"/>
      <c r="C189" s="1175"/>
      <c r="D189" s="239"/>
      <c r="E189" s="239"/>
      <c r="F189" s="239"/>
      <c r="G189" s="239"/>
    </row>
    <row r="190" spans="1:7" s="160" customFormat="1" ht="165.95" customHeight="1">
      <c r="A190" s="239" t="str">
        <f>$B$30</f>
        <v>IV.</v>
      </c>
      <c r="B190" s="240">
        <f>COUNT($A$31:B188)+1</f>
        <v>71</v>
      </c>
      <c r="C190" s="1176" t="s">
        <v>674</v>
      </c>
      <c r="D190" s="729" t="s">
        <v>188</v>
      </c>
      <c r="E190" s="729">
        <v>10</v>
      </c>
      <c r="F190" s="741"/>
      <c r="G190" s="741">
        <f>E190*F190</f>
        <v>0</v>
      </c>
    </row>
    <row r="191" spans="1:7" s="160" customFormat="1" ht="12">
      <c r="A191" s="239"/>
      <c r="B191" s="238"/>
      <c r="C191" s="1175"/>
      <c r="D191" s="239"/>
      <c r="E191" s="239"/>
      <c r="F191" s="239"/>
      <c r="G191" s="239"/>
    </row>
    <row r="192" spans="1:7" s="160" customFormat="1" ht="192">
      <c r="A192" s="239" t="str">
        <f>$B$30</f>
        <v>IV.</v>
      </c>
      <c r="B192" s="240">
        <f>COUNT($A$31:B190)+1</f>
        <v>72</v>
      </c>
      <c r="C192" s="1176" t="s">
        <v>675</v>
      </c>
      <c r="D192" s="729" t="s">
        <v>188</v>
      </c>
      <c r="E192" s="729">
        <v>28</v>
      </c>
      <c r="F192" s="741"/>
      <c r="G192" s="741">
        <f>E192*F192</f>
        <v>0</v>
      </c>
    </row>
    <row r="193" spans="1:7" s="160" customFormat="1" ht="12">
      <c r="A193" s="239"/>
      <c r="B193" s="238"/>
      <c r="C193" s="1175"/>
      <c r="D193" s="239"/>
      <c r="E193" s="239"/>
      <c r="F193" s="239"/>
      <c r="G193" s="239"/>
    </row>
    <row r="194" spans="1:7" s="160" customFormat="1" ht="192">
      <c r="A194" s="239" t="str">
        <f>$B$30</f>
        <v>IV.</v>
      </c>
      <c r="B194" s="240">
        <f>COUNT($A$31:B192)+1</f>
        <v>73</v>
      </c>
      <c r="C194" s="1176" t="s">
        <v>676</v>
      </c>
      <c r="D194" s="729" t="s">
        <v>188</v>
      </c>
      <c r="E194" s="729">
        <v>8</v>
      </c>
      <c r="F194" s="741"/>
      <c r="G194" s="741">
        <f>E194*F194</f>
        <v>0</v>
      </c>
    </row>
    <row r="195" spans="1:7" s="160" customFormat="1" ht="12">
      <c r="A195" s="239"/>
      <c r="B195" s="238"/>
      <c r="C195" s="1175"/>
      <c r="D195" s="239"/>
      <c r="E195" s="239"/>
      <c r="F195" s="239"/>
      <c r="G195" s="239"/>
    </row>
    <row r="196" spans="1:7" s="160" customFormat="1" ht="192">
      <c r="A196" s="239" t="str">
        <f>$B$30</f>
        <v>IV.</v>
      </c>
      <c r="B196" s="240">
        <f>COUNT($A$31:B194)+1</f>
        <v>74</v>
      </c>
      <c r="C196" s="1176" t="s">
        <v>639</v>
      </c>
      <c r="D196" s="729" t="s">
        <v>188</v>
      </c>
      <c r="E196" s="729">
        <v>2</v>
      </c>
      <c r="F196" s="741"/>
      <c r="G196" s="741">
        <f>E196*F196</f>
        <v>0</v>
      </c>
    </row>
    <row r="197" spans="1:7" s="160" customFormat="1" ht="12">
      <c r="A197" s="239"/>
      <c r="B197" s="238"/>
      <c r="C197" s="1175"/>
      <c r="D197" s="239"/>
      <c r="E197" s="239"/>
      <c r="F197" s="239"/>
      <c r="G197" s="239"/>
    </row>
    <row r="198" spans="1:7" s="160" customFormat="1" ht="180">
      <c r="A198" s="239" t="str">
        <f>$B$30</f>
        <v>IV.</v>
      </c>
      <c r="B198" s="240">
        <f>COUNT($A$31:B196)+1</f>
        <v>75</v>
      </c>
      <c r="C198" s="1176" t="s">
        <v>677</v>
      </c>
      <c r="D198" s="729" t="s">
        <v>188</v>
      </c>
      <c r="E198" s="729">
        <v>14</v>
      </c>
      <c r="F198" s="741"/>
      <c r="G198" s="741">
        <f>E198*F198</f>
        <v>0</v>
      </c>
    </row>
    <row r="199" spans="1:7" s="160" customFormat="1" ht="12">
      <c r="A199" s="239"/>
      <c r="B199" s="238"/>
      <c r="C199" s="1175"/>
      <c r="D199" s="729"/>
      <c r="E199" s="729"/>
      <c r="F199" s="741"/>
      <c r="G199" s="741"/>
    </row>
    <row r="200" spans="1:7" s="160" customFormat="1" ht="204">
      <c r="A200" s="239" t="str">
        <f>$B$30</f>
        <v>IV.</v>
      </c>
      <c r="B200" s="240">
        <f>COUNT($A$31:B198)+1</f>
        <v>76</v>
      </c>
      <c r="C200" s="1176" t="s">
        <v>678</v>
      </c>
      <c r="D200" s="729" t="s">
        <v>188</v>
      </c>
      <c r="E200" s="729">
        <v>6</v>
      </c>
      <c r="F200" s="741"/>
      <c r="G200" s="741">
        <f>E200*F200</f>
        <v>0</v>
      </c>
    </row>
    <row r="201" spans="1:7" s="160" customFormat="1" ht="12">
      <c r="A201" s="239"/>
      <c r="B201" s="238"/>
      <c r="C201" s="1175"/>
      <c r="D201" s="239"/>
      <c r="E201" s="239"/>
      <c r="F201" s="239"/>
      <c r="G201" s="239"/>
    </row>
    <row r="202" spans="1:7" s="160" customFormat="1" ht="168">
      <c r="A202" s="239" t="str">
        <f>$B$30</f>
        <v>IV.</v>
      </c>
      <c r="B202" s="240">
        <f>COUNT($A$31:B200)+1</f>
        <v>77</v>
      </c>
      <c r="C202" s="1176" t="s">
        <v>679</v>
      </c>
      <c r="D202" s="729" t="s">
        <v>188</v>
      </c>
      <c r="E202" s="729">
        <v>8</v>
      </c>
      <c r="F202" s="741"/>
      <c r="G202" s="741">
        <f>E202*F202</f>
        <v>0</v>
      </c>
    </row>
    <row r="203" spans="1:7" s="160" customFormat="1" ht="12">
      <c r="A203" s="239"/>
      <c r="B203" s="238"/>
      <c r="C203" s="1175"/>
      <c r="D203" s="239"/>
      <c r="E203" s="239"/>
      <c r="F203" s="239"/>
      <c r="G203" s="239"/>
    </row>
    <row r="204" spans="1:7" s="160" customFormat="1" ht="180">
      <c r="A204" s="239" t="str">
        <f>$B$30</f>
        <v>IV.</v>
      </c>
      <c r="B204" s="240">
        <f>COUNT($A$31:B202)+1</f>
        <v>78</v>
      </c>
      <c r="C204" s="1176" t="s">
        <v>680</v>
      </c>
      <c r="D204" s="729" t="s">
        <v>188</v>
      </c>
      <c r="E204" s="729">
        <v>5</v>
      </c>
      <c r="F204" s="741"/>
      <c r="G204" s="741">
        <f>E204*F204</f>
        <v>0</v>
      </c>
    </row>
    <row r="205" spans="1:7" s="160" customFormat="1" ht="12">
      <c r="A205" s="239"/>
      <c r="B205" s="238"/>
      <c r="C205" s="1175"/>
      <c r="D205" s="239"/>
      <c r="E205" s="239"/>
      <c r="F205" s="239"/>
      <c r="G205" s="239"/>
    </row>
    <row r="206" spans="1:7" s="160" customFormat="1" ht="180">
      <c r="A206" s="239" t="str">
        <f>$B$30</f>
        <v>IV.</v>
      </c>
      <c r="B206" s="240">
        <f>COUNT($A$31:B204)+1</f>
        <v>79</v>
      </c>
      <c r="C206" s="1176" t="s">
        <v>681</v>
      </c>
      <c r="D206" s="729" t="s">
        <v>188</v>
      </c>
      <c r="E206" s="729">
        <v>3</v>
      </c>
      <c r="F206" s="741"/>
      <c r="G206" s="741">
        <f>E206*F206</f>
        <v>0</v>
      </c>
    </row>
    <row r="207" spans="1:7" s="160" customFormat="1" ht="12">
      <c r="A207" s="239"/>
      <c r="B207" s="238"/>
      <c r="C207" s="1175"/>
      <c r="D207" s="239"/>
      <c r="E207" s="239"/>
      <c r="F207" s="239"/>
      <c r="G207" s="239"/>
    </row>
    <row r="208" spans="1:7" s="160" customFormat="1" ht="264">
      <c r="A208" s="239" t="str">
        <f>$B$30</f>
        <v>IV.</v>
      </c>
      <c r="B208" s="240">
        <f>COUNT($A$31:B206)+1</f>
        <v>80</v>
      </c>
      <c r="C208" s="1176" t="s">
        <v>3553</v>
      </c>
      <c r="D208" s="729" t="s">
        <v>188</v>
      </c>
      <c r="E208" s="729">
        <v>2</v>
      </c>
      <c r="F208" s="741"/>
      <c r="G208" s="741">
        <f>E208*F208</f>
        <v>0</v>
      </c>
    </row>
    <row r="209" spans="1:7" s="160" customFormat="1" ht="12">
      <c r="A209" s="239"/>
      <c r="B209" s="238"/>
      <c r="C209" s="1175"/>
      <c r="D209" s="239"/>
      <c r="E209" s="239"/>
      <c r="F209" s="239"/>
      <c r="G209" s="239"/>
    </row>
    <row r="210" spans="1:7" s="160" customFormat="1" ht="168">
      <c r="A210" s="239" t="str">
        <f>$B$30</f>
        <v>IV.</v>
      </c>
      <c r="B210" s="240">
        <f>COUNT($A$31:B208)+1</f>
        <v>81</v>
      </c>
      <c r="C210" s="1176" t="s">
        <v>682</v>
      </c>
      <c r="D210" s="729" t="s">
        <v>188</v>
      </c>
      <c r="E210" s="729">
        <v>1</v>
      </c>
      <c r="F210" s="741"/>
      <c r="G210" s="741">
        <f>E210*F210</f>
        <v>0</v>
      </c>
    </row>
    <row r="211" spans="1:7" s="160" customFormat="1" ht="12">
      <c r="A211" s="239"/>
      <c r="B211" s="238"/>
      <c r="C211" s="1175"/>
      <c r="D211" s="239"/>
      <c r="E211" s="239"/>
      <c r="F211" s="239"/>
      <c r="G211" s="239"/>
    </row>
    <row r="212" spans="1:7" s="160" customFormat="1" ht="180">
      <c r="A212" s="239" t="str">
        <f>$B$30</f>
        <v>IV.</v>
      </c>
      <c r="B212" s="240">
        <f>COUNT($A$31:B210)+1</f>
        <v>82</v>
      </c>
      <c r="C212" s="1176" t="s">
        <v>683</v>
      </c>
      <c r="D212" s="729" t="s">
        <v>188</v>
      </c>
      <c r="E212" s="729">
        <v>1</v>
      </c>
      <c r="F212" s="741"/>
      <c r="G212" s="741">
        <f>E212*F212</f>
        <v>0</v>
      </c>
    </row>
    <row r="213" spans="1:7" s="160" customFormat="1" ht="12">
      <c r="A213" s="239"/>
      <c r="B213" s="238"/>
      <c r="C213" s="1175"/>
      <c r="D213" s="239"/>
      <c r="E213" s="239"/>
      <c r="F213" s="239"/>
      <c r="G213" s="239"/>
    </row>
    <row r="214" spans="1:7" s="160" customFormat="1" ht="168">
      <c r="A214" s="239" t="str">
        <f>$B$30</f>
        <v>IV.</v>
      </c>
      <c r="B214" s="240">
        <f>COUNT($A$31:B212)+1</f>
        <v>83</v>
      </c>
      <c r="C214" s="1176" t="s">
        <v>3309</v>
      </c>
      <c r="D214" s="729" t="s">
        <v>188</v>
      </c>
      <c r="E214" s="729">
        <v>1</v>
      </c>
      <c r="F214" s="741"/>
      <c r="G214" s="741">
        <f>E214*F214</f>
        <v>0</v>
      </c>
    </row>
    <row r="215" spans="1:7" s="160" customFormat="1" ht="12">
      <c r="A215" s="239"/>
      <c r="B215" s="238"/>
      <c r="C215" s="1175"/>
      <c r="D215" s="239"/>
      <c r="E215" s="239"/>
      <c r="F215" s="239"/>
      <c r="G215" s="239"/>
    </row>
    <row r="216" spans="1:7" s="160" customFormat="1" ht="192">
      <c r="A216" s="239" t="str">
        <f>$B$30</f>
        <v>IV.</v>
      </c>
      <c r="B216" s="240">
        <f>COUNT($A$31:B214)+1</f>
        <v>84</v>
      </c>
      <c r="C216" s="1176" t="s">
        <v>684</v>
      </c>
      <c r="D216" s="729" t="s">
        <v>188</v>
      </c>
      <c r="E216" s="729">
        <v>1</v>
      </c>
      <c r="F216" s="741"/>
      <c r="G216" s="741">
        <f>E216*F216</f>
        <v>0</v>
      </c>
    </row>
    <row r="217" spans="1:7" s="160" customFormat="1" ht="12">
      <c r="A217" s="239"/>
      <c r="B217" s="238"/>
      <c r="C217" s="1175"/>
      <c r="D217" s="239"/>
      <c r="E217" s="239"/>
      <c r="F217" s="239"/>
      <c r="G217" s="239"/>
    </row>
    <row r="218" spans="1:7" s="160" customFormat="1" ht="117" customHeight="1">
      <c r="A218" s="239" t="str">
        <f>$B$30</f>
        <v>IV.</v>
      </c>
      <c r="B218" s="240">
        <f>COUNT($A$31:B216)+1</f>
        <v>85</v>
      </c>
      <c r="C218" s="1176" t="s">
        <v>685</v>
      </c>
      <c r="D218" s="729" t="s">
        <v>188</v>
      </c>
      <c r="E218" s="729">
        <v>5</v>
      </c>
      <c r="F218" s="741"/>
      <c r="G218" s="741">
        <f>E218*F218</f>
        <v>0</v>
      </c>
    </row>
    <row r="219" spans="1:7" s="160" customFormat="1" ht="12">
      <c r="A219" s="239"/>
      <c r="B219" s="238"/>
      <c r="C219" s="1175"/>
      <c r="D219" s="239"/>
      <c r="E219" s="239"/>
      <c r="F219" s="239"/>
      <c r="G219" s="239"/>
    </row>
    <row r="220" spans="1:7" s="160" customFormat="1" ht="106.5" customHeight="1">
      <c r="A220" s="239" t="str">
        <f>$B$30</f>
        <v>IV.</v>
      </c>
      <c r="B220" s="240">
        <f>COUNT($A$31:B218)+1</f>
        <v>86</v>
      </c>
      <c r="C220" s="1176" t="s">
        <v>686</v>
      </c>
      <c r="D220" s="729" t="s">
        <v>188</v>
      </c>
      <c r="E220" s="729">
        <v>3</v>
      </c>
      <c r="F220" s="741"/>
      <c r="G220" s="741">
        <f>E220*F220</f>
        <v>0</v>
      </c>
    </row>
    <row r="221" spans="1:7" s="160" customFormat="1" ht="12">
      <c r="A221" s="239"/>
      <c r="B221" s="238"/>
      <c r="C221" s="1175"/>
      <c r="D221" s="729"/>
      <c r="E221" s="729"/>
      <c r="F221" s="741"/>
      <c r="G221" s="741"/>
    </row>
    <row r="222" spans="1:7" s="160" customFormat="1" ht="132">
      <c r="A222" s="239" t="str">
        <f>$B$30</f>
        <v>IV.</v>
      </c>
      <c r="B222" s="240">
        <f>COUNT($A$31:B220)+1</f>
        <v>87</v>
      </c>
      <c r="C222" s="1176" t="s">
        <v>687</v>
      </c>
      <c r="D222" s="729" t="s">
        <v>188</v>
      </c>
      <c r="E222" s="729">
        <v>8</v>
      </c>
      <c r="F222" s="741"/>
      <c r="G222" s="741">
        <f>E222*F222</f>
        <v>0</v>
      </c>
    </row>
    <row r="223" spans="1:7" s="160" customFormat="1" ht="12">
      <c r="A223" s="239"/>
      <c r="B223" s="238"/>
      <c r="C223" s="1175"/>
      <c r="D223" s="239"/>
      <c r="E223" s="239"/>
      <c r="F223" s="239"/>
      <c r="G223" s="239"/>
    </row>
    <row r="224" spans="1:7" s="160" customFormat="1" ht="221.25" customHeight="1">
      <c r="A224" s="239" t="str">
        <f>$B$30</f>
        <v>IV.</v>
      </c>
      <c r="B224" s="240">
        <f>COUNT($A$31:B222)+1</f>
        <v>88</v>
      </c>
      <c r="C224" s="1176" t="s">
        <v>3554</v>
      </c>
      <c r="D224" s="729" t="s">
        <v>188</v>
      </c>
      <c r="E224" s="729">
        <v>1</v>
      </c>
      <c r="F224" s="741"/>
      <c r="G224" s="741">
        <f>E224*F224</f>
        <v>0</v>
      </c>
    </row>
    <row r="225" spans="1:7" s="160" customFormat="1" ht="12">
      <c r="A225" s="239"/>
      <c r="B225" s="240"/>
      <c r="C225" s="1176"/>
      <c r="D225" s="729"/>
      <c r="E225" s="729"/>
      <c r="F225" s="741"/>
      <c r="G225" s="741"/>
    </row>
    <row r="226" spans="1:7" s="160" customFormat="1" ht="216.75" customHeight="1">
      <c r="A226" s="239" t="str">
        <f>$B$30</f>
        <v>IV.</v>
      </c>
      <c r="B226" s="240">
        <f>COUNT($A$31:B224)+1</f>
        <v>89</v>
      </c>
      <c r="C226" s="1176" t="s">
        <v>3555</v>
      </c>
      <c r="D226" s="729" t="s">
        <v>188</v>
      </c>
      <c r="E226" s="729">
        <v>1</v>
      </c>
      <c r="F226" s="741"/>
      <c r="G226" s="741">
        <f>E226*F226</f>
        <v>0</v>
      </c>
    </row>
    <row r="227" spans="1:7" s="160" customFormat="1" ht="12">
      <c r="A227" s="239"/>
      <c r="B227" s="238"/>
      <c r="C227" s="1175"/>
      <c r="D227" s="729"/>
      <c r="E227" s="729"/>
      <c r="F227" s="741"/>
      <c r="G227" s="741"/>
    </row>
    <row r="228" spans="1:7" s="160" customFormat="1" ht="13.5" thickBot="1">
      <c r="A228" s="770"/>
      <c r="B228" s="771"/>
      <c r="C228" s="224"/>
      <c r="D228" s="225"/>
      <c r="E228" s="226" t="s">
        <v>3772</v>
      </c>
      <c r="F228" s="225"/>
      <c r="G228" s="859">
        <f>SUM(G47:G226)</f>
        <v>0</v>
      </c>
    </row>
  </sheetData>
  <mergeCells count="36">
    <mergeCell ref="C32:G32"/>
    <mergeCell ref="C33:G33"/>
    <mergeCell ref="C35:G35"/>
    <mergeCell ref="C36:G36"/>
    <mergeCell ref="C34:G34"/>
    <mergeCell ref="C24:G24"/>
    <mergeCell ref="C25:G25"/>
    <mergeCell ref="C21:G21"/>
    <mergeCell ref="C19:G19"/>
    <mergeCell ref="C20:G20"/>
    <mergeCell ref="C22:G22"/>
    <mergeCell ref="C9:G9"/>
    <mergeCell ref="C17:G17"/>
    <mergeCell ref="C10:G10"/>
    <mergeCell ref="C23:G23"/>
    <mergeCell ref="C2:G2"/>
    <mergeCell ref="C3:G3"/>
    <mergeCell ref="C4:G4"/>
    <mergeCell ref="C7:G7"/>
    <mergeCell ref="C8:G8"/>
    <mergeCell ref="C44:G44"/>
    <mergeCell ref="C45:G45"/>
    <mergeCell ref="C43:G43"/>
    <mergeCell ref="C18:G18"/>
    <mergeCell ref="C5:G5"/>
    <mergeCell ref="C6:G6"/>
    <mergeCell ref="C13:G13"/>
    <mergeCell ref="C14:G14"/>
    <mergeCell ref="C11:G11"/>
    <mergeCell ref="C12:G12"/>
    <mergeCell ref="C16:G16"/>
    <mergeCell ref="C15:G15"/>
    <mergeCell ref="C38:G38"/>
    <mergeCell ref="C39:G39"/>
    <mergeCell ref="C40:G40"/>
    <mergeCell ref="C41:G41"/>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1" manualBreakCount="1">
    <brk id="2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G42"/>
  <sheetViews>
    <sheetView view="pageBreakPreview" zoomScaleNormal="100" zoomScaleSheetLayoutView="100" workbookViewId="0">
      <selection activeCell="C34" sqref="C34"/>
    </sheetView>
  </sheetViews>
  <sheetFormatPr defaultColWidth="9.140625" defaultRowHeight="12.75"/>
  <cols>
    <col min="1" max="1" width="3.28515625" style="66" customWidth="1"/>
    <col min="2" max="2" width="4.42578125" style="66" customWidth="1"/>
    <col min="3" max="3" width="43.7109375" style="963" customWidth="1"/>
    <col min="4" max="4" width="5.5703125" style="964" customWidth="1"/>
    <col min="5" max="5" width="9.140625" style="964" customWidth="1"/>
    <col min="6" max="6" width="9.5703125" style="964" customWidth="1"/>
    <col min="7" max="7" width="13.85546875" style="964" customWidth="1"/>
    <col min="8" max="16384" width="9.140625" style="66"/>
  </cols>
  <sheetData>
    <row r="1" spans="1:7" ht="14.25" customHeight="1">
      <c r="A1" s="966" t="s">
        <v>107</v>
      </c>
      <c r="B1" s="966"/>
    </row>
    <row r="2" spans="1:7">
      <c r="A2" s="966"/>
      <c r="B2" s="229" t="s">
        <v>113</v>
      </c>
      <c r="C2" s="1290" t="s">
        <v>297</v>
      </c>
      <c r="D2" s="1290"/>
      <c r="E2" s="1290"/>
      <c r="F2" s="1290"/>
      <c r="G2" s="1290"/>
    </row>
    <row r="3" spans="1:7" ht="35.25" customHeight="1">
      <c r="A3" s="966"/>
      <c r="B3" s="229" t="s">
        <v>113</v>
      </c>
      <c r="C3" s="1315" t="s">
        <v>298</v>
      </c>
      <c r="D3" s="1315"/>
      <c r="E3" s="1315"/>
      <c r="F3" s="1315"/>
      <c r="G3" s="1315"/>
    </row>
    <row r="4" spans="1:7" ht="75.75" customHeight="1">
      <c r="A4" s="966"/>
      <c r="B4" s="229" t="s">
        <v>113</v>
      </c>
      <c r="C4" s="1315" t="s">
        <v>299</v>
      </c>
      <c r="D4" s="1315"/>
      <c r="E4" s="1315"/>
      <c r="F4" s="1315"/>
      <c r="G4" s="1315"/>
    </row>
    <row r="5" spans="1:7" ht="49.5" customHeight="1">
      <c r="A5" s="966"/>
      <c r="B5" s="229" t="s">
        <v>113</v>
      </c>
      <c r="C5" s="1290" t="s">
        <v>96</v>
      </c>
      <c r="D5" s="1290"/>
      <c r="E5" s="1290"/>
      <c r="F5" s="1290"/>
      <c r="G5" s="1290"/>
    </row>
    <row r="6" spans="1:7">
      <c r="A6" s="966"/>
      <c r="B6" s="229" t="s">
        <v>113</v>
      </c>
      <c r="C6" s="1290" t="s">
        <v>345</v>
      </c>
      <c r="D6" s="1290"/>
      <c r="E6" s="1290"/>
      <c r="F6" s="1290"/>
      <c r="G6" s="1290"/>
    </row>
    <row r="7" spans="1:7">
      <c r="A7" s="966"/>
      <c r="B7" s="229" t="s">
        <v>113</v>
      </c>
      <c r="C7" s="1306" t="s">
        <v>7</v>
      </c>
      <c r="D7" s="1306"/>
      <c r="E7" s="1306"/>
      <c r="F7" s="1306"/>
      <c r="G7" s="1306"/>
    </row>
    <row r="8" spans="1:7" ht="23.25" customHeight="1">
      <c r="A8" s="966"/>
      <c r="B8" s="229" t="s">
        <v>113</v>
      </c>
      <c r="C8" s="1306" t="s">
        <v>300</v>
      </c>
      <c r="D8" s="1306"/>
      <c r="E8" s="1306"/>
      <c r="F8" s="1306"/>
      <c r="G8" s="1306"/>
    </row>
    <row r="9" spans="1:7" ht="24.75" customHeight="1">
      <c r="A9" s="966"/>
      <c r="B9" s="229" t="s">
        <v>113</v>
      </c>
      <c r="C9" s="1306" t="s">
        <v>25</v>
      </c>
      <c r="D9" s="1306"/>
      <c r="E9" s="1306"/>
      <c r="F9" s="1306"/>
      <c r="G9" s="1306"/>
    </row>
    <row r="10" spans="1:7">
      <c r="A10" s="966"/>
      <c r="B10" s="229"/>
      <c r="C10" s="1316" t="s">
        <v>301</v>
      </c>
      <c r="D10" s="1316"/>
      <c r="E10" s="1316"/>
      <c r="F10" s="1316"/>
      <c r="G10" s="1316"/>
    </row>
    <row r="11" spans="1:7" ht="36.75" customHeight="1">
      <c r="A11" s="966"/>
      <c r="B11" s="229" t="s">
        <v>113</v>
      </c>
      <c r="C11" s="1315" t="s">
        <v>302</v>
      </c>
      <c r="D11" s="1315"/>
      <c r="E11" s="1315"/>
      <c r="F11" s="1315"/>
      <c r="G11" s="1315"/>
    </row>
    <row r="12" spans="1:7">
      <c r="A12" s="966"/>
      <c r="B12" s="229" t="s">
        <v>113</v>
      </c>
      <c r="C12" s="1315" t="s">
        <v>303</v>
      </c>
      <c r="D12" s="1315"/>
      <c r="E12" s="1315"/>
      <c r="F12" s="1315"/>
      <c r="G12" s="1315"/>
    </row>
    <row r="13" spans="1:7">
      <c r="A13" s="966"/>
      <c r="B13" s="231"/>
      <c r="C13" s="1307" t="s">
        <v>97</v>
      </c>
      <c r="D13" s="1307"/>
      <c r="E13" s="1307"/>
      <c r="F13" s="1307"/>
      <c r="G13" s="1307"/>
    </row>
    <row r="14" spans="1:7">
      <c r="A14" s="966"/>
      <c r="B14" s="231" t="s">
        <v>113</v>
      </c>
      <c r="C14" s="1308" t="s">
        <v>304</v>
      </c>
      <c r="D14" s="1308"/>
      <c r="E14" s="1308"/>
      <c r="F14" s="1308"/>
      <c r="G14" s="1308"/>
    </row>
    <row r="15" spans="1:7">
      <c r="A15" s="966"/>
      <c r="B15" s="231" t="s">
        <v>113</v>
      </c>
      <c r="C15" s="1308" t="s">
        <v>305</v>
      </c>
      <c r="D15" s="1308"/>
      <c r="E15" s="1308"/>
      <c r="F15" s="1308"/>
      <c r="G15" s="1308"/>
    </row>
    <row r="16" spans="1:7">
      <c r="A16" s="966"/>
      <c r="B16" s="229" t="s">
        <v>113</v>
      </c>
      <c r="C16" s="1290" t="s">
        <v>306</v>
      </c>
      <c r="D16" s="1290"/>
      <c r="E16" s="1290"/>
      <c r="F16" s="1290"/>
      <c r="G16" s="1290"/>
    </row>
    <row r="17" spans="1:7">
      <c r="A17" s="966"/>
      <c r="B17" s="229" t="s">
        <v>113</v>
      </c>
      <c r="C17" s="1290" t="s">
        <v>26</v>
      </c>
      <c r="D17" s="1290"/>
      <c r="E17" s="1290"/>
      <c r="F17" s="1290"/>
      <c r="G17" s="1290"/>
    </row>
    <row r="18" spans="1:7">
      <c r="A18" s="966"/>
      <c r="B18" s="725" t="s">
        <v>113</v>
      </c>
      <c r="C18" s="1290" t="s">
        <v>307</v>
      </c>
      <c r="D18" s="1290"/>
      <c r="E18" s="1290"/>
      <c r="F18" s="1290"/>
      <c r="G18" s="1290"/>
    </row>
    <row r="19" spans="1:7">
      <c r="A19" s="966"/>
      <c r="B19" s="231" t="s">
        <v>113</v>
      </c>
      <c r="C19" s="1315" t="s">
        <v>27</v>
      </c>
      <c r="D19" s="1315"/>
      <c r="E19" s="1315"/>
      <c r="F19" s="1315"/>
      <c r="G19" s="1315"/>
    </row>
    <row r="20" spans="1:7">
      <c r="A20" s="966"/>
      <c r="B20" s="966"/>
      <c r="C20" s="66"/>
      <c r="D20" s="813"/>
      <c r="E20" s="813"/>
      <c r="F20" s="813"/>
      <c r="G20" s="813"/>
    </row>
    <row r="21" spans="1:7" ht="12.75" customHeight="1">
      <c r="A21" s="966" t="s">
        <v>109</v>
      </c>
      <c r="B21" s="966"/>
      <c r="C21" s="164"/>
      <c r="D21" s="968"/>
      <c r="E21" s="968"/>
      <c r="F21" s="968"/>
      <c r="G21" s="968"/>
    </row>
    <row r="22" spans="1:7" s="949" customFormat="1">
      <c r="A22" s="1189" t="s">
        <v>29</v>
      </c>
      <c r="B22" s="1189"/>
      <c r="C22" s="1190" t="s">
        <v>30</v>
      </c>
      <c r="D22" s="1191" t="s">
        <v>31</v>
      </c>
      <c r="E22" s="1191" t="s">
        <v>183</v>
      </c>
      <c r="F22" s="1191" t="s">
        <v>184</v>
      </c>
      <c r="G22" s="1191" t="s">
        <v>185</v>
      </c>
    </row>
    <row r="23" spans="1:7">
      <c r="C23" s="970"/>
    </row>
    <row r="24" spans="1:7" ht="16.5" thickBot="1">
      <c r="A24" s="232"/>
      <c r="B24" s="233" t="s">
        <v>140</v>
      </c>
      <c r="C24" s="234" t="s">
        <v>296</v>
      </c>
      <c r="D24" s="728"/>
      <c r="E24" s="728"/>
      <c r="F24" s="728"/>
      <c r="G24" s="728"/>
    </row>
    <row r="25" spans="1:7">
      <c r="A25" s="813"/>
      <c r="B25" s="971"/>
    </row>
    <row r="26" spans="1:7" s="160" customFormat="1" ht="120">
      <c r="A26" s="239" t="str">
        <f>$B$24</f>
        <v>V.</v>
      </c>
      <c r="B26" s="240">
        <f>1</f>
        <v>1</v>
      </c>
      <c r="C26" s="165" t="s">
        <v>447</v>
      </c>
      <c r="D26" s="729" t="s">
        <v>137</v>
      </c>
      <c r="E26" s="729">
        <v>228.6</v>
      </c>
      <c r="F26" s="741"/>
      <c r="G26" s="741">
        <f>E26*F26</f>
        <v>0</v>
      </c>
    </row>
    <row r="27" spans="1:7" s="160" customFormat="1">
      <c r="A27" s="239"/>
      <c r="B27" s="240"/>
      <c r="C27" s="995"/>
      <c r="D27" s="729"/>
      <c r="E27" s="729"/>
      <c r="F27" s="741"/>
      <c r="G27" s="741"/>
    </row>
    <row r="28" spans="1:7" s="160" customFormat="1" ht="120">
      <c r="A28" s="239" t="str">
        <f>$B$24</f>
        <v>V.</v>
      </c>
      <c r="B28" s="240">
        <f>COUNT($A$25:B27)+1</f>
        <v>2</v>
      </c>
      <c r="C28" s="165" t="s">
        <v>448</v>
      </c>
      <c r="D28" s="729" t="s">
        <v>137</v>
      </c>
      <c r="E28" s="729">
        <v>4330</v>
      </c>
      <c r="F28" s="741"/>
      <c r="G28" s="741">
        <f>E28*F28</f>
        <v>0</v>
      </c>
    </row>
    <row r="29" spans="1:7" s="160" customFormat="1" ht="12">
      <c r="A29" s="239"/>
      <c r="B29" s="240"/>
      <c r="C29" s="165"/>
      <c r="D29" s="729"/>
      <c r="E29" s="729"/>
      <c r="F29" s="741"/>
      <c r="G29" s="741"/>
    </row>
    <row r="30" spans="1:7" s="160" customFormat="1" ht="120">
      <c r="A30" s="239" t="str">
        <f>$B$24</f>
        <v>V.</v>
      </c>
      <c r="B30" s="240">
        <f>COUNT($A$25:B29)+1</f>
        <v>3</v>
      </c>
      <c r="C30" s="165" t="s">
        <v>693</v>
      </c>
      <c r="D30" s="729" t="s">
        <v>137</v>
      </c>
      <c r="E30" s="729">
        <v>226.6</v>
      </c>
      <c r="F30" s="741"/>
      <c r="G30" s="741">
        <f>E30*F30</f>
        <v>0</v>
      </c>
    </row>
    <row r="31" spans="1:7" s="160" customFormat="1" ht="12">
      <c r="A31" s="239"/>
      <c r="B31" s="240"/>
      <c r="C31" s="165"/>
      <c r="D31" s="729"/>
      <c r="E31" s="729"/>
      <c r="F31" s="741"/>
      <c r="G31" s="741"/>
    </row>
    <row r="32" spans="1:7" s="160" customFormat="1" ht="132">
      <c r="A32" s="239" t="str">
        <f>$B$24</f>
        <v>V.</v>
      </c>
      <c r="B32" s="240">
        <f>COUNT($A$25:B31)+1</f>
        <v>4</v>
      </c>
      <c r="C32" s="165" t="s">
        <v>578</v>
      </c>
      <c r="D32" s="729" t="s">
        <v>137</v>
      </c>
      <c r="E32" s="729">
        <v>103.1</v>
      </c>
      <c r="F32" s="741"/>
      <c r="G32" s="741">
        <f>E32*F32</f>
        <v>0</v>
      </c>
    </row>
    <row r="33" spans="1:7" s="160" customFormat="1" ht="12">
      <c r="A33" s="239"/>
      <c r="B33" s="240"/>
      <c r="C33" s="165"/>
      <c r="D33" s="729"/>
      <c r="E33" s="729"/>
      <c r="F33" s="741"/>
      <c r="G33" s="741"/>
    </row>
    <row r="34" spans="1:7" s="160" customFormat="1" ht="96">
      <c r="A34" s="239" t="str">
        <f>$B$24</f>
        <v>V.</v>
      </c>
      <c r="B34" s="240">
        <f>COUNT($A$25:B33)+1</f>
        <v>5</v>
      </c>
      <c r="C34" s="165" t="s">
        <v>3556</v>
      </c>
      <c r="D34" s="729" t="s">
        <v>137</v>
      </c>
      <c r="E34" s="729">
        <v>4940</v>
      </c>
      <c r="F34" s="741"/>
      <c r="G34" s="741">
        <f>E34*F34</f>
        <v>0</v>
      </c>
    </row>
    <row r="35" spans="1:7" s="160" customFormat="1" ht="12">
      <c r="A35" s="239"/>
      <c r="B35" s="240"/>
      <c r="C35" s="134"/>
      <c r="D35" s="729"/>
      <c r="E35" s="729"/>
      <c r="F35" s="741"/>
      <c r="G35" s="741"/>
    </row>
    <row r="36" spans="1:7" s="160" customFormat="1" ht="13.5" thickBot="1">
      <c r="A36" s="770"/>
      <c r="B36" s="771"/>
      <c r="C36" s="224"/>
      <c r="D36" s="859"/>
      <c r="E36" s="226" t="s">
        <v>3773</v>
      </c>
      <c r="F36" s="859"/>
      <c r="G36" s="859">
        <f>SUM(G26:G34)</f>
        <v>0</v>
      </c>
    </row>
    <row r="40" spans="1:7">
      <c r="C40" s="164"/>
    </row>
    <row r="41" spans="1:7">
      <c r="C41" s="164"/>
    </row>
    <row r="42" spans="1:7">
      <c r="C42" s="164"/>
    </row>
  </sheetData>
  <mergeCells count="18">
    <mergeCell ref="C2:G2"/>
    <mergeCell ref="C3:G3"/>
    <mergeCell ref="C4:G4"/>
    <mergeCell ref="C5:G5"/>
    <mergeCell ref="C7:G7"/>
    <mergeCell ref="C18:G18"/>
    <mergeCell ref="C19:G19"/>
    <mergeCell ref="C12:G12"/>
    <mergeCell ref="C6:G6"/>
    <mergeCell ref="C13:G13"/>
    <mergeCell ref="C14:G14"/>
    <mergeCell ref="C15:G15"/>
    <mergeCell ref="C16:G16"/>
    <mergeCell ref="C17:G17"/>
    <mergeCell ref="C8:G8"/>
    <mergeCell ref="C9:G9"/>
    <mergeCell ref="C10:G10"/>
    <mergeCell ref="C11:G11"/>
  </mergeCells>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9">
    <tabColor theme="5" tint="0.79998168889431442"/>
  </sheetPr>
  <dimension ref="A1:J101"/>
  <sheetViews>
    <sheetView view="pageBreakPreview" zoomScaleNormal="100" zoomScaleSheetLayoutView="100" workbookViewId="0">
      <selection activeCell="C53" sqref="C53"/>
    </sheetView>
  </sheetViews>
  <sheetFormatPr defaultColWidth="9.140625" defaultRowHeight="12.75"/>
  <cols>
    <col min="1" max="1" width="3.140625" style="66" customWidth="1"/>
    <col min="2" max="2" width="4.42578125" style="66" customWidth="1"/>
    <col min="3" max="3" width="43.7109375" style="963" customWidth="1"/>
    <col min="4" max="4" width="6" style="964" customWidth="1"/>
    <col min="5" max="5" width="8.85546875" style="964" customWidth="1"/>
    <col min="6" max="6" width="9.5703125" style="964" customWidth="1"/>
    <col min="7" max="7" width="13.85546875" style="964" customWidth="1"/>
    <col min="8" max="8" width="2.5703125" style="66" bestFit="1" customWidth="1"/>
    <col min="9" max="9" width="9.140625" style="66"/>
    <col min="10" max="10" width="9" style="66" customWidth="1"/>
    <col min="11" max="16384" width="9.140625" style="66"/>
  </cols>
  <sheetData>
    <row r="1" spans="1:7">
      <c r="A1" s="966" t="s">
        <v>107</v>
      </c>
      <c r="B1" s="966"/>
      <c r="C1" s="66"/>
    </row>
    <row r="2" spans="1:7">
      <c r="A2" s="966"/>
      <c r="B2" s="231" t="s">
        <v>113</v>
      </c>
      <c r="C2" s="1291" t="s">
        <v>123</v>
      </c>
      <c r="D2" s="1291"/>
      <c r="E2" s="1291"/>
      <c r="F2" s="1291"/>
      <c r="G2" s="1291"/>
    </row>
    <row r="3" spans="1:7" ht="38.25" customHeight="1">
      <c r="A3" s="966"/>
      <c r="B3" s="724" t="s">
        <v>113</v>
      </c>
      <c r="C3" s="1291" t="s">
        <v>81</v>
      </c>
      <c r="D3" s="1291"/>
      <c r="E3" s="1291"/>
      <c r="F3" s="1291"/>
      <c r="G3" s="1291"/>
    </row>
    <row r="4" spans="1:7">
      <c r="A4" s="966"/>
      <c r="B4" s="229" t="s">
        <v>113</v>
      </c>
      <c r="C4" s="1308" t="s">
        <v>32</v>
      </c>
      <c r="D4" s="1308"/>
      <c r="E4" s="1308"/>
      <c r="F4" s="1308"/>
      <c r="G4" s="1308"/>
    </row>
    <row r="5" spans="1:7" ht="25.5" customHeight="1">
      <c r="A5" s="966"/>
      <c r="B5" s="229" t="s">
        <v>113</v>
      </c>
      <c r="C5" s="1308" t="s">
        <v>101</v>
      </c>
      <c r="D5" s="1308"/>
      <c r="E5" s="1308"/>
      <c r="F5" s="1308"/>
      <c r="G5" s="1308"/>
    </row>
    <row r="6" spans="1:7">
      <c r="A6" s="966"/>
      <c r="B6" s="229" t="s">
        <v>113</v>
      </c>
      <c r="C6" s="1297" t="s">
        <v>2</v>
      </c>
      <c r="D6" s="1297"/>
      <c r="E6" s="1297"/>
      <c r="F6" s="1297"/>
      <c r="G6" s="1297"/>
    </row>
    <row r="7" spans="1:7" ht="25.5" customHeight="1">
      <c r="A7" s="966"/>
      <c r="B7" s="229" t="s">
        <v>113</v>
      </c>
      <c r="C7" s="1297" t="s">
        <v>3</v>
      </c>
      <c r="D7" s="1297"/>
      <c r="E7" s="1297"/>
      <c r="F7" s="1297"/>
      <c r="G7" s="1297"/>
    </row>
    <row r="8" spans="1:7">
      <c r="A8" s="966"/>
      <c r="B8" s="229" t="s">
        <v>113</v>
      </c>
      <c r="C8" s="1306" t="s">
        <v>4</v>
      </c>
      <c r="D8" s="1306"/>
      <c r="E8" s="1306"/>
      <c r="F8" s="1306"/>
      <c r="G8" s="1306"/>
    </row>
    <row r="9" spans="1:7">
      <c r="A9" s="966"/>
      <c r="B9" s="229" t="s">
        <v>113</v>
      </c>
      <c r="C9" s="1306" t="s">
        <v>200</v>
      </c>
      <c r="D9" s="1306"/>
      <c r="E9" s="1306"/>
      <c r="F9" s="1306"/>
      <c r="G9" s="1306"/>
    </row>
    <row r="10" spans="1:7">
      <c r="A10" s="966"/>
      <c r="B10" s="229" t="s">
        <v>113</v>
      </c>
      <c r="C10" s="1297" t="s">
        <v>201</v>
      </c>
      <c r="D10" s="1297"/>
      <c r="E10" s="1297"/>
      <c r="F10" s="1297"/>
      <c r="G10" s="1297"/>
    </row>
    <row r="11" spans="1:7">
      <c r="A11" s="966"/>
      <c r="B11" s="229" t="s">
        <v>113</v>
      </c>
      <c r="C11" s="1306" t="s">
        <v>202</v>
      </c>
      <c r="D11" s="1306"/>
      <c r="E11" s="1306"/>
      <c r="F11" s="1306"/>
      <c r="G11" s="1306"/>
    </row>
    <row r="12" spans="1:7" ht="39" customHeight="1">
      <c r="A12" s="966"/>
      <c r="B12" s="229" t="s">
        <v>113</v>
      </c>
      <c r="C12" s="1306" t="s">
        <v>203</v>
      </c>
      <c r="D12" s="1306"/>
      <c r="E12" s="1306"/>
      <c r="F12" s="1306"/>
      <c r="G12" s="1306"/>
    </row>
    <row r="13" spans="1:7" ht="24" customHeight="1">
      <c r="A13" s="966"/>
      <c r="B13" s="229" t="s">
        <v>113</v>
      </c>
      <c r="C13" s="1306" t="s">
        <v>204</v>
      </c>
      <c r="D13" s="1306"/>
      <c r="E13" s="1306"/>
      <c r="F13" s="1306"/>
      <c r="G13" s="1306"/>
    </row>
    <row r="14" spans="1:7" ht="24.75" customHeight="1">
      <c r="A14" s="966"/>
      <c r="B14" s="229" t="s">
        <v>113</v>
      </c>
      <c r="C14" s="1306" t="s">
        <v>25</v>
      </c>
      <c r="D14" s="1306"/>
      <c r="E14" s="1306"/>
      <c r="F14" s="1306"/>
      <c r="G14" s="1306"/>
    </row>
    <row r="15" spans="1:7">
      <c r="A15" s="966"/>
      <c r="B15" s="231"/>
      <c r="C15" s="1307" t="s">
        <v>97</v>
      </c>
      <c r="D15" s="1307"/>
      <c r="E15" s="1307"/>
      <c r="F15" s="1307"/>
      <c r="G15" s="1307"/>
    </row>
    <row r="16" spans="1:7">
      <c r="A16" s="966"/>
      <c r="B16" s="229" t="s">
        <v>113</v>
      </c>
      <c r="C16" s="1290" t="s">
        <v>26</v>
      </c>
      <c r="D16" s="1290"/>
      <c r="E16" s="1290"/>
      <c r="F16" s="1290"/>
      <c r="G16" s="1290"/>
    </row>
    <row r="17" spans="1:10" ht="24.75" customHeight="1">
      <c r="A17" s="966"/>
      <c r="B17" s="229" t="s">
        <v>113</v>
      </c>
      <c r="C17" s="1297" t="s">
        <v>331</v>
      </c>
      <c r="D17" s="1297"/>
      <c r="E17" s="1297"/>
      <c r="F17" s="1297"/>
      <c r="G17" s="1297"/>
    </row>
    <row r="18" spans="1:10">
      <c r="A18" s="966"/>
      <c r="B18" s="231" t="s">
        <v>113</v>
      </c>
      <c r="C18" s="1290" t="s">
        <v>133</v>
      </c>
      <c r="D18" s="1290"/>
      <c r="E18" s="1290"/>
      <c r="F18" s="1290"/>
      <c r="G18" s="1290"/>
    </row>
    <row r="19" spans="1:10">
      <c r="A19" s="966"/>
      <c r="B19" s="231" t="s">
        <v>113</v>
      </c>
      <c r="C19" s="1291" t="s">
        <v>205</v>
      </c>
      <c r="D19" s="1291"/>
      <c r="E19" s="1291"/>
      <c r="F19" s="1291"/>
      <c r="G19" s="1291"/>
    </row>
    <row r="20" spans="1:10">
      <c r="A20" s="966"/>
      <c r="B20" s="231" t="s">
        <v>113</v>
      </c>
      <c r="C20" s="1290" t="s">
        <v>27</v>
      </c>
      <c r="D20" s="1290"/>
      <c r="E20" s="1290"/>
      <c r="F20" s="1290"/>
      <c r="G20" s="1290"/>
    </row>
    <row r="21" spans="1:10">
      <c r="C21" s="1290"/>
      <c r="D21" s="1290"/>
      <c r="E21" s="1290"/>
      <c r="F21" s="1290"/>
      <c r="G21" s="1290"/>
    </row>
    <row r="22" spans="1:10">
      <c r="A22" s="966" t="s">
        <v>109</v>
      </c>
      <c r="B22" s="966"/>
      <c r="D22" s="968"/>
      <c r="E22" s="968"/>
      <c r="F22" s="968"/>
      <c r="G22" s="968"/>
    </row>
    <row r="23" spans="1:10" s="976" customFormat="1">
      <c r="A23" s="1189" t="s">
        <v>29</v>
      </c>
      <c r="B23" s="1189"/>
      <c r="C23" s="1190" t="s">
        <v>30</v>
      </c>
      <c r="D23" s="1191" t="s">
        <v>31</v>
      </c>
      <c r="E23" s="1191" t="s">
        <v>183</v>
      </c>
      <c r="F23" s="1191" t="s">
        <v>184</v>
      </c>
      <c r="G23" s="1191" t="s">
        <v>185</v>
      </c>
      <c r="I23" s="950"/>
      <c r="J23" s="950"/>
    </row>
    <row r="24" spans="1:10">
      <c r="C24" s="970"/>
    </row>
    <row r="25" spans="1:10" ht="16.5" thickBot="1">
      <c r="A25" s="232"/>
      <c r="B25" s="233" t="s">
        <v>141</v>
      </c>
      <c r="C25" s="234" t="s">
        <v>146</v>
      </c>
      <c r="D25" s="728"/>
      <c r="E25" s="728"/>
      <c r="F25" s="728"/>
      <c r="G25" s="728"/>
    </row>
    <row r="26" spans="1:10">
      <c r="A26" s="813"/>
      <c r="B26" s="971"/>
      <c r="C26" s="970"/>
    </row>
    <row r="27" spans="1:10" s="160" customFormat="1" ht="144">
      <c r="A27" s="239" t="str">
        <f>$B$25</f>
        <v>VI.</v>
      </c>
      <c r="B27" s="240">
        <f>COUNT($A$26:B26)+1</f>
        <v>1</v>
      </c>
      <c r="C27" s="134" t="s">
        <v>3557</v>
      </c>
      <c r="D27" s="729" t="s">
        <v>137</v>
      </c>
      <c r="E27" s="729">
        <v>857.8</v>
      </c>
      <c r="F27" s="741"/>
      <c r="G27" s="741">
        <f>E27*F27</f>
        <v>0</v>
      </c>
      <c r="H27" s="979"/>
      <c r="I27" s="980"/>
      <c r="J27" s="981"/>
    </row>
    <row r="28" spans="1:10" s="160" customFormat="1">
      <c r="A28" s="239"/>
      <c r="B28" s="240"/>
      <c r="C28" s="134"/>
      <c r="D28" s="729"/>
      <c r="E28" s="729"/>
      <c r="F28" s="741"/>
      <c r="G28" s="741"/>
      <c r="H28" s="979"/>
      <c r="I28" s="980"/>
      <c r="J28" s="981"/>
    </row>
    <row r="29" spans="1:10" s="160" customFormat="1" ht="156">
      <c r="A29" s="239" t="str">
        <f>$B$25</f>
        <v>VI.</v>
      </c>
      <c r="B29" s="240">
        <f>COUNT($A$26:B28)+1</f>
        <v>2</v>
      </c>
      <c r="C29" s="134" t="s">
        <v>3558</v>
      </c>
      <c r="D29" s="729" t="s">
        <v>137</v>
      </c>
      <c r="E29" s="729">
        <v>183.2</v>
      </c>
      <c r="F29" s="741"/>
      <c r="G29" s="741">
        <f>E29*F29</f>
        <v>0</v>
      </c>
      <c r="H29" s="979"/>
      <c r="I29" s="980"/>
      <c r="J29" s="981"/>
    </row>
    <row r="30" spans="1:10" s="160" customFormat="1">
      <c r="A30" s="239"/>
      <c r="B30" s="240"/>
      <c r="C30" s="134"/>
      <c r="D30" s="729"/>
      <c r="E30" s="729"/>
      <c r="F30" s="741"/>
      <c r="G30" s="741"/>
      <c r="H30" s="979"/>
      <c r="I30" s="980"/>
      <c r="J30" s="981"/>
    </row>
    <row r="31" spans="1:10" s="160" customFormat="1" ht="168">
      <c r="A31" s="239" t="str">
        <f>$B$25</f>
        <v>VI.</v>
      </c>
      <c r="B31" s="240">
        <f>COUNT($A$26:B30)+1</f>
        <v>3</v>
      </c>
      <c r="C31" s="134" t="s">
        <v>3559</v>
      </c>
      <c r="D31" s="729" t="s">
        <v>137</v>
      </c>
      <c r="E31" s="729">
        <v>441.1</v>
      </c>
      <c r="F31" s="741"/>
      <c r="G31" s="741">
        <f>E31*F31</f>
        <v>0</v>
      </c>
      <c r="H31" s="979"/>
      <c r="I31" s="980"/>
      <c r="J31" s="981"/>
    </row>
    <row r="32" spans="1:10" s="160" customFormat="1">
      <c r="A32" s="239"/>
      <c r="B32" s="240"/>
      <c r="C32" s="134"/>
      <c r="D32" s="729"/>
      <c r="E32" s="729"/>
      <c r="F32" s="741"/>
      <c r="G32" s="741"/>
      <c r="H32" s="979"/>
      <c r="I32" s="980"/>
      <c r="J32" s="981"/>
    </row>
    <row r="33" spans="1:10" s="160" customFormat="1" ht="156">
      <c r="A33" s="239" t="str">
        <f>$B$25</f>
        <v>VI.</v>
      </c>
      <c r="B33" s="240">
        <f>COUNT($A$26:B32)+1</f>
        <v>4</v>
      </c>
      <c r="C33" s="134" t="s">
        <v>3560</v>
      </c>
      <c r="D33" s="729" t="s">
        <v>137</v>
      </c>
      <c r="E33" s="729">
        <v>617.5</v>
      </c>
      <c r="F33" s="741"/>
      <c r="G33" s="741">
        <f>E33*F33</f>
        <v>0</v>
      </c>
      <c r="H33" s="979"/>
      <c r="I33" s="980"/>
      <c r="J33" s="981"/>
    </row>
    <row r="34" spans="1:10" s="160" customFormat="1">
      <c r="A34" s="239"/>
      <c r="B34" s="240"/>
      <c r="C34" s="134"/>
      <c r="D34" s="729"/>
      <c r="E34" s="729"/>
      <c r="F34" s="741"/>
      <c r="G34" s="741"/>
      <c r="H34" s="979"/>
      <c r="I34" s="980"/>
      <c r="J34" s="981"/>
    </row>
    <row r="35" spans="1:10" s="160" customFormat="1" ht="141" customHeight="1">
      <c r="A35" s="239" t="str">
        <f>$B$25</f>
        <v>VI.</v>
      </c>
      <c r="B35" s="240">
        <f>COUNT($A$26:B34)+1</f>
        <v>5</v>
      </c>
      <c r="C35" s="134" t="s">
        <v>3561</v>
      </c>
      <c r="D35" s="729" t="s">
        <v>137</v>
      </c>
      <c r="E35" s="729">
        <v>160</v>
      </c>
      <c r="F35" s="741"/>
      <c r="G35" s="741">
        <f>E35*F35</f>
        <v>0</v>
      </c>
      <c r="H35" s="979"/>
      <c r="I35" s="980"/>
      <c r="J35" s="981"/>
    </row>
    <row r="36" spans="1:10" s="160" customFormat="1">
      <c r="A36" s="239"/>
      <c r="B36" s="240"/>
      <c r="C36" s="134"/>
      <c r="D36" s="729"/>
      <c r="E36" s="729"/>
      <c r="F36" s="741"/>
      <c r="G36" s="741"/>
      <c r="H36" s="979"/>
      <c r="I36" s="980"/>
      <c r="J36" s="981"/>
    </row>
    <row r="37" spans="1:10" s="160" customFormat="1" ht="168">
      <c r="A37" s="239" t="str">
        <f>$B$25</f>
        <v>VI.</v>
      </c>
      <c r="B37" s="240">
        <f>COUNT($A$26:B36)+1</f>
        <v>6</v>
      </c>
      <c r="C37" s="134" t="s">
        <v>3562</v>
      </c>
      <c r="D37" s="729" t="s">
        <v>137</v>
      </c>
      <c r="E37" s="729">
        <v>779.7</v>
      </c>
      <c r="F37" s="741"/>
      <c r="G37" s="741">
        <f>E37*F37</f>
        <v>0</v>
      </c>
      <c r="H37" s="979"/>
      <c r="I37" s="980"/>
      <c r="J37" s="981"/>
    </row>
    <row r="38" spans="1:10" s="160" customFormat="1">
      <c r="A38" s="239"/>
      <c r="B38" s="240"/>
      <c r="C38" s="134"/>
      <c r="D38" s="729"/>
      <c r="E38" s="729"/>
      <c r="F38" s="741"/>
      <c r="G38" s="741"/>
      <c r="H38" s="979"/>
      <c r="I38" s="980"/>
      <c r="J38" s="981"/>
    </row>
    <row r="39" spans="1:10" s="160" customFormat="1" ht="132">
      <c r="A39" s="239" t="str">
        <f>$B$25</f>
        <v>VI.</v>
      </c>
      <c r="B39" s="240">
        <f>COUNT($A$26:B38)+1</f>
        <v>7</v>
      </c>
      <c r="C39" s="206" t="s">
        <v>688</v>
      </c>
      <c r="D39" s="729" t="s">
        <v>137</v>
      </c>
      <c r="E39" s="729">
        <v>664.6</v>
      </c>
      <c r="F39" s="741"/>
      <c r="G39" s="741">
        <f>E39*F39</f>
        <v>0</v>
      </c>
      <c r="H39" s="979"/>
      <c r="I39" s="980"/>
      <c r="J39" s="981"/>
    </row>
    <row r="40" spans="1:10" s="160" customFormat="1">
      <c r="A40" s="239"/>
      <c r="B40" s="240"/>
      <c r="C40" s="996"/>
      <c r="D40" s="729"/>
      <c r="E40" s="729"/>
      <c r="F40" s="741"/>
      <c r="G40" s="741"/>
      <c r="H40" s="979"/>
      <c r="I40" s="980"/>
      <c r="J40" s="981"/>
    </row>
    <row r="41" spans="1:10" s="160" customFormat="1" ht="144">
      <c r="A41" s="239" t="str">
        <f>$B$25</f>
        <v>VI.</v>
      </c>
      <c r="B41" s="240">
        <f>COUNT($A$26:B40)+1</f>
        <v>8</v>
      </c>
      <c r="C41" s="134" t="s">
        <v>3563</v>
      </c>
      <c r="D41" s="729" t="s">
        <v>137</v>
      </c>
      <c r="E41" s="729">
        <v>2379.1999999999998</v>
      </c>
      <c r="F41" s="741"/>
      <c r="G41" s="741">
        <f>E41*F41</f>
        <v>0</v>
      </c>
      <c r="I41" s="980"/>
      <c r="J41" s="981"/>
    </row>
    <row r="42" spans="1:10" s="160" customFormat="1">
      <c r="A42" s="239"/>
      <c r="B42" s="240"/>
      <c r="C42" s="134"/>
      <c r="D42" s="729"/>
      <c r="E42" s="729"/>
      <c r="F42" s="741"/>
      <c r="G42" s="741"/>
      <c r="I42" s="980"/>
      <c r="J42" s="981"/>
    </row>
    <row r="43" spans="1:10" s="160" customFormat="1" ht="144">
      <c r="A43" s="239" t="str">
        <f>$B$25</f>
        <v>VI.</v>
      </c>
      <c r="B43" s="240">
        <f>COUNT($A$26:B42)+1</f>
        <v>9</v>
      </c>
      <c r="C43" s="134" t="s">
        <v>3564</v>
      </c>
      <c r="D43" s="729" t="s">
        <v>137</v>
      </c>
      <c r="E43" s="729">
        <v>606.9</v>
      </c>
      <c r="F43" s="741"/>
      <c r="G43" s="741">
        <f>E43*F43</f>
        <v>0</v>
      </c>
      <c r="I43" s="980"/>
      <c r="J43" s="981"/>
    </row>
    <row r="44" spans="1:10" s="160" customFormat="1">
      <c r="A44" s="239"/>
      <c r="B44" s="240"/>
      <c r="C44" s="134"/>
      <c r="D44" s="729"/>
      <c r="E44" s="729"/>
      <c r="F44" s="741"/>
      <c r="G44" s="741"/>
      <c r="I44" s="980"/>
      <c r="J44" s="981"/>
    </row>
    <row r="45" spans="1:10" s="160" customFormat="1" ht="144">
      <c r="A45" s="239" t="str">
        <f>$B$25</f>
        <v>VI.</v>
      </c>
      <c r="B45" s="240">
        <f>COUNT($A$26:B44)+1</f>
        <v>10</v>
      </c>
      <c r="C45" s="134" t="s">
        <v>3565</v>
      </c>
      <c r="D45" s="729" t="s">
        <v>137</v>
      </c>
      <c r="E45" s="729">
        <v>436.2</v>
      </c>
      <c r="F45" s="741"/>
      <c r="G45" s="741">
        <f>E45*F45</f>
        <v>0</v>
      </c>
      <c r="I45" s="980"/>
      <c r="J45" s="981"/>
    </row>
    <row r="46" spans="1:10" s="160" customFormat="1">
      <c r="A46" s="239"/>
      <c r="B46" s="240"/>
      <c r="D46" s="729"/>
      <c r="E46" s="729"/>
      <c r="F46" s="741"/>
      <c r="G46" s="741"/>
      <c r="H46" s="979"/>
      <c r="I46" s="980"/>
      <c r="J46" s="981"/>
    </row>
    <row r="47" spans="1:10" s="160" customFormat="1" ht="84">
      <c r="A47" s="239" t="str">
        <f>$B$25</f>
        <v>VI.</v>
      </c>
      <c r="B47" s="240">
        <f>COUNT($A$26:B46)+1</f>
        <v>11</v>
      </c>
      <c r="C47" s="134" t="s">
        <v>3566</v>
      </c>
      <c r="D47" s="239"/>
      <c r="E47" s="239"/>
      <c r="F47" s="239"/>
      <c r="G47" s="239"/>
      <c r="H47" s="979"/>
      <c r="I47" s="980"/>
      <c r="J47" s="981"/>
    </row>
    <row r="48" spans="1:10" s="160" customFormat="1">
      <c r="A48" s="239"/>
      <c r="B48" s="239" t="s">
        <v>113</v>
      </c>
      <c r="C48" s="134" t="s">
        <v>386</v>
      </c>
      <c r="D48" s="729" t="s">
        <v>186</v>
      </c>
      <c r="E48" s="729">
        <v>135.19999999999999</v>
      </c>
      <c r="F48" s="741"/>
      <c r="G48" s="741">
        <f>E48*F48</f>
        <v>0</v>
      </c>
      <c r="H48" s="979"/>
      <c r="I48" s="980"/>
      <c r="J48" s="981"/>
    </row>
    <row r="49" spans="1:10" s="160" customFormat="1">
      <c r="A49" s="239"/>
      <c r="B49" s="239" t="s">
        <v>113</v>
      </c>
      <c r="C49" s="134" t="s">
        <v>387</v>
      </c>
      <c r="D49" s="729" t="s">
        <v>186</v>
      </c>
      <c r="E49" s="729">
        <v>1106.4000000000001</v>
      </c>
      <c r="F49" s="741"/>
      <c r="G49" s="741">
        <f>E49*F49</f>
        <v>0</v>
      </c>
      <c r="H49" s="979"/>
      <c r="I49" s="980"/>
      <c r="J49" s="981"/>
    </row>
    <row r="50" spans="1:10" s="160" customFormat="1">
      <c r="A50" s="239"/>
      <c r="B50" s="240"/>
      <c r="C50" s="202"/>
      <c r="D50" s="239"/>
      <c r="E50" s="239"/>
      <c r="F50" s="239"/>
      <c r="G50" s="239"/>
      <c r="H50" s="979"/>
      <c r="I50" s="980"/>
      <c r="J50" s="981"/>
    </row>
    <row r="51" spans="1:10" s="160" customFormat="1" ht="24">
      <c r="A51" s="239" t="str">
        <f>$B$25</f>
        <v>VI.</v>
      </c>
      <c r="B51" s="240">
        <f>COUNT($A$26:B50)+1</f>
        <v>12</v>
      </c>
      <c r="C51" s="202" t="s">
        <v>316</v>
      </c>
      <c r="D51" s="729" t="s">
        <v>186</v>
      </c>
      <c r="E51" s="729">
        <v>373.3</v>
      </c>
      <c r="F51" s="741"/>
      <c r="G51" s="741">
        <f>E51*F51</f>
        <v>0</v>
      </c>
      <c r="H51" s="979"/>
      <c r="I51" s="980"/>
      <c r="J51" s="981"/>
    </row>
    <row r="52" spans="1:10" s="160" customFormat="1">
      <c r="A52" s="239"/>
      <c r="B52" s="240"/>
      <c r="C52" s="202"/>
      <c r="D52" s="729"/>
      <c r="E52" s="729"/>
      <c r="F52" s="741"/>
      <c r="G52" s="741"/>
      <c r="H52" s="979"/>
      <c r="I52" s="980"/>
      <c r="J52" s="981"/>
    </row>
    <row r="53" spans="1:10" s="160" customFormat="1" ht="13.5" thickBot="1">
      <c r="A53" s="770"/>
      <c r="B53" s="771"/>
      <c r="C53" s="224"/>
      <c r="D53" s="859"/>
      <c r="E53" s="226" t="s">
        <v>3774</v>
      </c>
      <c r="F53" s="859"/>
      <c r="G53" s="859">
        <f>SUM(G27:G51)</f>
        <v>0</v>
      </c>
      <c r="H53" s="979"/>
      <c r="I53" s="980"/>
      <c r="J53" s="981"/>
    </row>
    <row r="54" spans="1:10" s="160" customFormat="1" ht="12">
      <c r="C54" s="977"/>
      <c r="D54" s="968"/>
      <c r="E54" s="968"/>
      <c r="F54" s="968"/>
      <c r="G54" s="968"/>
    </row>
    <row r="55" spans="1:10" s="160" customFormat="1" ht="12">
      <c r="C55" s="977"/>
      <c r="D55" s="968"/>
      <c r="E55" s="968"/>
      <c r="F55" s="968"/>
      <c r="G55" s="968"/>
    </row>
    <row r="56" spans="1:10" s="160" customFormat="1" ht="12">
      <c r="C56" s="977"/>
      <c r="D56" s="968"/>
      <c r="E56" s="968"/>
      <c r="F56" s="968"/>
      <c r="G56" s="968"/>
    </row>
    <row r="57" spans="1:10" s="160" customFormat="1" ht="12">
      <c r="C57" s="977"/>
      <c r="D57" s="968"/>
      <c r="E57" s="968"/>
      <c r="F57" s="968"/>
      <c r="G57" s="968"/>
    </row>
    <row r="58" spans="1:10" s="160" customFormat="1" ht="12">
      <c r="C58" s="977"/>
      <c r="D58" s="968"/>
      <c r="E58" s="968"/>
      <c r="F58" s="968"/>
      <c r="G58" s="968"/>
    </row>
    <row r="59" spans="1:10" s="160" customFormat="1" ht="12">
      <c r="C59" s="977"/>
      <c r="D59" s="968"/>
      <c r="E59" s="968"/>
      <c r="F59" s="968"/>
      <c r="G59" s="968"/>
    </row>
    <row r="60" spans="1:10" s="160" customFormat="1" ht="12">
      <c r="C60" s="977"/>
      <c r="D60" s="968"/>
      <c r="E60" s="968"/>
      <c r="F60" s="968"/>
      <c r="G60" s="968"/>
    </row>
    <row r="61" spans="1:10" s="160" customFormat="1" ht="12">
      <c r="C61" s="977"/>
      <c r="D61" s="968"/>
      <c r="E61" s="968"/>
      <c r="F61" s="968"/>
      <c r="G61" s="968"/>
    </row>
    <row r="62" spans="1:10" s="160" customFormat="1" ht="12">
      <c r="C62" s="977"/>
      <c r="D62" s="968"/>
      <c r="E62" s="968"/>
      <c r="F62" s="968"/>
      <c r="G62" s="968"/>
    </row>
    <row r="63" spans="1:10" s="160" customFormat="1" ht="12">
      <c r="C63" s="977"/>
      <c r="D63" s="968"/>
      <c r="E63" s="968"/>
      <c r="F63" s="968"/>
      <c r="G63" s="968"/>
    </row>
    <row r="64" spans="1:10" s="160" customFormat="1" ht="12">
      <c r="C64" s="977"/>
      <c r="D64" s="968"/>
      <c r="E64" s="968"/>
      <c r="F64" s="968"/>
      <c r="G64" s="968"/>
    </row>
    <row r="65" spans="3:7" s="160" customFormat="1" ht="12">
      <c r="C65" s="977"/>
      <c r="D65" s="968"/>
      <c r="E65" s="968"/>
      <c r="F65" s="968"/>
      <c r="G65" s="968"/>
    </row>
    <row r="66" spans="3:7" s="160" customFormat="1" ht="12">
      <c r="C66" s="977"/>
      <c r="D66" s="968"/>
      <c r="E66" s="968"/>
      <c r="F66" s="968"/>
      <c r="G66" s="968"/>
    </row>
    <row r="67" spans="3:7" s="160" customFormat="1" ht="12">
      <c r="C67" s="977"/>
      <c r="D67" s="968"/>
      <c r="E67" s="968"/>
      <c r="F67" s="968"/>
      <c r="G67" s="968"/>
    </row>
    <row r="68" spans="3:7" s="160" customFormat="1" ht="12">
      <c r="C68" s="977"/>
      <c r="D68" s="968"/>
      <c r="E68" s="968"/>
      <c r="F68" s="968"/>
      <c r="G68" s="968"/>
    </row>
    <row r="69" spans="3:7" s="160" customFormat="1" ht="12">
      <c r="C69" s="977"/>
      <c r="D69" s="968"/>
      <c r="E69" s="968"/>
      <c r="F69" s="968"/>
      <c r="G69" s="968"/>
    </row>
    <row r="70" spans="3:7" s="160" customFormat="1" ht="12">
      <c r="C70" s="977"/>
      <c r="D70" s="968"/>
      <c r="E70" s="968"/>
      <c r="F70" s="968"/>
      <c r="G70" s="968"/>
    </row>
    <row r="71" spans="3:7" s="160" customFormat="1" ht="12">
      <c r="C71" s="977"/>
      <c r="D71" s="968"/>
      <c r="E71" s="968"/>
      <c r="F71" s="968"/>
      <c r="G71" s="968"/>
    </row>
    <row r="72" spans="3:7" s="160" customFormat="1" ht="12">
      <c r="C72" s="977"/>
      <c r="D72" s="968"/>
      <c r="E72" s="968"/>
      <c r="F72" s="968"/>
      <c r="G72" s="968"/>
    </row>
    <row r="73" spans="3:7" s="160" customFormat="1" ht="12">
      <c r="C73" s="977"/>
      <c r="D73" s="968"/>
      <c r="E73" s="968"/>
      <c r="F73" s="968"/>
      <c r="G73" s="968"/>
    </row>
    <row r="74" spans="3:7" s="160" customFormat="1" ht="12">
      <c r="C74" s="977"/>
      <c r="D74" s="968"/>
      <c r="E74" s="968"/>
      <c r="F74" s="968"/>
      <c r="G74" s="968"/>
    </row>
    <row r="75" spans="3:7" s="160" customFormat="1" ht="12">
      <c r="C75" s="977"/>
      <c r="D75" s="968"/>
      <c r="E75" s="968"/>
      <c r="F75" s="968"/>
      <c r="G75" s="968"/>
    </row>
    <row r="76" spans="3:7" s="160" customFormat="1" ht="12">
      <c r="C76" s="977"/>
      <c r="D76" s="968"/>
      <c r="E76" s="968"/>
      <c r="F76" s="968"/>
      <c r="G76" s="968"/>
    </row>
    <row r="77" spans="3:7" s="160" customFormat="1" ht="12">
      <c r="C77" s="977"/>
      <c r="D77" s="968"/>
      <c r="E77" s="968"/>
      <c r="F77" s="968"/>
      <c r="G77" s="968"/>
    </row>
    <row r="78" spans="3:7" s="160" customFormat="1" ht="12">
      <c r="C78" s="977"/>
      <c r="D78" s="968"/>
      <c r="E78" s="968"/>
      <c r="F78" s="968"/>
      <c r="G78" s="968"/>
    </row>
    <row r="79" spans="3:7" s="160" customFormat="1" ht="12">
      <c r="C79" s="977"/>
      <c r="D79" s="968"/>
      <c r="E79" s="968"/>
      <c r="F79" s="968"/>
      <c r="G79" s="968"/>
    </row>
    <row r="80" spans="3:7" s="160" customFormat="1" ht="12">
      <c r="C80" s="977"/>
      <c r="D80" s="968"/>
      <c r="E80" s="968"/>
      <c r="F80" s="968"/>
      <c r="G80" s="968"/>
    </row>
    <row r="81" spans="3:7" s="160" customFormat="1" ht="12">
      <c r="C81" s="977"/>
      <c r="D81" s="968"/>
      <c r="E81" s="968"/>
      <c r="F81" s="968"/>
      <c r="G81" s="968"/>
    </row>
    <row r="82" spans="3:7" s="160" customFormat="1" ht="12">
      <c r="C82" s="977"/>
      <c r="D82" s="968"/>
      <c r="E82" s="968"/>
      <c r="F82" s="968"/>
      <c r="G82" s="968"/>
    </row>
    <row r="83" spans="3:7" s="160" customFormat="1" ht="12">
      <c r="C83" s="977"/>
      <c r="D83" s="968"/>
      <c r="E83" s="968"/>
      <c r="F83" s="968"/>
      <c r="G83" s="968"/>
    </row>
    <row r="84" spans="3:7" s="160" customFormat="1" ht="12">
      <c r="C84" s="977"/>
      <c r="D84" s="968"/>
      <c r="E84" s="968"/>
      <c r="F84" s="968"/>
      <c r="G84" s="968"/>
    </row>
    <row r="85" spans="3:7" s="160" customFormat="1" ht="12">
      <c r="C85" s="977"/>
      <c r="D85" s="968"/>
      <c r="E85" s="968"/>
      <c r="F85" s="968"/>
      <c r="G85" s="968"/>
    </row>
    <row r="86" spans="3:7" s="160" customFormat="1" ht="12">
      <c r="C86" s="977"/>
      <c r="D86" s="968"/>
      <c r="E86" s="968"/>
      <c r="F86" s="968"/>
      <c r="G86" s="968"/>
    </row>
    <row r="87" spans="3:7" s="160" customFormat="1" ht="12">
      <c r="C87" s="977"/>
      <c r="D87" s="968"/>
      <c r="E87" s="968"/>
      <c r="F87" s="968"/>
      <c r="G87" s="968"/>
    </row>
    <row r="88" spans="3:7" s="160" customFormat="1" ht="12">
      <c r="C88" s="977"/>
      <c r="D88" s="968"/>
      <c r="E88" s="968"/>
      <c r="F88" s="968"/>
      <c r="G88" s="968"/>
    </row>
    <row r="89" spans="3:7" s="160" customFormat="1" ht="12">
      <c r="C89" s="977"/>
      <c r="D89" s="968"/>
      <c r="E89" s="968"/>
      <c r="F89" s="968"/>
      <c r="G89" s="968"/>
    </row>
    <row r="90" spans="3:7" s="160" customFormat="1" ht="12">
      <c r="C90" s="977"/>
      <c r="D90" s="968"/>
      <c r="E90" s="968"/>
      <c r="F90" s="968"/>
      <c r="G90" s="968"/>
    </row>
    <row r="91" spans="3:7" s="160" customFormat="1" ht="12">
      <c r="C91" s="977"/>
      <c r="D91" s="968"/>
      <c r="E91" s="968"/>
      <c r="F91" s="968"/>
      <c r="G91" s="968"/>
    </row>
    <row r="92" spans="3:7" s="160" customFormat="1" ht="12">
      <c r="C92" s="977"/>
      <c r="D92" s="968"/>
      <c r="E92" s="968"/>
      <c r="F92" s="968"/>
      <c r="G92" s="968"/>
    </row>
    <row r="93" spans="3:7" s="160" customFormat="1" ht="12">
      <c r="C93" s="977"/>
      <c r="D93" s="968"/>
      <c r="E93" s="968"/>
      <c r="F93" s="968"/>
      <c r="G93" s="968"/>
    </row>
    <row r="94" spans="3:7" s="160" customFormat="1" ht="12">
      <c r="C94" s="977"/>
      <c r="D94" s="968"/>
      <c r="E94" s="968"/>
      <c r="F94" s="968"/>
      <c r="G94" s="968"/>
    </row>
    <row r="95" spans="3:7" s="160" customFormat="1" ht="12">
      <c r="C95" s="977"/>
      <c r="D95" s="968"/>
      <c r="E95" s="968"/>
      <c r="F95" s="968"/>
      <c r="G95" s="968"/>
    </row>
    <row r="96" spans="3:7" s="160" customFormat="1" ht="12">
      <c r="C96" s="977"/>
      <c r="D96" s="968"/>
      <c r="E96" s="968"/>
      <c r="F96" s="968"/>
      <c r="G96" s="968"/>
    </row>
    <row r="97" spans="3:7" s="160" customFormat="1" ht="12">
      <c r="C97" s="977"/>
      <c r="D97" s="968"/>
      <c r="E97" s="968"/>
      <c r="F97" s="968"/>
      <c r="G97" s="968"/>
    </row>
    <row r="98" spans="3:7" s="160" customFormat="1" ht="12">
      <c r="C98" s="977"/>
      <c r="D98" s="968"/>
      <c r="E98" s="968"/>
      <c r="F98" s="968"/>
      <c r="G98" s="968"/>
    </row>
    <row r="99" spans="3:7" s="160" customFormat="1" ht="12">
      <c r="C99" s="977"/>
      <c r="D99" s="968"/>
      <c r="E99" s="968"/>
      <c r="F99" s="968"/>
      <c r="G99" s="968"/>
    </row>
    <row r="100" spans="3:7" s="160" customFormat="1" ht="12">
      <c r="C100" s="977"/>
      <c r="D100" s="968"/>
      <c r="E100" s="968"/>
      <c r="F100" s="968"/>
      <c r="G100" s="968"/>
    </row>
    <row r="101" spans="3:7" s="160" customFormat="1" ht="12">
      <c r="C101" s="977"/>
      <c r="D101" s="968"/>
      <c r="E101" s="968"/>
      <c r="F101" s="968"/>
      <c r="G101" s="968"/>
    </row>
  </sheetData>
  <mergeCells count="20">
    <mergeCell ref="C2:G2"/>
    <mergeCell ref="C3:G3"/>
    <mergeCell ref="C4:G4"/>
    <mergeCell ref="C15:G15"/>
    <mergeCell ref="C5:G5"/>
    <mergeCell ref="C6:G6"/>
    <mergeCell ref="C7:G7"/>
    <mergeCell ref="C8:G8"/>
    <mergeCell ref="C9:G9"/>
    <mergeCell ref="C10:G10"/>
    <mergeCell ref="C11:G11"/>
    <mergeCell ref="C21:G21"/>
    <mergeCell ref="C20:G20"/>
    <mergeCell ref="C16:G16"/>
    <mergeCell ref="C17:G17"/>
    <mergeCell ref="C12:G12"/>
    <mergeCell ref="C13:G13"/>
    <mergeCell ref="C14:G14"/>
    <mergeCell ref="C18:G18"/>
    <mergeCell ref="C19:G19"/>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9">
    <tabColor theme="1" tint="0.499984740745262"/>
  </sheetPr>
  <dimension ref="A1:N51"/>
  <sheetViews>
    <sheetView tabSelected="1" view="pageBreakPreview" topLeftCell="A16" zoomScaleNormal="100" zoomScaleSheetLayoutView="100" workbookViewId="0">
      <selection activeCell="F26" sqref="F26"/>
    </sheetView>
  </sheetViews>
  <sheetFormatPr defaultColWidth="9.140625" defaultRowHeight="12.75"/>
  <cols>
    <col min="1" max="1" width="4.42578125" style="2" customWidth="1"/>
    <col min="2" max="2" width="50.28515625" style="25" customWidth="1"/>
    <col min="3" max="3" width="10.5703125" style="2" bestFit="1" customWidth="1"/>
    <col min="4" max="4" width="6.7109375" style="26" customWidth="1"/>
    <col min="5" max="5" width="4" style="27" customWidth="1"/>
    <col min="6" max="6" width="19.5703125" style="27" customWidth="1"/>
    <col min="7" max="7" width="14" style="36" customWidth="1"/>
    <col min="8" max="8" width="10.140625" style="36" customWidth="1"/>
    <col min="9" max="9" width="9.140625" style="36"/>
    <col min="10" max="10" width="16.7109375" style="36" customWidth="1"/>
    <col min="11" max="11" width="9.85546875" style="36" customWidth="1"/>
    <col min="12" max="12" width="2.5703125" style="36" bestFit="1" customWidth="1"/>
    <col min="13" max="13" width="9.140625" style="36"/>
    <col min="14" max="14" width="9" style="36" customWidth="1"/>
    <col min="15" max="16384" width="9.140625" style="36"/>
  </cols>
  <sheetData>
    <row r="1" spans="1:11" ht="14.25" customHeight="1">
      <c r="A1" s="21"/>
      <c r="B1" s="36"/>
      <c r="G1" s="5"/>
      <c r="J1" s="47"/>
      <c r="K1" s="48"/>
    </row>
    <row r="2" spans="1:11" ht="19.5" customHeight="1">
      <c r="A2" s="1276" t="s">
        <v>547</v>
      </c>
      <c r="B2" s="1277"/>
      <c r="C2" s="1277"/>
      <c r="D2" s="1277"/>
      <c r="E2" s="1277"/>
      <c r="F2" s="1277"/>
      <c r="G2" s="5"/>
      <c r="J2" s="47"/>
      <c r="K2" s="48"/>
    </row>
    <row r="3" spans="1:11" ht="14.25" customHeight="1">
      <c r="A3" s="15"/>
      <c r="B3" s="21"/>
      <c r="G3" s="5"/>
      <c r="J3" s="47"/>
      <c r="K3" s="48"/>
    </row>
    <row r="4" spans="1:11" s="81" customFormat="1" ht="19.5" thickBot="1">
      <c r="A4" s="76" t="s">
        <v>270</v>
      </c>
      <c r="B4" s="77"/>
      <c r="C4" s="78"/>
      <c r="D4" s="79"/>
      <c r="E4" s="80"/>
      <c r="F4" s="80"/>
    </row>
    <row r="5" spans="1:11" s="69" customFormat="1" ht="14.25" customHeight="1">
      <c r="A5" s="173"/>
      <c r="B5" s="174"/>
      <c r="C5" s="173"/>
      <c r="D5" s="175"/>
      <c r="E5" s="176"/>
      <c r="F5" s="176"/>
      <c r="G5" s="67"/>
      <c r="H5" s="68"/>
      <c r="J5" s="68"/>
    </row>
    <row r="6" spans="1:11" s="222" customFormat="1" ht="14.25" customHeight="1">
      <c r="A6" s="173"/>
      <c r="B6" s="172" t="s">
        <v>3428</v>
      </c>
      <c r="C6" s="173"/>
      <c r="D6" s="175"/>
      <c r="E6" s="176"/>
      <c r="F6" s="219">
        <f>'Rušitev obstoječega objekta'!G70</f>
        <v>0</v>
      </c>
      <c r="G6" s="220"/>
      <c r="H6" s="221"/>
      <c r="J6" s="221"/>
    </row>
    <row r="7" spans="1:11" s="222" customFormat="1" ht="14.25" customHeight="1">
      <c r="A7" s="173"/>
      <c r="B7" s="174"/>
      <c r="C7" s="173"/>
      <c r="D7" s="175"/>
      <c r="E7" s="176"/>
      <c r="F7" s="176"/>
      <c r="G7" s="220"/>
      <c r="H7" s="221"/>
      <c r="J7" s="221"/>
    </row>
    <row r="8" spans="1:11" s="222" customFormat="1" ht="14.25" customHeight="1">
      <c r="A8" s="173"/>
      <c r="B8" s="172" t="s">
        <v>111</v>
      </c>
      <c r="C8" s="18"/>
      <c r="D8" s="29"/>
      <c r="E8" s="18"/>
      <c r="F8" s="41">
        <f>'Rekapitulacija gradbena dela'!F25</f>
        <v>0</v>
      </c>
      <c r="G8" s="220"/>
      <c r="H8" s="221"/>
      <c r="J8" s="221"/>
    </row>
    <row r="9" spans="1:11" s="52" customFormat="1" ht="15">
      <c r="A9" s="53"/>
    </row>
    <row r="10" spans="1:11" s="52" customFormat="1" ht="15">
      <c r="A10" s="53"/>
      <c r="B10" s="172" t="s">
        <v>3355</v>
      </c>
      <c r="C10" s="18"/>
      <c r="D10" s="29"/>
      <c r="E10" s="18"/>
      <c r="F10" s="219">
        <f>'Rekapitulacija obrtniška dela'!F25</f>
        <v>0</v>
      </c>
    </row>
    <row r="11" spans="1:11" s="52" customFormat="1" ht="15">
      <c r="A11" s="53"/>
      <c r="B11" s="28"/>
      <c r="C11" s="177"/>
      <c r="D11" s="177"/>
      <c r="E11" s="178"/>
      <c r="F11" s="179"/>
    </row>
    <row r="12" spans="1:11" s="52" customFormat="1" ht="15">
      <c r="A12" s="53"/>
      <c r="B12" s="28" t="s">
        <v>3351</v>
      </c>
      <c r="C12" s="177"/>
      <c r="D12" s="177"/>
      <c r="E12" s="178"/>
      <c r="F12" s="179">
        <f>'Rekapitulacija zunanja ureditev'!F16</f>
        <v>0</v>
      </c>
    </row>
    <row r="13" spans="1:11" s="52" customFormat="1" ht="15">
      <c r="A13" s="53"/>
      <c r="B13" s="28"/>
      <c r="C13" s="18"/>
      <c r="D13" s="29"/>
      <c r="E13" s="18"/>
      <c r="F13" s="179"/>
    </row>
    <row r="14" spans="1:11" s="52" customFormat="1" ht="15">
      <c r="A14" s="53"/>
      <c r="B14" s="28" t="s">
        <v>3747</v>
      </c>
      <c r="C14" s="177"/>
      <c r="D14" s="177"/>
      <c r="E14" s="178"/>
      <c r="F14" s="179">
        <f>'Rekapitulacija NN priključek'!F12</f>
        <v>0</v>
      </c>
    </row>
    <row r="15" spans="1:11" s="222" customFormat="1" ht="14.25" customHeight="1">
      <c r="A15" s="173"/>
      <c r="B15" s="174"/>
      <c r="C15" s="173"/>
      <c r="D15" s="175"/>
      <c r="E15" s="176"/>
      <c r="F15" s="176"/>
      <c r="G15" s="220"/>
      <c r="H15" s="221"/>
      <c r="J15" s="221"/>
    </row>
    <row r="16" spans="1:11" s="52" customFormat="1" ht="15">
      <c r="A16" s="53"/>
      <c r="B16" s="28" t="s">
        <v>3748</v>
      </c>
      <c r="C16" s="177"/>
      <c r="D16" s="177"/>
      <c r="E16" s="178"/>
      <c r="F16" s="179">
        <f>'Rekapitulacija električne inšta'!F37</f>
        <v>0</v>
      </c>
    </row>
    <row r="17" spans="1:10" s="222" customFormat="1" ht="14.25" customHeight="1">
      <c r="A17" s="173"/>
      <c r="B17" s="174"/>
      <c r="C17" s="173"/>
      <c r="D17" s="175"/>
      <c r="E17" s="176"/>
      <c r="F17" s="179"/>
      <c r="G17" s="220"/>
      <c r="H17" s="221"/>
      <c r="J17" s="221"/>
    </row>
    <row r="18" spans="1:10" s="52" customFormat="1" ht="15">
      <c r="A18" s="53"/>
      <c r="B18" s="28" t="s">
        <v>3749</v>
      </c>
      <c r="C18" s="177"/>
      <c r="D18" s="177"/>
      <c r="E18" s="178"/>
      <c r="F18" s="179">
        <f>'Rekapitulacija El.in.-TK objekt'!F11</f>
        <v>0</v>
      </c>
    </row>
    <row r="19" spans="1:10" s="222" customFormat="1" ht="14.25" customHeight="1">
      <c r="A19" s="173"/>
      <c r="B19" s="174"/>
      <c r="C19" s="173"/>
      <c r="D19" s="175"/>
      <c r="E19" s="176"/>
      <c r="F19" s="176"/>
      <c r="G19" s="220"/>
      <c r="H19" s="221"/>
      <c r="J19" s="221"/>
    </row>
    <row r="20" spans="1:10" s="52" customFormat="1" ht="20.25" customHeight="1">
      <c r="A20" s="53"/>
      <c r="B20" s="28" t="s">
        <v>3750</v>
      </c>
      <c r="C20" s="177"/>
      <c r="D20" s="177"/>
      <c r="E20" s="178"/>
      <c r="F20" s="179">
        <f>'Rekapitulacija video kontrola'!F12</f>
        <v>0</v>
      </c>
    </row>
    <row r="21" spans="1:10" s="222" customFormat="1" ht="14.25" customHeight="1">
      <c r="A21" s="173"/>
      <c r="B21" s="174"/>
      <c r="C21" s="173"/>
      <c r="D21" s="175"/>
      <c r="E21" s="176"/>
      <c r="F21" s="176"/>
      <c r="G21" s="220"/>
      <c r="H21" s="221"/>
      <c r="J21" s="221"/>
    </row>
    <row r="22" spans="1:10" s="52" customFormat="1" ht="18.75" customHeight="1">
      <c r="A22" s="53"/>
      <c r="B22" s="28" t="s">
        <v>3751</v>
      </c>
      <c r="C22" s="177"/>
      <c r="D22" s="177"/>
      <c r="E22" s="178"/>
      <c r="F22" s="179">
        <f>'Rekapitulacija ElektroPrimar TP'!F9</f>
        <v>0</v>
      </c>
    </row>
    <row r="23" spans="1:10" s="222" customFormat="1" ht="14.25" customHeight="1">
      <c r="A23" s="173"/>
      <c r="B23" s="174"/>
      <c r="C23" s="173"/>
      <c r="D23" s="175"/>
      <c r="E23" s="176"/>
      <c r="F23" s="176"/>
      <c r="G23" s="220"/>
      <c r="H23" s="221"/>
      <c r="J23" s="221"/>
    </row>
    <row r="24" spans="1:10" s="52" customFormat="1" ht="22.5" customHeight="1">
      <c r="A24" s="53"/>
      <c r="B24" s="28" t="s">
        <v>3752</v>
      </c>
      <c r="C24" s="177"/>
      <c r="D24" s="177"/>
      <c r="E24" s="178"/>
      <c r="F24" s="179">
        <f>'Rekapitulacija javna razsvetlja'!F10</f>
        <v>0</v>
      </c>
    </row>
    <row r="25" spans="1:10" s="52" customFormat="1" ht="15">
      <c r="A25" s="53"/>
      <c r="B25" s="28"/>
      <c r="C25" s="18"/>
      <c r="D25" s="29"/>
      <c r="E25" s="18"/>
      <c r="F25" s="179"/>
    </row>
    <row r="26" spans="1:10" s="52" customFormat="1" ht="15">
      <c r="A26" s="53"/>
      <c r="B26" s="28" t="s">
        <v>3753</v>
      </c>
      <c r="C26" s="177"/>
      <c r="D26" s="177"/>
      <c r="E26" s="178"/>
      <c r="F26" s="179">
        <f>'Rekapitulacija strojne inst.'!F17</f>
        <v>0</v>
      </c>
    </row>
    <row r="27" spans="1:10" s="52" customFormat="1" ht="15">
      <c r="A27" s="53"/>
      <c r="B27" s="28"/>
      <c r="C27" s="18"/>
      <c r="D27" s="29"/>
      <c r="E27" s="18"/>
      <c r="F27" s="179"/>
    </row>
    <row r="28" spans="1:10" s="52" customFormat="1" ht="15">
      <c r="A28" s="53"/>
      <c r="B28" s="28" t="s">
        <v>3754</v>
      </c>
      <c r="C28" s="177"/>
      <c r="D28" s="177"/>
      <c r="E28" s="178"/>
      <c r="F28" s="179">
        <f>'Rekapitulacija TPP+Vročevod'!F8</f>
        <v>0</v>
      </c>
    </row>
    <row r="29" spans="1:10" s="52" customFormat="1" ht="15">
      <c r="A29" s="53"/>
      <c r="B29" s="28"/>
      <c r="C29" s="177"/>
      <c r="D29" s="177"/>
      <c r="E29" s="178"/>
      <c r="F29" s="179"/>
    </row>
    <row r="30" spans="1:10" s="52" customFormat="1" ht="15">
      <c r="A30" s="153"/>
      <c r="B30" s="28"/>
      <c r="C30" s="18"/>
      <c r="D30" s="29"/>
      <c r="E30" s="18"/>
      <c r="F30" s="219"/>
    </row>
    <row r="31" spans="1:10" s="52" customFormat="1" ht="15">
      <c r="A31" s="180"/>
      <c r="B31" s="181"/>
      <c r="C31" s="182"/>
      <c r="D31" s="29" t="s">
        <v>3725</v>
      </c>
      <c r="E31" s="183"/>
      <c r="F31" s="185">
        <f>SUM(F6:F29)</f>
        <v>0</v>
      </c>
    </row>
    <row r="32" spans="1:10" s="52" customFormat="1" ht="15">
      <c r="A32" s="180"/>
      <c r="B32" s="181"/>
      <c r="C32" s="182"/>
      <c r="D32" s="29"/>
      <c r="E32" s="183"/>
      <c r="F32" s="185"/>
    </row>
    <row r="33" spans="1:14" s="52" customFormat="1" ht="15">
      <c r="A33" s="153"/>
      <c r="B33" s="28"/>
      <c r="C33" s="18"/>
      <c r="D33" s="29" t="s">
        <v>3424</v>
      </c>
      <c r="E33" s="18"/>
      <c r="F33" s="219">
        <v>620000</v>
      </c>
      <c r="G33" s="223"/>
    </row>
    <row r="34" spans="1:14" s="52" customFormat="1" ht="15.75" thickBot="1">
      <c r="A34" s="43"/>
      <c r="B34" s="32"/>
      <c r="C34" s="31"/>
      <c r="D34" s="33"/>
      <c r="E34" s="31"/>
      <c r="F34" s="42"/>
    </row>
    <row r="35" spans="1:14" s="69" customFormat="1" ht="15.75" thickTop="1">
      <c r="A35" s="180"/>
      <c r="B35" s="181"/>
      <c r="C35" s="182"/>
      <c r="D35" s="183"/>
      <c r="E35" s="183"/>
      <c r="F35" s="184"/>
      <c r="N35" s="166"/>
    </row>
    <row r="36" spans="1:14" s="69" customFormat="1" ht="15">
      <c r="A36" s="180"/>
      <c r="B36" s="181"/>
      <c r="C36" s="182"/>
      <c r="D36" s="29" t="s">
        <v>3727</v>
      </c>
      <c r="E36" s="183"/>
      <c r="F36" s="185">
        <f>SUM(F31:F33)</f>
        <v>620000</v>
      </c>
      <c r="N36" s="166"/>
    </row>
    <row r="37" spans="1:14" s="69" customFormat="1" ht="15">
      <c r="A37" s="186"/>
      <c r="B37" s="187"/>
      <c r="C37" s="186"/>
      <c r="D37" s="188"/>
      <c r="E37" s="189"/>
      <c r="F37" s="189"/>
    </row>
    <row r="38" spans="1:14" s="52" customFormat="1" ht="15">
      <c r="A38" s="44"/>
      <c r="D38" s="205" t="s">
        <v>3724</v>
      </c>
      <c r="E38" s="18"/>
      <c r="F38" s="219">
        <f>F36*0.095</f>
        <v>58900</v>
      </c>
    </row>
    <row r="39" spans="1:14" s="52" customFormat="1" ht="15.75" thickBot="1">
      <c r="A39" s="43"/>
      <c r="B39" s="32"/>
      <c r="C39" s="31"/>
      <c r="D39" s="33"/>
      <c r="E39" s="31"/>
      <c r="F39" s="42"/>
    </row>
    <row r="40" spans="1:14" s="69" customFormat="1" ht="15.75" thickTop="1">
      <c r="A40" s="180"/>
      <c r="B40" s="181"/>
      <c r="C40" s="182"/>
      <c r="D40" s="183"/>
      <c r="E40" s="183"/>
      <c r="F40" s="184"/>
      <c r="N40" s="166"/>
    </row>
    <row r="41" spans="1:14" s="52" customFormat="1" ht="15">
      <c r="A41" s="44"/>
      <c r="B41" s="17"/>
      <c r="C41" s="18"/>
      <c r="D41" s="29" t="s">
        <v>330</v>
      </c>
      <c r="E41" s="18"/>
      <c r="F41" s="41">
        <f>SUM(F36:F38)</f>
        <v>678900</v>
      </c>
    </row>
    <row r="43" spans="1:14" s="4" customFormat="1" ht="12">
      <c r="A43" s="11"/>
      <c r="B43" s="12"/>
      <c r="C43" s="11"/>
      <c r="D43" s="13"/>
      <c r="E43" s="15"/>
      <c r="F43" s="15"/>
    </row>
    <row r="44" spans="1:14" s="4" customFormat="1" ht="12">
      <c r="A44" s="11"/>
      <c r="B44" s="12"/>
      <c r="C44" s="11"/>
      <c r="D44" s="213"/>
      <c r="E44" s="15"/>
      <c r="F44" s="15"/>
    </row>
    <row r="45" spans="1:14" s="4" customFormat="1" ht="15">
      <c r="A45" s="11"/>
      <c r="C45" s="11"/>
      <c r="D45" s="192"/>
      <c r="E45" s="15"/>
      <c r="F45" s="215"/>
    </row>
    <row r="46" spans="1:14" ht="15">
      <c r="D46" s="192"/>
      <c r="F46" s="215"/>
    </row>
    <row r="47" spans="1:14" ht="15">
      <c r="D47" s="192"/>
      <c r="F47" s="215"/>
    </row>
    <row r="48" spans="1:14" ht="15">
      <c r="D48" s="192"/>
      <c r="F48" s="215"/>
    </row>
    <row r="49" spans="4:6" ht="15">
      <c r="D49" s="192"/>
      <c r="F49" s="215"/>
    </row>
    <row r="50" spans="4:6" ht="15">
      <c r="D50" s="192"/>
      <c r="F50" s="215"/>
    </row>
    <row r="51" spans="4:6" ht="15">
      <c r="F51" s="179"/>
    </row>
  </sheetData>
  <mergeCells count="1">
    <mergeCell ref="A2:F2"/>
  </mergeCells>
  <phoneticPr fontId="0" type="noConversion"/>
  <pageMargins left="0.98425196850393704" right="0.39370078740157483" top="0.98425196850393704" bottom="0.74803149606299213" header="0" footer="0.39370078740157483"/>
  <pageSetup paperSize="9" scale="93" firstPageNumber="0" orientation="portrait" verticalDpi="300" r:id="rId1"/>
  <headerFooter alignWithMargins="0">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5">
    <tabColor theme="5" tint="0.79998168889431442"/>
  </sheetPr>
  <dimension ref="A1:J37"/>
  <sheetViews>
    <sheetView view="pageBreakPreview" topLeftCell="A23" zoomScaleNormal="100" zoomScaleSheetLayoutView="100" workbookViewId="0">
      <selection activeCell="C29" sqref="C29"/>
    </sheetView>
  </sheetViews>
  <sheetFormatPr defaultColWidth="9.140625" defaultRowHeight="12.75"/>
  <cols>
    <col min="1" max="1" width="3.42578125" style="66" customWidth="1"/>
    <col min="2" max="2" width="3.85546875" style="66" customWidth="1"/>
    <col min="3" max="3" width="43.7109375" style="963" customWidth="1"/>
    <col min="4" max="4" width="5.85546875" style="964" customWidth="1"/>
    <col min="5" max="5" width="9.140625" style="964" customWidth="1"/>
    <col min="6" max="6" width="9.5703125" style="964" customWidth="1"/>
    <col min="7" max="7" width="13.85546875" style="964" customWidth="1"/>
    <col min="8" max="8" width="2.5703125" style="66" bestFit="1" customWidth="1"/>
    <col min="9" max="9" width="9.140625" style="66"/>
    <col min="10" max="10" width="9" style="66" customWidth="1"/>
    <col min="11" max="16384" width="9.140625" style="66"/>
  </cols>
  <sheetData>
    <row r="1" spans="1:7">
      <c r="A1" s="966" t="s">
        <v>107</v>
      </c>
      <c r="B1" s="966"/>
      <c r="C1" s="66"/>
    </row>
    <row r="2" spans="1:7" ht="39" customHeight="1">
      <c r="A2" s="966"/>
      <c r="B2" s="724" t="s">
        <v>113</v>
      </c>
      <c r="C2" s="1291" t="s">
        <v>81</v>
      </c>
      <c r="D2" s="1291"/>
      <c r="E2" s="1291"/>
      <c r="F2" s="1291"/>
      <c r="G2" s="1291"/>
    </row>
    <row r="3" spans="1:7" ht="26.25" customHeight="1">
      <c r="A3" s="966"/>
      <c r="B3" s="229" t="s">
        <v>113</v>
      </c>
      <c r="C3" s="1308" t="s">
        <v>101</v>
      </c>
      <c r="D3" s="1308"/>
      <c r="E3" s="1308"/>
      <c r="F3" s="1308"/>
      <c r="G3" s="1308"/>
    </row>
    <row r="4" spans="1:7">
      <c r="A4" s="966"/>
      <c r="B4" s="229" t="s">
        <v>113</v>
      </c>
      <c r="C4" s="1297" t="s">
        <v>2</v>
      </c>
      <c r="D4" s="1297"/>
      <c r="E4" s="1297"/>
      <c r="F4" s="1297"/>
      <c r="G4" s="1297"/>
    </row>
    <row r="5" spans="1:7">
      <c r="A5" s="966"/>
      <c r="B5" s="229" t="s">
        <v>113</v>
      </c>
      <c r="C5" s="1306" t="s">
        <v>202</v>
      </c>
      <c r="D5" s="1306"/>
      <c r="E5" s="1306"/>
      <c r="F5" s="1306"/>
      <c r="G5" s="1306"/>
    </row>
    <row r="6" spans="1:7" ht="36.75" customHeight="1">
      <c r="A6" s="966"/>
      <c r="B6" s="229" t="s">
        <v>113</v>
      </c>
      <c r="C6" s="1306" t="s">
        <v>287</v>
      </c>
      <c r="D6" s="1306"/>
      <c r="E6" s="1306"/>
      <c r="F6" s="1306"/>
      <c r="G6" s="1306"/>
    </row>
    <row r="7" spans="1:7" ht="24.75" customHeight="1">
      <c r="A7" s="966"/>
      <c r="B7" s="229" t="s">
        <v>113</v>
      </c>
      <c r="C7" s="1306" t="s">
        <v>45</v>
      </c>
      <c r="D7" s="1306"/>
      <c r="E7" s="1306"/>
      <c r="F7" s="1306"/>
      <c r="G7" s="1306"/>
    </row>
    <row r="8" spans="1:7" ht="27.75" customHeight="1">
      <c r="A8" s="966"/>
      <c r="B8" s="229" t="s">
        <v>113</v>
      </c>
      <c r="C8" s="1306" t="s">
        <v>46</v>
      </c>
      <c r="D8" s="1306"/>
      <c r="E8" s="1306"/>
      <c r="F8" s="1306"/>
      <c r="G8" s="1306"/>
    </row>
    <row r="9" spans="1:7" ht="24.75" customHeight="1">
      <c r="A9" s="966"/>
      <c r="B9" s="229" t="s">
        <v>113</v>
      </c>
      <c r="C9" s="1306" t="s">
        <v>211</v>
      </c>
      <c r="D9" s="1306"/>
      <c r="E9" s="1306"/>
      <c r="F9" s="1306"/>
      <c r="G9" s="1306"/>
    </row>
    <row r="10" spans="1:7" ht="61.5" customHeight="1">
      <c r="A10" s="966"/>
      <c r="B10" s="229" t="s">
        <v>113</v>
      </c>
      <c r="C10" s="1306" t="s">
        <v>91</v>
      </c>
      <c r="D10" s="1306"/>
      <c r="E10" s="1306"/>
      <c r="F10" s="1306"/>
      <c r="G10" s="1306"/>
    </row>
    <row r="11" spans="1:7">
      <c r="A11" s="966"/>
      <c r="B11" s="229" t="s">
        <v>113</v>
      </c>
      <c r="C11" s="1306" t="s">
        <v>92</v>
      </c>
      <c r="D11" s="1306"/>
      <c r="E11" s="1306"/>
      <c r="F11" s="1306"/>
      <c r="G11" s="1306"/>
    </row>
    <row r="12" spans="1:7">
      <c r="A12" s="966"/>
      <c r="B12" s="231"/>
      <c r="C12" s="1307" t="s">
        <v>97</v>
      </c>
      <c r="D12" s="1307"/>
      <c r="E12" s="1307"/>
      <c r="F12" s="1307"/>
      <c r="G12" s="1307"/>
    </row>
    <row r="13" spans="1:7">
      <c r="A13" s="966"/>
      <c r="B13" s="231" t="s">
        <v>113</v>
      </c>
      <c r="C13" s="1292" t="s">
        <v>189</v>
      </c>
      <c r="D13" s="1292"/>
      <c r="E13" s="1292"/>
      <c r="F13" s="1292"/>
      <c r="G13" s="1292"/>
    </row>
    <row r="14" spans="1:7">
      <c r="A14" s="966"/>
      <c r="B14" s="229" t="s">
        <v>113</v>
      </c>
      <c r="C14" s="1308" t="s">
        <v>171</v>
      </c>
      <c r="D14" s="1308"/>
      <c r="E14" s="1308"/>
      <c r="F14" s="1308"/>
      <c r="G14" s="1308"/>
    </row>
    <row r="15" spans="1:7">
      <c r="A15" s="966"/>
      <c r="B15" s="231" t="s">
        <v>113</v>
      </c>
      <c r="C15" s="1308" t="s">
        <v>133</v>
      </c>
      <c r="D15" s="1308"/>
      <c r="E15" s="1308"/>
      <c r="F15" s="1308"/>
      <c r="G15" s="1308"/>
    </row>
    <row r="16" spans="1:7">
      <c r="C16" s="997"/>
      <c r="D16" s="968"/>
      <c r="E16" s="968"/>
      <c r="F16" s="968"/>
      <c r="G16" s="968"/>
    </row>
    <row r="17" spans="1:10">
      <c r="A17" s="966" t="s">
        <v>109</v>
      </c>
      <c r="B17" s="966"/>
      <c r="D17" s="968"/>
      <c r="E17" s="968"/>
      <c r="F17" s="968"/>
      <c r="G17" s="968"/>
    </row>
    <row r="18" spans="1:10" s="949" customFormat="1">
      <c r="A18" s="1189" t="s">
        <v>29</v>
      </c>
      <c r="B18" s="1189"/>
      <c r="C18" s="1190" t="s">
        <v>30</v>
      </c>
      <c r="D18" s="1191" t="s">
        <v>31</v>
      </c>
      <c r="E18" s="1191" t="s">
        <v>183</v>
      </c>
      <c r="F18" s="1191" t="s">
        <v>184</v>
      </c>
      <c r="G18" s="1191" t="s">
        <v>185</v>
      </c>
      <c r="I18" s="950"/>
      <c r="J18" s="950"/>
    </row>
    <row r="19" spans="1:10">
      <c r="C19" s="970"/>
    </row>
    <row r="20" spans="1:10" ht="16.5" thickBot="1">
      <c r="A20" s="232"/>
      <c r="B20" s="232" t="s">
        <v>142</v>
      </c>
      <c r="C20" s="234" t="s">
        <v>63</v>
      </c>
      <c r="D20" s="728"/>
      <c r="E20" s="728"/>
      <c r="F20" s="728"/>
      <c r="G20" s="728"/>
    </row>
    <row r="21" spans="1:10">
      <c r="A21" s="813"/>
      <c r="B21" s="971"/>
      <c r="C21" s="970"/>
    </row>
    <row r="22" spans="1:10" s="160" customFormat="1" ht="358.5" customHeight="1">
      <c r="A22" s="239" t="str">
        <f>$B$20</f>
        <v>VII.</v>
      </c>
      <c r="B22" s="240">
        <f>COUNT($A$21:B21)+1</f>
        <v>1</v>
      </c>
      <c r="C22" s="134" t="s">
        <v>521</v>
      </c>
      <c r="D22" s="239"/>
      <c r="E22" s="239"/>
      <c r="F22" s="239"/>
      <c r="G22" s="239"/>
      <c r="H22" s="979"/>
      <c r="I22" s="980"/>
      <c r="J22" s="981"/>
    </row>
    <row r="23" spans="1:10" s="160" customFormat="1" ht="120.95" customHeight="1">
      <c r="A23" s="239"/>
      <c r="B23" s="240"/>
      <c r="C23" s="134" t="s">
        <v>522</v>
      </c>
      <c r="D23" s="810" t="s">
        <v>137</v>
      </c>
      <c r="E23" s="729">
        <v>2900.7</v>
      </c>
      <c r="F23" s="741"/>
      <c r="G23" s="741">
        <f>E23*F23</f>
        <v>0</v>
      </c>
      <c r="H23" s="979"/>
      <c r="I23" s="980"/>
      <c r="J23" s="981"/>
    </row>
    <row r="24" spans="1:10" s="160" customFormat="1">
      <c r="A24" s="239"/>
      <c r="B24" s="240"/>
      <c r="C24" s="134"/>
      <c r="D24" s="810"/>
      <c r="E24" s="729"/>
      <c r="F24" s="741"/>
      <c r="G24" s="741"/>
      <c r="H24" s="979"/>
      <c r="I24" s="980"/>
      <c r="J24" s="981"/>
    </row>
    <row r="25" spans="1:10" s="160" customFormat="1" ht="60">
      <c r="A25" s="239" t="str">
        <f>$B$20</f>
        <v>VII.</v>
      </c>
      <c r="B25" s="240">
        <f>COUNT($A$21:B22)+1</f>
        <v>2</v>
      </c>
      <c r="C25" s="202" t="s">
        <v>523</v>
      </c>
      <c r="D25" s="810" t="s">
        <v>186</v>
      </c>
      <c r="E25" s="729">
        <v>500</v>
      </c>
      <c r="F25" s="741"/>
      <c r="G25" s="741">
        <f>E25*F25</f>
        <v>0</v>
      </c>
      <c r="H25" s="979"/>
      <c r="I25" s="980"/>
      <c r="J25" s="981"/>
    </row>
    <row r="26" spans="1:10" s="160" customFormat="1">
      <c r="A26" s="239"/>
      <c r="B26" s="240"/>
      <c r="C26" s="134"/>
      <c r="D26" s="239"/>
      <c r="E26" s="239"/>
      <c r="F26" s="239"/>
      <c r="G26" s="239"/>
      <c r="H26" s="979"/>
      <c r="I26" s="980"/>
      <c r="J26" s="981"/>
    </row>
    <row r="27" spans="1:10" s="160" customFormat="1" ht="72">
      <c r="A27" s="239" t="str">
        <f>$B$20</f>
        <v>VII.</v>
      </c>
      <c r="B27" s="240">
        <f>COUNT($A$21:B25)+1</f>
        <v>3</v>
      </c>
      <c r="C27" s="164" t="s">
        <v>524</v>
      </c>
      <c r="D27" s="810" t="s">
        <v>137</v>
      </c>
      <c r="E27" s="729">
        <v>28.9</v>
      </c>
      <c r="F27" s="741"/>
      <c r="G27" s="741">
        <f>E27*F27</f>
        <v>0</v>
      </c>
      <c r="H27" s="979"/>
      <c r="I27" s="980"/>
      <c r="J27" s="981"/>
    </row>
    <row r="28" spans="1:10" s="160" customFormat="1">
      <c r="A28" s="239"/>
      <c r="B28" s="240"/>
      <c r="C28" s="134"/>
      <c r="D28" s="810"/>
      <c r="E28" s="729"/>
      <c r="F28" s="741"/>
      <c r="G28" s="741"/>
      <c r="H28" s="979"/>
      <c r="I28" s="980"/>
      <c r="J28" s="981"/>
    </row>
    <row r="29" spans="1:10" s="160" customFormat="1" ht="200.25" customHeight="1">
      <c r="A29" s="239" t="str">
        <f>$B$20</f>
        <v>VII.</v>
      </c>
      <c r="B29" s="240">
        <f>COUNT($A$21:B27)+1</f>
        <v>4</v>
      </c>
      <c r="C29" s="134" t="s">
        <v>3567</v>
      </c>
      <c r="D29" s="810" t="s">
        <v>137</v>
      </c>
      <c r="E29" s="729">
        <v>3379.4</v>
      </c>
      <c r="F29" s="741"/>
      <c r="G29" s="741">
        <f>E29*F29</f>
        <v>0</v>
      </c>
      <c r="H29" s="979"/>
      <c r="I29" s="980"/>
      <c r="J29" s="981"/>
    </row>
    <row r="30" spans="1:10" s="160" customFormat="1">
      <c r="A30" s="239"/>
      <c r="B30" s="240"/>
      <c r="C30" s="134"/>
      <c r="D30" s="810"/>
      <c r="E30" s="729"/>
      <c r="F30" s="741"/>
      <c r="G30" s="741"/>
      <c r="H30" s="979"/>
      <c r="I30" s="980"/>
      <c r="J30" s="981"/>
    </row>
    <row r="31" spans="1:10" s="160" customFormat="1" ht="13.5" thickBot="1">
      <c r="A31" s="770"/>
      <c r="B31" s="771"/>
      <c r="C31" s="224"/>
      <c r="D31" s="859"/>
      <c r="E31" s="226" t="s">
        <v>3775</v>
      </c>
      <c r="F31" s="859"/>
      <c r="G31" s="859">
        <f>SUM(G23:G29)</f>
        <v>0</v>
      </c>
      <c r="H31" s="979"/>
      <c r="I31" s="980"/>
      <c r="J31" s="981"/>
    </row>
    <row r="32" spans="1:10">
      <c r="C32" s="66"/>
    </row>
    <row r="33" spans="3:3">
      <c r="C33" s="202"/>
    </row>
    <row r="35" spans="3:3" ht="356.25" customHeight="1"/>
    <row r="37" spans="3:3">
      <c r="C37" s="134"/>
    </row>
  </sheetData>
  <mergeCells count="14">
    <mergeCell ref="C4:G4"/>
    <mergeCell ref="C5:G5"/>
    <mergeCell ref="C6:G6"/>
    <mergeCell ref="C7:G7"/>
    <mergeCell ref="C2:G2"/>
    <mergeCell ref="C3:G3"/>
    <mergeCell ref="C13:G13"/>
    <mergeCell ref="C14:G14"/>
    <mergeCell ref="C15:G15"/>
    <mergeCell ref="C8:G8"/>
    <mergeCell ref="C9:G9"/>
    <mergeCell ref="C10:G10"/>
    <mergeCell ref="C11:G11"/>
    <mergeCell ref="C12:G12"/>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1" manualBreakCount="1">
    <brk id="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6">
    <tabColor theme="5" tint="0.79998168889431442"/>
  </sheetPr>
  <dimension ref="A1:J45"/>
  <sheetViews>
    <sheetView view="pageBreakPreview" zoomScaleNormal="100" zoomScaleSheetLayoutView="100" workbookViewId="0">
      <selection activeCell="C44" sqref="C44"/>
    </sheetView>
  </sheetViews>
  <sheetFormatPr defaultColWidth="9.140625" defaultRowHeight="12.75"/>
  <cols>
    <col min="1" max="1" width="3.28515625" style="2" customWidth="1"/>
    <col min="2" max="2" width="4.42578125" style="2" customWidth="1"/>
    <col min="3" max="3" width="43.7109375" style="25" customWidth="1"/>
    <col min="4" max="4" width="6.28515625" style="730" customWidth="1"/>
    <col min="5" max="5" width="8" style="730" customWidth="1"/>
    <col min="6" max="6" width="9.5703125" style="730" customWidth="1"/>
    <col min="7" max="7" width="13.85546875" style="730" customWidth="1"/>
    <col min="8" max="8" width="2.5703125" style="36" bestFit="1" customWidth="1"/>
    <col min="9" max="9" width="9.140625" style="36"/>
    <col min="10" max="10" width="9" style="36" customWidth="1"/>
    <col min="11" max="16384" width="9.140625" style="36"/>
  </cols>
  <sheetData>
    <row r="1" spans="1:7">
      <c r="A1" s="15" t="s">
        <v>107</v>
      </c>
      <c r="B1" s="15"/>
      <c r="C1" s="36"/>
    </row>
    <row r="2" spans="1:7" ht="38.25" customHeight="1">
      <c r="A2" s="15"/>
      <c r="B2" s="149" t="s">
        <v>113</v>
      </c>
      <c r="C2" s="1318" t="s">
        <v>68</v>
      </c>
      <c r="D2" s="1318"/>
      <c r="E2" s="1318"/>
      <c r="F2" s="1318"/>
      <c r="G2" s="1318"/>
    </row>
    <row r="3" spans="1:7">
      <c r="A3" s="15"/>
      <c r="B3" s="149" t="s">
        <v>113</v>
      </c>
      <c r="C3" s="1284" t="s">
        <v>69</v>
      </c>
      <c r="D3" s="1284"/>
      <c r="E3" s="1284"/>
      <c r="F3" s="1284"/>
      <c r="G3" s="1284"/>
    </row>
    <row r="4" spans="1:7">
      <c r="A4" s="15"/>
      <c r="B4" s="149" t="s">
        <v>113</v>
      </c>
      <c r="C4" s="1284" t="s">
        <v>8</v>
      </c>
      <c r="D4" s="1284"/>
      <c r="E4" s="1284"/>
      <c r="F4" s="1284"/>
      <c r="G4" s="1284"/>
    </row>
    <row r="5" spans="1:7">
      <c r="A5" s="15"/>
      <c r="B5" s="149" t="s">
        <v>113</v>
      </c>
      <c r="C5" s="1284" t="s">
        <v>9</v>
      </c>
      <c r="D5" s="1284"/>
      <c r="E5" s="1284"/>
      <c r="F5" s="1284"/>
      <c r="G5" s="1284"/>
    </row>
    <row r="6" spans="1:7">
      <c r="A6" s="15"/>
      <c r="B6" s="149" t="s">
        <v>113</v>
      </c>
      <c r="C6" s="1302" t="s">
        <v>202</v>
      </c>
      <c r="D6" s="1302"/>
      <c r="E6" s="1302"/>
      <c r="F6" s="1302"/>
      <c r="G6" s="1302"/>
    </row>
    <row r="7" spans="1:7" ht="50.25" customHeight="1">
      <c r="A7" s="15"/>
      <c r="B7" s="149" t="s">
        <v>113</v>
      </c>
      <c r="C7" s="1288" t="s">
        <v>10</v>
      </c>
      <c r="D7" s="1288"/>
      <c r="E7" s="1288"/>
      <c r="F7" s="1288"/>
      <c r="G7" s="1288"/>
    </row>
    <row r="8" spans="1:7" ht="24.75" customHeight="1">
      <c r="A8" s="15"/>
      <c r="B8" s="149" t="s">
        <v>113</v>
      </c>
      <c r="C8" s="1302" t="s">
        <v>11</v>
      </c>
      <c r="D8" s="1302"/>
      <c r="E8" s="1302"/>
      <c r="F8" s="1302"/>
      <c r="G8" s="1302"/>
    </row>
    <row r="9" spans="1:7" ht="36" customHeight="1">
      <c r="A9" s="15"/>
      <c r="B9" s="149" t="s">
        <v>113</v>
      </c>
      <c r="C9" s="1288" t="s">
        <v>12</v>
      </c>
      <c r="D9" s="1288"/>
      <c r="E9" s="1288"/>
      <c r="F9" s="1288"/>
      <c r="G9" s="1288"/>
    </row>
    <row r="10" spans="1:7" ht="26.25" customHeight="1">
      <c r="A10" s="15"/>
      <c r="B10" s="149" t="s">
        <v>113</v>
      </c>
      <c r="C10" s="1288" t="s">
        <v>90</v>
      </c>
      <c r="D10" s="1288"/>
      <c r="E10" s="1288"/>
      <c r="F10" s="1288"/>
      <c r="G10" s="1288"/>
    </row>
    <row r="11" spans="1:7">
      <c r="A11" s="15"/>
      <c r="B11" s="144"/>
      <c r="C11" s="1317" t="s">
        <v>97</v>
      </c>
      <c r="D11" s="1317"/>
      <c r="E11" s="1317"/>
      <c r="F11" s="1317"/>
      <c r="G11" s="1317"/>
    </row>
    <row r="12" spans="1:7">
      <c r="A12" s="15"/>
      <c r="B12" s="144" t="s">
        <v>113</v>
      </c>
      <c r="C12" s="1284" t="s">
        <v>13</v>
      </c>
      <c r="D12" s="1284"/>
      <c r="E12" s="1284"/>
      <c r="F12" s="1284"/>
      <c r="G12" s="1284"/>
    </row>
    <row r="13" spans="1:7">
      <c r="A13" s="15"/>
      <c r="B13" s="144" t="s">
        <v>113</v>
      </c>
      <c r="C13" s="1288" t="s">
        <v>14</v>
      </c>
      <c r="D13" s="1288"/>
      <c r="E13" s="1288"/>
      <c r="F13" s="1288"/>
      <c r="G13" s="1288"/>
    </row>
    <row r="14" spans="1:7">
      <c r="A14" s="15"/>
      <c r="B14" s="144" t="s">
        <v>113</v>
      </c>
      <c r="C14" s="1288" t="s">
        <v>15</v>
      </c>
      <c r="D14" s="1288"/>
      <c r="E14" s="1288"/>
      <c r="F14" s="1288"/>
      <c r="G14" s="1288"/>
    </row>
    <row r="15" spans="1:7">
      <c r="A15" s="15"/>
      <c r="B15" s="15"/>
      <c r="C15" s="36"/>
    </row>
    <row r="16" spans="1:7">
      <c r="A16" s="15" t="s">
        <v>109</v>
      </c>
      <c r="B16" s="15"/>
      <c r="D16" s="731"/>
      <c r="E16" s="731"/>
      <c r="F16" s="731"/>
      <c r="G16" s="731"/>
    </row>
    <row r="17" spans="1:10" s="34" customFormat="1">
      <c r="A17" s="1189" t="s">
        <v>29</v>
      </c>
      <c r="B17" s="1189"/>
      <c r="C17" s="1190" t="s">
        <v>30</v>
      </c>
      <c r="D17" s="1191" t="s">
        <v>31</v>
      </c>
      <c r="E17" s="1191" t="s">
        <v>183</v>
      </c>
      <c r="F17" s="1191" t="s">
        <v>184</v>
      </c>
      <c r="G17" s="1191" t="s">
        <v>185</v>
      </c>
      <c r="I17" s="35"/>
      <c r="J17" s="35"/>
    </row>
    <row r="18" spans="1:10">
      <c r="C18" s="46"/>
    </row>
    <row r="19" spans="1:10" s="66" customFormat="1" ht="16.5" thickBot="1">
      <c r="A19" s="63"/>
      <c r="B19" s="64" t="s">
        <v>143</v>
      </c>
      <c r="C19" s="65" t="s">
        <v>145</v>
      </c>
      <c r="D19" s="658"/>
      <c r="E19" s="658"/>
      <c r="F19" s="658"/>
      <c r="G19" s="658"/>
    </row>
    <row r="20" spans="1:10">
      <c r="A20" s="57"/>
      <c r="B20" s="26"/>
      <c r="C20" s="46"/>
    </row>
    <row r="21" spans="1:10" s="4" customFormat="1" ht="36">
      <c r="A21" s="58" t="str">
        <f>$B$19</f>
        <v>VIII.</v>
      </c>
      <c r="B21" s="54">
        <f>COUNT($A$20:B20)+1</f>
        <v>1</v>
      </c>
      <c r="C21" s="123" t="s">
        <v>377</v>
      </c>
      <c r="D21" s="733" t="s">
        <v>137</v>
      </c>
      <c r="E21" s="733">
        <v>694.6</v>
      </c>
      <c r="F21" s="734"/>
      <c r="G21" s="734">
        <f>E21*F21</f>
        <v>0</v>
      </c>
      <c r="H21" s="6"/>
      <c r="I21" s="39"/>
      <c r="J21" s="7"/>
    </row>
    <row r="22" spans="1:10" s="4" customFormat="1">
      <c r="A22" s="58"/>
      <c r="B22" s="54"/>
      <c r="C22" s="123"/>
      <c r="D22" s="733"/>
      <c r="E22" s="733"/>
      <c r="F22" s="734"/>
      <c r="G22" s="734"/>
      <c r="H22" s="6"/>
      <c r="I22" s="39"/>
      <c r="J22" s="7"/>
    </row>
    <row r="23" spans="1:10" s="4" customFormat="1" ht="96">
      <c r="A23" s="58" t="str">
        <f>$B$19</f>
        <v>VIII.</v>
      </c>
      <c r="B23" s="54">
        <f>COUNT($A$21:B22)+1</f>
        <v>2</v>
      </c>
      <c r="C23" s="191" t="s">
        <v>510</v>
      </c>
      <c r="D23" s="733" t="s">
        <v>137</v>
      </c>
      <c r="E23" s="733">
        <v>3865.5</v>
      </c>
      <c r="F23" s="734"/>
      <c r="G23" s="734">
        <f>E23*F23</f>
        <v>0</v>
      </c>
      <c r="H23" s="194"/>
      <c r="I23" s="197"/>
      <c r="J23" s="195"/>
    </row>
    <row r="24" spans="1:10" s="193" customFormat="1">
      <c r="A24" s="199"/>
      <c r="B24" s="198"/>
      <c r="C24" s="123"/>
      <c r="D24" s="733"/>
      <c r="E24" s="733"/>
      <c r="F24" s="734"/>
      <c r="G24" s="734"/>
      <c r="H24" s="194"/>
      <c r="I24" s="197"/>
      <c r="J24" s="195"/>
    </row>
    <row r="25" spans="1:10" s="193" customFormat="1" ht="96">
      <c r="A25" s="199" t="str">
        <f>$B$19</f>
        <v>VIII.</v>
      </c>
      <c r="B25" s="198">
        <f>COUNT($A$21:B24)+1</f>
        <v>3</v>
      </c>
      <c r="C25" s="123" t="s">
        <v>511</v>
      </c>
      <c r="D25" s="733" t="s">
        <v>137</v>
      </c>
      <c r="E25" s="733">
        <v>2724.5</v>
      </c>
      <c r="F25" s="734"/>
      <c r="G25" s="734">
        <f>E25*F25</f>
        <v>0</v>
      </c>
    </row>
    <row r="26" spans="1:10" s="193" customFormat="1">
      <c r="A26" s="199"/>
      <c r="B26" s="198"/>
      <c r="D26" s="237"/>
      <c r="E26" s="237"/>
      <c r="F26" s="237"/>
      <c r="G26" s="237"/>
      <c r="H26" s="6"/>
      <c r="I26" s="39"/>
      <c r="J26" s="195"/>
    </row>
    <row r="27" spans="1:10" s="193" customFormat="1" ht="96">
      <c r="A27" s="199" t="str">
        <f>$B$19</f>
        <v>VIII.</v>
      </c>
      <c r="B27" s="198">
        <f>COUNT($A$21:B26)+1</f>
        <v>4</v>
      </c>
      <c r="C27" s="123" t="s">
        <v>512</v>
      </c>
      <c r="D27" s="733" t="s">
        <v>137</v>
      </c>
      <c r="E27" s="733">
        <v>7495.5</v>
      </c>
      <c r="F27" s="734"/>
      <c r="G27" s="734">
        <f>E27*F27</f>
        <v>0</v>
      </c>
    </row>
    <row r="28" spans="1:10" s="193" customFormat="1">
      <c r="A28" s="199"/>
      <c r="B28" s="198"/>
      <c r="C28" s="191"/>
      <c r="D28" s="733"/>
      <c r="E28" s="733"/>
      <c r="F28" s="734"/>
      <c r="G28" s="734"/>
      <c r="H28" s="194"/>
      <c r="I28" s="197"/>
      <c r="J28" s="195"/>
    </row>
    <row r="29" spans="1:10" s="193" customFormat="1" ht="96">
      <c r="A29" s="199" t="str">
        <f>$B$19</f>
        <v>VIII.</v>
      </c>
      <c r="B29" s="198">
        <f>COUNT($A$21:B28)+1</f>
        <v>5</v>
      </c>
      <c r="C29" s="123" t="s">
        <v>513</v>
      </c>
      <c r="D29" s="733" t="s">
        <v>137</v>
      </c>
      <c r="E29" s="733">
        <v>6136</v>
      </c>
      <c r="F29" s="734"/>
      <c r="G29" s="734">
        <f>E29*F29</f>
        <v>0</v>
      </c>
      <c r="H29" s="194"/>
      <c r="I29" s="197"/>
      <c r="J29" s="195"/>
    </row>
    <row r="30" spans="1:10" s="193" customFormat="1">
      <c r="A30" s="199"/>
      <c r="B30" s="198"/>
      <c r="C30" s="123"/>
      <c r="D30" s="733"/>
      <c r="E30" s="733"/>
      <c r="F30" s="734"/>
      <c r="G30" s="734"/>
      <c r="H30" s="194"/>
      <c r="I30" s="197"/>
      <c r="J30" s="195"/>
    </row>
    <row r="31" spans="1:10" s="193" customFormat="1" ht="72">
      <c r="A31" s="199" t="str">
        <f>$B$19</f>
        <v>VIII.</v>
      </c>
      <c r="B31" s="198">
        <f>COUNT($A$21:B30)+1</f>
        <v>6</v>
      </c>
      <c r="C31" s="191" t="s">
        <v>514</v>
      </c>
      <c r="D31" s="733" t="s">
        <v>137</v>
      </c>
      <c r="E31" s="733">
        <v>361</v>
      </c>
      <c r="F31" s="734"/>
      <c r="G31" s="734">
        <f>E31*F31</f>
        <v>0</v>
      </c>
      <c r="H31" s="194"/>
      <c r="I31" s="197"/>
      <c r="J31" s="195"/>
    </row>
    <row r="32" spans="1:10" s="193" customFormat="1">
      <c r="A32" s="199"/>
      <c r="B32" s="198"/>
      <c r="C32" s="123"/>
      <c r="D32" s="733"/>
      <c r="E32" s="733"/>
      <c r="F32" s="734"/>
      <c r="G32" s="734"/>
      <c r="H32" s="194"/>
      <c r="I32" s="197"/>
      <c r="J32" s="195"/>
    </row>
    <row r="33" spans="1:10" s="193" customFormat="1" ht="72">
      <c r="A33" s="199" t="str">
        <f>$B$19</f>
        <v>VIII.</v>
      </c>
      <c r="B33" s="198">
        <f>COUNT($A$21:B32)+1</f>
        <v>7</v>
      </c>
      <c r="C33" s="191" t="s">
        <v>515</v>
      </c>
      <c r="D33" s="733" t="s">
        <v>137</v>
      </c>
      <c r="E33" s="733">
        <v>159.69999999999999</v>
      </c>
      <c r="F33" s="734"/>
      <c r="G33" s="734">
        <f>E33*F33</f>
        <v>0</v>
      </c>
      <c r="H33" s="194"/>
      <c r="I33" s="197"/>
      <c r="J33" s="195"/>
    </row>
    <row r="34" spans="1:10" s="193" customFormat="1">
      <c r="A34" s="199"/>
      <c r="B34" s="198"/>
      <c r="C34" s="191"/>
      <c r="D34" s="733"/>
      <c r="E34" s="733"/>
      <c r="F34" s="734"/>
      <c r="G34" s="734"/>
      <c r="H34" s="194"/>
      <c r="I34" s="197"/>
      <c r="J34" s="195"/>
    </row>
    <row r="35" spans="1:10" s="193" customFormat="1" ht="96">
      <c r="A35" s="199" t="str">
        <f>$B$19</f>
        <v>VIII.</v>
      </c>
      <c r="B35" s="198">
        <f>COUNT($A$21:B34)+1</f>
        <v>8</v>
      </c>
      <c r="C35" s="191" t="s">
        <v>389</v>
      </c>
      <c r="D35" s="733" t="s">
        <v>137</v>
      </c>
      <c r="E35" s="733">
        <v>1162</v>
      </c>
      <c r="F35" s="734"/>
      <c r="G35" s="734">
        <f>E35*F35</f>
        <v>0</v>
      </c>
      <c r="H35" s="194"/>
      <c r="I35" s="197"/>
      <c r="J35" s="195"/>
    </row>
    <row r="36" spans="1:10" s="193" customFormat="1">
      <c r="A36" s="199"/>
      <c r="B36" s="198"/>
      <c r="C36" s="191"/>
      <c r="D36" s="735"/>
      <c r="E36" s="733"/>
      <c r="F36" s="734"/>
      <c r="G36" s="734"/>
      <c r="H36" s="194"/>
      <c r="I36" s="197"/>
      <c r="J36" s="195"/>
    </row>
    <row r="37" spans="1:10" s="193" customFormat="1" ht="96">
      <c r="A37" s="199" t="str">
        <f>$B$19</f>
        <v>VIII.</v>
      </c>
      <c r="B37" s="198">
        <f>COUNT($A$21:B35)+1</f>
        <v>9</v>
      </c>
      <c r="C37" s="123" t="s">
        <v>388</v>
      </c>
      <c r="D37" s="733" t="s">
        <v>137</v>
      </c>
      <c r="E37" s="733">
        <v>4227.2</v>
      </c>
      <c r="F37" s="734"/>
      <c r="G37" s="734">
        <f>E37*F37</f>
        <v>0</v>
      </c>
      <c r="H37" s="194"/>
      <c r="I37" s="197"/>
      <c r="J37" s="195"/>
    </row>
    <row r="38" spans="1:10" s="193" customFormat="1">
      <c r="A38" s="199"/>
      <c r="B38" s="198"/>
      <c r="C38" s="123"/>
      <c r="D38" s="733"/>
      <c r="E38" s="733"/>
      <c r="F38" s="734"/>
      <c r="G38" s="734"/>
      <c r="H38" s="194"/>
      <c r="I38" s="197"/>
      <c r="J38" s="195"/>
    </row>
    <row r="39" spans="1:10" s="193" customFormat="1" ht="48">
      <c r="A39" s="199" t="str">
        <f>$B$19</f>
        <v>VIII.</v>
      </c>
      <c r="B39" s="198">
        <f>COUNT($A$21:B37)+1</f>
        <v>10</v>
      </c>
      <c r="C39" s="191" t="s">
        <v>551</v>
      </c>
      <c r="D39" s="735" t="s">
        <v>137</v>
      </c>
      <c r="E39" s="733">
        <v>112.9</v>
      </c>
      <c r="F39" s="734"/>
      <c r="G39" s="734">
        <f>E39*F39</f>
        <v>0</v>
      </c>
      <c r="H39" s="194"/>
      <c r="I39" s="197"/>
      <c r="J39" s="195"/>
    </row>
    <row r="40" spans="1:10" s="193" customFormat="1">
      <c r="A40" s="199"/>
      <c r="B40" s="198"/>
      <c r="C40" s="191"/>
      <c r="D40" s="735"/>
      <c r="E40" s="733"/>
      <c r="F40" s="734"/>
      <c r="G40" s="734"/>
      <c r="H40" s="194"/>
      <c r="I40" s="197"/>
      <c r="J40" s="195"/>
    </row>
    <row r="41" spans="1:10" s="193" customFormat="1" ht="48">
      <c r="A41" s="199" t="str">
        <f>$B$19</f>
        <v>VIII.</v>
      </c>
      <c r="B41" s="198">
        <f>COUNT($A$21:B39)+1</f>
        <v>11</v>
      </c>
      <c r="C41" s="211" t="s">
        <v>553</v>
      </c>
      <c r="D41" s="735" t="s">
        <v>186</v>
      </c>
      <c r="E41" s="733">
        <v>61</v>
      </c>
      <c r="F41" s="734"/>
      <c r="G41" s="734">
        <f>E41*F41</f>
        <v>0</v>
      </c>
      <c r="H41" s="194"/>
      <c r="I41" s="197"/>
      <c r="J41" s="195"/>
    </row>
    <row r="42" spans="1:10" s="193" customFormat="1">
      <c r="A42" s="199"/>
      <c r="B42" s="198"/>
      <c r="C42" s="196"/>
      <c r="D42" s="735"/>
      <c r="E42" s="733"/>
      <c r="F42" s="734"/>
      <c r="G42" s="734"/>
      <c r="H42" s="194"/>
      <c r="I42" s="197"/>
      <c r="J42" s="195"/>
    </row>
    <row r="43" spans="1:10" s="193" customFormat="1" ht="48">
      <c r="A43" s="199" t="str">
        <f>$B$19</f>
        <v>VIII.</v>
      </c>
      <c r="B43" s="198">
        <f>COUNT($A$21:B41)+1</f>
        <v>12</v>
      </c>
      <c r="C43" s="156" t="s">
        <v>554</v>
      </c>
      <c r="D43" s="735" t="s">
        <v>186</v>
      </c>
      <c r="E43" s="733">
        <v>9.1999999999999993</v>
      </c>
      <c r="F43" s="734"/>
      <c r="G43" s="734">
        <f>E43*F43</f>
        <v>0</v>
      </c>
      <c r="H43" s="194"/>
      <c r="I43" s="197"/>
      <c r="J43" s="195"/>
    </row>
    <row r="44" spans="1:10" s="4" customFormat="1">
      <c r="A44" s="58"/>
      <c r="B44" s="54"/>
      <c r="C44" s="123"/>
      <c r="D44" s="733"/>
      <c r="E44" s="733"/>
      <c r="F44" s="734"/>
      <c r="G44" s="734"/>
      <c r="H44" s="6"/>
      <c r="I44" s="39"/>
      <c r="J44" s="7"/>
    </row>
    <row r="45" spans="1:10" s="4" customFormat="1" ht="13.5" thickBot="1">
      <c r="A45" s="60"/>
      <c r="B45" s="56"/>
      <c r="C45" s="127"/>
      <c r="D45" s="117"/>
      <c r="E45" s="50" t="s">
        <v>3776</v>
      </c>
      <c r="F45" s="606"/>
      <c r="G45" s="606">
        <f>SUM(G21:G43)</f>
        <v>0</v>
      </c>
      <c r="H45" s="6"/>
      <c r="I45" s="39"/>
      <c r="J45" s="7"/>
    </row>
  </sheetData>
  <mergeCells count="13">
    <mergeCell ref="C2:G2"/>
    <mergeCell ref="C3:G3"/>
    <mergeCell ref="C4:G4"/>
    <mergeCell ref="C5:G5"/>
    <mergeCell ref="C6:G6"/>
    <mergeCell ref="C7:G7"/>
    <mergeCell ref="C8:G8"/>
    <mergeCell ref="C14:G14"/>
    <mergeCell ref="C12:G12"/>
    <mergeCell ref="C13:G13"/>
    <mergeCell ref="C9:G9"/>
    <mergeCell ref="C10:G10"/>
    <mergeCell ref="C11:G11"/>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4EEB4-F7A2-4874-9B6C-7F002CAC52A1}">
  <sheetPr>
    <tabColor theme="6"/>
  </sheetPr>
  <dimension ref="A1:L79"/>
  <sheetViews>
    <sheetView view="pageBreakPreview" zoomScaleNormal="100" zoomScaleSheetLayoutView="100" workbookViewId="0">
      <selection activeCell="C22" sqref="C22"/>
    </sheetView>
  </sheetViews>
  <sheetFormatPr defaultColWidth="9.140625" defaultRowHeight="12.75"/>
  <cols>
    <col min="1" max="1" width="5.5703125" style="286" customWidth="1"/>
    <col min="2" max="2" width="44.7109375" style="287" customWidth="1"/>
    <col min="3" max="3" width="12.42578125" style="286" bestFit="1" customWidth="1"/>
    <col min="4" max="4" width="7.5703125" style="288" customWidth="1"/>
    <col min="5" max="5" width="2.5703125" style="286" customWidth="1"/>
    <col min="6" max="6" width="20" style="286" customWidth="1"/>
    <col min="7" max="7" width="9.140625" style="286"/>
    <col min="8" max="8" width="16.7109375" style="286" customWidth="1"/>
    <col min="9" max="9" width="9.85546875" style="286" customWidth="1"/>
    <col min="10" max="10" width="2.5703125" style="286" bestFit="1" customWidth="1"/>
    <col min="11" max="11" width="9.140625" style="286"/>
    <col min="12" max="12" width="9" style="286" customWidth="1"/>
    <col min="13" max="252" width="9.140625" style="286"/>
    <col min="253" max="253" width="5.5703125" style="286" customWidth="1"/>
    <col min="254" max="254" width="44.7109375" style="286" customWidth="1"/>
    <col min="255" max="255" width="12.42578125" style="286" bestFit="1" customWidth="1"/>
    <col min="256" max="256" width="7.5703125" style="286" customWidth="1"/>
    <col min="257" max="257" width="2.5703125" style="286" customWidth="1"/>
    <col min="258" max="258" width="20" style="286" customWidth="1"/>
    <col min="259" max="259" width="20.42578125" style="286" customWidth="1"/>
    <col min="260" max="260" width="19.42578125" style="286" customWidth="1"/>
    <col min="261" max="261" width="11" style="286" customWidth="1"/>
    <col min="262" max="262" width="10.140625" style="286" customWidth="1"/>
    <col min="263" max="263" width="9.140625" style="286"/>
    <col min="264" max="264" width="16.7109375" style="286" customWidth="1"/>
    <col min="265" max="265" width="9.85546875" style="286" customWidth="1"/>
    <col min="266" max="266" width="2.5703125" style="286" bestFit="1" customWidth="1"/>
    <col min="267" max="267" width="9.140625" style="286"/>
    <col min="268" max="268" width="9" style="286" customWidth="1"/>
    <col min="269" max="508" width="9.140625" style="286"/>
    <col min="509" max="509" width="5.5703125" style="286" customWidth="1"/>
    <col min="510" max="510" width="44.7109375" style="286" customWidth="1"/>
    <col min="511" max="511" width="12.42578125" style="286" bestFit="1" customWidth="1"/>
    <col min="512" max="512" width="7.5703125" style="286" customWidth="1"/>
    <col min="513" max="513" width="2.5703125" style="286" customWidth="1"/>
    <col min="514" max="514" width="20" style="286" customWidth="1"/>
    <col min="515" max="515" width="20.42578125" style="286" customWidth="1"/>
    <col min="516" max="516" width="19.42578125" style="286" customWidth="1"/>
    <col min="517" max="517" width="11" style="286" customWidth="1"/>
    <col min="518" max="518" width="10.140625" style="286" customWidth="1"/>
    <col min="519" max="519" width="9.140625" style="286"/>
    <col min="520" max="520" width="16.7109375" style="286" customWidth="1"/>
    <col min="521" max="521" width="9.85546875" style="286" customWidth="1"/>
    <col min="522" max="522" width="2.5703125" style="286" bestFit="1" customWidth="1"/>
    <col min="523" max="523" width="9.140625" style="286"/>
    <col min="524" max="524" width="9" style="286" customWidth="1"/>
    <col min="525" max="764" width="9.140625" style="286"/>
    <col min="765" max="765" width="5.5703125" style="286" customWidth="1"/>
    <col min="766" max="766" width="44.7109375" style="286" customWidth="1"/>
    <col min="767" max="767" width="12.42578125" style="286" bestFit="1" customWidth="1"/>
    <col min="768" max="768" width="7.5703125" style="286" customWidth="1"/>
    <col min="769" max="769" width="2.5703125" style="286" customWidth="1"/>
    <col min="770" max="770" width="20" style="286" customWidth="1"/>
    <col min="771" max="771" width="20.42578125" style="286" customWidth="1"/>
    <col min="772" max="772" width="19.42578125" style="286" customWidth="1"/>
    <col min="773" max="773" width="11" style="286" customWidth="1"/>
    <col min="774" max="774" width="10.140625" style="286" customWidth="1"/>
    <col min="775" max="775" width="9.140625" style="286"/>
    <col min="776" max="776" width="16.7109375" style="286" customWidth="1"/>
    <col min="777" max="777" width="9.85546875" style="286" customWidth="1"/>
    <col min="778" max="778" width="2.5703125" style="286" bestFit="1" customWidth="1"/>
    <col min="779" max="779" width="9.140625" style="286"/>
    <col min="780" max="780" width="9" style="286" customWidth="1"/>
    <col min="781" max="1020" width="9.140625" style="286"/>
    <col min="1021" max="1021" width="5.5703125" style="286" customWidth="1"/>
    <col min="1022" max="1022" width="44.7109375" style="286" customWidth="1"/>
    <col min="1023" max="1023" width="12.42578125" style="286" bestFit="1" customWidth="1"/>
    <col min="1024" max="1024" width="7.5703125" style="286" customWidth="1"/>
    <col min="1025" max="1025" width="2.5703125" style="286" customWidth="1"/>
    <col min="1026" max="1026" width="20" style="286" customWidth="1"/>
    <col min="1027" max="1027" width="20.42578125" style="286" customWidth="1"/>
    <col min="1028" max="1028" width="19.42578125" style="286" customWidth="1"/>
    <col min="1029" max="1029" width="11" style="286" customWidth="1"/>
    <col min="1030" max="1030" width="10.140625" style="286" customWidth="1"/>
    <col min="1031" max="1031" width="9.140625" style="286"/>
    <col min="1032" max="1032" width="16.7109375" style="286" customWidth="1"/>
    <col min="1033" max="1033" width="9.85546875" style="286" customWidth="1"/>
    <col min="1034" max="1034" width="2.5703125" style="286" bestFit="1" customWidth="1"/>
    <col min="1035" max="1035" width="9.140625" style="286"/>
    <col min="1036" max="1036" width="9" style="286" customWidth="1"/>
    <col min="1037" max="1276" width="9.140625" style="286"/>
    <col min="1277" max="1277" width="5.5703125" style="286" customWidth="1"/>
    <col min="1278" max="1278" width="44.7109375" style="286" customWidth="1"/>
    <col min="1279" max="1279" width="12.42578125" style="286" bestFit="1" customWidth="1"/>
    <col min="1280" max="1280" width="7.5703125" style="286" customWidth="1"/>
    <col min="1281" max="1281" width="2.5703125" style="286" customWidth="1"/>
    <col min="1282" max="1282" width="20" style="286" customWidth="1"/>
    <col min="1283" max="1283" width="20.42578125" style="286" customWidth="1"/>
    <col min="1284" max="1284" width="19.42578125" style="286" customWidth="1"/>
    <col min="1285" max="1285" width="11" style="286" customWidth="1"/>
    <col min="1286" max="1286" width="10.140625" style="286" customWidth="1"/>
    <col min="1287" max="1287" width="9.140625" style="286"/>
    <col min="1288" max="1288" width="16.7109375" style="286" customWidth="1"/>
    <col min="1289" max="1289" width="9.85546875" style="286" customWidth="1"/>
    <col min="1290" max="1290" width="2.5703125" style="286" bestFit="1" customWidth="1"/>
    <col min="1291" max="1291" width="9.140625" style="286"/>
    <col min="1292" max="1292" width="9" style="286" customWidth="1"/>
    <col min="1293" max="1532" width="9.140625" style="286"/>
    <col min="1533" max="1533" width="5.5703125" style="286" customWidth="1"/>
    <col min="1534" max="1534" width="44.7109375" style="286" customWidth="1"/>
    <col min="1535" max="1535" width="12.42578125" style="286" bestFit="1" customWidth="1"/>
    <col min="1536" max="1536" width="7.5703125" style="286" customWidth="1"/>
    <col min="1537" max="1537" width="2.5703125" style="286" customWidth="1"/>
    <col min="1538" max="1538" width="20" style="286" customWidth="1"/>
    <col min="1539" max="1539" width="20.42578125" style="286" customWidth="1"/>
    <col min="1540" max="1540" width="19.42578125" style="286" customWidth="1"/>
    <col min="1541" max="1541" width="11" style="286" customWidth="1"/>
    <col min="1542" max="1542" width="10.140625" style="286" customWidth="1"/>
    <col min="1543" max="1543" width="9.140625" style="286"/>
    <col min="1544" max="1544" width="16.7109375" style="286" customWidth="1"/>
    <col min="1545" max="1545" width="9.85546875" style="286" customWidth="1"/>
    <col min="1546" max="1546" width="2.5703125" style="286" bestFit="1" customWidth="1"/>
    <col min="1547" max="1547" width="9.140625" style="286"/>
    <col min="1548" max="1548" width="9" style="286" customWidth="1"/>
    <col min="1549" max="1788" width="9.140625" style="286"/>
    <col min="1789" max="1789" width="5.5703125" style="286" customWidth="1"/>
    <col min="1790" max="1790" width="44.7109375" style="286" customWidth="1"/>
    <col min="1791" max="1791" width="12.42578125" style="286" bestFit="1" customWidth="1"/>
    <col min="1792" max="1792" width="7.5703125" style="286" customWidth="1"/>
    <col min="1793" max="1793" width="2.5703125" style="286" customWidth="1"/>
    <col min="1794" max="1794" width="20" style="286" customWidth="1"/>
    <col min="1795" max="1795" width="20.42578125" style="286" customWidth="1"/>
    <col min="1796" max="1796" width="19.42578125" style="286" customWidth="1"/>
    <col min="1797" max="1797" width="11" style="286" customWidth="1"/>
    <col min="1798" max="1798" width="10.140625" style="286" customWidth="1"/>
    <col min="1799" max="1799" width="9.140625" style="286"/>
    <col min="1800" max="1800" width="16.7109375" style="286" customWidth="1"/>
    <col min="1801" max="1801" width="9.85546875" style="286" customWidth="1"/>
    <col min="1802" max="1802" width="2.5703125" style="286" bestFit="1" customWidth="1"/>
    <col min="1803" max="1803" width="9.140625" style="286"/>
    <col min="1804" max="1804" width="9" style="286" customWidth="1"/>
    <col min="1805" max="2044" width="9.140625" style="286"/>
    <col min="2045" max="2045" width="5.5703125" style="286" customWidth="1"/>
    <col min="2046" max="2046" width="44.7109375" style="286" customWidth="1"/>
    <col min="2047" max="2047" width="12.42578125" style="286" bestFit="1" customWidth="1"/>
    <col min="2048" max="2048" width="7.5703125" style="286" customWidth="1"/>
    <col min="2049" max="2049" width="2.5703125" style="286" customWidth="1"/>
    <col min="2050" max="2050" width="20" style="286" customWidth="1"/>
    <col min="2051" max="2051" width="20.42578125" style="286" customWidth="1"/>
    <col min="2052" max="2052" width="19.42578125" style="286" customWidth="1"/>
    <col min="2053" max="2053" width="11" style="286" customWidth="1"/>
    <col min="2054" max="2054" width="10.140625" style="286" customWidth="1"/>
    <col min="2055" max="2055" width="9.140625" style="286"/>
    <col min="2056" max="2056" width="16.7109375" style="286" customWidth="1"/>
    <col min="2057" max="2057" width="9.85546875" style="286" customWidth="1"/>
    <col min="2058" max="2058" width="2.5703125" style="286" bestFit="1" customWidth="1"/>
    <col min="2059" max="2059" width="9.140625" style="286"/>
    <col min="2060" max="2060" width="9" style="286" customWidth="1"/>
    <col min="2061" max="2300" width="9.140625" style="286"/>
    <col min="2301" max="2301" width="5.5703125" style="286" customWidth="1"/>
    <col min="2302" max="2302" width="44.7109375" style="286" customWidth="1"/>
    <col min="2303" max="2303" width="12.42578125" style="286" bestFit="1" customWidth="1"/>
    <col min="2304" max="2304" width="7.5703125" style="286" customWidth="1"/>
    <col min="2305" max="2305" width="2.5703125" style="286" customWidth="1"/>
    <col min="2306" max="2306" width="20" style="286" customWidth="1"/>
    <col min="2307" max="2307" width="20.42578125" style="286" customWidth="1"/>
    <col min="2308" max="2308" width="19.42578125" style="286" customWidth="1"/>
    <col min="2309" max="2309" width="11" style="286" customWidth="1"/>
    <col min="2310" max="2310" width="10.140625" style="286" customWidth="1"/>
    <col min="2311" max="2311" width="9.140625" style="286"/>
    <col min="2312" max="2312" width="16.7109375" style="286" customWidth="1"/>
    <col min="2313" max="2313" width="9.85546875" style="286" customWidth="1"/>
    <col min="2314" max="2314" width="2.5703125" style="286" bestFit="1" customWidth="1"/>
    <col min="2315" max="2315" width="9.140625" style="286"/>
    <col min="2316" max="2316" width="9" style="286" customWidth="1"/>
    <col min="2317" max="2556" width="9.140625" style="286"/>
    <col min="2557" max="2557" width="5.5703125" style="286" customWidth="1"/>
    <col min="2558" max="2558" width="44.7109375" style="286" customWidth="1"/>
    <col min="2559" max="2559" width="12.42578125" style="286" bestFit="1" customWidth="1"/>
    <col min="2560" max="2560" width="7.5703125" style="286" customWidth="1"/>
    <col min="2561" max="2561" width="2.5703125" style="286" customWidth="1"/>
    <col min="2562" max="2562" width="20" style="286" customWidth="1"/>
    <col min="2563" max="2563" width="20.42578125" style="286" customWidth="1"/>
    <col min="2564" max="2564" width="19.42578125" style="286" customWidth="1"/>
    <col min="2565" max="2565" width="11" style="286" customWidth="1"/>
    <col min="2566" max="2566" width="10.140625" style="286" customWidth="1"/>
    <col min="2567" max="2567" width="9.140625" style="286"/>
    <col min="2568" max="2568" width="16.7109375" style="286" customWidth="1"/>
    <col min="2569" max="2569" width="9.85546875" style="286" customWidth="1"/>
    <col min="2570" max="2570" width="2.5703125" style="286" bestFit="1" customWidth="1"/>
    <col min="2571" max="2571" width="9.140625" style="286"/>
    <col min="2572" max="2572" width="9" style="286" customWidth="1"/>
    <col min="2573" max="2812" width="9.140625" style="286"/>
    <col min="2813" max="2813" width="5.5703125" style="286" customWidth="1"/>
    <col min="2814" max="2814" width="44.7109375" style="286" customWidth="1"/>
    <col min="2815" max="2815" width="12.42578125" style="286" bestFit="1" customWidth="1"/>
    <col min="2816" max="2816" width="7.5703125" style="286" customWidth="1"/>
    <col min="2817" max="2817" width="2.5703125" style="286" customWidth="1"/>
    <col min="2818" max="2818" width="20" style="286" customWidth="1"/>
    <col min="2819" max="2819" width="20.42578125" style="286" customWidth="1"/>
    <col min="2820" max="2820" width="19.42578125" style="286" customWidth="1"/>
    <col min="2821" max="2821" width="11" style="286" customWidth="1"/>
    <col min="2822" max="2822" width="10.140625" style="286" customWidth="1"/>
    <col min="2823" max="2823" width="9.140625" style="286"/>
    <col min="2824" max="2824" width="16.7109375" style="286" customWidth="1"/>
    <col min="2825" max="2825" width="9.85546875" style="286" customWidth="1"/>
    <col min="2826" max="2826" width="2.5703125" style="286" bestFit="1" customWidth="1"/>
    <col min="2827" max="2827" width="9.140625" style="286"/>
    <col min="2828" max="2828" width="9" style="286" customWidth="1"/>
    <col min="2829" max="3068" width="9.140625" style="286"/>
    <col min="3069" max="3069" width="5.5703125" style="286" customWidth="1"/>
    <col min="3070" max="3070" width="44.7109375" style="286" customWidth="1"/>
    <col min="3071" max="3071" width="12.42578125" style="286" bestFit="1" customWidth="1"/>
    <col min="3072" max="3072" width="7.5703125" style="286" customWidth="1"/>
    <col min="3073" max="3073" width="2.5703125" style="286" customWidth="1"/>
    <col min="3074" max="3074" width="20" style="286" customWidth="1"/>
    <col min="3075" max="3075" width="20.42578125" style="286" customWidth="1"/>
    <col min="3076" max="3076" width="19.42578125" style="286" customWidth="1"/>
    <col min="3077" max="3077" width="11" style="286" customWidth="1"/>
    <col min="3078" max="3078" width="10.140625" style="286" customWidth="1"/>
    <col min="3079" max="3079" width="9.140625" style="286"/>
    <col min="3080" max="3080" width="16.7109375" style="286" customWidth="1"/>
    <col min="3081" max="3081" width="9.85546875" style="286" customWidth="1"/>
    <col min="3082" max="3082" width="2.5703125" style="286" bestFit="1" customWidth="1"/>
    <col min="3083" max="3083" width="9.140625" style="286"/>
    <col min="3084" max="3084" width="9" style="286" customWidth="1"/>
    <col min="3085" max="3324" width="9.140625" style="286"/>
    <col min="3325" max="3325" width="5.5703125" style="286" customWidth="1"/>
    <col min="3326" max="3326" width="44.7109375" style="286" customWidth="1"/>
    <col min="3327" max="3327" width="12.42578125" style="286" bestFit="1" customWidth="1"/>
    <col min="3328" max="3328" width="7.5703125" style="286" customWidth="1"/>
    <col min="3329" max="3329" width="2.5703125" style="286" customWidth="1"/>
    <col min="3330" max="3330" width="20" style="286" customWidth="1"/>
    <col min="3331" max="3331" width="20.42578125" style="286" customWidth="1"/>
    <col min="3332" max="3332" width="19.42578125" style="286" customWidth="1"/>
    <col min="3333" max="3333" width="11" style="286" customWidth="1"/>
    <col min="3334" max="3334" width="10.140625" style="286" customWidth="1"/>
    <col min="3335" max="3335" width="9.140625" style="286"/>
    <col min="3336" max="3336" width="16.7109375" style="286" customWidth="1"/>
    <col min="3337" max="3337" width="9.85546875" style="286" customWidth="1"/>
    <col min="3338" max="3338" width="2.5703125" style="286" bestFit="1" customWidth="1"/>
    <col min="3339" max="3339" width="9.140625" style="286"/>
    <col min="3340" max="3340" width="9" style="286" customWidth="1"/>
    <col min="3341" max="3580" width="9.140625" style="286"/>
    <col min="3581" max="3581" width="5.5703125" style="286" customWidth="1"/>
    <col min="3582" max="3582" width="44.7109375" style="286" customWidth="1"/>
    <col min="3583" max="3583" width="12.42578125" style="286" bestFit="1" customWidth="1"/>
    <col min="3584" max="3584" width="7.5703125" style="286" customWidth="1"/>
    <col min="3585" max="3585" width="2.5703125" style="286" customWidth="1"/>
    <col min="3586" max="3586" width="20" style="286" customWidth="1"/>
    <col min="3587" max="3587" width="20.42578125" style="286" customWidth="1"/>
    <col min="3588" max="3588" width="19.42578125" style="286" customWidth="1"/>
    <col min="3589" max="3589" width="11" style="286" customWidth="1"/>
    <col min="3590" max="3590" width="10.140625" style="286" customWidth="1"/>
    <col min="3591" max="3591" width="9.140625" style="286"/>
    <col min="3592" max="3592" width="16.7109375" style="286" customWidth="1"/>
    <col min="3593" max="3593" width="9.85546875" style="286" customWidth="1"/>
    <col min="3594" max="3594" width="2.5703125" style="286" bestFit="1" customWidth="1"/>
    <col min="3595" max="3595" width="9.140625" style="286"/>
    <col min="3596" max="3596" width="9" style="286" customWidth="1"/>
    <col min="3597" max="3836" width="9.140625" style="286"/>
    <col min="3837" max="3837" width="5.5703125" style="286" customWidth="1"/>
    <col min="3838" max="3838" width="44.7109375" style="286" customWidth="1"/>
    <col min="3839" max="3839" width="12.42578125" style="286" bestFit="1" customWidth="1"/>
    <col min="3840" max="3840" width="7.5703125" style="286" customWidth="1"/>
    <col min="3841" max="3841" width="2.5703125" style="286" customWidth="1"/>
    <col min="3842" max="3842" width="20" style="286" customWidth="1"/>
    <col min="3843" max="3843" width="20.42578125" style="286" customWidth="1"/>
    <col min="3844" max="3844" width="19.42578125" style="286" customWidth="1"/>
    <col min="3845" max="3845" width="11" style="286" customWidth="1"/>
    <col min="3846" max="3846" width="10.140625" style="286" customWidth="1"/>
    <col min="3847" max="3847" width="9.140625" style="286"/>
    <col min="3848" max="3848" width="16.7109375" style="286" customWidth="1"/>
    <col min="3849" max="3849" width="9.85546875" style="286" customWidth="1"/>
    <col min="3850" max="3850" width="2.5703125" style="286" bestFit="1" customWidth="1"/>
    <col min="3851" max="3851" width="9.140625" style="286"/>
    <col min="3852" max="3852" width="9" style="286" customWidth="1"/>
    <col min="3853" max="4092" width="9.140625" style="286"/>
    <col min="4093" max="4093" width="5.5703125" style="286" customWidth="1"/>
    <col min="4094" max="4094" width="44.7109375" style="286" customWidth="1"/>
    <col min="4095" max="4095" width="12.42578125" style="286" bestFit="1" customWidth="1"/>
    <col min="4096" max="4096" width="7.5703125" style="286" customWidth="1"/>
    <col min="4097" max="4097" width="2.5703125" style="286" customWidth="1"/>
    <col min="4098" max="4098" width="20" style="286" customWidth="1"/>
    <col min="4099" max="4099" width="20.42578125" style="286" customWidth="1"/>
    <col min="4100" max="4100" width="19.42578125" style="286" customWidth="1"/>
    <col min="4101" max="4101" width="11" style="286" customWidth="1"/>
    <col min="4102" max="4102" width="10.140625" style="286" customWidth="1"/>
    <col min="4103" max="4103" width="9.140625" style="286"/>
    <col min="4104" max="4104" width="16.7109375" style="286" customWidth="1"/>
    <col min="4105" max="4105" width="9.85546875" style="286" customWidth="1"/>
    <col min="4106" max="4106" width="2.5703125" style="286" bestFit="1" customWidth="1"/>
    <col min="4107" max="4107" width="9.140625" style="286"/>
    <col min="4108" max="4108" width="9" style="286" customWidth="1"/>
    <col min="4109" max="4348" width="9.140625" style="286"/>
    <col min="4349" max="4349" width="5.5703125" style="286" customWidth="1"/>
    <col min="4350" max="4350" width="44.7109375" style="286" customWidth="1"/>
    <col min="4351" max="4351" width="12.42578125" style="286" bestFit="1" customWidth="1"/>
    <col min="4352" max="4352" width="7.5703125" style="286" customWidth="1"/>
    <col min="4353" max="4353" width="2.5703125" style="286" customWidth="1"/>
    <col min="4354" max="4354" width="20" style="286" customWidth="1"/>
    <col min="4355" max="4355" width="20.42578125" style="286" customWidth="1"/>
    <col min="4356" max="4356" width="19.42578125" style="286" customWidth="1"/>
    <col min="4357" max="4357" width="11" style="286" customWidth="1"/>
    <col min="4358" max="4358" width="10.140625" style="286" customWidth="1"/>
    <col min="4359" max="4359" width="9.140625" style="286"/>
    <col min="4360" max="4360" width="16.7109375" style="286" customWidth="1"/>
    <col min="4361" max="4361" width="9.85546875" style="286" customWidth="1"/>
    <col min="4362" max="4362" width="2.5703125" style="286" bestFit="1" customWidth="1"/>
    <col min="4363" max="4363" width="9.140625" style="286"/>
    <col min="4364" max="4364" width="9" style="286" customWidth="1"/>
    <col min="4365" max="4604" width="9.140625" style="286"/>
    <col min="4605" max="4605" width="5.5703125" style="286" customWidth="1"/>
    <col min="4606" max="4606" width="44.7109375" style="286" customWidth="1"/>
    <col min="4607" max="4607" width="12.42578125" style="286" bestFit="1" customWidth="1"/>
    <col min="4608" max="4608" width="7.5703125" style="286" customWidth="1"/>
    <col min="4609" max="4609" width="2.5703125" style="286" customWidth="1"/>
    <col min="4610" max="4610" width="20" style="286" customWidth="1"/>
    <col min="4611" max="4611" width="20.42578125" style="286" customWidth="1"/>
    <col min="4612" max="4612" width="19.42578125" style="286" customWidth="1"/>
    <col min="4613" max="4613" width="11" style="286" customWidth="1"/>
    <col min="4614" max="4614" width="10.140625" style="286" customWidth="1"/>
    <col min="4615" max="4615" width="9.140625" style="286"/>
    <col min="4616" max="4616" width="16.7109375" style="286" customWidth="1"/>
    <col min="4617" max="4617" width="9.85546875" style="286" customWidth="1"/>
    <col min="4618" max="4618" width="2.5703125" style="286" bestFit="1" customWidth="1"/>
    <col min="4619" max="4619" width="9.140625" style="286"/>
    <col min="4620" max="4620" width="9" style="286" customWidth="1"/>
    <col min="4621" max="4860" width="9.140625" style="286"/>
    <col min="4861" max="4861" width="5.5703125" style="286" customWidth="1"/>
    <col min="4862" max="4862" width="44.7109375" style="286" customWidth="1"/>
    <col min="4863" max="4863" width="12.42578125" style="286" bestFit="1" customWidth="1"/>
    <col min="4864" max="4864" width="7.5703125" style="286" customWidth="1"/>
    <col min="4865" max="4865" width="2.5703125" style="286" customWidth="1"/>
    <col min="4866" max="4866" width="20" style="286" customWidth="1"/>
    <col min="4867" max="4867" width="20.42578125" style="286" customWidth="1"/>
    <col min="4868" max="4868" width="19.42578125" style="286" customWidth="1"/>
    <col min="4869" max="4869" width="11" style="286" customWidth="1"/>
    <col min="4870" max="4870" width="10.140625" style="286" customWidth="1"/>
    <col min="4871" max="4871" width="9.140625" style="286"/>
    <col min="4872" max="4872" width="16.7109375" style="286" customWidth="1"/>
    <col min="4873" max="4873" width="9.85546875" style="286" customWidth="1"/>
    <col min="4874" max="4874" width="2.5703125" style="286" bestFit="1" customWidth="1"/>
    <col min="4875" max="4875" width="9.140625" style="286"/>
    <col min="4876" max="4876" width="9" style="286" customWidth="1"/>
    <col min="4877" max="5116" width="9.140625" style="286"/>
    <col min="5117" max="5117" width="5.5703125" style="286" customWidth="1"/>
    <col min="5118" max="5118" width="44.7109375" style="286" customWidth="1"/>
    <col min="5119" max="5119" width="12.42578125" style="286" bestFit="1" customWidth="1"/>
    <col min="5120" max="5120" width="7.5703125" style="286" customWidth="1"/>
    <col min="5121" max="5121" width="2.5703125" style="286" customWidth="1"/>
    <col min="5122" max="5122" width="20" style="286" customWidth="1"/>
    <col min="5123" max="5123" width="20.42578125" style="286" customWidth="1"/>
    <col min="5124" max="5124" width="19.42578125" style="286" customWidth="1"/>
    <col min="5125" max="5125" width="11" style="286" customWidth="1"/>
    <col min="5126" max="5126" width="10.140625" style="286" customWidth="1"/>
    <col min="5127" max="5127" width="9.140625" style="286"/>
    <col min="5128" max="5128" width="16.7109375" style="286" customWidth="1"/>
    <col min="5129" max="5129" width="9.85546875" style="286" customWidth="1"/>
    <col min="5130" max="5130" width="2.5703125" style="286" bestFit="1" customWidth="1"/>
    <col min="5131" max="5131" width="9.140625" style="286"/>
    <col min="5132" max="5132" width="9" style="286" customWidth="1"/>
    <col min="5133" max="5372" width="9.140625" style="286"/>
    <col min="5373" max="5373" width="5.5703125" style="286" customWidth="1"/>
    <col min="5374" max="5374" width="44.7109375" style="286" customWidth="1"/>
    <col min="5375" max="5375" width="12.42578125" style="286" bestFit="1" customWidth="1"/>
    <col min="5376" max="5376" width="7.5703125" style="286" customWidth="1"/>
    <col min="5377" max="5377" width="2.5703125" style="286" customWidth="1"/>
    <col min="5378" max="5378" width="20" style="286" customWidth="1"/>
    <col min="5379" max="5379" width="20.42578125" style="286" customWidth="1"/>
    <col min="5380" max="5380" width="19.42578125" style="286" customWidth="1"/>
    <col min="5381" max="5381" width="11" style="286" customWidth="1"/>
    <col min="5382" max="5382" width="10.140625" style="286" customWidth="1"/>
    <col min="5383" max="5383" width="9.140625" style="286"/>
    <col min="5384" max="5384" width="16.7109375" style="286" customWidth="1"/>
    <col min="5385" max="5385" width="9.85546875" style="286" customWidth="1"/>
    <col min="5386" max="5386" width="2.5703125" style="286" bestFit="1" customWidth="1"/>
    <col min="5387" max="5387" width="9.140625" style="286"/>
    <col min="5388" max="5388" width="9" style="286" customWidth="1"/>
    <col min="5389" max="5628" width="9.140625" style="286"/>
    <col min="5629" max="5629" width="5.5703125" style="286" customWidth="1"/>
    <col min="5630" max="5630" width="44.7109375" style="286" customWidth="1"/>
    <col min="5631" max="5631" width="12.42578125" style="286" bestFit="1" customWidth="1"/>
    <col min="5632" max="5632" width="7.5703125" style="286" customWidth="1"/>
    <col min="5633" max="5633" width="2.5703125" style="286" customWidth="1"/>
    <col min="5634" max="5634" width="20" style="286" customWidth="1"/>
    <col min="5635" max="5635" width="20.42578125" style="286" customWidth="1"/>
    <col min="5636" max="5636" width="19.42578125" style="286" customWidth="1"/>
    <col min="5637" max="5637" width="11" style="286" customWidth="1"/>
    <col min="5638" max="5638" width="10.140625" style="286" customWidth="1"/>
    <col min="5639" max="5639" width="9.140625" style="286"/>
    <col min="5640" max="5640" width="16.7109375" style="286" customWidth="1"/>
    <col min="5641" max="5641" width="9.85546875" style="286" customWidth="1"/>
    <col min="5642" max="5642" width="2.5703125" style="286" bestFit="1" customWidth="1"/>
    <col min="5643" max="5643" width="9.140625" style="286"/>
    <col min="5644" max="5644" width="9" style="286" customWidth="1"/>
    <col min="5645" max="5884" width="9.140625" style="286"/>
    <col min="5885" max="5885" width="5.5703125" style="286" customWidth="1"/>
    <col min="5886" max="5886" width="44.7109375" style="286" customWidth="1"/>
    <col min="5887" max="5887" width="12.42578125" style="286" bestFit="1" customWidth="1"/>
    <col min="5888" max="5888" width="7.5703125" style="286" customWidth="1"/>
    <col min="5889" max="5889" width="2.5703125" style="286" customWidth="1"/>
    <col min="5890" max="5890" width="20" style="286" customWidth="1"/>
    <col min="5891" max="5891" width="20.42578125" style="286" customWidth="1"/>
    <col min="5892" max="5892" width="19.42578125" style="286" customWidth="1"/>
    <col min="5893" max="5893" width="11" style="286" customWidth="1"/>
    <col min="5894" max="5894" width="10.140625" style="286" customWidth="1"/>
    <col min="5895" max="5895" width="9.140625" style="286"/>
    <col min="5896" max="5896" width="16.7109375" style="286" customWidth="1"/>
    <col min="5897" max="5897" width="9.85546875" style="286" customWidth="1"/>
    <col min="5898" max="5898" width="2.5703125" style="286" bestFit="1" customWidth="1"/>
    <col min="5899" max="5899" width="9.140625" style="286"/>
    <col min="5900" max="5900" width="9" style="286" customWidth="1"/>
    <col min="5901" max="6140" width="9.140625" style="286"/>
    <col min="6141" max="6141" width="5.5703125" style="286" customWidth="1"/>
    <col min="6142" max="6142" width="44.7109375" style="286" customWidth="1"/>
    <col min="6143" max="6143" width="12.42578125" style="286" bestFit="1" customWidth="1"/>
    <col min="6144" max="6144" width="7.5703125" style="286" customWidth="1"/>
    <col min="6145" max="6145" width="2.5703125" style="286" customWidth="1"/>
    <col min="6146" max="6146" width="20" style="286" customWidth="1"/>
    <col min="6147" max="6147" width="20.42578125" style="286" customWidth="1"/>
    <col min="6148" max="6148" width="19.42578125" style="286" customWidth="1"/>
    <col min="6149" max="6149" width="11" style="286" customWidth="1"/>
    <col min="6150" max="6150" width="10.140625" style="286" customWidth="1"/>
    <col min="6151" max="6151" width="9.140625" style="286"/>
    <col min="6152" max="6152" width="16.7109375" style="286" customWidth="1"/>
    <col min="6153" max="6153" width="9.85546875" style="286" customWidth="1"/>
    <col min="6154" max="6154" width="2.5703125" style="286" bestFit="1" customWidth="1"/>
    <col min="6155" max="6155" width="9.140625" style="286"/>
    <col min="6156" max="6156" width="9" style="286" customWidth="1"/>
    <col min="6157" max="6396" width="9.140625" style="286"/>
    <col min="6397" max="6397" width="5.5703125" style="286" customWidth="1"/>
    <col min="6398" max="6398" width="44.7109375" style="286" customWidth="1"/>
    <col min="6399" max="6399" width="12.42578125" style="286" bestFit="1" customWidth="1"/>
    <col min="6400" max="6400" width="7.5703125" style="286" customWidth="1"/>
    <col min="6401" max="6401" width="2.5703125" style="286" customWidth="1"/>
    <col min="6402" max="6402" width="20" style="286" customWidth="1"/>
    <col min="6403" max="6403" width="20.42578125" style="286" customWidth="1"/>
    <col min="6404" max="6404" width="19.42578125" style="286" customWidth="1"/>
    <col min="6405" max="6405" width="11" style="286" customWidth="1"/>
    <col min="6406" max="6406" width="10.140625" style="286" customWidth="1"/>
    <col min="6407" max="6407" width="9.140625" style="286"/>
    <col min="6408" max="6408" width="16.7109375" style="286" customWidth="1"/>
    <col min="6409" max="6409" width="9.85546875" style="286" customWidth="1"/>
    <col min="6410" max="6410" width="2.5703125" style="286" bestFit="1" customWidth="1"/>
    <col min="6411" max="6411" width="9.140625" style="286"/>
    <col min="6412" max="6412" width="9" style="286" customWidth="1"/>
    <col min="6413" max="6652" width="9.140625" style="286"/>
    <col min="6653" max="6653" width="5.5703125" style="286" customWidth="1"/>
    <col min="6654" max="6654" width="44.7109375" style="286" customWidth="1"/>
    <col min="6655" max="6655" width="12.42578125" style="286" bestFit="1" customWidth="1"/>
    <col min="6656" max="6656" width="7.5703125" style="286" customWidth="1"/>
    <col min="6657" max="6657" width="2.5703125" style="286" customWidth="1"/>
    <col min="6658" max="6658" width="20" style="286" customWidth="1"/>
    <col min="6659" max="6659" width="20.42578125" style="286" customWidth="1"/>
    <col min="6660" max="6660" width="19.42578125" style="286" customWidth="1"/>
    <col min="6661" max="6661" width="11" style="286" customWidth="1"/>
    <col min="6662" max="6662" width="10.140625" style="286" customWidth="1"/>
    <col min="6663" max="6663" width="9.140625" style="286"/>
    <col min="6664" max="6664" width="16.7109375" style="286" customWidth="1"/>
    <col min="6665" max="6665" width="9.85546875" style="286" customWidth="1"/>
    <col min="6666" max="6666" width="2.5703125" style="286" bestFit="1" customWidth="1"/>
    <col min="6667" max="6667" width="9.140625" style="286"/>
    <col min="6668" max="6668" width="9" style="286" customWidth="1"/>
    <col min="6669" max="6908" width="9.140625" style="286"/>
    <col min="6909" max="6909" width="5.5703125" style="286" customWidth="1"/>
    <col min="6910" max="6910" width="44.7109375" style="286" customWidth="1"/>
    <col min="6911" max="6911" width="12.42578125" style="286" bestFit="1" customWidth="1"/>
    <col min="6912" max="6912" width="7.5703125" style="286" customWidth="1"/>
    <col min="6913" max="6913" width="2.5703125" style="286" customWidth="1"/>
    <col min="6914" max="6914" width="20" style="286" customWidth="1"/>
    <col min="6915" max="6915" width="20.42578125" style="286" customWidth="1"/>
    <col min="6916" max="6916" width="19.42578125" style="286" customWidth="1"/>
    <col min="6917" max="6917" width="11" style="286" customWidth="1"/>
    <col min="6918" max="6918" width="10.140625" style="286" customWidth="1"/>
    <col min="6919" max="6919" width="9.140625" style="286"/>
    <col min="6920" max="6920" width="16.7109375" style="286" customWidth="1"/>
    <col min="6921" max="6921" width="9.85546875" style="286" customWidth="1"/>
    <col min="6922" max="6922" width="2.5703125" style="286" bestFit="1" customWidth="1"/>
    <col min="6923" max="6923" width="9.140625" style="286"/>
    <col min="6924" max="6924" width="9" style="286" customWidth="1"/>
    <col min="6925" max="7164" width="9.140625" style="286"/>
    <col min="7165" max="7165" width="5.5703125" style="286" customWidth="1"/>
    <col min="7166" max="7166" width="44.7109375" style="286" customWidth="1"/>
    <col min="7167" max="7167" width="12.42578125" style="286" bestFit="1" customWidth="1"/>
    <col min="7168" max="7168" width="7.5703125" style="286" customWidth="1"/>
    <col min="7169" max="7169" width="2.5703125" style="286" customWidth="1"/>
    <col min="7170" max="7170" width="20" style="286" customWidth="1"/>
    <col min="7171" max="7171" width="20.42578125" style="286" customWidth="1"/>
    <col min="7172" max="7172" width="19.42578125" style="286" customWidth="1"/>
    <col min="7173" max="7173" width="11" style="286" customWidth="1"/>
    <col min="7174" max="7174" width="10.140625" style="286" customWidth="1"/>
    <col min="7175" max="7175" width="9.140625" style="286"/>
    <col min="7176" max="7176" width="16.7109375" style="286" customWidth="1"/>
    <col min="7177" max="7177" width="9.85546875" style="286" customWidth="1"/>
    <col min="7178" max="7178" width="2.5703125" style="286" bestFit="1" customWidth="1"/>
    <col min="7179" max="7179" width="9.140625" style="286"/>
    <col min="7180" max="7180" width="9" style="286" customWidth="1"/>
    <col min="7181" max="7420" width="9.140625" style="286"/>
    <col min="7421" max="7421" width="5.5703125" style="286" customWidth="1"/>
    <col min="7422" max="7422" width="44.7109375" style="286" customWidth="1"/>
    <col min="7423" max="7423" width="12.42578125" style="286" bestFit="1" customWidth="1"/>
    <col min="7424" max="7424" width="7.5703125" style="286" customWidth="1"/>
    <col min="7425" max="7425" width="2.5703125" style="286" customWidth="1"/>
    <col min="7426" max="7426" width="20" style="286" customWidth="1"/>
    <col min="7427" max="7427" width="20.42578125" style="286" customWidth="1"/>
    <col min="7428" max="7428" width="19.42578125" style="286" customWidth="1"/>
    <col min="7429" max="7429" width="11" style="286" customWidth="1"/>
    <col min="7430" max="7430" width="10.140625" style="286" customWidth="1"/>
    <col min="7431" max="7431" width="9.140625" style="286"/>
    <col min="7432" max="7432" width="16.7109375" style="286" customWidth="1"/>
    <col min="7433" max="7433" width="9.85546875" style="286" customWidth="1"/>
    <col min="7434" max="7434" width="2.5703125" style="286" bestFit="1" customWidth="1"/>
    <col min="7435" max="7435" width="9.140625" style="286"/>
    <col min="7436" max="7436" width="9" style="286" customWidth="1"/>
    <col min="7437" max="7676" width="9.140625" style="286"/>
    <col min="7677" max="7677" width="5.5703125" style="286" customWidth="1"/>
    <col min="7678" max="7678" width="44.7109375" style="286" customWidth="1"/>
    <col min="7679" max="7679" width="12.42578125" style="286" bestFit="1" customWidth="1"/>
    <col min="7680" max="7680" width="7.5703125" style="286" customWidth="1"/>
    <col min="7681" max="7681" width="2.5703125" style="286" customWidth="1"/>
    <col min="7682" max="7682" width="20" style="286" customWidth="1"/>
    <col min="7683" max="7683" width="20.42578125" style="286" customWidth="1"/>
    <col min="7684" max="7684" width="19.42578125" style="286" customWidth="1"/>
    <col min="7685" max="7685" width="11" style="286" customWidth="1"/>
    <col min="7686" max="7686" width="10.140625" style="286" customWidth="1"/>
    <col min="7687" max="7687" width="9.140625" style="286"/>
    <col min="7688" max="7688" width="16.7109375" style="286" customWidth="1"/>
    <col min="7689" max="7689" width="9.85546875" style="286" customWidth="1"/>
    <col min="7690" max="7690" width="2.5703125" style="286" bestFit="1" customWidth="1"/>
    <col min="7691" max="7691" width="9.140625" style="286"/>
    <col min="7692" max="7692" width="9" style="286" customWidth="1"/>
    <col min="7693" max="7932" width="9.140625" style="286"/>
    <col min="7933" max="7933" width="5.5703125" style="286" customWidth="1"/>
    <col min="7934" max="7934" width="44.7109375" style="286" customWidth="1"/>
    <col min="7935" max="7935" width="12.42578125" style="286" bestFit="1" customWidth="1"/>
    <col min="7936" max="7936" width="7.5703125" style="286" customWidth="1"/>
    <col min="7937" max="7937" width="2.5703125" style="286" customWidth="1"/>
    <col min="7938" max="7938" width="20" style="286" customWidth="1"/>
    <col min="7939" max="7939" width="20.42578125" style="286" customWidth="1"/>
    <col min="7940" max="7940" width="19.42578125" style="286" customWidth="1"/>
    <col min="7941" max="7941" width="11" style="286" customWidth="1"/>
    <col min="7942" max="7942" width="10.140625" style="286" customWidth="1"/>
    <col min="7943" max="7943" width="9.140625" style="286"/>
    <col min="7944" max="7944" width="16.7109375" style="286" customWidth="1"/>
    <col min="7945" max="7945" width="9.85546875" style="286" customWidth="1"/>
    <col min="7946" max="7946" width="2.5703125" style="286" bestFit="1" customWidth="1"/>
    <col min="7947" max="7947" width="9.140625" style="286"/>
    <col min="7948" max="7948" width="9" style="286" customWidth="1"/>
    <col min="7949" max="8188" width="9.140625" style="286"/>
    <col min="8189" max="8189" width="5.5703125" style="286" customWidth="1"/>
    <col min="8190" max="8190" width="44.7109375" style="286" customWidth="1"/>
    <col min="8191" max="8191" width="12.42578125" style="286" bestFit="1" customWidth="1"/>
    <col min="8192" max="8192" width="7.5703125" style="286" customWidth="1"/>
    <col min="8193" max="8193" width="2.5703125" style="286" customWidth="1"/>
    <col min="8194" max="8194" width="20" style="286" customWidth="1"/>
    <col min="8195" max="8195" width="20.42578125" style="286" customWidth="1"/>
    <col min="8196" max="8196" width="19.42578125" style="286" customWidth="1"/>
    <col min="8197" max="8197" width="11" style="286" customWidth="1"/>
    <col min="8198" max="8198" width="10.140625" style="286" customWidth="1"/>
    <col min="8199" max="8199" width="9.140625" style="286"/>
    <col min="8200" max="8200" width="16.7109375" style="286" customWidth="1"/>
    <col min="8201" max="8201" width="9.85546875" style="286" customWidth="1"/>
    <col min="8202" max="8202" width="2.5703125" style="286" bestFit="1" customWidth="1"/>
    <col min="8203" max="8203" width="9.140625" style="286"/>
    <col min="8204" max="8204" width="9" style="286" customWidth="1"/>
    <col min="8205" max="8444" width="9.140625" style="286"/>
    <col min="8445" max="8445" width="5.5703125" style="286" customWidth="1"/>
    <col min="8446" max="8446" width="44.7109375" style="286" customWidth="1"/>
    <col min="8447" max="8447" width="12.42578125" style="286" bestFit="1" customWidth="1"/>
    <col min="8448" max="8448" width="7.5703125" style="286" customWidth="1"/>
    <col min="8449" max="8449" width="2.5703125" style="286" customWidth="1"/>
    <col min="8450" max="8450" width="20" style="286" customWidth="1"/>
    <col min="8451" max="8451" width="20.42578125" style="286" customWidth="1"/>
    <col min="8452" max="8452" width="19.42578125" style="286" customWidth="1"/>
    <col min="8453" max="8453" width="11" style="286" customWidth="1"/>
    <col min="8454" max="8454" width="10.140625" style="286" customWidth="1"/>
    <col min="8455" max="8455" width="9.140625" style="286"/>
    <col min="8456" max="8456" width="16.7109375" style="286" customWidth="1"/>
    <col min="8457" max="8457" width="9.85546875" style="286" customWidth="1"/>
    <col min="8458" max="8458" width="2.5703125" style="286" bestFit="1" customWidth="1"/>
    <col min="8459" max="8459" width="9.140625" style="286"/>
    <col min="8460" max="8460" width="9" style="286" customWidth="1"/>
    <col min="8461" max="8700" width="9.140625" style="286"/>
    <col min="8701" max="8701" width="5.5703125" style="286" customWidth="1"/>
    <col min="8702" max="8702" width="44.7109375" style="286" customWidth="1"/>
    <col min="8703" max="8703" width="12.42578125" style="286" bestFit="1" customWidth="1"/>
    <col min="8704" max="8704" width="7.5703125" style="286" customWidth="1"/>
    <col min="8705" max="8705" width="2.5703125" style="286" customWidth="1"/>
    <col min="8706" max="8706" width="20" style="286" customWidth="1"/>
    <col min="8707" max="8707" width="20.42578125" style="286" customWidth="1"/>
    <col min="8708" max="8708" width="19.42578125" style="286" customWidth="1"/>
    <col min="8709" max="8709" width="11" style="286" customWidth="1"/>
    <col min="8710" max="8710" width="10.140625" style="286" customWidth="1"/>
    <col min="8711" max="8711" width="9.140625" style="286"/>
    <col min="8712" max="8712" width="16.7109375" style="286" customWidth="1"/>
    <col min="8713" max="8713" width="9.85546875" style="286" customWidth="1"/>
    <col min="8714" max="8714" width="2.5703125" style="286" bestFit="1" customWidth="1"/>
    <col min="8715" max="8715" width="9.140625" style="286"/>
    <col min="8716" max="8716" width="9" style="286" customWidth="1"/>
    <col min="8717" max="8956" width="9.140625" style="286"/>
    <col min="8957" max="8957" width="5.5703125" style="286" customWidth="1"/>
    <col min="8958" max="8958" width="44.7109375" style="286" customWidth="1"/>
    <col min="8959" max="8959" width="12.42578125" style="286" bestFit="1" customWidth="1"/>
    <col min="8960" max="8960" width="7.5703125" style="286" customWidth="1"/>
    <col min="8961" max="8961" width="2.5703125" style="286" customWidth="1"/>
    <col min="8962" max="8962" width="20" style="286" customWidth="1"/>
    <col min="8963" max="8963" width="20.42578125" style="286" customWidth="1"/>
    <col min="8964" max="8964" width="19.42578125" style="286" customWidth="1"/>
    <col min="8965" max="8965" width="11" style="286" customWidth="1"/>
    <col min="8966" max="8966" width="10.140625" style="286" customWidth="1"/>
    <col min="8967" max="8967" width="9.140625" style="286"/>
    <col min="8968" max="8968" width="16.7109375" style="286" customWidth="1"/>
    <col min="8969" max="8969" width="9.85546875" style="286" customWidth="1"/>
    <col min="8970" max="8970" width="2.5703125" style="286" bestFit="1" customWidth="1"/>
    <col min="8971" max="8971" width="9.140625" style="286"/>
    <col min="8972" max="8972" width="9" style="286" customWidth="1"/>
    <col min="8973" max="9212" width="9.140625" style="286"/>
    <col min="9213" max="9213" width="5.5703125" style="286" customWidth="1"/>
    <col min="9214" max="9214" width="44.7109375" style="286" customWidth="1"/>
    <col min="9215" max="9215" width="12.42578125" style="286" bestFit="1" customWidth="1"/>
    <col min="9216" max="9216" width="7.5703125" style="286" customWidth="1"/>
    <col min="9217" max="9217" width="2.5703125" style="286" customWidth="1"/>
    <col min="9218" max="9218" width="20" style="286" customWidth="1"/>
    <col min="9219" max="9219" width="20.42578125" style="286" customWidth="1"/>
    <col min="9220" max="9220" width="19.42578125" style="286" customWidth="1"/>
    <col min="9221" max="9221" width="11" style="286" customWidth="1"/>
    <col min="9222" max="9222" width="10.140625" style="286" customWidth="1"/>
    <col min="9223" max="9223" width="9.140625" style="286"/>
    <col min="9224" max="9224" width="16.7109375" style="286" customWidth="1"/>
    <col min="9225" max="9225" width="9.85546875" style="286" customWidth="1"/>
    <col min="9226" max="9226" width="2.5703125" style="286" bestFit="1" customWidth="1"/>
    <col min="9227" max="9227" width="9.140625" style="286"/>
    <col min="9228" max="9228" width="9" style="286" customWidth="1"/>
    <col min="9229" max="9468" width="9.140625" style="286"/>
    <col min="9469" max="9469" width="5.5703125" style="286" customWidth="1"/>
    <col min="9470" max="9470" width="44.7109375" style="286" customWidth="1"/>
    <col min="9471" max="9471" width="12.42578125" style="286" bestFit="1" customWidth="1"/>
    <col min="9472" max="9472" width="7.5703125" style="286" customWidth="1"/>
    <col min="9473" max="9473" width="2.5703125" style="286" customWidth="1"/>
    <col min="9474" max="9474" width="20" style="286" customWidth="1"/>
    <col min="9475" max="9475" width="20.42578125" style="286" customWidth="1"/>
    <col min="9476" max="9476" width="19.42578125" style="286" customWidth="1"/>
    <col min="9477" max="9477" width="11" style="286" customWidth="1"/>
    <col min="9478" max="9478" width="10.140625" style="286" customWidth="1"/>
    <col min="9479" max="9479" width="9.140625" style="286"/>
    <col min="9480" max="9480" width="16.7109375" style="286" customWidth="1"/>
    <col min="9481" max="9481" width="9.85546875" style="286" customWidth="1"/>
    <col min="9482" max="9482" width="2.5703125" style="286" bestFit="1" customWidth="1"/>
    <col min="9483" max="9483" width="9.140625" style="286"/>
    <col min="9484" max="9484" width="9" style="286" customWidth="1"/>
    <col min="9485" max="9724" width="9.140625" style="286"/>
    <col min="9725" max="9725" width="5.5703125" style="286" customWidth="1"/>
    <col min="9726" max="9726" width="44.7109375" style="286" customWidth="1"/>
    <col min="9727" max="9727" width="12.42578125" style="286" bestFit="1" customWidth="1"/>
    <col min="9728" max="9728" width="7.5703125" style="286" customWidth="1"/>
    <col min="9729" max="9729" width="2.5703125" style="286" customWidth="1"/>
    <col min="9730" max="9730" width="20" style="286" customWidth="1"/>
    <col min="9731" max="9731" width="20.42578125" style="286" customWidth="1"/>
    <col min="9732" max="9732" width="19.42578125" style="286" customWidth="1"/>
    <col min="9733" max="9733" width="11" style="286" customWidth="1"/>
    <col min="9734" max="9734" width="10.140625" style="286" customWidth="1"/>
    <col min="9735" max="9735" width="9.140625" style="286"/>
    <col min="9736" max="9736" width="16.7109375" style="286" customWidth="1"/>
    <col min="9737" max="9737" width="9.85546875" style="286" customWidth="1"/>
    <col min="9738" max="9738" width="2.5703125" style="286" bestFit="1" customWidth="1"/>
    <col min="9739" max="9739" width="9.140625" style="286"/>
    <col min="9740" max="9740" width="9" style="286" customWidth="1"/>
    <col min="9741" max="9980" width="9.140625" style="286"/>
    <col min="9981" max="9981" width="5.5703125" style="286" customWidth="1"/>
    <col min="9982" max="9982" width="44.7109375" style="286" customWidth="1"/>
    <col min="9983" max="9983" width="12.42578125" style="286" bestFit="1" customWidth="1"/>
    <col min="9984" max="9984" width="7.5703125" style="286" customWidth="1"/>
    <col min="9985" max="9985" width="2.5703125" style="286" customWidth="1"/>
    <col min="9986" max="9986" width="20" style="286" customWidth="1"/>
    <col min="9987" max="9987" width="20.42578125" style="286" customWidth="1"/>
    <col min="9988" max="9988" width="19.42578125" style="286" customWidth="1"/>
    <col min="9989" max="9989" width="11" style="286" customWidth="1"/>
    <col min="9990" max="9990" width="10.140625" style="286" customWidth="1"/>
    <col min="9991" max="9991" width="9.140625" style="286"/>
    <col min="9992" max="9992" width="16.7109375" style="286" customWidth="1"/>
    <col min="9993" max="9993" width="9.85546875" style="286" customWidth="1"/>
    <col min="9994" max="9994" width="2.5703125" style="286" bestFit="1" customWidth="1"/>
    <col min="9995" max="9995" width="9.140625" style="286"/>
    <col min="9996" max="9996" width="9" style="286" customWidth="1"/>
    <col min="9997" max="10236" width="9.140625" style="286"/>
    <col min="10237" max="10237" width="5.5703125" style="286" customWidth="1"/>
    <col min="10238" max="10238" width="44.7109375" style="286" customWidth="1"/>
    <col min="10239" max="10239" width="12.42578125" style="286" bestFit="1" customWidth="1"/>
    <col min="10240" max="10240" width="7.5703125" style="286" customWidth="1"/>
    <col min="10241" max="10241" width="2.5703125" style="286" customWidth="1"/>
    <col min="10242" max="10242" width="20" style="286" customWidth="1"/>
    <col min="10243" max="10243" width="20.42578125" style="286" customWidth="1"/>
    <col min="10244" max="10244" width="19.42578125" style="286" customWidth="1"/>
    <col min="10245" max="10245" width="11" style="286" customWidth="1"/>
    <col min="10246" max="10246" width="10.140625" style="286" customWidth="1"/>
    <col min="10247" max="10247" width="9.140625" style="286"/>
    <col min="10248" max="10248" width="16.7109375" style="286" customWidth="1"/>
    <col min="10249" max="10249" width="9.85546875" style="286" customWidth="1"/>
    <col min="10250" max="10250" width="2.5703125" style="286" bestFit="1" customWidth="1"/>
    <col min="10251" max="10251" width="9.140625" style="286"/>
    <col min="10252" max="10252" width="9" style="286" customWidth="1"/>
    <col min="10253" max="10492" width="9.140625" style="286"/>
    <col min="10493" max="10493" width="5.5703125" style="286" customWidth="1"/>
    <col min="10494" max="10494" width="44.7109375" style="286" customWidth="1"/>
    <col min="10495" max="10495" width="12.42578125" style="286" bestFit="1" customWidth="1"/>
    <col min="10496" max="10496" width="7.5703125" style="286" customWidth="1"/>
    <col min="10497" max="10497" width="2.5703125" style="286" customWidth="1"/>
    <col min="10498" max="10498" width="20" style="286" customWidth="1"/>
    <col min="10499" max="10499" width="20.42578125" style="286" customWidth="1"/>
    <col min="10500" max="10500" width="19.42578125" style="286" customWidth="1"/>
    <col min="10501" max="10501" width="11" style="286" customWidth="1"/>
    <col min="10502" max="10502" width="10.140625" style="286" customWidth="1"/>
    <col min="10503" max="10503" width="9.140625" style="286"/>
    <col min="10504" max="10504" width="16.7109375" style="286" customWidth="1"/>
    <col min="10505" max="10505" width="9.85546875" style="286" customWidth="1"/>
    <col min="10506" max="10506" width="2.5703125" style="286" bestFit="1" customWidth="1"/>
    <col min="10507" max="10507" width="9.140625" style="286"/>
    <col min="10508" max="10508" width="9" style="286" customWidth="1"/>
    <col min="10509" max="10748" width="9.140625" style="286"/>
    <col min="10749" max="10749" width="5.5703125" style="286" customWidth="1"/>
    <col min="10750" max="10750" width="44.7109375" style="286" customWidth="1"/>
    <col min="10751" max="10751" width="12.42578125" style="286" bestFit="1" customWidth="1"/>
    <col min="10752" max="10752" width="7.5703125" style="286" customWidth="1"/>
    <col min="10753" max="10753" width="2.5703125" style="286" customWidth="1"/>
    <col min="10754" max="10754" width="20" style="286" customWidth="1"/>
    <col min="10755" max="10755" width="20.42578125" style="286" customWidth="1"/>
    <col min="10756" max="10756" width="19.42578125" style="286" customWidth="1"/>
    <col min="10757" max="10757" width="11" style="286" customWidth="1"/>
    <col min="10758" max="10758" width="10.140625" style="286" customWidth="1"/>
    <col min="10759" max="10759" width="9.140625" style="286"/>
    <col min="10760" max="10760" width="16.7109375" style="286" customWidth="1"/>
    <col min="10761" max="10761" width="9.85546875" style="286" customWidth="1"/>
    <col min="10762" max="10762" width="2.5703125" style="286" bestFit="1" customWidth="1"/>
    <col min="10763" max="10763" width="9.140625" style="286"/>
    <col min="10764" max="10764" width="9" style="286" customWidth="1"/>
    <col min="10765" max="11004" width="9.140625" style="286"/>
    <col min="11005" max="11005" width="5.5703125" style="286" customWidth="1"/>
    <col min="11006" max="11006" width="44.7109375" style="286" customWidth="1"/>
    <col min="11007" max="11007" width="12.42578125" style="286" bestFit="1" customWidth="1"/>
    <col min="11008" max="11008" width="7.5703125" style="286" customWidth="1"/>
    <col min="11009" max="11009" width="2.5703125" style="286" customWidth="1"/>
    <col min="11010" max="11010" width="20" style="286" customWidth="1"/>
    <col min="11011" max="11011" width="20.42578125" style="286" customWidth="1"/>
    <col min="11012" max="11012" width="19.42578125" style="286" customWidth="1"/>
    <col min="11013" max="11013" width="11" style="286" customWidth="1"/>
    <col min="11014" max="11014" width="10.140625" style="286" customWidth="1"/>
    <col min="11015" max="11015" width="9.140625" style="286"/>
    <col min="11016" max="11016" width="16.7109375" style="286" customWidth="1"/>
    <col min="11017" max="11017" width="9.85546875" style="286" customWidth="1"/>
    <col min="11018" max="11018" width="2.5703125" style="286" bestFit="1" customWidth="1"/>
    <col min="11019" max="11019" width="9.140625" style="286"/>
    <col min="11020" max="11020" width="9" style="286" customWidth="1"/>
    <col min="11021" max="11260" width="9.140625" style="286"/>
    <col min="11261" max="11261" width="5.5703125" style="286" customWidth="1"/>
    <col min="11262" max="11262" width="44.7109375" style="286" customWidth="1"/>
    <col min="11263" max="11263" width="12.42578125" style="286" bestFit="1" customWidth="1"/>
    <col min="11264" max="11264" width="7.5703125" style="286" customWidth="1"/>
    <col min="11265" max="11265" width="2.5703125" style="286" customWidth="1"/>
    <col min="11266" max="11266" width="20" style="286" customWidth="1"/>
    <col min="11267" max="11267" width="20.42578125" style="286" customWidth="1"/>
    <col min="11268" max="11268" width="19.42578125" style="286" customWidth="1"/>
    <col min="11269" max="11269" width="11" style="286" customWidth="1"/>
    <col min="11270" max="11270" width="10.140625" style="286" customWidth="1"/>
    <col min="11271" max="11271" width="9.140625" style="286"/>
    <col min="11272" max="11272" width="16.7109375" style="286" customWidth="1"/>
    <col min="11273" max="11273" width="9.85546875" style="286" customWidth="1"/>
    <col min="11274" max="11274" width="2.5703125" style="286" bestFit="1" customWidth="1"/>
    <col min="11275" max="11275" width="9.140625" style="286"/>
    <col min="11276" max="11276" width="9" style="286" customWidth="1"/>
    <col min="11277" max="11516" width="9.140625" style="286"/>
    <col min="11517" max="11517" width="5.5703125" style="286" customWidth="1"/>
    <col min="11518" max="11518" width="44.7109375" style="286" customWidth="1"/>
    <col min="11519" max="11519" width="12.42578125" style="286" bestFit="1" customWidth="1"/>
    <col min="11520" max="11520" width="7.5703125" style="286" customWidth="1"/>
    <col min="11521" max="11521" width="2.5703125" style="286" customWidth="1"/>
    <col min="11522" max="11522" width="20" style="286" customWidth="1"/>
    <col min="11523" max="11523" width="20.42578125" style="286" customWidth="1"/>
    <col min="11524" max="11524" width="19.42578125" style="286" customWidth="1"/>
    <col min="11525" max="11525" width="11" style="286" customWidth="1"/>
    <col min="11526" max="11526" width="10.140625" style="286" customWidth="1"/>
    <col min="11527" max="11527" width="9.140625" style="286"/>
    <col min="11528" max="11528" width="16.7109375" style="286" customWidth="1"/>
    <col min="11529" max="11529" width="9.85546875" style="286" customWidth="1"/>
    <col min="11530" max="11530" width="2.5703125" style="286" bestFit="1" customWidth="1"/>
    <col min="11531" max="11531" width="9.140625" style="286"/>
    <col min="11532" max="11532" width="9" style="286" customWidth="1"/>
    <col min="11533" max="11772" width="9.140625" style="286"/>
    <col min="11773" max="11773" width="5.5703125" style="286" customWidth="1"/>
    <col min="11774" max="11774" width="44.7109375" style="286" customWidth="1"/>
    <col min="11775" max="11775" width="12.42578125" style="286" bestFit="1" customWidth="1"/>
    <col min="11776" max="11776" width="7.5703125" style="286" customWidth="1"/>
    <col min="11777" max="11777" width="2.5703125" style="286" customWidth="1"/>
    <col min="11778" max="11778" width="20" style="286" customWidth="1"/>
    <col min="11779" max="11779" width="20.42578125" style="286" customWidth="1"/>
    <col min="11780" max="11780" width="19.42578125" style="286" customWidth="1"/>
    <col min="11781" max="11781" width="11" style="286" customWidth="1"/>
    <col min="11782" max="11782" width="10.140625" style="286" customWidth="1"/>
    <col min="11783" max="11783" width="9.140625" style="286"/>
    <col min="11784" max="11784" width="16.7109375" style="286" customWidth="1"/>
    <col min="11785" max="11785" width="9.85546875" style="286" customWidth="1"/>
    <col min="11786" max="11786" width="2.5703125" style="286" bestFit="1" customWidth="1"/>
    <col min="11787" max="11787" width="9.140625" style="286"/>
    <col min="11788" max="11788" width="9" style="286" customWidth="1"/>
    <col min="11789" max="12028" width="9.140625" style="286"/>
    <col min="12029" max="12029" width="5.5703125" style="286" customWidth="1"/>
    <col min="12030" max="12030" width="44.7109375" style="286" customWidth="1"/>
    <col min="12031" max="12031" width="12.42578125" style="286" bestFit="1" customWidth="1"/>
    <col min="12032" max="12032" width="7.5703125" style="286" customWidth="1"/>
    <col min="12033" max="12033" width="2.5703125" style="286" customWidth="1"/>
    <col min="12034" max="12034" width="20" style="286" customWidth="1"/>
    <col min="12035" max="12035" width="20.42578125" style="286" customWidth="1"/>
    <col min="12036" max="12036" width="19.42578125" style="286" customWidth="1"/>
    <col min="12037" max="12037" width="11" style="286" customWidth="1"/>
    <col min="12038" max="12038" width="10.140625" style="286" customWidth="1"/>
    <col min="12039" max="12039" width="9.140625" style="286"/>
    <col min="12040" max="12040" width="16.7109375" style="286" customWidth="1"/>
    <col min="12041" max="12041" width="9.85546875" style="286" customWidth="1"/>
    <col min="12042" max="12042" width="2.5703125" style="286" bestFit="1" customWidth="1"/>
    <col min="12043" max="12043" width="9.140625" style="286"/>
    <col min="12044" max="12044" width="9" style="286" customWidth="1"/>
    <col min="12045" max="12284" width="9.140625" style="286"/>
    <col min="12285" max="12285" width="5.5703125" style="286" customWidth="1"/>
    <col min="12286" max="12286" width="44.7109375" style="286" customWidth="1"/>
    <col min="12287" max="12287" width="12.42578125" style="286" bestFit="1" customWidth="1"/>
    <col min="12288" max="12288" width="7.5703125" style="286" customWidth="1"/>
    <col min="12289" max="12289" width="2.5703125" style="286" customWidth="1"/>
    <col min="12290" max="12290" width="20" style="286" customWidth="1"/>
    <col min="12291" max="12291" width="20.42578125" style="286" customWidth="1"/>
    <col min="12292" max="12292" width="19.42578125" style="286" customWidth="1"/>
    <col min="12293" max="12293" width="11" style="286" customWidth="1"/>
    <col min="12294" max="12294" width="10.140625" style="286" customWidth="1"/>
    <col min="12295" max="12295" width="9.140625" style="286"/>
    <col min="12296" max="12296" width="16.7109375" style="286" customWidth="1"/>
    <col min="12297" max="12297" width="9.85546875" style="286" customWidth="1"/>
    <col min="12298" max="12298" width="2.5703125" style="286" bestFit="1" customWidth="1"/>
    <col min="12299" max="12299" width="9.140625" style="286"/>
    <col min="12300" max="12300" width="9" style="286" customWidth="1"/>
    <col min="12301" max="12540" width="9.140625" style="286"/>
    <col min="12541" max="12541" width="5.5703125" style="286" customWidth="1"/>
    <col min="12542" max="12542" width="44.7109375" style="286" customWidth="1"/>
    <col min="12543" max="12543" width="12.42578125" style="286" bestFit="1" customWidth="1"/>
    <col min="12544" max="12544" width="7.5703125" style="286" customWidth="1"/>
    <col min="12545" max="12545" width="2.5703125" style="286" customWidth="1"/>
    <col min="12546" max="12546" width="20" style="286" customWidth="1"/>
    <col min="12547" max="12547" width="20.42578125" style="286" customWidth="1"/>
    <col min="12548" max="12548" width="19.42578125" style="286" customWidth="1"/>
    <col min="12549" max="12549" width="11" style="286" customWidth="1"/>
    <col min="12550" max="12550" width="10.140625" style="286" customWidth="1"/>
    <col min="12551" max="12551" width="9.140625" style="286"/>
    <col min="12552" max="12552" width="16.7109375" style="286" customWidth="1"/>
    <col min="12553" max="12553" width="9.85546875" style="286" customWidth="1"/>
    <col min="12554" max="12554" width="2.5703125" style="286" bestFit="1" customWidth="1"/>
    <col min="12555" max="12555" width="9.140625" style="286"/>
    <col min="12556" max="12556" width="9" style="286" customWidth="1"/>
    <col min="12557" max="12796" width="9.140625" style="286"/>
    <col min="12797" max="12797" width="5.5703125" style="286" customWidth="1"/>
    <col min="12798" max="12798" width="44.7109375" style="286" customWidth="1"/>
    <col min="12799" max="12799" width="12.42578125" style="286" bestFit="1" customWidth="1"/>
    <col min="12800" max="12800" width="7.5703125" style="286" customWidth="1"/>
    <col min="12801" max="12801" width="2.5703125" style="286" customWidth="1"/>
    <col min="12802" max="12802" width="20" style="286" customWidth="1"/>
    <col min="12803" max="12803" width="20.42578125" style="286" customWidth="1"/>
    <col min="12804" max="12804" width="19.42578125" style="286" customWidth="1"/>
    <col min="12805" max="12805" width="11" style="286" customWidth="1"/>
    <col min="12806" max="12806" width="10.140625" style="286" customWidth="1"/>
    <col min="12807" max="12807" width="9.140625" style="286"/>
    <col min="12808" max="12808" width="16.7109375" style="286" customWidth="1"/>
    <col min="12809" max="12809" width="9.85546875" style="286" customWidth="1"/>
    <col min="12810" max="12810" width="2.5703125" style="286" bestFit="1" customWidth="1"/>
    <col min="12811" max="12811" width="9.140625" style="286"/>
    <col min="12812" max="12812" width="9" style="286" customWidth="1"/>
    <col min="12813" max="13052" width="9.140625" style="286"/>
    <col min="13053" max="13053" width="5.5703125" style="286" customWidth="1"/>
    <col min="13054" max="13054" width="44.7109375" style="286" customWidth="1"/>
    <col min="13055" max="13055" width="12.42578125" style="286" bestFit="1" customWidth="1"/>
    <col min="13056" max="13056" width="7.5703125" style="286" customWidth="1"/>
    <col min="13057" max="13057" width="2.5703125" style="286" customWidth="1"/>
    <col min="13058" max="13058" width="20" style="286" customWidth="1"/>
    <col min="13059" max="13059" width="20.42578125" style="286" customWidth="1"/>
    <col min="13060" max="13060" width="19.42578125" style="286" customWidth="1"/>
    <col min="13061" max="13061" width="11" style="286" customWidth="1"/>
    <col min="13062" max="13062" width="10.140625" style="286" customWidth="1"/>
    <col min="13063" max="13063" width="9.140625" style="286"/>
    <col min="13064" max="13064" width="16.7109375" style="286" customWidth="1"/>
    <col min="13065" max="13065" width="9.85546875" style="286" customWidth="1"/>
    <col min="13066" max="13066" width="2.5703125" style="286" bestFit="1" customWidth="1"/>
    <col min="13067" max="13067" width="9.140625" style="286"/>
    <col min="13068" max="13068" width="9" style="286" customWidth="1"/>
    <col min="13069" max="13308" width="9.140625" style="286"/>
    <col min="13309" max="13309" width="5.5703125" style="286" customWidth="1"/>
    <col min="13310" max="13310" width="44.7109375" style="286" customWidth="1"/>
    <col min="13311" max="13311" width="12.42578125" style="286" bestFit="1" customWidth="1"/>
    <col min="13312" max="13312" width="7.5703125" style="286" customWidth="1"/>
    <col min="13313" max="13313" width="2.5703125" style="286" customWidth="1"/>
    <col min="13314" max="13314" width="20" style="286" customWidth="1"/>
    <col min="13315" max="13315" width="20.42578125" style="286" customWidth="1"/>
    <col min="13316" max="13316" width="19.42578125" style="286" customWidth="1"/>
    <col min="13317" max="13317" width="11" style="286" customWidth="1"/>
    <col min="13318" max="13318" width="10.140625" style="286" customWidth="1"/>
    <col min="13319" max="13319" width="9.140625" style="286"/>
    <col min="13320" max="13320" width="16.7109375" style="286" customWidth="1"/>
    <col min="13321" max="13321" width="9.85546875" style="286" customWidth="1"/>
    <col min="13322" max="13322" width="2.5703125" style="286" bestFit="1" customWidth="1"/>
    <col min="13323" max="13323" width="9.140625" style="286"/>
    <col min="13324" max="13324" width="9" style="286" customWidth="1"/>
    <col min="13325" max="13564" width="9.140625" style="286"/>
    <col min="13565" max="13565" width="5.5703125" style="286" customWidth="1"/>
    <col min="13566" max="13566" width="44.7109375" style="286" customWidth="1"/>
    <col min="13567" max="13567" width="12.42578125" style="286" bestFit="1" customWidth="1"/>
    <col min="13568" max="13568" width="7.5703125" style="286" customWidth="1"/>
    <col min="13569" max="13569" width="2.5703125" style="286" customWidth="1"/>
    <col min="13570" max="13570" width="20" style="286" customWidth="1"/>
    <col min="13571" max="13571" width="20.42578125" style="286" customWidth="1"/>
    <col min="13572" max="13572" width="19.42578125" style="286" customWidth="1"/>
    <col min="13573" max="13573" width="11" style="286" customWidth="1"/>
    <col min="13574" max="13574" width="10.140625" style="286" customWidth="1"/>
    <col min="13575" max="13575" width="9.140625" style="286"/>
    <col min="13576" max="13576" width="16.7109375" style="286" customWidth="1"/>
    <col min="13577" max="13577" width="9.85546875" style="286" customWidth="1"/>
    <col min="13578" max="13578" width="2.5703125" style="286" bestFit="1" customWidth="1"/>
    <col min="13579" max="13579" width="9.140625" style="286"/>
    <col min="13580" max="13580" width="9" style="286" customWidth="1"/>
    <col min="13581" max="13820" width="9.140625" style="286"/>
    <col min="13821" max="13821" width="5.5703125" style="286" customWidth="1"/>
    <col min="13822" max="13822" width="44.7109375" style="286" customWidth="1"/>
    <col min="13823" max="13823" width="12.42578125" style="286" bestFit="1" customWidth="1"/>
    <col min="13824" max="13824" width="7.5703125" style="286" customWidth="1"/>
    <col min="13825" max="13825" width="2.5703125" style="286" customWidth="1"/>
    <col min="13826" max="13826" width="20" style="286" customWidth="1"/>
    <col min="13827" max="13827" width="20.42578125" style="286" customWidth="1"/>
    <col min="13828" max="13828" width="19.42578125" style="286" customWidth="1"/>
    <col min="13829" max="13829" width="11" style="286" customWidth="1"/>
    <col min="13830" max="13830" width="10.140625" style="286" customWidth="1"/>
    <col min="13831" max="13831" width="9.140625" style="286"/>
    <col min="13832" max="13832" width="16.7109375" style="286" customWidth="1"/>
    <col min="13833" max="13833" width="9.85546875" style="286" customWidth="1"/>
    <col min="13834" max="13834" width="2.5703125" style="286" bestFit="1" customWidth="1"/>
    <col min="13835" max="13835" width="9.140625" style="286"/>
    <col min="13836" max="13836" width="9" style="286" customWidth="1"/>
    <col min="13837" max="14076" width="9.140625" style="286"/>
    <col min="14077" max="14077" width="5.5703125" style="286" customWidth="1"/>
    <col min="14078" max="14078" width="44.7109375" style="286" customWidth="1"/>
    <col min="14079" max="14079" width="12.42578125" style="286" bestFit="1" customWidth="1"/>
    <col min="14080" max="14080" width="7.5703125" style="286" customWidth="1"/>
    <col min="14081" max="14081" width="2.5703125" style="286" customWidth="1"/>
    <col min="14082" max="14082" width="20" style="286" customWidth="1"/>
    <col min="14083" max="14083" width="20.42578125" style="286" customWidth="1"/>
    <col min="14084" max="14084" width="19.42578125" style="286" customWidth="1"/>
    <col min="14085" max="14085" width="11" style="286" customWidth="1"/>
    <col min="14086" max="14086" width="10.140625" style="286" customWidth="1"/>
    <col min="14087" max="14087" width="9.140625" style="286"/>
    <col min="14088" max="14088" width="16.7109375" style="286" customWidth="1"/>
    <col min="14089" max="14089" width="9.85546875" style="286" customWidth="1"/>
    <col min="14090" max="14090" width="2.5703125" style="286" bestFit="1" customWidth="1"/>
    <col min="14091" max="14091" width="9.140625" style="286"/>
    <col min="14092" max="14092" width="9" style="286" customWidth="1"/>
    <col min="14093" max="14332" width="9.140625" style="286"/>
    <col min="14333" max="14333" width="5.5703125" style="286" customWidth="1"/>
    <col min="14334" max="14334" width="44.7109375" style="286" customWidth="1"/>
    <col min="14335" max="14335" width="12.42578125" style="286" bestFit="1" customWidth="1"/>
    <col min="14336" max="14336" width="7.5703125" style="286" customWidth="1"/>
    <col min="14337" max="14337" width="2.5703125" style="286" customWidth="1"/>
    <col min="14338" max="14338" width="20" style="286" customWidth="1"/>
    <col min="14339" max="14339" width="20.42578125" style="286" customWidth="1"/>
    <col min="14340" max="14340" width="19.42578125" style="286" customWidth="1"/>
    <col min="14341" max="14341" width="11" style="286" customWidth="1"/>
    <col min="14342" max="14342" width="10.140625" style="286" customWidth="1"/>
    <col min="14343" max="14343" width="9.140625" style="286"/>
    <col min="14344" max="14344" width="16.7109375" style="286" customWidth="1"/>
    <col min="14345" max="14345" width="9.85546875" style="286" customWidth="1"/>
    <col min="14346" max="14346" width="2.5703125" style="286" bestFit="1" customWidth="1"/>
    <col min="14347" max="14347" width="9.140625" style="286"/>
    <col min="14348" max="14348" width="9" style="286" customWidth="1"/>
    <col min="14349" max="14588" width="9.140625" style="286"/>
    <col min="14589" max="14589" width="5.5703125" style="286" customWidth="1"/>
    <col min="14590" max="14590" width="44.7109375" style="286" customWidth="1"/>
    <col min="14591" max="14591" width="12.42578125" style="286" bestFit="1" customWidth="1"/>
    <col min="14592" max="14592" width="7.5703125" style="286" customWidth="1"/>
    <col min="14593" max="14593" width="2.5703125" style="286" customWidth="1"/>
    <col min="14594" max="14594" width="20" style="286" customWidth="1"/>
    <col min="14595" max="14595" width="20.42578125" style="286" customWidth="1"/>
    <col min="14596" max="14596" width="19.42578125" style="286" customWidth="1"/>
    <col min="14597" max="14597" width="11" style="286" customWidth="1"/>
    <col min="14598" max="14598" width="10.140625" style="286" customWidth="1"/>
    <col min="14599" max="14599" width="9.140625" style="286"/>
    <col min="14600" max="14600" width="16.7109375" style="286" customWidth="1"/>
    <col min="14601" max="14601" width="9.85546875" style="286" customWidth="1"/>
    <col min="14602" max="14602" width="2.5703125" style="286" bestFit="1" customWidth="1"/>
    <col min="14603" max="14603" width="9.140625" style="286"/>
    <col min="14604" max="14604" width="9" style="286" customWidth="1"/>
    <col min="14605" max="14844" width="9.140625" style="286"/>
    <col min="14845" max="14845" width="5.5703125" style="286" customWidth="1"/>
    <col min="14846" max="14846" width="44.7109375" style="286" customWidth="1"/>
    <col min="14847" max="14847" width="12.42578125" style="286" bestFit="1" customWidth="1"/>
    <col min="14848" max="14848" width="7.5703125" style="286" customWidth="1"/>
    <col min="14849" max="14849" width="2.5703125" style="286" customWidth="1"/>
    <col min="14850" max="14850" width="20" style="286" customWidth="1"/>
    <col min="14851" max="14851" width="20.42578125" style="286" customWidth="1"/>
    <col min="14852" max="14852" width="19.42578125" style="286" customWidth="1"/>
    <col min="14853" max="14853" width="11" style="286" customWidth="1"/>
    <col min="14854" max="14854" width="10.140625" style="286" customWidth="1"/>
    <col min="14855" max="14855" width="9.140625" style="286"/>
    <col min="14856" max="14856" width="16.7109375" style="286" customWidth="1"/>
    <col min="14857" max="14857" width="9.85546875" style="286" customWidth="1"/>
    <col min="14858" max="14858" width="2.5703125" style="286" bestFit="1" customWidth="1"/>
    <col min="14859" max="14859" width="9.140625" style="286"/>
    <col min="14860" max="14860" width="9" style="286" customWidth="1"/>
    <col min="14861" max="15100" width="9.140625" style="286"/>
    <col min="15101" max="15101" width="5.5703125" style="286" customWidth="1"/>
    <col min="15102" max="15102" width="44.7109375" style="286" customWidth="1"/>
    <col min="15103" max="15103" width="12.42578125" style="286" bestFit="1" customWidth="1"/>
    <col min="15104" max="15104" width="7.5703125" style="286" customWidth="1"/>
    <col min="15105" max="15105" width="2.5703125" style="286" customWidth="1"/>
    <col min="15106" max="15106" width="20" style="286" customWidth="1"/>
    <col min="15107" max="15107" width="20.42578125" style="286" customWidth="1"/>
    <col min="15108" max="15108" width="19.42578125" style="286" customWidth="1"/>
    <col min="15109" max="15109" width="11" style="286" customWidth="1"/>
    <col min="15110" max="15110" width="10.140625" style="286" customWidth="1"/>
    <col min="15111" max="15111" width="9.140625" style="286"/>
    <col min="15112" max="15112" width="16.7109375" style="286" customWidth="1"/>
    <col min="15113" max="15113" width="9.85546875" style="286" customWidth="1"/>
    <col min="15114" max="15114" width="2.5703125" style="286" bestFit="1" customWidth="1"/>
    <col min="15115" max="15115" width="9.140625" style="286"/>
    <col min="15116" max="15116" width="9" style="286" customWidth="1"/>
    <col min="15117" max="15356" width="9.140625" style="286"/>
    <col min="15357" max="15357" width="5.5703125" style="286" customWidth="1"/>
    <col min="15358" max="15358" width="44.7109375" style="286" customWidth="1"/>
    <col min="15359" max="15359" width="12.42578125" style="286" bestFit="1" customWidth="1"/>
    <col min="15360" max="15360" width="7.5703125" style="286" customWidth="1"/>
    <col min="15361" max="15361" width="2.5703125" style="286" customWidth="1"/>
    <col min="15362" max="15362" width="20" style="286" customWidth="1"/>
    <col min="15363" max="15363" width="20.42578125" style="286" customWidth="1"/>
    <col min="15364" max="15364" width="19.42578125" style="286" customWidth="1"/>
    <col min="15365" max="15365" width="11" style="286" customWidth="1"/>
    <col min="15366" max="15366" width="10.140625" style="286" customWidth="1"/>
    <col min="15367" max="15367" width="9.140625" style="286"/>
    <col min="15368" max="15368" width="16.7109375" style="286" customWidth="1"/>
    <col min="15369" max="15369" width="9.85546875" style="286" customWidth="1"/>
    <col min="15370" max="15370" width="2.5703125" style="286" bestFit="1" customWidth="1"/>
    <col min="15371" max="15371" width="9.140625" style="286"/>
    <col min="15372" max="15372" width="9" style="286" customWidth="1"/>
    <col min="15373" max="15612" width="9.140625" style="286"/>
    <col min="15613" max="15613" width="5.5703125" style="286" customWidth="1"/>
    <col min="15614" max="15614" width="44.7109375" style="286" customWidth="1"/>
    <col min="15615" max="15615" width="12.42578125" style="286" bestFit="1" customWidth="1"/>
    <col min="15616" max="15616" width="7.5703125" style="286" customWidth="1"/>
    <col min="15617" max="15617" width="2.5703125" style="286" customWidth="1"/>
    <col min="15618" max="15618" width="20" style="286" customWidth="1"/>
    <col min="15619" max="15619" width="20.42578125" style="286" customWidth="1"/>
    <col min="15620" max="15620" width="19.42578125" style="286" customWidth="1"/>
    <col min="15621" max="15621" width="11" style="286" customWidth="1"/>
    <col min="15622" max="15622" width="10.140625" style="286" customWidth="1"/>
    <col min="15623" max="15623" width="9.140625" style="286"/>
    <col min="15624" max="15624" width="16.7109375" style="286" customWidth="1"/>
    <col min="15625" max="15625" width="9.85546875" style="286" customWidth="1"/>
    <col min="15626" max="15626" width="2.5703125" style="286" bestFit="1" customWidth="1"/>
    <col min="15627" max="15627" width="9.140625" style="286"/>
    <col min="15628" max="15628" width="9" style="286" customWidth="1"/>
    <col min="15629" max="15868" width="9.140625" style="286"/>
    <col min="15869" max="15869" width="5.5703125" style="286" customWidth="1"/>
    <col min="15870" max="15870" width="44.7109375" style="286" customWidth="1"/>
    <col min="15871" max="15871" width="12.42578125" style="286" bestFit="1" customWidth="1"/>
    <col min="15872" max="15872" width="7.5703125" style="286" customWidth="1"/>
    <col min="15873" max="15873" width="2.5703125" style="286" customWidth="1"/>
    <col min="15874" max="15874" width="20" style="286" customWidth="1"/>
    <col min="15875" max="15875" width="20.42578125" style="286" customWidth="1"/>
    <col min="15876" max="15876" width="19.42578125" style="286" customWidth="1"/>
    <col min="15877" max="15877" width="11" style="286" customWidth="1"/>
    <col min="15878" max="15878" width="10.140625" style="286" customWidth="1"/>
    <col min="15879" max="15879" width="9.140625" style="286"/>
    <col min="15880" max="15880" width="16.7109375" style="286" customWidth="1"/>
    <col min="15881" max="15881" width="9.85546875" style="286" customWidth="1"/>
    <col min="15882" max="15882" width="2.5703125" style="286" bestFit="1" customWidth="1"/>
    <col min="15883" max="15883" width="9.140625" style="286"/>
    <col min="15884" max="15884" width="9" style="286" customWidth="1"/>
    <col min="15885" max="16124" width="9.140625" style="286"/>
    <col min="16125" max="16125" width="5.5703125" style="286" customWidth="1"/>
    <col min="16126" max="16126" width="44.7109375" style="286" customWidth="1"/>
    <col min="16127" max="16127" width="12.42578125" style="286" bestFit="1" customWidth="1"/>
    <col min="16128" max="16128" width="7.5703125" style="286" customWidth="1"/>
    <col min="16129" max="16129" width="2.5703125" style="286" customWidth="1"/>
    <col min="16130" max="16130" width="20" style="286" customWidth="1"/>
    <col min="16131" max="16131" width="20.42578125" style="286" customWidth="1"/>
    <col min="16132" max="16132" width="19.42578125" style="286" customWidth="1"/>
    <col min="16133" max="16133" width="11" style="286" customWidth="1"/>
    <col min="16134" max="16134" width="10.140625" style="286" customWidth="1"/>
    <col min="16135" max="16135" width="9.140625" style="286"/>
    <col min="16136" max="16136" width="16.7109375" style="286" customWidth="1"/>
    <col min="16137" max="16137" width="9.85546875" style="286" customWidth="1"/>
    <col min="16138" max="16138" width="2.5703125" style="286" bestFit="1" customWidth="1"/>
    <col min="16139" max="16139" width="9.140625" style="286"/>
    <col min="16140" max="16140" width="9" style="286" customWidth="1"/>
    <col min="16141" max="16384" width="9.140625" style="286"/>
  </cols>
  <sheetData>
    <row r="1" spans="1:12" s="1" customFormat="1" ht="18">
      <c r="A1" s="246"/>
      <c r="B1" s="246"/>
      <c r="C1" s="246"/>
      <c r="E1" s="247"/>
      <c r="J1" s="248"/>
    </row>
    <row r="2" spans="1:12" s="249" customFormat="1" ht="18.75">
      <c r="A2" s="251"/>
      <c r="B2" s="251"/>
      <c r="C2" s="251"/>
      <c r="D2" s="251"/>
      <c r="E2" s="251"/>
      <c r="F2" s="251"/>
      <c r="J2" s="250"/>
    </row>
    <row r="3" spans="1:12" s="254" customFormat="1" ht="12.75" customHeight="1">
      <c r="A3" s="252" t="s">
        <v>709</v>
      </c>
      <c r="B3" s="253"/>
      <c r="C3" s="252"/>
      <c r="D3" s="252"/>
      <c r="E3" s="252"/>
      <c r="F3" s="252"/>
    </row>
    <row r="4" spans="1:12" s="260" customFormat="1">
      <c r="A4" s="255" t="s">
        <v>98</v>
      </c>
      <c r="B4" s="256"/>
      <c r="C4" s="257"/>
      <c r="D4" s="258"/>
      <c r="E4" s="258"/>
      <c r="F4" s="259" t="s">
        <v>185</v>
      </c>
      <c r="I4" s="261"/>
      <c r="K4" s="262"/>
      <c r="L4" s="262"/>
    </row>
    <row r="5" spans="1:12" s="1233" customFormat="1">
      <c r="A5" s="1229"/>
      <c r="B5" s="1230"/>
      <c r="C5" s="1231"/>
      <c r="D5" s="1232"/>
      <c r="E5" s="1232"/>
      <c r="F5" s="1236"/>
      <c r="I5" s="1234"/>
      <c r="K5" s="1235"/>
      <c r="L5" s="1235"/>
    </row>
    <row r="6" spans="1:12" s="263" customFormat="1" ht="15" customHeight="1">
      <c r="A6" s="1244" t="s">
        <v>108</v>
      </c>
      <c r="B6" s="1243"/>
      <c r="C6" s="1238"/>
      <c r="D6" s="1239"/>
      <c r="E6" s="1239"/>
      <c r="F6" s="1239"/>
      <c r="I6" s="254"/>
      <c r="K6" s="264"/>
      <c r="L6" s="264"/>
    </row>
    <row r="7" spans="1:12" s="263" customFormat="1">
      <c r="A7" s="265"/>
      <c r="B7" s="266"/>
      <c r="D7" s="264"/>
      <c r="E7" s="264"/>
      <c r="F7" s="264"/>
      <c r="I7" s="254"/>
      <c r="K7" s="264"/>
      <c r="L7" s="264"/>
    </row>
    <row r="8" spans="1:12" s="267" customFormat="1" ht="15">
      <c r="A8" s="267" t="s">
        <v>105</v>
      </c>
      <c r="B8" s="268" t="s">
        <v>3317</v>
      </c>
      <c r="D8" s="269"/>
      <c r="F8" s="270">
        <f>'Zunanja ureditev'!G155</f>
        <v>0</v>
      </c>
    </row>
    <row r="9" spans="1:12" s="267" customFormat="1" ht="15">
      <c r="B9" s="268"/>
      <c r="D9" s="269"/>
      <c r="F9" s="270"/>
    </row>
    <row r="10" spans="1:12" s="267" customFormat="1" ht="15">
      <c r="A10" s="267" t="s">
        <v>106</v>
      </c>
      <c r="B10" s="268" t="str">
        <f>MK!$C$1</f>
        <v>Meteorna kanalizacija</v>
      </c>
      <c r="D10" s="269"/>
      <c r="F10" s="270">
        <f>MK!G99</f>
        <v>0</v>
      </c>
    </row>
    <row r="11" spans="1:12" s="267" customFormat="1" ht="15">
      <c r="B11" s="268"/>
      <c r="D11" s="269"/>
      <c r="F11" s="270"/>
    </row>
    <row r="12" spans="1:12" s="267" customFormat="1" ht="15">
      <c r="A12" s="267" t="s">
        <v>138</v>
      </c>
      <c r="B12" s="268" t="str">
        <f>FK!$C$1</f>
        <v>Fekalna kanalizacija</v>
      </c>
      <c r="D12" s="269"/>
      <c r="F12" s="270">
        <f>FK!$G$82</f>
        <v>0</v>
      </c>
    </row>
    <row r="13" spans="1:12" s="267" customFormat="1" ht="15">
      <c r="B13" s="268"/>
      <c r="D13" s="269"/>
      <c r="F13" s="270"/>
    </row>
    <row r="14" spans="1:12" s="267" customFormat="1" ht="15">
      <c r="A14" s="267" t="s">
        <v>139</v>
      </c>
      <c r="B14" s="271" t="str">
        <f>VO!C1</f>
        <v>Vodovod</v>
      </c>
      <c r="D14" s="269"/>
      <c r="F14" s="270">
        <f>VO!G113</f>
        <v>0</v>
      </c>
    </row>
    <row r="15" spans="1:12" s="267" customFormat="1" ht="15">
      <c r="B15" s="271"/>
      <c r="D15" s="269"/>
      <c r="F15" s="270"/>
    </row>
    <row r="16" spans="1:12" s="267" customFormat="1" ht="15">
      <c r="A16" s="272"/>
      <c r="B16" s="998" t="s">
        <v>3351</v>
      </c>
      <c r="C16" s="273" t="s">
        <v>710</v>
      </c>
      <c r="D16" s="274"/>
      <c r="E16" s="273"/>
      <c r="F16" s="275">
        <f>SUM(F8:F14)</f>
        <v>0</v>
      </c>
    </row>
    <row r="17" spans="1:10" s="3" customFormat="1" ht="12">
      <c r="B17" s="284"/>
      <c r="D17" s="285"/>
    </row>
    <row r="18" spans="1:10" s="3" customFormat="1" ht="12">
      <c r="B18" s="284"/>
      <c r="D18" s="285"/>
    </row>
    <row r="19" spans="1:10" s="3" customFormat="1" ht="12">
      <c r="B19" s="284"/>
      <c r="D19" s="285"/>
    </row>
    <row r="20" spans="1:10" s="3" customFormat="1" ht="12">
      <c r="B20" s="284"/>
      <c r="D20" s="285"/>
    </row>
    <row r="21" spans="1:10" s="1" customFormat="1" ht="18">
      <c r="A21" s="90" t="s">
        <v>711</v>
      </c>
      <c r="B21" s="292"/>
      <c r="C21" s="516"/>
      <c r="D21" s="516"/>
      <c r="E21" s="516"/>
      <c r="F21" s="516"/>
      <c r="J21" s="248"/>
    </row>
    <row r="22" spans="1:10" s="1" customFormat="1" ht="18">
      <c r="A22" s="90"/>
      <c r="B22" s="292"/>
      <c r="C22" s="516"/>
      <c r="D22" s="516"/>
      <c r="E22" s="516"/>
      <c r="F22" s="516"/>
      <c r="J22" s="248"/>
    </row>
    <row r="23" spans="1:10" s="248" customFormat="1" ht="60">
      <c r="A23" s="293">
        <f>1</f>
        <v>1</v>
      </c>
      <c r="B23" s="245" t="s">
        <v>712</v>
      </c>
      <c r="C23" s="516"/>
      <c r="D23" s="516"/>
      <c r="E23" s="516"/>
      <c r="F23" s="516"/>
    </row>
    <row r="24" spans="1:10" s="248" customFormat="1" ht="36">
      <c r="A24" s="293">
        <f>COUNT($A$6:A23)+1</f>
        <v>2</v>
      </c>
      <c r="B24" s="294" t="s">
        <v>95</v>
      </c>
      <c r="C24" s="516"/>
      <c r="D24" s="516"/>
      <c r="E24" s="516"/>
      <c r="F24" s="516"/>
    </row>
    <row r="25" spans="1:10" s="295" customFormat="1" ht="12.75" customHeight="1">
      <c r="A25" s="293">
        <f>COUNT($A$6:A24)+1</f>
        <v>3</v>
      </c>
      <c r="B25" s="294" t="s">
        <v>713</v>
      </c>
      <c r="C25" s="516"/>
      <c r="D25" s="516"/>
      <c r="E25" s="516"/>
      <c r="F25" s="516"/>
    </row>
    <row r="26" spans="1:10" s="291" customFormat="1" ht="36">
      <c r="A26" s="293">
        <f>COUNT($A$6:A25)+1</f>
        <v>4</v>
      </c>
      <c r="B26" s="294" t="s">
        <v>714</v>
      </c>
      <c r="C26" s="516"/>
      <c r="D26" s="516"/>
      <c r="E26" s="516"/>
      <c r="F26" s="516"/>
    </row>
    <row r="27" spans="1:10" s="295" customFormat="1" ht="12.75" customHeight="1">
      <c r="A27" s="293">
        <f>COUNT($A$6:A26)+1</f>
        <v>5</v>
      </c>
      <c r="B27" s="294" t="s">
        <v>59</v>
      </c>
      <c r="C27" s="516"/>
      <c r="D27" s="516"/>
      <c r="E27" s="516"/>
      <c r="F27" s="516"/>
    </row>
    <row r="28" spans="1:10" s="295" customFormat="1" ht="36">
      <c r="A28" s="293">
        <f>COUNT($A$6:A27)+1</f>
        <v>6</v>
      </c>
      <c r="B28" s="294" t="s">
        <v>60</v>
      </c>
      <c r="C28" s="516"/>
      <c r="D28" s="516"/>
      <c r="E28" s="516"/>
      <c r="F28" s="516"/>
    </row>
    <row r="29" spans="1:10" s="295" customFormat="1" ht="24" customHeight="1">
      <c r="A29" s="293"/>
      <c r="B29" s="294" t="s">
        <v>715</v>
      </c>
      <c r="C29" s="516"/>
      <c r="D29" s="516"/>
      <c r="E29" s="516"/>
      <c r="F29" s="516"/>
    </row>
    <row r="30" spans="1:10" s="295" customFormat="1" ht="36">
      <c r="A30" s="293"/>
      <c r="B30" s="294" t="s">
        <v>716</v>
      </c>
      <c r="C30" s="516"/>
      <c r="D30" s="516"/>
      <c r="E30" s="516"/>
      <c r="F30" s="516"/>
    </row>
    <row r="31" spans="1:10" s="295" customFormat="1" ht="36">
      <c r="A31" s="293"/>
      <c r="B31" s="294" t="s">
        <v>717</v>
      </c>
      <c r="C31" s="516"/>
      <c r="D31" s="516"/>
      <c r="E31" s="516"/>
      <c r="F31" s="516"/>
    </row>
    <row r="32" spans="1:10" s="295" customFormat="1" ht="36">
      <c r="A32" s="293"/>
      <c r="B32" s="294" t="s">
        <v>718</v>
      </c>
      <c r="C32" s="516"/>
      <c r="D32" s="516"/>
      <c r="E32" s="516"/>
      <c r="F32" s="516"/>
    </row>
    <row r="33" spans="1:6" s="295" customFormat="1" ht="36">
      <c r="A33" s="293"/>
      <c r="B33" s="294" t="s">
        <v>719</v>
      </c>
      <c r="C33" s="516"/>
      <c r="D33" s="516"/>
      <c r="E33" s="516"/>
      <c r="F33" s="516"/>
    </row>
    <row r="34" spans="1:6" s="295" customFormat="1" ht="48">
      <c r="A34" s="293"/>
      <c r="B34" s="294" t="s">
        <v>720</v>
      </c>
      <c r="C34" s="516"/>
      <c r="D34" s="516"/>
      <c r="E34" s="516"/>
      <c r="F34" s="516"/>
    </row>
    <row r="35" spans="1:6" s="295" customFormat="1" ht="36">
      <c r="A35" s="293"/>
      <c r="B35" s="294" t="s">
        <v>721</v>
      </c>
      <c r="C35" s="516"/>
      <c r="D35" s="516"/>
      <c r="E35" s="516"/>
      <c r="F35" s="516"/>
    </row>
    <row r="36" spans="1:6" s="248" customFormat="1" ht="36">
      <c r="A36" s="293"/>
      <c r="B36" s="294" t="s">
        <v>722</v>
      </c>
      <c r="C36" s="516"/>
      <c r="D36" s="516"/>
      <c r="E36" s="516"/>
      <c r="F36" s="516"/>
    </row>
    <row r="37" spans="1:6" s="248" customFormat="1" ht="24">
      <c r="A37" s="293"/>
      <c r="B37" s="294" t="s">
        <v>723</v>
      </c>
      <c r="C37" s="516"/>
      <c r="D37" s="516"/>
      <c r="E37" s="516"/>
      <c r="F37" s="516"/>
    </row>
    <row r="38" spans="1:6" s="248" customFormat="1">
      <c r="A38" s="293"/>
      <c r="B38" s="294" t="s">
        <v>724</v>
      </c>
      <c r="C38" s="516"/>
      <c r="D38" s="516"/>
      <c r="E38" s="516"/>
      <c r="F38" s="516"/>
    </row>
    <row r="39" spans="1:6" s="248" customFormat="1" ht="24">
      <c r="A39" s="293"/>
      <c r="B39" s="294" t="s">
        <v>725</v>
      </c>
      <c r="C39" s="516"/>
      <c r="D39" s="516"/>
      <c r="E39" s="516"/>
      <c r="F39" s="516"/>
    </row>
    <row r="40" spans="1:6" s="248" customFormat="1">
      <c r="A40" s="293"/>
      <c r="B40" s="294"/>
      <c r="C40" s="516"/>
      <c r="D40" s="516"/>
      <c r="E40" s="516"/>
      <c r="F40" s="516"/>
    </row>
    <row r="41" spans="1:6" s="3" customFormat="1" ht="12">
      <c r="B41" s="284"/>
      <c r="D41" s="285"/>
    </row>
    <row r="42" spans="1:6" s="3" customFormat="1" ht="12">
      <c r="B42" s="284"/>
      <c r="D42" s="285"/>
    </row>
    <row r="43" spans="1:6" s="3" customFormat="1" ht="12">
      <c r="B43" s="284"/>
      <c r="D43" s="285"/>
    </row>
    <row r="44" spans="1:6" s="3" customFormat="1" ht="12">
      <c r="B44" s="284"/>
      <c r="D44" s="285"/>
    </row>
    <row r="45" spans="1:6" s="3" customFormat="1" ht="12">
      <c r="B45" s="284"/>
      <c r="D45" s="285"/>
    </row>
    <row r="46" spans="1:6" s="3" customFormat="1" ht="12">
      <c r="B46" s="284"/>
      <c r="D46" s="285"/>
    </row>
    <row r="47" spans="1:6" s="3" customFormat="1" ht="12">
      <c r="B47" s="284"/>
      <c r="D47" s="285"/>
    </row>
    <row r="48" spans="1:6" s="3" customFormat="1" ht="12">
      <c r="B48" s="284"/>
      <c r="D48" s="285"/>
    </row>
    <row r="49" spans="2:4" s="3" customFormat="1" ht="12">
      <c r="B49" s="284"/>
      <c r="D49" s="285"/>
    </row>
    <row r="50" spans="2:4" s="3" customFormat="1" ht="12">
      <c r="B50" s="284"/>
      <c r="D50" s="285"/>
    </row>
    <row r="51" spans="2:4" s="3" customFormat="1" ht="12">
      <c r="B51" s="284"/>
      <c r="D51" s="285"/>
    </row>
    <row r="52" spans="2:4" s="3" customFormat="1" ht="12">
      <c r="B52" s="284"/>
      <c r="D52" s="285"/>
    </row>
    <row r="53" spans="2:4" s="3" customFormat="1" ht="12">
      <c r="B53" s="284"/>
      <c r="D53" s="285"/>
    </row>
    <row r="54" spans="2:4" s="3" customFormat="1" ht="12">
      <c r="B54" s="284"/>
      <c r="D54" s="285"/>
    </row>
    <row r="55" spans="2:4" s="3" customFormat="1" ht="12">
      <c r="B55" s="284"/>
      <c r="D55" s="285"/>
    </row>
    <row r="56" spans="2:4" s="3" customFormat="1" ht="12">
      <c r="B56" s="284"/>
      <c r="D56" s="285"/>
    </row>
    <row r="57" spans="2:4" s="3" customFormat="1" ht="12">
      <c r="B57" s="284"/>
      <c r="D57" s="285"/>
    </row>
    <row r="58" spans="2:4" s="3" customFormat="1" ht="12">
      <c r="B58" s="284"/>
      <c r="D58" s="285"/>
    </row>
    <row r="59" spans="2:4" s="3" customFormat="1" ht="12">
      <c r="B59" s="284"/>
      <c r="D59" s="285"/>
    </row>
    <row r="60" spans="2:4" s="3" customFormat="1" ht="12">
      <c r="B60" s="284"/>
      <c r="D60" s="285"/>
    </row>
    <row r="61" spans="2:4" s="3" customFormat="1" ht="12">
      <c r="B61" s="284"/>
      <c r="D61" s="285"/>
    </row>
    <row r="62" spans="2:4" s="3" customFormat="1" ht="12">
      <c r="B62" s="284"/>
      <c r="D62" s="285"/>
    </row>
    <row r="63" spans="2:4" s="3" customFormat="1" ht="12">
      <c r="B63" s="284"/>
      <c r="D63" s="285"/>
    </row>
    <row r="64" spans="2:4" s="3" customFormat="1" ht="12">
      <c r="B64" s="284"/>
      <c r="D64" s="285"/>
    </row>
    <row r="65" spans="2:4" s="3" customFormat="1" ht="12">
      <c r="B65" s="284"/>
      <c r="D65" s="285"/>
    </row>
    <row r="66" spans="2:4" s="3" customFormat="1" ht="12">
      <c r="B66" s="284"/>
      <c r="D66" s="285"/>
    </row>
    <row r="67" spans="2:4" s="3" customFormat="1" ht="12">
      <c r="B67" s="284"/>
      <c r="D67" s="285"/>
    </row>
    <row r="68" spans="2:4" s="3" customFormat="1" ht="12">
      <c r="B68" s="284"/>
      <c r="D68" s="285"/>
    </row>
    <row r="69" spans="2:4" s="3" customFormat="1" ht="12">
      <c r="B69" s="284"/>
      <c r="D69" s="285"/>
    </row>
    <row r="70" spans="2:4" s="3" customFormat="1" ht="12">
      <c r="B70" s="284"/>
      <c r="D70" s="285"/>
    </row>
    <row r="71" spans="2:4" s="3" customFormat="1" ht="12">
      <c r="B71" s="284"/>
      <c r="D71" s="285"/>
    </row>
    <row r="72" spans="2:4" s="3" customFormat="1" ht="12">
      <c r="B72" s="284"/>
      <c r="D72" s="285"/>
    </row>
    <row r="73" spans="2:4" s="3" customFormat="1" ht="12">
      <c r="B73" s="284"/>
      <c r="D73" s="285"/>
    </row>
    <row r="74" spans="2:4" s="3" customFormat="1" ht="12">
      <c r="B74" s="284"/>
      <c r="D74" s="285"/>
    </row>
    <row r="75" spans="2:4" s="3" customFormat="1" ht="12">
      <c r="B75" s="284"/>
      <c r="D75" s="285"/>
    </row>
    <row r="76" spans="2:4" s="3" customFormat="1" ht="12">
      <c r="B76" s="284"/>
      <c r="D76" s="285"/>
    </row>
    <row r="77" spans="2:4" s="3" customFormat="1" ht="12">
      <c r="B77" s="284"/>
      <c r="D77" s="285"/>
    </row>
    <row r="78" spans="2:4" s="3" customFormat="1" ht="12">
      <c r="B78" s="284"/>
      <c r="D78" s="285"/>
    </row>
    <row r="79" spans="2:4" s="3" customFormat="1" ht="12">
      <c r="B79" s="284"/>
      <c r="D79" s="285"/>
    </row>
  </sheetData>
  <pageMargins left="0.98425196850393704" right="0.39370078740157483" top="0.98425196850393704" bottom="0.74803149606299213" header="0" footer="0.39370078740157483"/>
  <pageSetup paperSize="9" scale="96" firstPageNumber="0" orientation="portrait" horizontalDpi="300" verticalDpi="300" r:id="rId1"/>
  <headerFooter alignWithMargins="0">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ED6A-F4BF-4A1F-9E38-0A17116A33B9}">
  <sheetPr>
    <tabColor theme="6"/>
  </sheetPr>
  <dimension ref="A1:K260"/>
  <sheetViews>
    <sheetView view="pageBreakPreview" zoomScaleNormal="100" zoomScaleSheetLayoutView="100" workbookViewId="0">
      <selection activeCell="G115" sqref="G115"/>
    </sheetView>
  </sheetViews>
  <sheetFormatPr defaultColWidth="9.140625" defaultRowHeight="12.75"/>
  <cols>
    <col min="1" max="1" width="3" style="286" customWidth="1"/>
    <col min="2" max="2" width="4.42578125" style="286" customWidth="1"/>
    <col min="3" max="3" width="43.7109375" style="287" customWidth="1"/>
    <col min="4" max="4" width="6.28515625" style="588" customWidth="1"/>
    <col min="5" max="5" width="7.5703125" style="589" customWidth="1"/>
    <col min="6" max="6" width="10.28515625" style="595" customWidth="1"/>
    <col min="7" max="7" width="13.28515625" style="595" customWidth="1"/>
    <col min="8" max="8" width="16" style="289" customWidth="1"/>
    <col min="9" max="9" width="11.5703125" style="289" customWidth="1"/>
    <col min="10" max="10" width="11.28515625" style="302" customWidth="1"/>
    <col min="11" max="11" width="11.7109375" style="302" customWidth="1"/>
    <col min="12" max="12" width="5.28515625" style="286" customWidth="1"/>
    <col min="13" max="13" width="5.5703125" style="286" customWidth="1"/>
    <col min="14" max="14" width="5.140625" style="286" customWidth="1"/>
    <col min="15" max="15" width="9.140625" style="286"/>
    <col min="16" max="16" width="9" style="286" customWidth="1"/>
    <col min="17" max="256" width="9.140625" style="286"/>
    <col min="257" max="257" width="3" style="286" customWidth="1"/>
    <col min="258" max="258" width="4.42578125" style="286" customWidth="1"/>
    <col min="259" max="259" width="43.7109375" style="286" customWidth="1"/>
    <col min="260" max="260" width="6.28515625" style="286" customWidth="1"/>
    <col min="261" max="261" width="7.5703125" style="286" customWidth="1"/>
    <col min="262" max="262" width="10.28515625" style="286" customWidth="1"/>
    <col min="263" max="263" width="13.28515625" style="286" customWidth="1"/>
    <col min="264" max="270" width="0" style="286" hidden="1" customWidth="1"/>
    <col min="271" max="271" width="9.140625" style="286"/>
    <col min="272" max="272" width="9" style="286" customWidth="1"/>
    <col min="273" max="512" width="9.140625" style="286"/>
    <col min="513" max="513" width="3" style="286" customWidth="1"/>
    <col min="514" max="514" width="4.42578125" style="286" customWidth="1"/>
    <col min="515" max="515" width="43.7109375" style="286" customWidth="1"/>
    <col min="516" max="516" width="6.28515625" style="286" customWidth="1"/>
    <col min="517" max="517" width="7.5703125" style="286" customWidth="1"/>
    <col min="518" max="518" width="10.28515625" style="286" customWidth="1"/>
    <col min="519" max="519" width="13.28515625" style="286" customWidth="1"/>
    <col min="520" max="526" width="0" style="286" hidden="1" customWidth="1"/>
    <col min="527" max="527" width="9.140625" style="286"/>
    <col min="528" max="528" width="9" style="286" customWidth="1"/>
    <col min="529" max="768" width="9.140625" style="286"/>
    <col min="769" max="769" width="3" style="286" customWidth="1"/>
    <col min="770" max="770" width="4.42578125" style="286" customWidth="1"/>
    <col min="771" max="771" width="43.7109375" style="286" customWidth="1"/>
    <col min="772" max="772" width="6.28515625" style="286" customWidth="1"/>
    <col min="773" max="773" width="7.5703125" style="286" customWidth="1"/>
    <col min="774" max="774" width="10.28515625" style="286" customWidth="1"/>
    <col min="775" max="775" width="13.28515625" style="286" customWidth="1"/>
    <col min="776" max="782" width="0" style="286" hidden="1" customWidth="1"/>
    <col min="783" max="783" width="9.140625" style="286"/>
    <col min="784" max="784" width="9" style="286" customWidth="1"/>
    <col min="785" max="1024" width="9.140625" style="286"/>
    <col min="1025" max="1025" width="3" style="286" customWidth="1"/>
    <col min="1026" max="1026" width="4.42578125" style="286" customWidth="1"/>
    <col min="1027" max="1027" width="43.7109375" style="286" customWidth="1"/>
    <col min="1028" max="1028" width="6.28515625" style="286" customWidth="1"/>
    <col min="1029" max="1029" width="7.5703125" style="286" customWidth="1"/>
    <col min="1030" max="1030" width="10.28515625" style="286" customWidth="1"/>
    <col min="1031" max="1031" width="13.28515625" style="286" customWidth="1"/>
    <col min="1032" max="1038" width="0" style="286" hidden="1" customWidth="1"/>
    <col min="1039" max="1039" width="9.140625" style="286"/>
    <col min="1040" max="1040" width="9" style="286" customWidth="1"/>
    <col min="1041" max="1280" width="9.140625" style="286"/>
    <col min="1281" max="1281" width="3" style="286" customWidth="1"/>
    <col min="1282" max="1282" width="4.42578125" style="286" customWidth="1"/>
    <col min="1283" max="1283" width="43.7109375" style="286" customWidth="1"/>
    <col min="1284" max="1284" width="6.28515625" style="286" customWidth="1"/>
    <col min="1285" max="1285" width="7.5703125" style="286" customWidth="1"/>
    <col min="1286" max="1286" width="10.28515625" style="286" customWidth="1"/>
    <col min="1287" max="1287" width="13.28515625" style="286" customWidth="1"/>
    <col min="1288" max="1294" width="0" style="286" hidden="1" customWidth="1"/>
    <col min="1295" max="1295" width="9.140625" style="286"/>
    <col min="1296" max="1296" width="9" style="286" customWidth="1"/>
    <col min="1297" max="1536" width="9.140625" style="286"/>
    <col min="1537" max="1537" width="3" style="286" customWidth="1"/>
    <col min="1538" max="1538" width="4.42578125" style="286" customWidth="1"/>
    <col min="1539" max="1539" width="43.7109375" style="286" customWidth="1"/>
    <col min="1540" max="1540" width="6.28515625" style="286" customWidth="1"/>
    <col min="1541" max="1541" width="7.5703125" style="286" customWidth="1"/>
    <col min="1542" max="1542" width="10.28515625" style="286" customWidth="1"/>
    <col min="1543" max="1543" width="13.28515625" style="286" customWidth="1"/>
    <col min="1544" max="1550" width="0" style="286" hidden="1" customWidth="1"/>
    <col min="1551" max="1551" width="9.140625" style="286"/>
    <col min="1552" max="1552" width="9" style="286" customWidth="1"/>
    <col min="1553" max="1792" width="9.140625" style="286"/>
    <col min="1793" max="1793" width="3" style="286" customWidth="1"/>
    <col min="1794" max="1794" width="4.42578125" style="286" customWidth="1"/>
    <col min="1795" max="1795" width="43.7109375" style="286" customWidth="1"/>
    <col min="1796" max="1796" width="6.28515625" style="286" customWidth="1"/>
    <col min="1797" max="1797" width="7.5703125" style="286" customWidth="1"/>
    <col min="1798" max="1798" width="10.28515625" style="286" customWidth="1"/>
    <col min="1799" max="1799" width="13.28515625" style="286" customWidth="1"/>
    <col min="1800" max="1806" width="0" style="286" hidden="1" customWidth="1"/>
    <col min="1807" max="1807" width="9.140625" style="286"/>
    <col min="1808" max="1808" width="9" style="286" customWidth="1"/>
    <col min="1809" max="2048" width="9.140625" style="286"/>
    <col min="2049" max="2049" width="3" style="286" customWidth="1"/>
    <col min="2050" max="2050" width="4.42578125" style="286" customWidth="1"/>
    <col min="2051" max="2051" width="43.7109375" style="286" customWidth="1"/>
    <col min="2052" max="2052" width="6.28515625" style="286" customWidth="1"/>
    <col min="2053" max="2053" width="7.5703125" style="286" customWidth="1"/>
    <col min="2054" max="2054" width="10.28515625" style="286" customWidth="1"/>
    <col min="2055" max="2055" width="13.28515625" style="286" customWidth="1"/>
    <col min="2056" max="2062" width="0" style="286" hidden="1" customWidth="1"/>
    <col min="2063" max="2063" width="9.140625" style="286"/>
    <col min="2064" max="2064" width="9" style="286" customWidth="1"/>
    <col min="2065" max="2304" width="9.140625" style="286"/>
    <col min="2305" max="2305" width="3" style="286" customWidth="1"/>
    <col min="2306" max="2306" width="4.42578125" style="286" customWidth="1"/>
    <col min="2307" max="2307" width="43.7109375" style="286" customWidth="1"/>
    <col min="2308" max="2308" width="6.28515625" style="286" customWidth="1"/>
    <col min="2309" max="2309" width="7.5703125" style="286" customWidth="1"/>
    <col min="2310" max="2310" width="10.28515625" style="286" customWidth="1"/>
    <col min="2311" max="2311" width="13.28515625" style="286" customWidth="1"/>
    <col min="2312" max="2318" width="0" style="286" hidden="1" customWidth="1"/>
    <col min="2319" max="2319" width="9.140625" style="286"/>
    <col min="2320" max="2320" width="9" style="286" customWidth="1"/>
    <col min="2321" max="2560" width="9.140625" style="286"/>
    <col min="2561" max="2561" width="3" style="286" customWidth="1"/>
    <col min="2562" max="2562" width="4.42578125" style="286" customWidth="1"/>
    <col min="2563" max="2563" width="43.7109375" style="286" customWidth="1"/>
    <col min="2564" max="2564" width="6.28515625" style="286" customWidth="1"/>
    <col min="2565" max="2565" width="7.5703125" style="286" customWidth="1"/>
    <col min="2566" max="2566" width="10.28515625" style="286" customWidth="1"/>
    <col min="2567" max="2567" width="13.28515625" style="286" customWidth="1"/>
    <col min="2568" max="2574" width="0" style="286" hidden="1" customWidth="1"/>
    <col min="2575" max="2575" width="9.140625" style="286"/>
    <col min="2576" max="2576" width="9" style="286" customWidth="1"/>
    <col min="2577" max="2816" width="9.140625" style="286"/>
    <col min="2817" max="2817" width="3" style="286" customWidth="1"/>
    <col min="2818" max="2818" width="4.42578125" style="286" customWidth="1"/>
    <col min="2819" max="2819" width="43.7109375" style="286" customWidth="1"/>
    <col min="2820" max="2820" width="6.28515625" style="286" customWidth="1"/>
    <col min="2821" max="2821" width="7.5703125" style="286" customWidth="1"/>
    <col min="2822" max="2822" width="10.28515625" style="286" customWidth="1"/>
    <col min="2823" max="2823" width="13.28515625" style="286" customWidth="1"/>
    <col min="2824" max="2830" width="0" style="286" hidden="1" customWidth="1"/>
    <col min="2831" max="2831" width="9.140625" style="286"/>
    <col min="2832" max="2832" width="9" style="286" customWidth="1"/>
    <col min="2833" max="3072" width="9.140625" style="286"/>
    <col min="3073" max="3073" width="3" style="286" customWidth="1"/>
    <col min="3074" max="3074" width="4.42578125" style="286" customWidth="1"/>
    <col min="3075" max="3075" width="43.7109375" style="286" customWidth="1"/>
    <col min="3076" max="3076" width="6.28515625" style="286" customWidth="1"/>
    <col min="3077" max="3077" width="7.5703125" style="286" customWidth="1"/>
    <col min="3078" max="3078" width="10.28515625" style="286" customWidth="1"/>
    <col min="3079" max="3079" width="13.28515625" style="286" customWidth="1"/>
    <col min="3080" max="3086" width="0" style="286" hidden="1" customWidth="1"/>
    <col min="3087" max="3087" width="9.140625" style="286"/>
    <col min="3088" max="3088" width="9" style="286" customWidth="1"/>
    <col min="3089" max="3328" width="9.140625" style="286"/>
    <col min="3329" max="3329" width="3" style="286" customWidth="1"/>
    <col min="3330" max="3330" width="4.42578125" style="286" customWidth="1"/>
    <col min="3331" max="3331" width="43.7109375" style="286" customWidth="1"/>
    <col min="3332" max="3332" width="6.28515625" style="286" customWidth="1"/>
    <col min="3333" max="3333" width="7.5703125" style="286" customWidth="1"/>
    <col min="3334" max="3334" width="10.28515625" style="286" customWidth="1"/>
    <col min="3335" max="3335" width="13.28515625" style="286" customWidth="1"/>
    <col min="3336" max="3342" width="0" style="286" hidden="1" customWidth="1"/>
    <col min="3343" max="3343" width="9.140625" style="286"/>
    <col min="3344" max="3344" width="9" style="286" customWidth="1"/>
    <col min="3345" max="3584" width="9.140625" style="286"/>
    <col min="3585" max="3585" width="3" style="286" customWidth="1"/>
    <col min="3586" max="3586" width="4.42578125" style="286" customWidth="1"/>
    <col min="3587" max="3587" width="43.7109375" style="286" customWidth="1"/>
    <col min="3588" max="3588" width="6.28515625" style="286" customWidth="1"/>
    <col min="3589" max="3589" width="7.5703125" style="286" customWidth="1"/>
    <col min="3590" max="3590" width="10.28515625" style="286" customWidth="1"/>
    <col min="3591" max="3591" width="13.28515625" style="286" customWidth="1"/>
    <col min="3592" max="3598" width="0" style="286" hidden="1" customWidth="1"/>
    <col min="3599" max="3599" width="9.140625" style="286"/>
    <col min="3600" max="3600" width="9" style="286" customWidth="1"/>
    <col min="3601" max="3840" width="9.140625" style="286"/>
    <col min="3841" max="3841" width="3" style="286" customWidth="1"/>
    <col min="3842" max="3842" width="4.42578125" style="286" customWidth="1"/>
    <col min="3843" max="3843" width="43.7109375" style="286" customWidth="1"/>
    <col min="3844" max="3844" width="6.28515625" style="286" customWidth="1"/>
    <col min="3845" max="3845" width="7.5703125" style="286" customWidth="1"/>
    <col min="3846" max="3846" width="10.28515625" style="286" customWidth="1"/>
    <col min="3847" max="3847" width="13.28515625" style="286" customWidth="1"/>
    <col min="3848" max="3854" width="0" style="286" hidden="1" customWidth="1"/>
    <col min="3855" max="3855" width="9.140625" style="286"/>
    <col min="3856" max="3856" width="9" style="286" customWidth="1"/>
    <col min="3857" max="4096" width="9.140625" style="286"/>
    <col min="4097" max="4097" width="3" style="286" customWidth="1"/>
    <col min="4098" max="4098" width="4.42578125" style="286" customWidth="1"/>
    <col min="4099" max="4099" width="43.7109375" style="286" customWidth="1"/>
    <col min="4100" max="4100" width="6.28515625" style="286" customWidth="1"/>
    <col min="4101" max="4101" width="7.5703125" style="286" customWidth="1"/>
    <col min="4102" max="4102" width="10.28515625" style="286" customWidth="1"/>
    <col min="4103" max="4103" width="13.28515625" style="286" customWidth="1"/>
    <col min="4104" max="4110" width="0" style="286" hidden="1" customWidth="1"/>
    <col min="4111" max="4111" width="9.140625" style="286"/>
    <col min="4112" max="4112" width="9" style="286" customWidth="1"/>
    <col min="4113" max="4352" width="9.140625" style="286"/>
    <col min="4353" max="4353" width="3" style="286" customWidth="1"/>
    <col min="4354" max="4354" width="4.42578125" style="286" customWidth="1"/>
    <col min="4355" max="4355" width="43.7109375" style="286" customWidth="1"/>
    <col min="4356" max="4356" width="6.28515625" style="286" customWidth="1"/>
    <col min="4357" max="4357" width="7.5703125" style="286" customWidth="1"/>
    <col min="4358" max="4358" width="10.28515625" style="286" customWidth="1"/>
    <col min="4359" max="4359" width="13.28515625" style="286" customWidth="1"/>
    <col min="4360" max="4366" width="0" style="286" hidden="1" customWidth="1"/>
    <col min="4367" max="4367" width="9.140625" style="286"/>
    <col min="4368" max="4368" width="9" style="286" customWidth="1"/>
    <col min="4369" max="4608" width="9.140625" style="286"/>
    <col min="4609" max="4609" width="3" style="286" customWidth="1"/>
    <col min="4610" max="4610" width="4.42578125" style="286" customWidth="1"/>
    <col min="4611" max="4611" width="43.7109375" style="286" customWidth="1"/>
    <col min="4612" max="4612" width="6.28515625" style="286" customWidth="1"/>
    <col min="4613" max="4613" width="7.5703125" style="286" customWidth="1"/>
    <col min="4614" max="4614" width="10.28515625" style="286" customWidth="1"/>
    <col min="4615" max="4615" width="13.28515625" style="286" customWidth="1"/>
    <col min="4616" max="4622" width="0" style="286" hidden="1" customWidth="1"/>
    <col min="4623" max="4623" width="9.140625" style="286"/>
    <col min="4624" max="4624" width="9" style="286" customWidth="1"/>
    <col min="4625" max="4864" width="9.140625" style="286"/>
    <col min="4865" max="4865" width="3" style="286" customWidth="1"/>
    <col min="4866" max="4866" width="4.42578125" style="286" customWidth="1"/>
    <col min="4867" max="4867" width="43.7109375" style="286" customWidth="1"/>
    <col min="4868" max="4868" width="6.28515625" style="286" customWidth="1"/>
    <col min="4869" max="4869" width="7.5703125" style="286" customWidth="1"/>
    <col min="4870" max="4870" width="10.28515625" style="286" customWidth="1"/>
    <col min="4871" max="4871" width="13.28515625" style="286" customWidth="1"/>
    <col min="4872" max="4878" width="0" style="286" hidden="1" customWidth="1"/>
    <col min="4879" max="4879" width="9.140625" style="286"/>
    <col min="4880" max="4880" width="9" style="286" customWidth="1"/>
    <col min="4881" max="5120" width="9.140625" style="286"/>
    <col min="5121" max="5121" width="3" style="286" customWidth="1"/>
    <col min="5122" max="5122" width="4.42578125" style="286" customWidth="1"/>
    <col min="5123" max="5123" width="43.7109375" style="286" customWidth="1"/>
    <col min="5124" max="5124" width="6.28515625" style="286" customWidth="1"/>
    <col min="5125" max="5125" width="7.5703125" style="286" customWidth="1"/>
    <col min="5126" max="5126" width="10.28515625" style="286" customWidth="1"/>
    <col min="5127" max="5127" width="13.28515625" style="286" customWidth="1"/>
    <col min="5128" max="5134" width="0" style="286" hidden="1" customWidth="1"/>
    <col min="5135" max="5135" width="9.140625" style="286"/>
    <col min="5136" max="5136" width="9" style="286" customWidth="1"/>
    <col min="5137" max="5376" width="9.140625" style="286"/>
    <col min="5377" max="5377" width="3" style="286" customWidth="1"/>
    <col min="5378" max="5378" width="4.42578125" style="286" customWidth="1"/>
    <col min="5379" max="5379" width="43.7109375" style="286" customWidth="1"/>
    <col min="5380" max="5380" width="6.28515625" style="286" customWidth="1"/>
    <col min="5381" max="5381" width="7.5703125" style="286" customWidth="1"/>
    <col min="5382" max="5382" width="10.28515625" style="286" customWidth="1"/>
    <col min="5383" max="5383" width="13.28515625" style="286" customWidth="1"/>
    <col min="5384" max="5390" width="0" style="286" hidden="1" customWidth="1"/>
    <col min="5391" max="5391" width="9.140625" style="286"/>
    <col min="5392" max="5392" width="9" style="286" customWidth="1"/>
    <col min="5393" max="5632" width="9.140625" style="286"/>
    <col min="5633" max="5633" width="3" style="286" customWidth="1"/>
    <col min="5634" max="5634" width="4.42578125" style="286" customWidth="1"/>
    <col min="5635" max="5635" width="43.7109375" style="286" customWidth="1"/>
    <col min="5636" max="5636" width="6.28515625" style="286" customWidth="1"/>
    <col min="5637" max="5637" width="7.5703125" style="286" customWidth="1"/>
    <col min="5638" max="5638" width="10.28515625" style="286" customWidth="1"/>
    <col min="5639" max="5639" width="13.28515625" style="286" customWidth="1"/>
    <col min="5640" max="5646" width="0" style="286" hidden="1" customWidth="1"/>
    <col min="5647" max="5647" width="9.140625" style="286"/>
    <col min="5648" max="5648" width="9" style="286" customWidth="1"/>
    <col min="5649" max="5888" width="9.140625" style="286"/>
    <col min="5889" max="5889" width="3" style="286" customWidth="1"/>
    <col min="5890" max="5890" width="4.42578125" style="286" customWidth="1"/>
    <col min="5891" max="5891" width="43.7109375" style="286" customWidth="1"/>
    <col min="5892" max="5892" width="6.28515625" style="286" customWidth="1"/>
    <col min="5893" max="5893" width="7.5703125" style="286" customWidth="1"/>
    <col min="5894" max="5894" width="10.28515625" style="286" customWidth="1"/>
    <col min="5895" max="5895" width="13.28515625" style="286" customWidth="1"/>
    <col min="5896" max="5902" width="0" style="286" hidden="1" customWidth="1"/>
    <col min="5903" max="5903" width="9.140625" style="286"/>
    <col min="5904" max="5904" width="9" style="286" customWidth="1"/>
    <col min="5905" max="6144" width="9.140625" style="286"/>
    <col min="6145" max="6145" width="3" style="286" customWidth="1"/>
    <col min="6146" max="6146" width="4.42578125" style="286" customWidth="1"/>
    <col min="6147" max="6147" width="43.7109375" style="286" customWidth="1"/>
    <col min="6148" max="6148" width="6.28515625" style="286" customWidth="1"/>
    <col min="6149" max="6149" width="7.5703125" style="286" customWidth="1"/>
    <col min="6150" max="6150" width="10.28515625" style="286" customWidth="1"/>
    <col min="6151" max="6151" width="13.28515625" style="286" customWidth="1"/>
    <col min="6152" max="6158" width="0" style="286" hidden="1" customWidth="1"/>
    <col min="6159" max="6159" width="9.140625" style="286"/>
    <col min="6160" max="6160" width="9" style="286" customWidth="1"/>
    <col min="6161" max="6400" width="9.140625" style="286"/>
    <col min="6401" max="6401" width="3" style="286" customWidth="1"/>
    <col min="6402" max="6402" width="4.42578125" style="286" customWidth="1"/>
    <col min="6403" max="6403" width="43.7109375" style="286" customWidth="1"/>
    <col min="6404" max="6404" width="6.28515625" style="286" customWidth="1"/>
    <col min="6405" max="6405" width="7.5703125" style="286" customWidth="1"/>
    <col min="6406" max="6406" width="10.28515625" style="286" customWidth="1"/>
    <col min="6407" max="6407" width="13.28515625" style="286" customWidth="1"/>
    <col min="6408" max="6414" width="0" style="286" hidden="1" customWidth="1"/>
    <col min="6415" max="6415" width="9.140625" style="286"/>
    <col min="6416" max="6416" width="9" style="286" customWidth="1"/>
    <col min="6417" max="6656" width="9.140625" style="286"/>
    <col min="6657" max="6657" width="3" style="286" customWidth="1"/>
    <col min="6658" max="6658" width="4.42578125" style="286" customWidth="1"/>
    <col min="6659" max="6659" width="43.7109375" style="286" customWidth="1"/>
    <col min="6660" max="6660" width="6.28515625" style="286" customWidth="1"/>
    <col min="6661" max="6661" width="7.5703125" style="286" customWidth="1"/>
    <col min="6662" max="6662" width="10.28515625" style="286" customWidth="1"/>
    <col min="6663" max="6663" width="13.28515625" style="286" customWidth="1"/>
    <col min="6664" max="6670" width="0" style="286" hidden="1" customWidth="1"/>
    <col min="6671" max="6671" width="9.140625" style="286"/>
    <col min="6672" max="6672" width="9" style="286" customWidth="1"/>
    <col min="6673" max="6912" width="9.140625" style="286"/>
    <col min="6913" max="6913" width="3" style="286" customWidth="1"/>
    <col min="6914" max="6914" width="4.42578125" style="286" customWidth="1"/>
    <col min="6915" max="6915" width="43.7109375" style="286" customWidth="1"/>
    <col min="6916" max="6916" width="6.28515625" style="286" customWidth="1"/>
    <col min="6917" max="6917" width="7.5703125" style="286" customWidth="1"/>
    <col min="6918" max="6918" width="10.28515625" style="286" customWidth="1"/>
    <col min="6919" max="6919" width="13.28515625" style="286" customWidth="1"/>
    <col min="6920" max="6926" width="0" style="286" hidden="1" customWidth="1"/>
    <col min="6927" max="6927" width="9.140625" style="286"/>
    <col min="6928" max="6928" width="9" style="286" customWidth="1"/>
    <col min="6929" max="7168" width="9.140625" style="286"/>
    <col min="7169" max="7169" width="3" style="286" customWidth="1"/>
    <col min="7170" max="7170" width="4.42578125" style="286" customWidth="1"/>
    <col min="7171" max="7171" width="43.7109375" style="286" customWidth="1"/>
    <col min="7172" max="7172" width="6.28515625" style="286" customWidth="1"/>
    <col min="7173" max="7173" width="7.5703125" style="286" customWidth="1"/>
    <col min="7174" max="7174" width="10.28515625" style="286" customWidth="1"/>
    <col min="7175" max="7175" width="13.28515625" style="286" customWidth="1"/>
    <col min="7176" max="7182" width="0" style="286" hidden="1" customWidth="1"/>
    <col min="7183" max="7183" width="9.140625" style="286"/>
    <col min="7184" max="7184" width="9" style="286" customWidth="1"/>
    <col min="7185" max="7424" width="9.140625" style="286"/>
    <col min="7425" max="7425" width="3" style="286" customWidth="1"/>
    <col min="7426" max="7426" width="4.42578125" style="286" customWidth="1"/>
    <col min="7427" max="7427" width="43.7109375" style="286" customWidth="1"/>
    <col min="7428" max="7428" width="6.28515625" style="286" customWidth="1"/>
    <col min="7429" max="7429" width="7.5703125" style="286" customWidth="1"/>
    <col min="7430" max="7430" width="10.28515625" style="286" customWidth="1"/>
    <col min="7431" max="7431" width="13.28515625" style="286" customWidth="1"/>
    <col min="7432" max="7438" width="0" style="286" hidden="1" customWidth="1"/>
    <col min="7439" max="7439" width="9.140625" style="286"/>
    <col min="7440" max="7440" width="9" style="286" customWidth="1"/>
    <col min="7441" max="7680" width="9.140625" style="286"/>
    <col min="7681" max="7681" width="3" style="286" customWidth="1"/>
    <col min="7682" max="7682" width="4.42578125" style="286" customWidth="1"/>
    <col min="7683" max="7683" width="43.7109375" style="286" customWidth="1"/>
    <col min="7684" max="7684" width="6.28515625" style="286" customWidth="1"/>
    <col min="7685" max="7685" width="7.5703125" style="286" customWidth="1"/>
    <col min="7686" max="7686" width="10.28515625" style="286" customWidth="1"/>
    <col min="7687" max="7687" width="13.28515625" style="286" customWidth="1"/>
    <col min="7688" max="7694" width="0" style="286" hidden="1" customWidth="1"/>
    <col min="7695" max="7695" width="9.140625" style="286"/>
    <col min="7696" max="7696" width="9" style="286" customWidth="1"/>
    <col min="7697" max="7936" width="9.140625" style="286"/>
    <col min="7937" max="7937" width="3" style="286" customWidth="1"/>
    <col min="7938" max="7938" width="4.42578125" style="286" customWidth="1"/>
    <col min="7939" max="7939" width="43.7109375" style="286" customWidth="1"/>
    <col min="7940" max="7940" width="6.28515625" style="286" customWidth="1"/>
    <col min="7941" max="7941" width="7.5703125" style="286" customWidth="1"/>
    <col min="7942" max="7942" width="10.28515625" style="286" customWidth="1"/>
    <col min="7943" max="7943" width="13.28515625" style="286" customWidth="1"/>
    <col min="7944" max="7950" width="0" style="286" hidden="1" customWidth="1"/>
    <col min="7951" max="7951" width="9.140625" style="286"/>
    <col min="7952" max="7952" width="9" style="286" customWidth="1"/>
    <col min="7953" max="8192" width="9.140625" style="286"/>
    <col min="8193" max="8193" width="3" style="286" customWidth="1"/>
    <col min="8194" max="8194" width="4.42578125" style="286" customWidth="1"/>
    <col min="8195" max="8195" width="43.7109375" style="286" customWidth="1"/>
    <col min="8196" max="8196" width="6.28515625" style="286" customWidth="1"/>
    <col min="8197" max="8197" width="7.5703125" style="286" customWidth="1"/>
    <col min="8198" max="8198" width="10.28515625" style="286" customWidth="1"/>
    <col min="8199" max="8199" width="13.28515625" style="286" customWidth="1"/>
    <col min="8200" max="8206" width="0" style="286" hidden="1" customWidth="1"/>
    <col min="8207" max="8207" width="9.140625" style="286"/>
    <col min="8208" max="8208" width="9" style="286" customWidth="1"/>
    <col min="8209" max="8448" width="9.140625" style="286"/>
    <col min="8449" max="8449" width="3" style="286" customWidth="1"/>
    <col min="8450" max="8450" width="4.42578125" style="286" customWidth="1"/>
    <col min="8451" max="8451" width="43.7109375" style="286" customWidth="1"/>
    <col min="8452" max="8452" width="6.28515625" style="286" customWidth="1"/>
    <col min="8453" max="8453" width="7.5703125" style="286" customWidth="1"/>
    <col min="8454" max="8454" width="10.28515625" style="286" customWidth="1"/>
    <col min="8455" max="8455" width="13.28515625" style="286" customWidth="1"/>
    <col min="8456" max="8462" width="0" style="286" hidden="1" customWidth="1"/>
    <col min="8463" max="8463" width="9.140625" style="286"/>
    <col min="8464" max="8464" width="9" style="286" customWidth="1"/>
    <col min="8465" max="8704" width="9.140625" style="286"/>
    <col min="8705" max="8705" width="3" style="286" customWidth="1"/>
    <col min="8706" max="8706" width="4.42578125" style="286" customWidth="1"/>
    <col min="8707" max="8707" width="43.7109375" style="286" customWidth="1"/>
    <col min="8708" max="8708" width="6.28515625" style="286" customWidth="1"/>
    <col min="8709" max="8709" width="7.5703125" style="286" customWidth="1"/>
    <col min="8710" max="8710" width="10.28515625" style="286" customWidth="1"/>
    <col min="8711" max="8711" width="13.28515625" style="286" customWidth="1"/>
    <col min="8712" max="8718" width="0" style="286" hidden="1" customWidth="1"/>
    <col min="8719" max="8719" width="9.140625" style="286"/>
    <col min="8720" max="8720" width="9" style="286" customWidth="1"/>
    <col min="8721" max="8960" width="9.140625" style="286"/>
    <col min="8961" max="8961" width="3" style="286" customWidth="1"/>
    <col min="8962" max="8962" width="4.42578125" style="286" customWidth="1"/>
    <col min="8963" max="8963" width="43.7109375" style="286" customWidth="1"/>
    <col min="8964" max="8964" width="6.28515625" style="286" customWidth="1"/>
    <col min="8965" max="8965" width="7.5703125" style="286" customWidth="1"/>
    <col min="8966" max="8966" width="10.28515625" style="286" customWidth="1"/>
    <col min="8967" max="8967" width="13.28515625" style="286" customWidth="1"/>
    <col min="8968" max="8974" width="0" style="286" hidden="1" customWidth="1"/>
    <col min="8975" max="8975" width="9.140625" style="286"/>
    <col min="8976" max="8976" width="9" style="286" customWidth="1"/>
    <col min="8977" max="9216" width="9.140625" style="286"/>
    <col min="9217" max="9217" width="3" style="286" customWidth="1"/>
    <col min="9218" max="9218" width="4.42578125" style="286" customWidth="1"/>
    <col min="9219" max="9219" width="43.7109375" style="286" customWidth="1"/>
    <col min="9220" max="9220" width="6.28515625" style="286" customWidth="1"/>
    <col min="9221" max="9221" width="7.5703125" style="286" customWidth="1"/>
    <col min="9222" max="9222" width="10.28515625" style="286" customWidth="1"/>
    <col min="9223" max="9223" width="13.28515625" style="286" customWidth="1"/>
    <col min="9224" max="9230" width="0" style="286" hidden="1" customWidth="1"/>
    <col min="9231" max="9231" width="9.140625" style="286"/>
    <col min="9232" max="9232" width="9" style="286" customWidth="1"/>
    <col min="9233" max="9472" width="9.140625" style="286"/>
    <col min="9473" max="9473" width="3" style="286" customWidth="1"/>
    <col min="9474" max="9474" width="4.42578125" style="286" customWidth="1"/>
    <col min="9475" max="9475" width="43.7109375" style="286" customWidth="1"/>
    <col min="9476" max="9476" width="6.28515625" style="286" customWidth="1"/>
    <col min="9477" max="9477" width="7.5703125" style="286" customWidth="1"/>
    <col min="9478" max="9478" width="10.28515625" style="286" customWidth="1"/>
    <col min="9479" max="9479" width="13.28515625" style="286" customWidth="1"/>
    <col min="9480" max="9486" width="0" style="286" hidden="1" customWidth="1"/>
    <col min="9487" max="9487" width="9.140625" style="286"/>
    <col min="9488" max="9488" width="9" style="286" customWidth="1"/>
    <col min="9489" max="9728" width="9.140625" style="286"/>
    <col min="9729" max="9729" width="3" style="286" customWidth="1"/>
    <col min="9730" max="9730" width="4.42578125" style="286" customWidth="1"/>
    <col min="9731" max="9731" width="43.7109375" style="286" customWidth="1"/>
    <col min="9732" max="9732" width="6.28515625" style="286" customWidth="1"/>
    <col min="9733" max="9733" width="7.5703125" style="286" customWidth="1"/>
    <col min="9734" max="9734" width="10.28515625" style="286" customWidth="1"/>
    <col min="9735" max="9735" width="13.28515625" style="286" customWidth="1"/>
    <col min="9736" max="9742" width="0" style="286" hidden="1" customWidth="1"/>
    <col min="9743" max="9743" width="9.140625" style="286"/>
    <col min="9744" max="9744" width="9" style="286" customWidth="1"/>
    <col min="9745" max="9984" width="9.140625" style="286"/>
    <col min="9985" max="9985" width="3" style="286" customWidth="1"/>
    <col min="9986" max="9986" width="4.42578125" style="286" customWidth="1"/>
    <col min="9987" max="9987" width="43.7109375" style="286" customWidth="1"/>
    <col min="9988" max="9988" width="6.28515625" style="286" customWidth="1"/>
    <col min="9989" max="9989" width="7.5703125" style="286" customWidth="1"/>
    <col min="9990" max="9990" width="10.28515625" style="286" customWidth="1"/>
    <col min="9991" max="9991" width="13.28515625" style="286" customWidth="1"/>
    <col min="9992" max="9998" width="0" style="286" hidden="1" customWidth="1"/>
    <col min="9999" max="9999" width="9.140625" style="286"/>
    <col min="10000" max="10000" width="9" style="286" customWidth="1"/>
    <col min="10001" max="10240" width="9.140625" style="286"/>
    <col min="10241" max="10241" width="3" style="286" customWidth="1"/>
    <col min="10242" max="10242" width="4.42578125" style="286" customWidth="1"/>
    <col min="10243" max="10243" width="43.7109375" style="286" customWidth="1"/>
    <col min="10244" max="10244" width="6.28515625" style="286" customWidth="1"/>
    <col min="10245" max="10245" width="7.5703125" style="286" customWidth="1"/>
    <col min="10246" max="10246" width="10.28515625" style="286" customWidth="1"/>
    <col min="10247" max="10247" width="13.28515625" style="286" customWidth="1"/>
    <col min="10248" max="10254" width="0" style="286" hidden="1" customWidth="1"/>
    <col min="10255" max="10255" width="9.140625" style="286"/>
    <col min="10256" max="10256" width="9" style="286" customWidth="1"/>
    <col min="10257" max="10496" width="9.140625" style="286"/>
    <col min="10497" max="10497" width="3" style="286" customWidth="1"/>
    <col min="10498" max="10498" width="4.42578125" style="286" customWidth="1"/>
    <col min="10499" max="10499" width="43.7109375" style="286" customWidth="1"/>
    <col min="10500" max="10500" width="6.28515625" style="286" customWidth="1"/>
    <col min="10501" max="10501" width="7.5703125" style="286" customWidth="1"/>
    <col min="10502" max="10502" width="10.28515625" style="286" customWidth="1"/>
    <col min="10503" max="10503" width="13.28515625" style="286" customWidth="1"/>
    <col min="10504" max="10510" width="0" style="286" hidden="1" customWidth="1"/>
    <col min="10511" max="10511" width="9.140625" style="286"/>
    <col min="10512" max="10512" width="9" style="286" customWidth="1"/>
    <col min="10513" max="10752" width="9.140625" style="286"/>
    <col min="10753" max="10753" width="3" style="286" customWidth="1"/>
    <col min="10754" max="10754" width="4.42578125" style="286" customWidth="1"/>
    <col min="10755" max="10755" width="43.7109375" style="286" customWidth="1"/>
    <col min="10756" max="10756" width="6.28515625" style="286" customWidth="1"/>
    <col min="10757" max="10757" width="7.5703125" style="286" customWidth="1"/>
    <col min="10758" max="10758" width="10.28515625" style="286" customWidth="1"/>
    <col min="10759" max="10759" width="13.28515625" style="286" customWidth="1"/>
    <col min="10760" max="10766" width="0" style="286" hidden="1" customWidth="1"/>
    <col min="10767" max="10767" width="9.140625" style="286"/>
    <col min="10768" max="10768" width="9" style="286" customWidth="1"/>
    <col min="10769" max="11008" width="9.140625" style="286"/>
    <col min="11009" max="11009" width="3" style="286" customWidth="1"/>
    <col min="11010" max="11010" width="4.42578125" style="286" customWidth="1"/>
    <col min="11011" max="11011" width="43.7109375" style="286" customWidth="1"/>
    <col min="11012" max="11012" width="6.28515625" style="286" customWidth="1"/>
    <col min="11013" max="11013" width="7.5703125" style="286" customWidth="1"/>
    <col min="11014" max="11014" width="10.28515625" style="286" customWidth="1"/>
    <col min="11015" max="11015" width="13.28515625" style="286" customWidth="1"/>
    <col min="11016" max="11022" width="0" style="286" hidden="1" customWidth="1"/>
    <col min="11023" max="11023" width="9.140625" style="286"/>
    <col min="11024" max="11024" width="9" style="286" customWidth="1"/>
    <col min="11025" max="11264" width="9.140625" style="286"/>
    <col min="11265" max="11265" width="3" style="286" customWidth="1"/>
    <col min="11266" max="11266" width="4.42578125" style="286" customWidth="1"/>
    <col min="11267" max="11267" width="43.7109375" style="286" customWidth="1"/>
    <col min="11268" max="11268" width="6.28515625" style="286" customWidth="1"/>
    <col min="11269" max="11269" width="7.5703125" style="286" customWidth="1"/>
    <col min="11270" max="11270" width="10.28515625" style="286" customWidth="1"/>
    <col min="11271" max="11271" width="13.28515625" style="286" customWidth="1"/>
    <col min="11272" max="11278" width="0" style="286" hidden="1" customWidth="1"/>
    <col min="11279" max="11279" width="9.140625" style="286"/>
    <col min="11280" max="11280" width="9" style="286" customWidth="1"/>
    <col min="11281" max="11520" width="9.140625" style="286"/>
    <col min="11521" max="11521" width="3" style="286" customWidth="1"/>
    <col min="11522" max="11522" width="4.42578125" style="286" customWidth="1"/>
    <col min="11523" max="11523" width="43.7109375" style="286" customWidth="1"/>
    <col min="11524" max="11524" width="6.28515625" style="286" customWidth="1"/>
    <col min="11525" max="11525" width="7.5703125" style="286" customWidth="1"/>
    <col min="11526" max="11526" width="10.28515625" style="286" customWidth="1"/>
    <col min="11527" max="11527" width="13.28515625" style="286" customWidth="1"/>
    <col min="11528" max="11534" width="0" style="286" hidden="1" customWidth="1"/>
    <col min="11535" max="11535" width="9.140625" style="286"/>
    <col min="11536" max="11536" width="9" style="286" customWidth="1"/>
    <col min="11537" max="11776" width="9.140625" style="286"/>
    <col min="11777" max="11777" width="3" style="286" customWidth="1"/>
    <col min="11778" max="11778" width="4.42578125" style="286" customWidth="1"/>
    <col min="11779" max="11779" width="43.7109375" style="286" customWidth="1"/>
    <col min="11780" max="11780" width="6.28515625" style="286" customWidth="1"/>
    <col min="11781" max="11781" width="7.5703125" style="286" customWidth="1"/>
    <col min="11782" max="11782" width="10.28515625" style="286" customWidth="1"/>
    <col min="11783" max="11783" width="13.28515625" style="286" customWidth="1"/>
    <col min="11784" max="11790" width="0" style="286" hidden="1" customWidth="1"/>
    <col min="11791" max="11791" width="9.140625" style="286"/>
    <col min="11792" max="11792" width="9" style="286" customWidth="1"/>
    <col min="11793" max="12032" width="9.140625" style="286"/>
    <col min="12033" max="12033" width="3" style="286" customWidth="1"/>
    <col min="12034" max="12034" width="4.42578125" style="286" customWidth="1"/>
    <col min="12035" max="12035" width="43.7109375" style="286" customWidth="1"/>
    <col min="12036" max="12036" width="6.28515625" style="286" customWidth="1"/>
    <col min="12037" max="12037" width="7.5703125" style="286" customWidth="1"/>
    <col min="12038" max="12038" width="10.28515625" style="286" customWidth="1"/>
    <col min="12039" max="12039" width="13.28515625" style="286" customWidth="1"/>
    <col min="12040" max="12046" width="0" style="286" hidden="1" customWidth="1"/>
    <col min="12047" max="12047" width="9.140625" style="286"/>
    <col min="12048" max="12048" width="9" style="286" customWidth="1"/>
    <col min="12049" max="12288" width="9.140625" style="286"/>
    <col min="12289" max="12289" width="3" style="286" customWidth="1"/>
    <col min="12290" max="12290" width="4.42578125" style="286" customWidth="1"/>
    <col min="12291" max="12291" width="43.7109375" style="286" customWidth="1"/>
    <col min="12292" max="12292" width="6.28515625" style="286" customWidth="1"/>
    <col min="12293" max="12293" width="7.5703125" style="286" customWidth="1"/>
    <col min="12294" max="12294" width="10.28515625" style="286" customWidth="1"/>
    <col min="12295" max="12295" width="13.28515625" style="286" customWidth="1"/>
    <col min="12296" max="12302" width="0" style="286" hidden="1" customWidth="1"/>
    <col min="12303" max="12303" width="9.140625" style="286"/>
    <col min="12304" max="12304" width="9" style="286" customWidth="1"/>
    <col min="12305" max="12544" width="9.140625" style="286"/>
    <col min="12545" max="12545" width="3" style="286" customWidth="1"/>
    <col min="12546" max="12546" width="4.42578125" style="286" customWidth="1"/>
    <col min="12547" max="12547" width="43.7109375" style="286" customWidth="1"/>
    <col min="12548" max="12548" width="6.28515625" style="286" customWidth="1"/>
    <col min="12549" max="12549" width="7.5703125" style="286" customWidth="1"/>
    <col min="12550" max="12550" width="10.28515625" style="286" customWidth="1"/>
    <col min="12551" max="12551" width="13.28515625" style="286" customWidth="1"/>
    <col min="12552" max="12558" width="0" style="286" hidden="1" customWidth="1"/>
    <col min="12559" max="12559" width="9.140625" style="286"/>
    <col min="12560" max="12560" width="9" style="286" customWidth="1"/>
    <col min="12561" max="12800" width="9.140625" style="286"/>
    <col min="12801" max="12801" width="3" style="286" customWidth="1"/>
    <col min="12802" max="12802" width="4.42578125" style="286" customWidth="1"/>
    <col min="12803" max="12803" width="43.7109375" style="286" customWidth="1"/>
    <col min="12804" max="12804" width="6.28515625" style="286" customWidth="1"/>
    <col min="12805" max="12805" width="7.5703125" style="286" customWidth="1"/>
    <col min="12806" max="12806" width="10.28515625" style="286" customWidth="1"/>
    <col min="12807" max="12807" width="13.28515625" style="286" customWidth="1"/>
    <col min="12808" max="12814" width="0" style="286" hidden="1" customWidth="1"/>
    <col min="12815" max="12815" width="9.140625" style="286"/>
    <col min="12816" max="12816" width="9" style="286" customWidth="1"/>
    <col min="12817" max="13056" width="9.140625" style="286"/>
    <col min="13057" max="13057" width="3" style="286" customWidth="1"/>
    <col min="13058" max="13058" width="4.42578125" style="286" customWidth="1"/>
    <col min="13059" max="13059" width="43.7109375" style="286" customWidth="1"/>
    <col min="13060" max="13060" width="6.28515625" style="286" customWidth="1"/>
    <col min="13061" max="13061" width="7.5703125" style="286" customWidth="1"/>
    <col min="13062" max="13062" width="10.28515625" style="286" customWidth="1"/>
    <col min="13063" max="13063" width="13.28515625" style="286" customWidth="1"/>
    <col min="13064" max="13070" width="0" style="286" hidden="1" customWidth="1"/>
    <col min="13071" max="13071" width="9.140625" style="286"/>
    <col min="13072" max="13072" width="9" style="286" customWidth="1"/>
    <col min="13073" max="13312" width="9.140625" style="286"/>
    <col min="13313" max="13313" width="3" style="286" customWidth="1"/>
    <col min="13314" max="13314" width="4.42578125" style="286" customWidth="1"/>
    <col min="13315" max="13315" width="43.7109375" style="286" customWidth="1"/>
    <col min="13316" max="13316" width="6.28515625" style="286" customWidth="1"/>
    <col min="13317" max="13317" width="7.5703125" style="286" customWidth="1"/>
    <col min="13318" max="13318" width="10.28515625" style="286" customWidth="1"/>
    <col min="13319" max="13319" width="13.28515625" style="286" customWidth="1"/>
    <col min="13320" max="13326" width="0" style="286" hidden="1" customWidth="1"/>
    <col min="13327" max="13327" width="9.140625" style="286"/>
    <col min="13328" max="13328" width="9" style="286" customWidth="1"/>
    <col min="13329" max="13568" width="9.140625" style="286"/>
    <col min="13569" max="13569" width="3" style="286" customWidth="1"/>
    <col min="13570" max="13570" width="4.42578125" style="286" customWidth="1"/>
    <col min="13571" max="13571" width="43.7109375" style="286" customWidth="1"/>
    <col min="13572" max="13572" width="6.28515625" style="286" customWidth="1"/>
    <col min="13573" max="13573" width="7.5703125" style="286" customWidth="1"/>
    <col min="13574" max="13574" width="10.28515625" style="286" customWidth="1"/>
    <col min="13575" max="13575" width="13.28515625" style="286" customWidth="1"/>
    <col min="13576" max="13582" width="0" style="286" hidden="1" customWidth="1"/>
    <col min="13583" max="13583" width="9.140625" style="286"/>
    <col min="13584" max="13584" width="9" style="286" customWidth="1"/>
    <col min="13585" max="13824" width="9.140625" style="286"/>
    <col min="13825" max="13825" width="3" style="286" customWidth="1"/>
    <col min="13826" max="13826" width="4.42578125" style="286" customWidth="1"/>
    <col min="13827" max="13827" width="43.7109375" style="286" customWidth="1"/>
    <col min="13828" max="13828" width="6.28515625" style="286" customWidth="1"/>
    <col min="13829" max="13829" width="7.5703125" style="286" customWidth="1"/>
    <col min="13830" max="13830" width="10.28515625" style="286" customWidth="1"/>
    <col min="13831" max="13831" width="13.28515625" style="286" customWidth="1"/>
    <col min="13832" max="13838" width="0" style="286" hidden="1" customWidth="1"/>
    <col min="13839" max="13839" width="9.140625" style="286"/>
    <col min="13840" max="13840" width="9" style="286" customWidth="1"/>
    <col min="13841" max="14080" width="9.140625" style="286"/>
    <col min="14081" max="14081" width="3" style="286" customWidth="1"/>
    <col min="14082" max="14082" width="4.42578125" style="286" customWidth="1"/>
    <col min="14083" max="14083" width="43.7109375" style="286" customWidth="1"/>
    <col min="14084" max="14084" width="6.28515625" style="286" customWidth="1"/>
    <col min="14085" max="14085" width="7.5703125" style="286" customWidth="1"/>
    <col min="14086" max="14086" width="10.28515625" style="286" customWidth="1"/>
    <col min="14087" max="14087" width="13.28515625" style="286" customWidth="1"/>
    <col min="14088" max="14094" width="0" style="286" hidden="1" customWidth="1"/>
    <col min="14095" max="14095" width="9.140625" style="286"/>
    <col min="14096" max="14096" width="9" style="286" customWidth="1"/>
    <col min="14097" max="14336" width="9.140625" style="286"/>
    <col min="14337" max="14337" width="3" style="286" customWidth="1"/>
    <col min="14338" max="14338" width="4.42578125" style="286" customWidth="1"/>
    <col min="14339" max="14339" width="43.7109375" style="286" customWidth="1"/>
    <col min="14340" max="14340" width="6.28515625" style="286" customWidth="1"/>
    <col min="14341" max="14341" width="7.5703125" style="286" customWidth="1"/>
    <col min="14342" max="14342" width="10.28515625" style="286" customWidth="1"/>
    <col min="14343" max="14343" width="13.28515625" style="286" customWidth="1"/>
    <col min="14344" max="14350" width="0" style="286" hidden="1" customWidth="1"/>
    <col min="14351" max="14351" width="9.140625" style="286"/>
    <col min="14352" max="14352" width="9" style="286" customWidth="1"/>
    <col min="14353" max="14592" width="9.140625" style="286"/>
    <col min="14593" max="14593" width="3" style="286" customWidth="1"/>
    <col min="14594" max="14594" width="4.42578125" style="286" customWidth="1"/>
    <col min="14595" max="14595" width="43.7109375" style="286" customWidth="1"/>
    <col min="14596" max="14596" width="6.28515625" style="286" customWidth="1"/>
    <col min="14597" max="14597" width="7.5703125" style="286" customWidth="1"/>
    <col min="14598" max="14598" width="10.28515625" style="286" customWidth="1"/>
    <col min="14599" max="14599" width="13.28515625" style="286" customWidth="1"/>
    <col min="14600" max="14606" width="0" style="286" hidden="1" customWidth="1"/>
    <col min="14607" max="14607" width="9.140625" style="286"/>
    <col min="14608" max="14608" width="9" style="286" customWidth="1"/>
    <col min="14609" max="14848" width="9.140625" style="286"/>
    <col min="14849" max="14849" width="3" style="286" customWidth="1"/>
    <col min="14850" max="14850" width="4.42578125" style="286" customWidth="1"/>
    <col min="14851" max="14851" width="43.7109375" style="286" customWidth="1"/>
    <col min="14852" max="14852" width="6.28515625" style="286" customWidth="1"/>
    <col min="14853" max="14853" width="7.5703125" style="286" customWidth="1"/>
    <col min="14854" max="14854" width="10.28515625" style="286" customWidth="1"/>
    <col min="14855" max="14855" width="13.28515625" style="286" customWidth="1"/>
    <col min="14856" max="14862" width="0" style="286" hidden="1" customWidth="1"/>
    <col min="14863" max="14863" width="9.140625" style="286"/>
    <col min="14864" max="14864" width="9" style="286" customWidth="1"/>
    <col min="14865" max="15104" width="9.140625" style="286"/>
    <col min="15105" max="15105" width="3" style="286" customWidth="1"/>
    <col min="15106" max="15106" width="4.42578125" style="286" customWidth="1"/>
    <col min="15107" max="15107" width="43.7109375" style="286" customWidth="1"/>
    <col min="15108" max="15108" width="6.28515625" style="286" customWidth="1"/>
    <col min="15109" max="15109" width="7.5703125" style="286" customWidth="1"/>
    <col min="15110" max="15110" width="10.28515625" style="286" customWidth="1"/>
    <col min="15111" max="15111" width="13.28515625" style="286" customWidth="1"/>
    <col min="15112" max="15118" width="0" style="286" hidden="1" customWidth="1"/>
    <col min="15119" max="15119" width="9.140625" style="286"/>
    <col min="15120" max="15120" width="9" style="286" customWidth="1"/>
    <col min="15121" max="15360" width="9.140625" style="286"/>
    <col min="15361" max="15361" width="3" style="286" customWidth="1"/>
    <col min="15362" max="15362" width="4.42578125" style="286" customWidth="1"/>
    <col min="15363" max="15363" width="43.7109375" style="286" customWidth="1"/>
    <col min="15364" max="15364" width="6.28515625" style="286" customWidth="1"/>
    <col min="15365" max="15365" width="7.5703125" style="286" customWidth="1"/>
    <col min="15366" max="15366" width="10.28515625" style="286" customWidth="1"/>
    <col min="15367" max="15367" width="13.28515625" style="286" customWidth="1"/>
    <col min="15368" max="15374" width="0" style="286" hidden="1" customWidth="1"/>
    <col min="15375" max="15375" width="9.140625" style="286"/>
    <col min="15376" max="15376" width="9" style="286" customWidth="1"/>
    <col min="15377" max="15616" width="9.140625" style="286"/>
    <col min="15617" max="15617" width="3" style="286" customWidth="1"/>
    <col min="15618" max="15618" width="4.42578125" style="286" customWidth="1"/>
    <col min="15619" max="15619" width="43.7109375" style="286" customWidth="1"/>
    <col min="15620" max="15620" width="6.28515625" style="286" customWidth="1"/>
    <col min="15621" max="15621" width="7.5703125" style="286" customWidth="1"/>
    <col min="15622" max="15622" width="10.28515625" style="286" customWidth="1"/>
    <col min="15623" max="15623" width="13.28515625" style="286" customWidth="1"/>
    <col min="15624" max="15630" width="0" style="286" hidden="1" customWidth="1"/>
    <col min="15631" max="15631" width="9.140625" style="286"/>
    <col min="15632" max="15632" width="9" style="286" customWidth="1"/>
    <col min="15633" max="15872" width="9.140625" style="286"/>
    <col min="15873" max="15873" width="3" style="286" customWidth="1"/>
    <col min="15874" max="15874" width="4.42578125" style="286" customWidth="1"/>
    <col min="15875" max="15875" width="43.7109375" style="286" customWidth="1"/>
    <col min="15876" max="15876" width="6.28515625" style="286" customWidth="1"/>
    <col min="15877" max="15877" width="7.5703125" style="286" customWidth="1"/>
    <col min="15878" max="15878" width="10.28515625" style="286" customWidth="1"/>
    <col min="15879" max="15879" width="13.28515625" style="286" customWidth="1"/>
    <col min="15880" max="15886" width="0" style="286" hidden="1" customWidth="1"/>
    <col min="15887" max="15887" width="9.140625" style="286"/>
    <col min="15888" max="15888" width="9" style="286" customWidth="1"/>
    <col min="15889" max="16128" width="9.140625" style="286"/>
    <col min="16129" max="16129" width="3" style="286" customWidth="1"/>
    <col min="16130" max="16130" width="4.42578125" style="286" customWidth="1"/>
    <col min="16131" max="16131" width="43.7109375" style="286" customWidth="1"/>
    <col min="16132" max="16132" width="6.28515625" style="286" customWidth="1"/>
    <col min="16133" max="16133" width="7.5703125" style="286" customWidth="1"/>
    <col min="16134" max="16134" width="10.28515625" style="286" customWidth="1"/>
    <col min="16135" max="16135" width="13.28515625" style="286" customWidth="1"/>
    <col min="16136" max="16142" width="0" style="286" hidden="1" customWidth="1"/>
    <col min="16143" max="16143" width="9.140625" style="286"/>
    <col min="16144" max="16144" width="9" style="286" customWidth="1"/>
    <col min="16145" max="16384" width="9.140625" style="286"/>
  </cols>
  <sheetData>
    <row r="1" spans="1:11" ht="18">
      <c r="C1" s="1002" t="s">
        <v>3317</v>
      </c>
    </row>
    <row r="2" spans="1:11" ht="14.25" customHeight="1">
      <c r="A2" s="3" t="s">
        <v>107</v>
      </c>
      <c r="B2" s="3"/>
      <c r="H2" s="286"/>
      <c r="I2" s="286"/>
      <c r="J2" s="286"/>
      <c r="K2" s="286"/>
    </row>
    <row r="3" spans="1:11" ht="24">
      <c r="C3" s="303" t="s">
        <v>726</v>
      </c>
      <c r="D3" s="596"/>
      <c r="E3" s="597"/>
      <c r="F3" s="598"/>
      <c r="G3" s="598"/>
      <c r="H3" s="286"/>
      <c r="I3" s="286"/>
      <c r="J3" s="286"/>
      <c r="K3" s="286"/>
    </row>
    <row r="4" spans="1:11" ht="12.75" customHeight="1">
      <c r="B4" s="3"/>
      <c r="C4" s="3" t="s">
        <v>109</v>
      </c>
      <c r="D4" s="596"/>
      <c r="E4" s="597"/>
      <c r="F4" s="598"/>
      <c r="G4" s="598"/>
      <c r="H4" s="286"/>
      <c r="I4" s="286"/>
      <c r="J4" s="286"/>
      <c r="K4" s="286"/>
    </row>
    <row r="5" spans="1:11" ht="12.75" customHeight="1">
      <c r="B5" s="3"/>
      <c r="C5" s="3"/>
      <c r="D5" s="596"/>
      <c r="E5" s="597"/>
      <c r="F5" s="598"/>
      <c r="G5" s="598"/>
      <c r="H5" s="286"/>
      <c r="I5" s="286"/>
      <c r="J5" s="286"/>
      <c r="K5" s="286"/>
    </row>
    <row r="6" spans="1:11" s="617" customFormat="1">
      <c r="A6" s="618" t="s">
        <v>29</v>
      </c>
      <c r="B6" s="618"/>
      <c r="C6" s="619" t="s">
        <v>30</v>
      </c>
      <c r="D6" s="618" t="s">
        <v>31</v>
      </c>
      <c r="E6" s="620" t="s">
        <v>183</v>
      </c>
      <c r="F6" s="618" t="s">
        <v>184</v>
      </c>
      <c r="G6" s="618" t="s">
        <v>185</v>
      </c>
    </row>
    <row r="7" spans="1:11">
      <c r="C7" s="310"/>
      <c r="H7" s="286"/>
      <c r="I7" s="286"/>
      <c r="J7" s="286"/>
      <c r="K7" s="286"/>
    </row>
    <row r="8" spans="1:11" s="298" customFormat="1" ht="16.5" thickBot="1">
      <c r="A8" s="63"/>
      <c r="B8" s="158" t="s">
        <v>105</v>
      </c>
      <c r="C8" s="65" t="s">
        <v>727</v>
      </c>
      <c r="D8" s="599"/>
      <c r="E8" s="600"/>
      <c r="F8" s="601"/>
      <c r="G8" s="601"/>
    </row>
    <row r="9" spans="1:11" s="3" customFormat="1" ht="12">
      <c r="A9" s="311"/>
      <c r="B9" s="293"/>
      <c r="C9" s="242" t="s">
        <v>98</v>
      </c>
      <c r="D9" s="602"/>
      <c r="E9" s="603"/>
      <c r="F9" s="604"/>
      <c r="G9" s="604"/>
      <c r="H9" s="316"/>
    </row>
    <row r="10" spans="1:11" s="3" customFormat="1" ht="25.5" customHeight="1">
      <c r="A10" s="298" t="str">
        <f>$B$8</f>
        <v>I.</v>
      </c>
      <c r="B10" s="293">
        <f>COUNT($A$7:B9)+1</f>
        <v>1</v>
      </c>
      <c r="C10" s="242" t="s">
        <v>728</v>
      </c>
      <c r="D10" s="605" t="s">
        <v>125</v>
      </c>
      <c r="E10" s="603">
        <v>1</v>
      </c>
      <c r="F10" s="604"/>
      <c r="G10" s="604">
        <f>E10*F10</f>
        <v>0</v>
      </c>
      <c r="H10" s="314"/>
    </row>
    <row r="11" spans="1:11" s="3" customFormat="1" ht="12">
      <c r="A11" s="311"/>
      <c r="B11" s="293"/>
      <c r="C11" s="242"/>
      <c r="D11" s="602"/>
      <c r="E11" s="603"/>
      <c r="F11" s="604"/>
      <c r="G11" s="604"/>
      <c r="H11" s="314"/>
    </row>
    <row r="12" spans="1:11" s="3" customFormat="1" ht="36">
      <c r="A12" s="298" t="str">
        <f>$B$8</f>
        <v>I.</v>
      </c>
      <c r="B12" s="293">
        <f>COUNT($A$7:B11)+1</f>
        <v>2</v>
      </c>
      <c r="C12" s="242" t="s">
        <v>729</v>
      </c>
      <c r="D12" s="605" t="s">
        <v>125</v>
      </c>
      <c r="E12" s="603">
        <v>1</v>
      </c>
      <c r="F12" s="604"/>
      <c r="G12" s="604">
        <f>E12*F12</f>
        <v>0</v>
      </c>
      <c r="H12" s="314"/>
    </row>
    <row r="13" spans="1:11" s="3" customFormat="1" ht="12">
      <c r="A13" s="311"/>
      <c r="B13" s="293"/>
      <c r="C13" s="242" t="s">
        <v>98</v>
      </c>
      <c r="D13" s="602"/>
      <c r="E13" s="603"/>
      <c r="F13" s="604"/>
      <c r="G13" s="604"/>
      <c r="H13" s="314"/>
    </row>
    <row r="14" spans="1:11" s="3" customFormat="1" ht="24">
      <c r="A14" s="298" t="str">
        <f>$B$8</f>
        <v>I.</v>
      </c>
      <c r="B14" s="293">
        <f>COUNT($A$7:B13)+1</f>
        <v>3</v>
      </c>
      <c r="C14" s="242" t="s">
        <v>730</v>
      </c>
      <c r="D14" s="605" t="s">
        <v>731</v>
      </c>
      <c r="E14" s="603">
        <v>8</v>
      </c>
      <c r="F14" s="604"/>
      <c r="G14" s="604">
        <f>E14*F14</f>
        <v>0</v>
      </c>
      <c r="H14" s="314"/>
      <c r="I14" s="314"/>
      <c r="J14" s="314"/>
      <c r="K14" s="314"/>
    </row>
    <row r="15" spans="1:11" s="3" customFormat="1" ht="13.5" customHeight="1">
      <c r="A15" s="317"/>
      <c r="B15" s="284"/>
      <c r="C15" s="242"/>
      <c r="D15" s="602"/>
      <c r="E15" s="603"/>
      <c r="F15" s="604"/>
      <c r="G15" s="604"/>
      <c r="H15" s="314"/>
      <c r="I15" s="314"/>
      <c r="J15" s="314"/>
      <c r="K15" s="314"/>
    </row>
    <row r="16" spans="1:11" s="3" customFormat="1">
      <c r="A16" s="298" t="str">
        <f>$B$8</f>
        <v>I.</v>
      </c>
      <c r="B16" s="293">
        <v>4</v>
      </c>
      <c r="C16" s="907" t="s">
        <v>3760</v>
      </c>
      <c r="D16" s="605" t="s">
        <v>137</v>
      </c>
      <c r="E16" s="603">
        <v>53</v>
      </c>
      <c r="F16" s="604"/>
      <c r="G16" s="604">
        <f>E16*F16</f>
        <v>0</v>
      </c>
      <c r="H16" s="314"/>
      <c r="I16" s="314"/>
      <c r="J16" s="314"/>
      <c r="K16" s="314"/>
    </row>
    <row r="17" spans="1:11" s="3" customFormat="1" ht="13.5" customHeight="1">
      <c r="A17" s="317"/>
      <c r="B17" s="284"/>
      <c r="C17" s="242"/>
      <c r="D17" s="602"/>
      <c r="E17" s="603"/>
      <c r="F17" s="604"/>
      <c r="G17" s="604"/>
      <c r="H17" s="314"/>
      <c r="I17" s="314"/>
      <c r="J17" s="314"/>
      <c r="K17" s="314"/>
    </row>
    <row r="18" spans="1:11" s="3" customFormat="1" ht="24">
      <c r="A18" s="298" t="str">
        <f>$B$8</f>
        <v>I.</v>
      </c>
      <c r="B18" s="293">
        <v>5</v>
      </c>
      <c r="C18" s="242" t="s">
        <v>732</v>
      </c>
      <c r="D18" s="605" t="s">
        <v>137</v>
      </c>
      <c r="E18" s="603">
        <v>1273</v>
      </c>
      <c r="F18" s="604"/>
      <c r="G18" s="604">
        <f>E18*F18</f>
        <v>0</v>
      </c>
      <c r="H18" s="314"/>
      <c r="I18" s="314"/>
      <c r="J18" s="314"/>
      <c r="K18" s="314"/>
    </row>
    <row r="19" spans="1:11" s="3" customFormat="1">
      <c r="A19" s="298"/>
      <c r="B19" s="293"/>
      <c r="C19" s="242"/>
      <c r="D19" s="605"/>
      <c r="E19" s="603"/>
      <c r="F19" s="604"/>
      <c r="G19" s="604"/>
      <c r="H19" s="314"/>
      <c r="I19" s="314"/>
      <c r="J19" s="314"/>
      <c r="K19" s="314"/>
    </row>
    <row r="20" spans="1:11" s="3" customFormat="1" ht="48">
      <c r="A20" s="298" t="str">
        <f>$B$8</f>
        <v>I.</v>
      </c>
      <c r="B20" s="293">
        <f>COUNT($A$7:B19)+1</f>
        <v>6</v>
      </c>
      <c r="C20" s="242" t="s">
        <v>733</v>
      </c>
      <c r="D20" s="605" t="s">
        <v>731</v>
      </c>
      <c r="E20" s="603">
        <v>778</v>
      </c>
      <c r="F20" s="604"/>
      <c r="G20" s="604">
        <f>E20*F20</f>
        <v>0</v>
      </c>
      <c r="H20" s="314"/>
      <c r="I20" s="314"/>
      <c r="J20" s="314"/>
      <c r="K20" s="314"/>
    </row>
    <row r="21" spans="1:11" s="3" customFormat="1">
      <c r="A21" s="298"/>
      <c r="B21" s="293"/>
      <c r="C21" s="242"/>
      <c r="D21" s="605"/>
      <c r="E21" s="603"/>
      <c r="F21" s="604"/>
      <c r="G21" s="604"/>
      <c r="H21" s="314"/>
      <c r="I21" s="314"/>
      <c r="J21" s="314"/>
      <c r="K21" s="314"/>
    </row>
    <row r="22" spans="1:11" s="3" customFormat="1" ht="24">
      <c r="A22" s="298" t="str">
        <f>$B$8</f>
        <v>I.</v>
      </c>
      <c r="B22" s="293">
        <f>COUNT($A$7:B21)+1</f>
        <v>7</v>
      </c>
      <c r="C22" s="242" t="s">
        <v>734</v>
      </c>
      <c r="D22" s="605" t="s">
        <v>137</v>
      </c>
      <c r="E22" s="603">
        <v>13</v>
      </c>
      <c r="F22" s="604"/>
      <c r="G22" s="604">
        <f>E22*F22</f>
        <v>0</v>
      </c>
      <c r="H22" s="314"/>
      <c r="I22" s="314"/>
      <c r="J22" s="314"/>
      <c r="K22" s="314"/>
    </row>
    <row r="23" spans="1:11" s="3" customFormat="1">
      <c r="A23" s="298"/>
      <c r="B23" s="293"/>
      <c r="C23" s="242"/>
      <c r="D23" s="605"/>
      <c r="E23" s="603"/>
      <c r="F23" s="604"/>
      <c r="G23" s="604"/>
      <c r="H23" s="314"/>
      <c r="I23" s="314"/>
      <c r="J23" s="314"/>
      <c r="K23" s="314"/>
    </row>
    <row r="24" spans="1:11" s="3" customFormat="1" ht="24">
      <c r="A24" s="298" t="str">
        <f>$B$8</f>
        <v>I.</v>
      </c>
      <c r="B24" s="293">
        <v>8</v>
      </c>
      <c r="C24" s="242" t="s">
        <v>735</v>
      </c>
      <c r="D24" s="605" t="s">
        <v>125</v>
      </c>
      <c r="E24" s="603">
        <v>1</v>
      </c>
      <c r="F24" s="604"/>
      <c r="G24" s="604">
        <f>E24*F24</f>
        <v>0</v>
      </c>
      <c r="H24" s="314"/>
      <c r="I24" s="314"/>
      <c r="J24" s="314"/>
      <c r="K24" s="314"/>
    </row>
    <row r="25" spans="1:11" s="3" customFormat="1">
      <c r="A25" s="298"/>
      <c r="B25" s="293"/>
      <c r="C25" s="242"/>
      <c r="D25" s="605"/>
      <c r="E25" s="603"/>
      <c r="F25" s="604"/>
      <c r="G25" s="604"/>
      <c r="H25" s="314"/>
      <c r="I25" s="314"/>
      <c r="J25" s="314"/>
      <c r="K25" s="314"/>
    </row>
    <row r="26" spans="1:11" s="3" customFormat="1" ht="24">
      <c r="A26" s="298" t="str">
        <f>$B$8</f>
        <v>I.</v>
      </c>
      <c r="B26" s="293">
        <f>COUNT($A$7:B25)+1</f>
        <v>9</v>
      </c>
      <c r="C26" s="242" t="s">
        <v>736</v>
      </c>
      <c r="D26" s="605" t="s">
        <v>188</v>
      </c>
      <c r="E26" s="603">
        <v>30</v>
      </c>
      <c r="F26" s="604"/>
      <c r="G26" s="604">
        <f>E26*F26</f>
        <v>0</v>
      </c>
      <c r="H26" s="314"/>
      <c r="I26" s="314"/>
      <c r="J26" s="314"/>
      <c r="K26" s="314"/>
    </row>
    <row r="27" spans="1:11" s="3" customFormat="1">
      <c r="A27" s="298"/>
      <c r="B27" s="293"/>
      <c r="C27" s="242"/>
      <c r="D27" s="605"/>
      <c r="E27" s="603"/>
      <c r="F27" s="604"/>
      <c r="G27" s="604"/>
      <c r="H27" s="314"/>
      <c r="I27" s="314"/>
      <c r="J27" s="314"/>
      <c r="K27" s="314"/>
    </row>
    <row r="28" spans="1:11" s="3" customFormat="1" ht="24">
      <c r="A28" s="298" t="str">
        <f>$B$8</f>
        <v>I.</v>
      </c>
      <c r="B28" s="293">
        <f>COUNT($A$7:B27)+1</f>
        <v>10</v>
      </c>
      <c r="C28" s="242" t="s">
        <v>737</v>
      </c>
      <c r="D28" s="605" t="s">
        <v>188</v>
      </c>
      <c r="E28" s="603">
        <v>16</v>
      </c>
      <c r="F28" s="604"/>
      <c r="G28" s="604">
        <f>E28*F28</f>
        <v>0</v>
      </c>
      <c r="H28" s="314"/>
      <c r="I28" s="314"/>
      <c r="J28" s="314"/>
      <c r="K28" s="314"/>
    </row>
    <row r="29" spans="1:11" s="3" customFormat="1">
      <c r="A29" s="298"/>
      <c r="B29" s="293"/>
      <c r="C29" s="242"/>
      <c r="D29" s="605"/>
      <c r="E29" s="603"/>
      <c r="F29" s="604"/>
      <c r="G29" s="604"/>
      <c r="H29" s="314"/>
      <c r="I29" s="314"/>
      <c r="J29" s="314"/>
      <c r="K29" s="314"/>
    </row>
    <row r="30" spans="1:11" s="3" customFormat="1" ht="24">
      <c r="A30" s="298" t="str">
        <f>$B$8</f>
        <v>I.</v>
      </c>
      <c r="B30" s="293">
        <f>COUNT($A$7:B29)+1</f>
        <v>11</v>
      </c>
      <c r="C30" s="242" t="s">
        <v>738</v>
      </c>
      <c r="D30" s="605" t="s">
        <v>188</v>
      </c>
      <c r="E30" s="603">
        <v>1</v>
      </c>
      <c r="F30" s="604"/>
      <c r="G30" s="604">
        <f>E30*F30</f>
        <v>0</v>
      </c>
      <c r="H30" s="314"/>
      <c r="I30" s="314"/>
      <c r="J30" s="314"/>
      <c r="K30" s="314"/>
    </row>
    <row r="31" spans="1:11" s="3" customFormat="1">
      <c r="A31" s="298"/>
      <c r="B31" s="293"/>
      <c r="C31" s="242"/>
      <c r="D31" s="605"/>
      <c r="E31" s="603"/>
      <c r="F31" s="604"/>
      <c r="G31" s="604"/>
      <c r="H31" s="314"/>
      <c r="I31" s="314"/>
      <c r="J31" s="314"/>
      <c r="K31" s="314"/>
    </row>
    <row r="32" spans="1:11" s="3" customFormat="1" ht="60">
      <c r="A32" s="298" t="str">
        <f>$B$8</f>
        <v>I.</v>
      </c>
      <c r="B32" s="293">
        <f>COUNT($A$7:B31)+1</f>
        <v>12</v>
      </c>
      <c r="C32" s="242" t="s">
        <v>739</v>
      </c>
      <c r="D32" s="605" t="s">
        <v>136</v>
      </c>
      <c r="E32" s="603">
        <v>92</v>
      </c>
      <c r="F32" s="604"/>
      <c r="G32" s="604">
        <f>E32*F32</f>
        <v>0</v>
      </c>
      <c r="H32" s="314"/>
      <c r="I32" s="314"/>
      <c r="J32" s="314"/>
      <c r="K32" s="314"/>
    </row>
    <row r="33" spans="1:11" s="3" customFormat="1">
      <c r="A33" s="298"/>
      <c r="B33" s="293"/>
      <c r="C33" s="242"/>
      <c r="D33" s="605"/>
      <c r="E33" s="603"/>
      <c r="F33" s="604"/>
      <c r="G33" s="604"/>
      <c r="H33" s="314"/>
      <c r="I33" s="314"/>
      <c r="J33" s="314"/>
      <c r="K33" s="314"/>
    </row>
    <row r="34" spans="1:11" s="3" customFormat="1" ht="24">
      <c r="A34" s="298" t="str">
        <f>$B$8</f>
        <v>I.</v>
      </c>
      <c r="B34" s="293">
        <f>COUNT($A$7:B33)+1</f>
        <v>13</v>
      </c>
      <c r="C34" s="318" t="s">
        <v>740</v>
      </c>
      <c r="D34" s="605" t="s">
        <v>188</v>
      </c>
      <c r="E34" s="603">
        <v>3</v>
      </c>
      <c r="F34" s="604"/>
      <c r="G34" s="604">
        <f>E34*F34</f>
        <v>0</v>
      </c>
      <c r="H34" s="314"/>
      <c r="I34" s="314"/>
      <c r="J34" s="314"/>
      <c r="K34" s="314"/>
    </row>
    <row r="35" spans="1:11" s="3" customFormat="1">
      <c r="A35" s="298"/>
      <c r="B35" s="293"/>
      <c r="C35" s="242"/>
      <c r="D35" s="605"/>
      <c r="E35" s="603"/>
      <c r="F35" s="604"/>
      <c r="G35" s="604"/>
      <c r="H35" s="314"/>
      <c r="I35" s="314"/>
      <c r="J35" s="314"/>
      <c r="K35" s="314"/>
    </row>
    <row r="36" spans="1:11" s="3" customFormat="1">
      <c r="A36" s="298"/>
      <c r="B36" s="293">
        <f>COUNT($A$7:B35)+1</f>
        <v>14</v>
      </c>
      <c r="C36" s="318" t="s">
        <v>741</v>
      </c>
      <c r="D36" s="605" t="s">
        <v>137</v>
      </c>
      <c r="E36" s="603">
        <v>77</v>
      </c>
      <c r="F36" s="604"/>
      <c r="G36" s="604">
        <f>E36*F36</f>
        <v>0</v>
      </c>
      <c r="H36" s="314"/>
      <c r="I36" s="314"/>
      <c r="J36" s="314"/>
      <c r="K36" s="314"/>
    </row>
    <row r="37" spans="1:11" s="3" customFormat="1">
      <c r="A37" s="298"/>
      <c r="B37" s="293"/>
      <c r="C37" s="242"/>
      <c r="D37" s="605"/>
      <c r="E37" s="603"/>
      <c r="F37" s="604"/>
      <c r="G37" s="604"/>
      <c r="H37" s="314"/>
      <c r="I37" s="314"/>
      <c r="J37" s="314"/>
      <c r="K37" s="314"/>
    </row>
    <row r="38" spans="1:11" s="3" customFormat="1" ht="24">
      <c r="A38" s="293">
        <f>COUNT($A$7:A37)+1</f>
        <v>1</v>
      </c>
      <c r="B38" s="293">
        <f>COUNT($A$7:B37)+1</f>
        <v>15</v>
      </c>
      <c r="C38" s="318" t="s">
        <v>742</v>
      </c>
      <c r="D38" s="605" t="s">
        <v>125</v>
      </c>
      <c r="E38" s="603">
        <v>1</v>
      </c>
      <c r="F38" s="604"/>
      <c r="G38" s="604">
        <f>E38*F38</f>
        <v>0</v>
      </c>
      <c r="H38" s="314"/>
      <c r="I38" s="314"/>
      <c r="J38" s="314"/>
      <c r="K38" s="314"/>
    </row>
    <row r="39" spans="1:11" s="3" customFormat="1">
      <c r="A39" s="298"/>
      <c r="B39" s="293"/>
      <c r="C39" s="318"/>
      <c r="D39" s="605"/>
      <c r="E39" s="603"/>
      <c r="F39" s="604"/>
      <c r="G39" s="604"/>
      <c r="H39" s="314"/>
      <c r="I39" s="314"/>
      <c r="J39" s="314"/>
      <c r="K39" s="314"/>
    </row>
    <row r="40" spans="1:11" s="3" customFormat="1" ht="24">
      <c r="A40" s="298" t="str">
        <f>$B$8</f>
        <v>I.</v>
      </c>
      <c r="B40" s="293">
        <f>COUNT($A$7:B39)+1</f>
        <v>17</v>
      </c>
      <c r="C40" s="318" t="s">
        <v>743</v>
      </c>
      <c r="D40" s="605" t="s">
        <v>731</v>
      </c>
      <c r="E40" s="603">
        <v>122</v>
      </c>
      <c r="F40" s="604"/>
      <c r="G40" s="604">
        <f>E40*F40</f>
        <v>0</v>
      </c>
      <c r="H40" s="314"/>
      <c r="I40" s="314"/>
      <c r="J40" s="314"/>
      <c r="K40" s="314"/>
    </row>
    <row r="41" spans="1:11" s="3" customFormat="1">
      <c r="A41" s="298"/>
      <c r="B41" s="293"/>
      <c r="C41" s="318"/>
      <c r="D41" s="605"/>
      <c r="E41" s="603"/>
      <c r="F41" s="604"/>
      <c r="G41" s="604"/>
      <c r="H41" s="314"/>
      <c r="I41" s="314"/>
      <c r="J41" s="314"/>
      <c r="K41" s="314"/>
    </row>
    <row r="42" spans="1:11" s="3" customFormat="1">
      <c r="A42" s="298" t="str">
        <f>$B$8</f>
        <v>I.</v>
      </c>
      <c r="B42" s="293">
        <f>COUNT($A$7:B41)+1</f>
        <v>18</v>
      </c>
      <c r="C42" s="318" t="s">
        <v>3841</v>
      </c>
      <c r="D42" s="605" t="s">
        <v>137</v>
      </c>
      <c r="E42" s="603">
        <v>68</v>
      </c>
      <c r="F42" s="604"/>
      <c r="G42" s="604">
        <f>E42*F42</f>
        <v>0</v>
      </c>
      <c r="H42" s="314"/>
      <c r="I42" s="314"/>
      <c r="J42" s="314"/>
      <c r="K42" s="314"/>
    </row>
    <row r="43" spans="1:11" s="3" customFormat="1">
      <c r="A43" s="298"/>
      <c r="B43" s="293"/>
      <c r="C43" s="318"/>
      <c r="D43" s="605"/>
      <c r="E43" s="603"/>
      <c r="F43" s="604"/>
      <c r="G43" s="604"/>
      <c r="H43" s="314"/>
      <c r="I43" s="314"/>
      <c r="J43" s="314"/>
      <c r="K43" s="314"/>
    </row>
    <row r="44" spans="1:11" s="3" customFormat="1" ht="36">
      <c r="A44" s="298" t="str">
        <f>$B$8</f>
        <v>I.</v>
      </c>
      <c r="B44" s="293">
        <f>COUNT($A$7:B43)+1</f>
        <v>19</v>
      </c>
      <c r="C44" s="242" t="s">
        <v>744</v>
      </c>
      <c r="D44" s="605" t="s">
        <v>136</v>
      </c>
      <c r="E44" s="603">
        <v>1</v>
      </c>
      <c r="F44" s="604"/>
      <c r="G44" s="604">
        <f>E44*F44</f>
        <v>0</v>
      </c>
      <c r="H44" s="314"/>
      <c r="I44" s="314"/>
      <c r="J44" s="314"/>
      <c r="K44" s="314"/>
    </row>
    <row r="45" spans="1:11" s="263" customFormat="1" ht="13.5" thickBot="1">
      <c r="A45" s="60"/>
      <c r="B45" s="319"/>
      <c r="C45" s="320" t="str">
        <f>CONCATENATE(B8," ",C8," - SKUPAJ:")</f>
        <v>I. PREDDELA IN RUŠITVENA DELA - SKUPAJ:</v>
      </c>
      <c r="D45" s="375"/>
      <c r="E45" s="587"/>
      <c r="F45" s="375"/>
      <c r="G45" s="606">
        <f>SUM(G10:G44)</f>
        <v>0</v>
      </c>
    </row>
    <row r="46" spans="1:11" s="263" customFormat="1">
      <c r="A46" s="322"/>
      <c r="B46" s="323"/>
      <c r="C46" s="324"/>
      <c r="D46" s="588"/>
      <c r="E46" s="589"/>
      <c r="F46" s="588"/>
      <c r="G46" s="607"/>
    </row>
    <row r="47" spans="1:11" s="298" customFormat="1" ht="16.5" thickBot="1">
      <c r="A47" s="63"/>
      <c r="B47" s="158" t="s">
        <v>106</v>
      </c>
      <c r="C47" s="65" t="s">
        <v>745</v>
      </c>
      <c r="D47" s="599"/>
      <c r="E47" s="600"/>
      <c r="F47" s="601"/>
      <c r="G47" s="601"/>
    </row>
    <row r="48" spans="1:11">
      <c r="A48" s="325"/>
      <c r="B48" s="88"/>
      <c r="C48" s="310"/>
      <c r="H48" s="286"/>
      <c r="I48" s="286"/>
      <c r="J48" s="286"/>
      <c r="K48" s="286"/>
    </row>
    <row r="49" spans="1:8" s="3" customFormat="1" ht="60">
      <c r="A49" s="298" t="str">
        <f>$B$47</f>
        <v>II.</v>
      </c>
      <c r="B49" s="284">
        <f>COUNT($A$45:B48)+1</f>
        <v>1</v>
      </c>
      <c r="C49" s="242" t="s">
        <v>746</v>
      </c>
      <c r="D49" s="605" t="s">
        <v>136</v>
      </c>
      <c r="E49" s="603">
        <v>42</v>
      </c>
      <c r="F49" s="604"/>
      <c r="G49" s="604">
        <f>E49*F49</f>
        <v>0</v>
      </c>
      <c r="H49" s="286"/>
    </row>
    <row r="50" spans="1:8" s="3" customFormat="1">
      <c r="A50" s="171"/>
      <c r="B50" s="293"/>
      <c r="C50" s="242"/>
      <c r="D50" s="605"/>
      <c r="E50" s="603"/>
      <c r="F50" s="604"/>
      <c r="G50" s="604"/>
      <c r="H50" s="316"/>
    </row>
    <row r="51" spans="1:8" s="3" customFormat="1" ht="60">
      <c r="A51" s="298" t="str">
        <f>$B$47</f>
        <v>II.</v>
      </c>
      <c r="B51" s="284">
        <f>COUNT($A$45:B50)+1</f>
        <v>2</v>
      </c>
      <c r="C51" s="242" t="s">
        <v>747</v>
      </c>
      <c r="D51" s="605"/>
      <c r="E51" s="605"/>
      <c r="F51" s="605"/>
      <c r="G51" s="605"/>
      <c r="H51" s="316"/>
    </row>
    <row r="52" spans="1:8" s="3" customFormat="1">
      <c r="A52" s="298"/>
      <c r="B52" s="284"/>
      <c r="C52" s="242" t="s">
        <v>3730</v>
      </c>
      <c r="D52" s="605" t="s">
        <v>136</v>
      </c>
      <c r="E52" s="605">
        <v>2628</v>
      </c>
      <c r="F52" s="604"/>
      <c r="G52" s="604">
        <f>E52*F52</f>
        <v>0</v>
      </c>
      <c r="H52" s="316"/>
    </row>
    <row r="53" spans="1:8" s="3" customFormat="1">
      <c r="A53" s="298"/>
      <c r="B53" s="284"/>
      <c r="C53" s="242" t="s">
        <v>3731</v>
      </c>
      <c r="D53" s="605" t="s">
        <v>136</v>
      </c>
      <c r="E53" s="605">
        <v>464</v>
      </c>
      <c r="F53" s="604"/>
      <c r="G53" s="604">
        <f>E53*F53</f>
        <v>0</v>
      </c>
      <c r="H53" s="316"/>
    </row>
    <row r="54" spans="1:8" s="3" customFormat="1">
      <c r="A54" s="171"/>
      <c r="B54" s="293"/>
      <c r="C54" s="242"/>
      <c r="D54" s="605"/>
      <c r="E54" s="603"/>
      <c r="F54" s="604"/>
      <c r="G54" s="604"/>
      <c r="H54" s="316"/>
    </row>
    <row r="55" spans="1:8" s="3" customFormat="1" ht="48">
      <c r="A55" s="298" t="str">
        <f>$B$47</f>
        <v>II.</v>
      </c>
      <c r="B55" s="284">
        <f>COUNT($A$45:B51)+1</f>
        <v>3</v>
      </c>
      <c r="C55" s="326" t="s">
        <v>748</v>
      </c>
      <c r="D55" s="605" t="s">
        <v>136</v>
      </c>
      <c r="E55" s="603">
        <v>363</v>
      </c>
      <c r="F55" s="604"/>
      <c r="G55" s="604">
        <f>E55*F55</f>
        <v>0</v>
      </c>
      <c r="H55" s="316"/>
    </row>
    <row r="56" spans="1:8" s="3" customFormat="1">
      <c r="A56" s="171"/>
      <c r="B56" s="171"/>
      <c r="C56" s="327"/>
      <c r="D56" s="608"/>
      <c r="E56" s="609"/>
      <c r="F56" s="608"/>
      <c r="G56" s="608"/>
      <c r="H56" s="316"/>
    </row>
    <row r="57" spans="1:8" s="3" customFormat="1">
      <c r="A57" s="298" t="str">
        <f>$B$47</f>
        <v>II.</v>
      </c>
      <c r="B57" s="284">
        <f>COUNT($A$45:B56)+1</f>
        <v>4</v>
      </c>
      <c r="C57" s="242" t="s">
        <v>749</v>
      </c>
      <c r="D57" s="605" t="s">
        <v>137</v>
      </c>
      <c r="E57" s="603">
        <v>2781</v>
      </c>
      <c r="F57" s="604"/>
      <c r="G57" s="604">
        <f>E57*F57</f>
        <v>0</v>
      </c>
      <c r="H57" s="316"/>
    </row>
    <row r="58" spans="1:8" s="3" customFormat="1">
      <c r="A58" s="317"/>
      <c r="B58" s="284"/>
      <c r="C58" s="242"/>
      <c r="D58" s="605"/>
      <c r="E58" s="604"/>
      <c r="F58" s="604"/>
      <c r="G58" s="604"/>
      <c r="H58" s="286"/>
    </row>
    <row r="59" spans="1:8" s="3" customFormat="1" ht="24">
      <c r="A59" s="298" t="str">
        <f>$B$47</f>
        <v>II.</v>
      </c>
      <c r="B59" s="284">
        <f>COUNT($A$45:B58)+1</f>
        <v>5</v>
      </c>
      <c r="C59" s="326" t="s">
        <v>750</v>
      </c>
      <c r="D59" s="605" t="s">
        <v>136</v>
      </c>
      <c r="E59" s="603">
        <v>1157</v>
      </c>
      <c r="F59" s="604"/>
      <c r="G59" s="604">
        <f>E59*F59</f>
        <v>0</v>
      </c>
      <c r="H59" s="316"/>
    </row>
    <row r="60" spans="1:8" s="3" customFormat="1">
      <c r="A60" s="298"/>
      <c r="B60" s="284"/>
      <c r="C60" s="326"/>
      <c r="D60" s="605"/>
      <c r="E60" s="603"/>
      <c r="F60" s="604"/>
      <c r="G60" s="604"/>
      <c r="H60" s="316"/>
    </row>
    <row r="61" spans="1:8" s="3" customFormat="1" ht="48">
      <c r="A61" s="298" t="str">
        <f>$B$47</f>
        <v>II.</v>
      </c>
      <c r="B61" s="284">
        <f>COUNT($A$45:B60)+1</f>
        <v>6</v>
      </c>
      <c r="C61" s="326" t="s">
        <v>752</v>
      </c>
      <c r="D61" s="605" t="s">
        <v>136</v>
      </c>
      <c r="E61" s="603">
        <v>195</v>
      </c>
      <c r="F61" s="604"/>
      <c r="G61" s="604">
        <f>E61*F61</f>
        <v>0</v>
      </c>
      <c r="H61" s="316"/>
    </row>
    <row r="62" spans="1:8" s="3" customFormat="1">
      <c r="A62" s="298"/>
      <c r="B62" s="284"/>
      <c r="C62" s="326"/>
      <c r="D62" s="605"/>
      <c r="E62" s="603"/>
      <c r="F62" s="604"/>
      <c r="G62" s="604"/>
      <c r="H62" s="316"/>
    </row>
    <row r="63" spans="1:8" s="3" customFormat="1" ht="60">
      <c r="A63" s="298" t="str">
        <f>$B$47</f>
        <v>II.</v>
      </c>
      <c r="B63" s="284">
        <f>COUNT($A$45:B62)+1</f>
        <v>7</v>
      </c>
      <c r="C63" s="326" t="s">
        <v>754</v>
      </c>
      <c r="D63" s="605" t="s">
        <v>136</v>
      </c>
      <c r="E63" s="603">
        <v>2866</v>
      </c>
      <c r="F63" s="604"/>
      <c r="G63" s="604">
        <f>E63*F63</f>
        <v>0</v>
      </c>
      <c r="H63" s="286"/>
    </row>
    <row r="64" spans="1:8" s="3" customFormat="1">
      <c r="A64" s="298"/>
      <c r="B64" s="284"/>
      <c r="C64" s="326"/>
      <c r="D64" s="605"/>
      <c r="E64" s="603"/>
      <c r="F64" s="604"/>
      <c r="G64" s="604"/>
      <c r="H64" s="286"/>
    </row>
    <row r="65" spans="1:7" s="263" customFormat="1" ht="13.5" thickBot="1">
      <c r="A65" s="60"/>
      <c r="B65" s="319"/>
      <c r="C65" s="320" t="str">
        <f>CONCATENATE(B47," ",C47," - SKUPAJ:")</f>
        <v>II. ZEMELJSKA DELA - SKUPAJ:</v>
      </c>
      <c r="D65" s="375"/>
      <c r="E65" s="587"/>
      <c r="F65" s="375"/>
      <c r="G65" s="606">
        <f>SUM(G49:G63)</f>
        <v>0</v>
      </c>
    </row>
    <row r="66" spans="1:7" s="263" customFormat="1">
      <c r="A66" s="322"/>
      <c r="B66" s="323"/>
      <c r="C66" s="328"/>
      <c r="D66" s="590"/>
      <c r="E66" s="591"/>
      <c r="F66" s="590"/>
      <c r="G66" s="610"/>
    </row>
    <row r="67" spans="1:7" s="263" customFormat="1" ht="32.25" thickBot="1">
      <c r="A67" s="63"/>
      <c r="B67" s="158" t="s">
        <v>138</v>
      </c>
      <c r="C67" s="65" t="s">
        <v>755</v>
      </c>
      <c r="D67" s="611"/>
      <c r="E67" s="600"/>
      <c r="F67" s="612"/>
      <c r="G67" s="601"/>
    </row>
    <row r="68" spans="1:7" s="263" customFormat="1">
      <c r="A68" s="325"/>
      <c r="B68" s="88"/>
      <c r="C68" s="310"/>
      <c r="D68" s="588"/>
      <c r="E68" s="589"/>
      <c r="F68" s="595"/>
      <c r="G68" s="595"/>
    </row>
    <row r="69" spans="1:7" s="263" customFormat="1" ht="36">
      <c r="A69" s="298" t="str">
        <f>$B$67</f>
        <v>III.</v>
      </c>
      <c r="B69" s="284">
        <f>COUNT($A$66:B68)+1</f>
        <v>1</v>
      </c>
      <c r="C69" s="318" t="s">
        <v>756</v>
      </c>
      <c r="D69" s="605" t="s">
        <v>136</v>
      </c>
      <c r="E69" s="605">
        <v>87</v>
      </c>
      <c r="F69" s="604"/>
      <c r="G69" s="604">
        <f>E69*F69</f>
        <v>0</v>
      </c>
    </row>
    <row r="70" spans="1:7" s="263" customFormat="1">
      <c r="A70" s="311"/>
      <c r="B70" s="329"/>
      <c r="C70" s="318"/>
      <c r="D70" s="605"/>
      <c r="E70" s="605"/>
      <c r="F70" s="604"/>
      <c r="G70" s="604"/>
    </row>
    <row r="71" spans="1:7" s="263" customFormat="1" ht="36">
      <c r="A71" s="298" t="str">
        <f>$B$67</f>
        <v>III.</v>
      </c>
      <c r="B71" s="284">
        <f>COUNT($A$66:B70)+1</f>
        <v>2</v>
      </c>
      <c r="C71" s="318" t="s">
        <v>757</v>
      </c>
      <c r="D71" s="605" t="s">
        <v>136</v>
      </c>
      <c r="E71" s="605">
        <v>111</v>
      </c>
      <c r="F71" s="604"/>
      <c r="G71" s="604">
        <f>E71*F71</f>
        <v>0</v>
      </c>
    </row>
    <row r="72" spans="1:7" s="263" customFormat="1">
      <c r="A72" s="298"/>
      <c r="B72" s="284"/>
      <c r="C72" s="242"/>
      <c r="D72" s="605"/>
      <c r="E72" s="605"/>
      <c r="F72" s="604"/>
      <c r="G72" s="604"/>
    </row>
    <row r="73" spans="1:7" s="263" customFormat="1" ht="24">
      <c r="A73" s="298" t="str">
        <f>$B$67</f>
        <v>III.</v>
      </c>
      <c r="B73" s="284">
        <f>COUNT($A$66:B72)+1</f>
        <v>3</v>
      </c>
      <c r="C73" s="242" t="s">
        <v>758</v>
      </c>
      <c r="D73" s="605" t="s">
        <v>136</v>
      </c>
      <c r="E73" s="605">
        <v>22</v>
      </c>
      <c r="F73" s="604"/>
      <c r="G73" s="604">
        <f>E73*F73</f>
        <v>0</v>
      </c>
    </row>
    <row r="74" spans="1:7" s="263" customFormat="1">
      <c r="A74" s="298"/>
      <c r="B74" s="284"/>
      <c r="C74" s="242"/>
      <c r="D74" s="605"/>
      <c r="E74" s="605"/>
      <c r="F74" s="604"/>
      <c r="G74" s="604"/>
    </row>
    <row r="75" spans="1:7" s="263" customFormat="1" ht="24">
      <c r="A75" s="298" t="str">
        <f>$B$67</f>
        <v>III.</v>
      </c>
      <c r="B75" s="284">
        <f>COUNT($A$66:B74)+1</f>
        <v>4</v>
      </c>
      <c r="C75" s="242" t="s">
        <v>759</v>
      </c>
      <c r="D75" s="605" t="s">
        <v>136</v>
      </c>
      <c r="E75" s="605">
        <v>34</v>
      </c>
      <c r="F75" s="604"/>
      <c r="G75" s="604">
        <f>E75*F75</f>
        <v>0</v>
      </c>
    </row>
    <row r="76" spans="1:7" s="263" customFormat="1">
      <c r="A76" s="311"/>
      <c r="B76" s="293"/>
      <c r="C76" s="242"/>
      <c r="D76" s="605"/>
      <c r="E76" s="605"/>
      <c r="F76" s="604"/>
      <c r="G76" s="604"/>
    </row>
    <row r="77" spans="1:7" s="263" customFormat="1" ht="36">
      <c r="A77" s="298" t="str">
        <f>$B$67</f>
        <v>III.</v>
      </c>
      <c r="B77" s="284">
        <f>COUNT($A$66:B76)+1</f>
        <v>5</v>
      </c>
      <c r="C77" s="242" t="s">
        <v>760</v>
      </c>
      <c r="D77" s="605" t="s">
        <v>136</v>
      </c>
      <c r="E77" s="605">
        <v>8</v>
      </c>
      <c r="F77" s="604"/>
      <c r="G77" s="604">
        <f>E77*F77</f>
        <v>0</v>
      </c>
    </row>
    <row r="78" spans="1:7" s="263" customFormat="1">
      <c r="A78" s="311"/>
      <c r="B78" s="293"/>
      <c r="C78" s="242"/>
      <c r="D78" s="605"/>
      <c r="E78" s="605"/>
      <c r="F78" s="604"/>
      <c r="G78" s="604"/>
    </row>
    <row r="79" spans="1:7" s="263" customFormat="1" ht="24">
      <c r="A79" s="298" t="str">
        <f>$B$67</f>
        <v>III.</v>
      </c>
      <c r="B79" s="284" t="s">
        <v>751</v>
      </c>
      <c r="C79" s="318" t="s">
        <v>761</v>
      </c>
      <c r="D79" s="605" t="s">
        <v>137</v>
      </c>
      <c r="E79" s="605">
        <v>1774</v>
      </c>
      <c r="F79" s="604"/>
      <c r="G79" s="604">
        <f>E79*F79</f>
        <v>0</v>
      </c>
    </row>
    <row r="80" spans="1:7" s="263" customFormat="1">
      <c r="A80" s="311"/>
      <c r="B80" s="293"/>
      <c r="C80" s="242"/>
      <c r="D80" s="605"/>
      <c r="E80" s="605"/>
      <c r="F80" s="604"/>
      <c r="G80" s="604"/>
    </row>
    <row r="81" spans="1:8" s="263" customFormat="1" ht="24">
      <c r="A81" s="298" t="str">
        <f>$B$67</f>
        <v>III.</v>
      </c>
      <c r="B81" s="284" t="s">
        <v>753</v>
      </c>
      <c r="C81" s="318" t="s">
        <v>762</v>
      </c>
      <c r="D81" s="605" t="s">
        <v>137</v>
      </c>
      <c r="E81" s="605">
        <v>1824</v>
      </c>
      <c r="F81" s="604"/>
      <c r="G81" s="604">
        <f>E81*F81</f>
        <v>0</v>
      </c>
    </row>
    <row r="82" spans="1:8" s="263" customFormat="1">
      <c r="A82" s="311"/>
      <c r="B82" s="329"/>
      <c r="C82" s="242"/>
      <c r="D82" s="605"/>
      <c r="E82" s="605"/>
      <c r="F82" s="604"/>
      <c r="G82" s="604"/>
    </row>
    <row r="83" spans="1:8" s="263" customFormat="1" ht="36">
      <c r="A83" s="298" t="str">
        <f>$B$67</f>
        <v>III.</v>
      </c>
      <c r="B83" s="284" t="s">
        <v>763</v>
      </c>
      <c r="C83" s="242" t="s">
        <v>764</v>
      </c>
      <c r="D83" s="605" t="s">
        <v>731</v>
      </c>
      <c r="E83" s="605">
        <v>250</v>
      </c>
      <c r="F83" s="604"/>
      <c r="G83" s="604">
        <f>E83*F83</f>
        <v>0</v>
      </c>
    </row>
    <row r="84" spans="1:8" s="263" customFormat="1">
      <c r="A84" s="298"/>
      <c r="B84" s="293"/>
      <c r="C84" s="242"/>
      <c r="D84" s="605"/>
      <c r="E84" s="605"/>
      <c r="F84" s="604"/>
      <c r="G84" s="604"/>
    </row>
    <row r="85" spans="1:8" s="263" customFormat="1" ht="24">
      <c r="A85" s="298" t="str">
        <f>$B$67</f>
        <v>III.</v>
      </c>
      <c r="B85" s="284" t="s">
        <v>765</v>
      </c>
      <c r="C85" s="318" t="s">
        <v>766</v>
      </c>
      <c r="D85" s="605" t="s">
        <v>731</v>
      </c>
      <c r="E85" s="605">
        <v>380</v>
      </c>
      <c r="F85" s="604"/>
      <c r="G85" s="604">
        <f>E85*F85</f>
        <v>0</v>
      </c>
    </row>
    <row r="86" spans="1:8" s="263" customFormat="1">
      <c r="A86" s="298"/>
      <c r="B86" s="284"/>
      <c r="C86" s="330"/>
      <c r="D86" s="605"/>
      <c r="E86" s="605"/>
      <c r="F86" s="604"/>
      <c r="G86" s="604"/>
    </row>
    <row r="87" spans="1:8" s="263" customFormat="1" ht="24">
      <c r="A87" s="298" t="str">
        <f>$B$67</f>
        <v>III.</v>
      </c>
      <c r="B87" s="284" t="s">
        <v>767</v>
      </c>
      <c r="C87" s="242" t="s">
        <v>768</v>
      </c>
      <c r="D87" s="605" t="s">
        <v>136</v>
      </c>
      <c r="E87" s="605">
        <v>31</v>
      </c>
      <c r="F87" s="604"/>
      <c r="G87" s="604">
        <f>E87*F87</f>
        <v>0</v>
      </c>
    </row>
    <row r="88" spans="1:8" s="3" customFormat="1">
      <c r="A88" s="331"/>
      <c r="B88" s="293"/>
      <c r="C88" s="242"/>
      <c r="D88" s="605"/>
      <c r="E88" s="605"/>
      <c r="F88" s="604"/>
      <c r="G88" s="604"/>
      <c r="H88" s="286"/>
    </row>
    <row r="89" spans="1:8" s="263" customFormat="1" ht="24">
      <c r="A89" s="298" t="str">
        <f>$B$67</f>
        <v>III.</v>
      </c>
      <c r="B89" s="284" t="s">
        <v>769</v>
      </c>
      <c r="C89" s="242" t="s">
        <v>770</v>
      </c>
      <c r="D89" s="605" t="s">
        <v>137</v>
      </c>
      <c r="E89" s="605">
        <v>702</v>
      </c>
      <c r="F89" s="604"/>
      <c r="G89" s="604">
        <f>E89*F89</f>
        <v>0</v>
      </c>
    </row>
    <row r="90" spans="1:8" s="263" customFormat="1">
      <c r="A90" s="298"/>
      <c r="B90" s="284"/>
      <c r="C90" s="907"/>
      <c r="D90" s="605"/>
      <c r="E90" s="605"/>
      <c r="F90" s="604"/>
      <c r="G90" s="604"/>
    </row>
    <row r="91" spans="1:8" s="263" customFormat="1" ht="48">
      <c r="A91" s="298" t="str">
        <f>$B$67</f>
        <v>III.</v>
      </c>
      <c r="B91" s="284" t="s">
        <v>771</v>
      </c>
      <c r="C91" s="1266" t="s">
        <v>3832</v>
      </c>
      <c r="D91" s="1268" t="s">
        <v>188</v>
      </c>
      <c r="E91" s="605">
        <v>3</v>
      </c>
      <c r="F91" s="604"/>
      <c r="G91" s="604">
        <f>E91*F91</f>
        <v>0</v>
      </c>
    </row>
    <row r="92" spans="1:8" s="3" customFormat="1">
      <c r="A92" s="331"/>
      <c r="B92" s="293"/>
      <c r="C92" s="242"/>
      <c r="D92" s="605"/>
      <c r="E92" s="605"/>
      <c r="F92" s="604"/>
      <c r="G92" s="604"/>
      <c r="H92" s="286"/>
    </row>
    <row r="93" spans="1:8" s="263" customFormat="1">
      <c r="A93" s="298" t="str">
        <f>$B$67</f>
        <v>III.</v>
      </c>
      <c r="B93" s="284" t="s">
        <v>773</v>
      </c>
      <c r="C93" s="242" t="s">
        <v>772</v>
      </c>
      <c r="D93" s="605" t="s">
        <v>731</v>
      </c>
      <c r="E93" s="605">
        <v>27</v>
      </c>
      <c r="F93" s="604"/>
      <c r="G93" s="604">
        <f>E93*F93</f>
        <v>0</v>
      </c>
    </row>
    <row r="94" spans="1:8" s="263" customFormat="1">
      <c r="A94" s="298"/>
      <c r="B94" s="284"/>
      <c r="C94" s="242"/>
      <c r="D94" s="605"/>
      <c r="E94" s="605"/>
      <c r="F94" s="604"/>
      <c r="G94" s="604"/>
    </row>
    <row r="95" spans="1:8" s="263" customFormat="1" ht="60">
      <c r="A95" s="298" t="str">
        <f>$B$67</f>
        <v>III.</v>
      </c>
      <c r="B95" s="284" t="s">
        <v>776</v>
      </c>
      <c r="C95" s="242" t="s">
        <v>774</v>
      </c>
      <c r="D95" s="605" t="s">
        <v>775</v>
      </c>
      <c r="E95" s="603">
        <v>1</v>
      </c>
      <c r="F95" s="604"/>
      <c r="G95" s="604">
        <f>E95*F95</f>
        <v>0</v>
      </c>
    </row>
    <row r="96" spans="1:8" s="263" customFormat="1">
      <c r="A96" s="298"/>
      <c r="B96" s="284"/>
      <c r="C96" s="907"/>
      <c r="D96" s="605"/>
      <c r="E96" s="603"/>
      <c r="F96" s="604"/>
      <c r="G96" s="604"/>
    </row>
    <row r="97" spans="1:8" s="263" customFormat="1" ht="60">
      <c r="A97" s="298" t="str">
        <f>$B$67</f>
        <v>III.</v>
      </c>
      <c r="B97" s="284" t="s">
        <v>778</v>
      </c>
      <c r="C97" s="907" t="s">
        <v>3842</v>
      </c>
      <c r="D97" s="605" t="s">
        <v>137</v>
      </c>
      <c r="E97" s="603">
        <v>71</v>
      </c>
      <c r="F97" s="604"/>
      <c r="G97" s="604">
        <f>E97*F97</f>
        <v>0</v>
      </c>
    </row>
    <row r="98" spans="1:8" s="3" customFormat="1">
      <c r="A98" s="331"/>
      <c r="B98" s="293"/>
      <c r="C98" s="242"/>
      <c r="D98" s="605"/>
      <c r="E98" s="605"/>
      <c r="F98" s="604"/>
      <c r="G98" s="604"/>
      <c r="H98" s="286"/>
    </row>
    <row r="99" spans="1:8" s="3" customFormat="1" ht="48">
      <c r="A99" s="298" t="str">
        <f>$B$67</f>
        <v>III.</v>
      </c>
      <c r="B99" s="284" t="s">
        <v>778</v>
      </c>
      <c r="C99" s="242" t="s">
        <v>777</v>
      </c>
      <c r="D99" s="605" t="s">
        <v>137</v>
      </c>
      <c r="E99" s="605">
        <v>35</v>
      </c>
      <c r="F99" s="604"/>
      <c r="G99" s="604">
        <f>E99*F99</f>
        <v>0</v>
      </c>
      <c r="H99" s="286"/>
    </row>
    <row r="100" spans="1:8" s="3" customFormat="1">
      <c r="A100" s="331"/>
      <c r="B100" s="293"/>
      <c r="C100" s="242"/>
      <c r="D100" s="605"/>
      <c r="E100" s="605"/>
      <c r="F100" s="604"/>
      <c r="G100" s="604"/>
      <c r="H100" s="286"/>
    </row>
    <row r="101" spans="1:8" s="3" customFormat="1" ht="36">
      <c r="A101" s="298" t="str">
        <f>$B$67</f>
        <v>III.</v>
      </c>
      <c r="B101" s="284" t="s">
        <v>781</v>
      </c>
      <c r="C101" s="242" t="s">
        <v>780</v>
      </c>
      <c r="D101" s="605" t="s">
        <v>731</v>
      </c>
      <c r="E101" s="605">
        <v>206</v>
      </c>
      <c r="F101" s="604"/>
      <c r="G101" s="604">
        <f>E101*F101</f>
        <v>0</v>
      </c>
      <c r="H101" s="286"/>
    </row>
    <row r="102" spans="1:8" s="3" customFormat="1">
      <c r="A102" s="331"/>
      <c r="B102" s="284"/>
      <c r="C102" s="242"/>
      <c r="D102" s="605"/>
      <c r="E102" s="605"/>
      <c r="F102" s="604"/>
      <c r="G102" s="604"/>
      <c r="H102" s="286"/>
    </row>
    <row r="103" spans="1:8" s="3" customFormat="1" ht="48">
      <c r="A103" s="298" t="str">
        <f>$B$67</f>
        <v>III.</v>
      </c>
      <c r="B103" s="284" t="s">
        <v>783</v>
      </c>
      <c r="C103" s="242" t="s">
        <v>782</v>
      </c>
      <c r="D103" s="605" t="s">
        <v>188</v>
      </c>
      <c r="E103" s="605">
        <v>3</v>
      </c>
      <c r="F103" s="604"/>
      <c r="G103" s="604">
        <f>E103*F103</f>
        <v>0</v>
      </c>
      <c r="H103" s="286"/>
    </row>
    <row r="104" spans="1:8" s="3" customFormat="1">
      <c r="A104" s="331"/>
      <c r="B104" s="284"/>
      <c r="C104" s="242"/>
      <c r="D104" s="605"/>
      <c r="E104" s="605"/>
      <c r="F104" s="604"/>
      <c r="G104" s="604"/>
      <c r="H104" s="286"/>
    </row>
    <row r="105" spans="1:8" s="3" customFormat="1" ht="48">
      <c r="A105" s="298" t="str">
        <f>$B$67</f>
        <v>III.</v>
      </c>
      <c r="B105" s="284" t="s">
        <v>785</v>
      </c>
      <c r="C105" s="242" t="s">
        <v>784</v>
      </c>
      <c r="D105" s="605" t="s">
        <v>731</v>
      </c>
      <c r="E105" s="605">
        <v>23</v>
      </c>
      <c r="F105" s="604"/>
      <c r="G105" s="604">
        <f>E105*F105</f>
        <v>0</v>
      </c>
      <c r="H105" s="286"/>
    </row>
    <row r="106" spans="1:8" s="3" customFormat="1">
      <c r="A106" s="331"/>
      <c r="B106" s="284"/>
      <c r="C106" s="242"/>
      <c r="D106" s="605"/>
      <c r="E106" s="605"/>
      <c r="F106" s="604"/>
      <c r="G106" s="604"/>
      <c r="H106" s="286"/>
    </row>
    <row r="107" spans="1:8" s="3" customFormat="1" ht="48">
      <c r="A107" s="298" t="str">
        <f>$B$67</f>
        <v>III.</v>
      </c>
      <c r="B107" s="284" t="s">
        <v>787</v>
      </c>
      <c r="C107" s="242" t="s">
        <v>786</v>
      </c>
      <c r="D107" s="605" t="s">
        <v>137</v>
      </c>
      <c r="E107" s="605">
        <v>10</v>
      </c>
      <c r="F107" s="604"/>
      <c r="G107" s="604">
        <f>E107*F107</f>
        <v>0</v>
      </c>
      <c r="H107" s="286"/>
    </row>
    <row r="108" spans="1:8" s="3" customFormat="1">
      <c r="A108" s="298"/>
      <c r="B108" s="284"/>
      <c r="C108" s="907"/>
      <c r="D108" s="605"/>
      <c r="E108" s="605"/>
      <c r="F108" s="604"/>
      <c r="G108" s="604"/>
      <c r="H108" s="286"/>
    </row>
    <row r="109" spans="1:8" s="3" customFormat="1" ht="60">
      <c r="A109" s="1270" t="s">
        <v>138</v>
      </c>
      <c r="B109" s="1271" t="s">
        <v>3831</v>
      </c>
      <c r="C109" s="1269" t="s">
        <v>3843</v>
      </c>
      <c r="D109" s="605" t="s">
        <v>137</v>
      </c>
      <c r="E109" s="605">
        <v>4</v>
      </c>
      <c r="F109" s="604"/>
      <c r="G109" s="604">
        <f>E109*F109</f>
        <v>0</v>
      </c>
      <c r="H109" s="286"/>
    </row>
    <row r="110" spans="1:8" s="3" customFormat="1">
      <c r="A110" s="1270"/>
      <c r="B110" s="1271"/>
      <c r="C110" s="1269"/>
      <c r="D110" s="605"/>
      <c r="E110" s="605"/>
      <c r="F110" s="604"/>
      <c r="G110" s="604"/>
      <c r="H110" s="286"/>
    </row>
    <row r="111" spans="1:8" s="3" customFormat="1" ht="24">
      <c r="A111" s="1270" t="s">
        <v>138</v>
      </c>
      <c r="B111" s="1271" t="s">
        <v>3844</v>
      </c>
      <c r="C111" s="1269" t="s">
        <v>3845</v>
      </c>
      <c r="D111" s="605" t="s">
        <v>731</v>
      </c>
      <c r="E111" s="605">
        <v>19</v>
      </c>
      <c r="F111" s="604"/>
      <c r="G111" s="604">
        <f>E111*F111</f>
        <v>0</v>
      </c>
      <c r="H111" s="286"/>
    </row>
    <row r="112" spans="1:8" s="3" customFormat="1">
      <c r="A112" s="298"/>
      <c r="B112" s="284"/>
      <c r="C112" s="907"/>
      <c r="D112" s="605"/>
      <c r="E112" s="605"/>
      <c r="F112" s="604"/>
      <c r="G112" s="604"/>
      <c r="H112" s="286"/>
    </row>
    <row r="113" spans="1:11" s="3" customFormat="1" ht="24">
      <c r="A113" s="298" t="str">
        <f>$B$67</f>
        <v>III.</v>
      </c>
      <c r="B113" s="284" t="s">
        <v>3831</v>
      </c>
      <c r="C113" s="242" t="s">
        <v>788</v>
      </c>
      <c r="D113" s="605" t="s">
        <v>188</v>
      </c>
      <c r="E113" s="605">
        <v>16</v>
      </c>
      <c r="F113" s="604"/>
      <c r="G113" s="604">
        <f>E113*F113</f>
        <v>0</v>
      </c>
      <c r="H113" s="286"/>
    </row>
    <row r="114" spans="1:11" s="3" customFormat="1">
      <c r="A114" s="331"/>
      <c r="B114" s="293"/>
      <c r="C114" s="242"/>
      <c r="D114" s="605"/>
      <c r="E114" s="605"/>
      <c r="F114" s="604"/>
      <c r="G114" s="604"/>
      <c r="H114" s="286"/>
    </row>
    <row r="115" spans="1:11" s="263" customFormat="1" ht="13.5" thickBot="1">
      <c r="A115" s="60"/>
      <c r="B115" s="319"/>
      <c r="C115" s="320" t="str">
        <f>CONCATENATE(B67," ",C67," - SKUPAJ:")</f>
        <v>III. GRADBENA DELA in OBRTNIŠKA DELA - SKUPAJ:</v>
      </c>
      <c r="D115" s="375"/>
      <c r="E115" s="587"/>
      <c r="F115" s="375"/>
      <c r="G115" s="606">
        <f>SUM(G69:G113)</f>
        <v>0</v>
      </c>
    </row>
    <row r="116" spans="1:11" s="263" customFormat="1">
      <c r="A116" s="322"/>
      <c r="B116" s="323"/>
      <c r="C116" s="328"/>
      <c r="D116" s="590"/>
      <c r="E116" s="591"/>
      <c r="F116" s="590"/>
      <c r="G116" s="610"/>
    </row>
    <row r="117" spans="1:11" s="298" customFormat="1" ht="16.5" thickBot="1">
      <c r="A117" s="63"/>
      <c r="B117" s="158" t="s">
        <v>139</v>
      </c>
      <c r="C117" s="65" t="s">
        <v>789</v>
      </c>
      <c r="D117" s="599"/>
      <c r="E117" s="600"/>
      <c r="F117" s="601"/>
      <c r="G117" s="601"/>
      <c r="H117" s="49"/>
      <c r="I117" s="49"/>
    </row>
    <row r="118" spans="1:11">
      <c r="A118" s="325"/>
      <c r="B118" s="88"/>
      <c r="C118" s="310"/>
      <c r="H118" s="332"/>
      <c r="I118" s="332"/>
      <c r="J118" s="286"/>
      <c r="K118" s="286"/>
    </row>
    <row r="119" spans="1:11" s="3" customFormat="1" ht="36">
      <c r="A119" s="298" t="str">
        <f>$B$117</f>
        <v>IV.</v>
      </c>
      <c r="B119" s="284">
        <f>COUNT($A$117:B118)+1</f>
        <v>1</v>
      </c>
      <c r="C119" s="242" t="s">
        <v>790</v>
      </c>
      <c r="D119" s="605" t="s">
        <v>188</v>
      </c>
      <c r="E119" s="605">
        <v>2</v>
      </c>
      <c r="F119" s="604"/>
      <c r="G119" s="604">
        <f>E119*F119</f>
        <v>0</v>
      </c>
      <c r="H119" s="332"/>
      <c r="I119" s="333"/>
    </row>
    <row r="120" spans="1:11" s="3" customFormat="1" ht="12">
      <c r="A120" s="311"/>
      <c r="B120" s="293"/>
      <c r="C120" s="242"/>
      <c r="D120" s="602"/>
      <c r="E120" s="603"/>
      <c r="F120" s="604"/>
      <c r="G120" s="604"/>
      <c r="H120" s="334"/>
      <c r="I120" s="333"/>
    </row>
    <row r="121" spans="1:11" s="3" customFormat="1" ht="60">
      <c r="A121" s="298" t="str">
        <f>$B$117</f>
        <v>IV.</v>
      </c>
      <c r="B121" s="284">
        <f>COUNT($A$117:B120)+1</f>
        <v>2</v>
      </c>
      <c r="C121" s="242" t="s">
        <v>791</v>
      </c>
      <c r="D121" s="605" t="s">
        <v>188</v>
      </c>
      <c r="E121" s="603">
        <v>4</v>
      </c>
      <c r="F121" s="604"/>
      <c r="G121" s="604">
        <f>E121*F121</f>
        <v>0</v>
      </c>
      <c r="H121" s="334"/>
      <c r="I121" s="333"/>
    </row>
    <row r="122" spans="1:11" s="3" customFormat="1">
      <c r="A122" s="298"/>
      <c r="B122" s="284"/>
      <c r="C122" s="242"/>
      <c r="D122" s="605"/>
      <c r="E122" s="603"/>
      <c r="F122" s="604"/>
      <c r="G122" s="604"/>
      <c r="H122" s="334"/>
      <c r="I122" s="333"/>
    </row>
    <row r="123" spans="1:11" s="3" customFormat="1">
      <c r="A123" s="298" t="str">
        <f>$B$117</f>
        <v>IV.</v>
      </c>
      <c r="B123" s="284">
        <f>COUNT($A$117:B122)+1</f>
        <v>3</v>
      </c>
      <c r="C123" s="242" t="s">
        <v>792</v>
      </c>
      <c r="D123" s="605" t="s">
        <v>188</v>
      </c>
      <c r="E123" s="603">
        <v>4</v>
      </c>
      <c r="F123" s="604"/>
      <c r="G123" s="604">
        <f>E123*F123</f>
        <v>0</v>
      </c>
      <c r="H123" s="334"/>
      <c r="I123" s="333"/>
    </row>
    <row r="124" spans="1:11" s="3" customFormat="1">
      <c r="A124" s="298"/>
      <c r="B124" s="284"/>
      <c r="C124" s="242"/>
      <c r="D124" s="605"/>
      <c r="E124" s="603"/>
      <c r="F124" s="604"/>
      <c r="G124" s="604"/>
      <c r="H124" s="334"/>
      <c r="I124" s="333"/>
    </row>
    <row r="125" spans="1:11" s="3" customFormat="1">
      <c r="A125" s="298" t="str">
        <f>$B$117</f>
        <v>IV.</v>
      </c>
      <c r="B125" s="284">
        <f>COUNT($A$117:B124)+1</f>
        <v>4</v>
      </c>
      <c r="C125" s="242" t="s">
        <v>793</v>
      </c>
      <c r="D125" s="605" t="s">
        <v>188</v>
      </c>
      <c r="E125" s="603">
        <v>1</v>
      </c>
      <c r="F125" s="604"/>
      <c r="G125" s="604">
        <f>E125*F125</f>
        <v>0</v>
      </c>
      <c r="H125" s="334"/>
      <c r="I125" s="333"/>
    </row>
    <row r="126" spans="1:11" s="3" customFormat="1" ht="12">
      <c r="A126" s="311"/>
      <c r="B126" s="293"/>
      <c r="C126" s="242"/>
      <c r="D126" s="605"/>
      <c r="E126" s="603"/>
      <c r="F126" s="604"/>
      <c r="G126" s="604"/>
      <c r="H126" s="334"/>
      <c r="I126" s="333"/>
    </row>
    <row r="127" spans="1:11" s="3" customFormat="1" ht="36">
      <c r="A127" s="298" t="str">
        <f>B117</f>
        <v>IV.</v>
      </c>
      <c r="B127" s="284">
        <f>COUNT($A$117:B126)+1</f>
        <v>5</v>
      </c>
      <c r="C127" s="326" t="s">
        <v>794</v>
      </c>
      <c r="D127" s="605" t="s">
        <v>188</v>
      </c>
      <c r="E127" s="603">
        <v>4</v>
      </c>
      <c r="F127" s="604"/>
      <c r="G127" s="604">
        <f>E127*F127</f>
        <v>0</v>
      </c>
      <c r="H127" s="286"/>
    </row>
    <row r="128" spans="1:11" s="3" customFormat="1">
      <c r="A128" s="298"/>
      <c r="B128" s="284"/>
      <c r="C128" s="326"/>
      <c r="D128" s="605"/>
      <c r="E128" s="603"/>
      <c r="F128" s="604"/>
      <c r="G128" s="604"/>
      <c r="H128" s="286"/>
    </row>
    <row r="129" spans="1:8" s="3" customFormat="1" ht="36">
      <c r="A129" s="298" t="str">
        <f>B117</f>
        <v>IV.</v>
      </c>
      <c r="B129" s="284">
        <f>COUNT($A$117:B128)+1</f>
        <v>6</v>
      </c>
      <c r="C129" s="326" t="s">
        <v>795</v>
      </c>
      <c r="D129" s="605" t="s">
        <v>188</v>
      </c>
      <c r="E129" s="603">
        <v>1</v>
      </c>
      <c r="F129" s="604"/>
      <c r="G129" s="604">
        <f>E129*F129</f>
        <v>0</v>
      </c>
      <c r="H129" s="286"/>
    </row>
    <row r="130" spans="1:8" s="3" customFormat="1">
      <c r="A130" s="298"/>
      <c r="B130" s="284"/>
      <c r="C130" s="326"/>
      <c r="D130" s="605"/>
      <c r="E130" s="603"/>
      <c r="F130" s="604"/>
      <c r="G130" s="604"/>
      <c r="H130" s="286"/>
    </row>
    <row r="131" spans="1:8" s="3" customFormat="1" ht="36">
      <c r="A131" s="298" t="str">
        <f>B117</f>
        <v>IV.</v>
      </c>
      <c r="B131" s="284">
        <f>COUNT($A$117:B130)+1</f>
        <v>7</v>
      </c>
      <c r="C131" s="326" t="s">
        <v>796</v>
      </c>
      <c r="D131" s="605" t="s">
        <v>188</v>
      </c>
      <c r="E131" s="603">
        <v>3</v>
      </c>
      <c r="F131" s="604"/>
      <c r="G131" s="604">
        <f>E131*F131</f>
        <v>0</v>
      </c>
      <c r="H131" s="286"/>
    </row>
    <row r="132" spans="1:8" s="3" customFormat="1">
      <c r="A132" s="298"/>
      <c r="B132" s="284"/>
      <c r="C132" s="326"/>
      <c r="D132" s="605"/>
      <c r="E132" s="603"/>
      <c r="F132" s="604"/>
      <c r="G132" s="604"/>
      <c r="H132" s="286"/>
    </row>
    <row r="133" spans="1:8" s="3" customFormat="1" ht="24">
      <c r="A133" s="298" t="str">
        <f>B117</f>
        <v>IV.</v>
      </c>
      <c r="B133" s="284">
        <f>COUNT($A$117:B132)+1</f>
        <v>8</v>
      </c>
      <c r="C133" s="326" t="s">
        <v>797</v>
      </c>
      <c r="D133" s="605" t="s">
        <v>188</v>
      </c>
      <c r="E133" s="603">
        <v>3</v>
      </c>
      <c r="F133" s="604"/>
      <c r="G133" s="604">
        <f>E133*F133</f>
        <v>0</v>
      </c>
      <c r="H133" s="286"/>
    </row>
    <row r="134" spans="1:8" s="3" customFormat="1">
      <c r="A134" s="298"/>
      <c r="B134" s="284"/>
      <c r="C134" s="326"/>
      <c r="D134" s="605"/>
      <c r="E134" s="603"/>
      <c r="F134" s="604"/>
      <c r="G134" s="604"/>
      <c r="H134" s="286"/>
    </row>
    <row r="135" spans="1:8" s="3" customFormat="1" ht="24">
      <c r="A135" s="298" t="str">
        <f>B117</f>
        <v>IV.</v>
      </c>
      <c r="B135" s="284">
        <f>COUNT($A$117:B134)+1</f>
        <v>9</v>
      </c>
      <c r="C135" s="326" t="s">
        <v>797</v>
      </c>
      <c r="D135" s="605" t="s">
        <v>188</v>
      </c>
      <c r="E135" s="603">
        <v>3</v>
      </c>
      <c r="F135" s="604"/>
      <c r="G135" s="604">
        <f>E135*F135</f>
        <v>0</v>
      </c>
      <c r="H135" s="286"/>
    </row>
    <row r="136" spans="1:8" s="3" customFormat="1">
      <c r="A136" s="298"/>
      <c r="B136" s="284"/>
      <c r="C136" s="326"/>
      <c r="D136" s="605"/>
      <c r="E136" s="603"/>
      <c r="F136" s="604"/>
      <c r="G136" s="604"/>
      <c r="H136" s="286"/>
    </row>
    <row r="137" spans="1:8" s="3" customFormat="1" ht="24">
      <c r="A137" s="298" t="str">
        <f>B117</f>
        <v>IV.</v>
      </c>
      <c r="B137" s="284">
        <f>COUNT($A$117:B136)+1</f>
        <v>10</v>
      </c>
      <c r="C137" s="326" t="s">
        <v>798</v>
      </c>
      <c r="D137" s="605" t="s">
        <v>188</v>
      </c>
      <c r="E137" s="603">
        <v>2</v>
      </c>
      <c r="F137" s="604"/>
      <c r="G137" s="604">
        <f>E137*F137</f>
        <v>0</v>
      </c>
      <c r="H137" s="286"/>
    </row>
    <row r="138" spans="1:8" s="3" customFormat="1">
      <c r="A138" s="298"/>
      <c r="B138" s="284"/>
      <c r="C138" s="326"/>
      <c r="D138" s="605"/>
      <c r="E138" s="603"/>
      <c r="F138" s="604"/>
      <c r="G138" s="604"/>
      <c r="H138" s="286"/>
    </row>
    <row r="139" spans="1:8" s="3" customFormat="1" ht="24">
      <c r="A139" s="298" t="str">
        <f>A137</f>
        <v>IV.</v>
      </c>
      <c r="B139" s="284">
        <f>COUNT($A$117:B138)+1</f>
        <v>11</v>
      </c>
      <c r="C139" s="326" t="s">
        <v>799</v>
      </c>
      <c r="D139" s="605" t="s">
        <v>188</v>
      </c>
      <c r="E139" s="603">
        <v>21</v>
      </c>
      <c r="F139" s="604"/>
      <c r="G139" s="604">
        <f>E139*F139</f>
        <v>0</v>
      </c>
      <c r="H139" s="286"/>
    </row>
    <row r="140" spans="1:8" s="3" customFormat="1">
      <c r="A140" s="298"/>
      <c r="B140" s="284"/>
      <c r="C140" s="326"/>
      <c r="D140" s="605"/>
      <c r="E140" s="603"/>
      <c r="F140" s="604"/>
      <c r="G140" s="604"/>
      <c r="H140" s="286"/>
    </row>
    <row r="141" spans="1:8" s="3" customFormat="1" ht="24">
      <c r="A141" s="298" t="str">
        <f>A139</f>
        <v>IV.</v>
      </c>
      <c r="B141" s="284">
        <f>COUNT($A$117:B140)+1</f>
        <v>12</v>
      </c>
      <c r="C141" s="326" t="s">
        <v>800</v>
      </c>
      <c r="D141" s="605" t="s">
        <v>188</v>
      </c>
      <c r="E141" s="603">
        <v>5</v>
      </c>
      <c r="F141" s="604"/>
      <c r="G141" s="604">
        <f>E141*F141</f>
        <v>0</v>
      </c>
      <c r="H141" s="286"/>
    </row>
    <row r="142" spans="1:8" s="3" customFormat="1">
      <c r="A142" s="298"/>
      <c r="B142" s="284"/>
      <c r="C142" s="326"/>
      <c r="D142" s="605"/>
      <c r="E142" s="603"/>
      <c r="F142" s="604"/>
      <c r="G142" s="604"/>
      <c r="H142" s="286"/>
    </row>
    <row r="143" spans="1:8" s="3" customFormat="1" ht="48">
      <c r="A143" s="298" t="str">
        <f>A141</f>
        <v>IV.</v>
      </c>
      <c r="B143" s="284">
        <f>COUNT($A$117:B142)+1</f>
        <v>13</v>
      </c>
      <c r="C143" s="326" t="s">
        <v>801</v>
      </c>
      <c r="D143" s="605" t="s">
        <v>136</v>
      </c>
      <c r="E143" s="603">
        <v>5</v>
      </c>
      <c r="F143" s="604"/>
      <c r="G143" s="604">
        <f>E143*F143</f>
        <v>0</v>
      </c>
      <c r="H143" s="316"/>
    </row>
    <row r="144" spans="1:8" s="3" customFormat="1">
      <c r="A144" s="298"/>
      <c r="B144" s="284"/>
      <c r="C144" s="326"/>
      <c r="D144" s="605"/>
      <c r="E144" s="603"/>
      <c r="F144" s="604"/>
      <c r="G144" s="604"/>
      <c r="H144" s="286"/>
    </row>
    <row r="145" spans="1:9" s="3" customFormat="1" ht="36">
      <c r="A145" s="298" t="str">
        <f>A143</f>
        <v>IV.</v>
      </c>
      <c r="B145" s="284">
        <f>COUNT($A$117:B144)+1</f>
        <v>14</v>
      </c>
      <c r="C145" s="326" t="s">
        <v>802</v>
      </c>
      <c r="D145" s="605" t="s">
        <v>188</v>
      </c>
      <c r="E145" s="603">
        <v>24</v>
      </c>
      <c r="F145" s="604"/>
      <c r="G145" s="604">
        <f>E145*F145</f>
        <v>0</v>
      </c>
      <c r="H145" s="316"/>
    </row>
    <row r="146" spans="1:9" s="3" customFormat="1">
      <c r="A146" s="298"/>
      <c r="B146" s="284"/>
      <c r="C146" s="326"/>
      <c r="D146" s="605"/>
      <c r="E146" s="603"/>
      <c r="F146" s="604"/>
      <c r="G146" s="604"/>
      <c r="H146" s="316"/>
    </row>
    <row r="147" spans="1:9" s="3" customFormat="1" ht="96">
      <c r="A147" s="298" t="str">
        <f>A145</f>
        <v>IV.</v>
      </c>
      <c r="B147" s="284">
        <f>COUNT($A$117:B146)+1</f>
        <v>15</v>
      </c>
      <c r="C147" s="326" t="s">
        <v>803</v>
      </c>
      <c r="D147" s="605" t="s">
        <v>188</v>
      </c>
      <c r="E147" s="603">
        <v>8</v>
      </c>
      <c r="F147" s="604"/>
      <c r="G147" s="604">
        <f>E147*F147</f>
        <v>0</v>
      </c>
      <c r="H147" s="316"/>
    </row>
    <row r="148" spans="1:9" s="3" customFormat="1">
      <c r="A148" s="298"/>
      <c r="B148" s="284"/>
      <c r="C148" s="326"/>
      <c r="D148" s="605"/>
      <c r="E148" s="603"/>
      <c r="F148" s="604"/>
      <c r="G148" s="604"/>
      <c r="H148" s="316"/>
    </row>
    <row r="149" spans="1:9" s="3" customFormat="1" ht="72">
      <c r="A149" s="298" t="str">
        <f>A147</f>
        <v>IV.</v>
      </c>
      <c r="B149" s="284">
        <f>COUNT($A$117:B148)+1</f>
        <v>16</v>
      </c>
      <c r="C149" s="326" t="s">
        <v>804</v>
      </c>
      <c r="D149" s="605" t="s">
        <v>188</v>
      </c>
      <c r="E149" s="603">
        <v>34</v>
      </c>
      <c r="F149" s="604"/>
      <c r="G149" s="604">
        <f>E149*F149</f>
        <v>0</v>
      </c>
      <c r="H149" s="316"/>
    </row>
    <row r="150" spans="1:9" s="3" customFormat="1" ht="12">
      <c r="A150" s="311"/>
      <c r="B150" s="293"/>
      <c r="C150" s="242"/>
      <c r="D150" s="605"/>
      <c r="E150" s="603"/>
      <c r="F150" s="604"/>
      <c r="G150" s="604"/>
      <c r="H150" s="334"/>
      <c r="I150" s="333"/>
    </row>
    <row r="151" spans="1:9" s="3" customFormat="1" ht="12">
      <c r="A151" s="311"/>
      <c r="B151" s="293"/>
      <c r="C151" s="242"/>
      <c r="D151" s="605"/>
      <c r="E151" s="603"/>
      <c r="F151" s="604"/>
      <c r="G151" s="604"/>
      <c r="H151" s="334"/>
      <c r="I151" s="333"/>
    </row>
    <row r="152" spans="1:9" s="263" customFormat="1" ht="13.5" thickBot="1">
      <c r="A152" s="60"/>
      <c r="B152" s="319"/>
      <c r="C152" s="320" t="str">
        <f>CONCATENATE(B117," ",C117," - SKUPAJ:")</f>
        <v>IV. OPREMA IN ZASADITEV - SKUPAJ:</v>
      </c>
      <c r="D152" s="375"/>
      <c r="E152" s="587"/>
      <c r="F152" s="375"/>
      <c r="G152" s="606">
        <f>SUM(G119:G149)</f>
        <v>0</v>
      </c>
      <c r="H152" s="335"/>
      <c r="I152" s="335"/>
    </row>
    <row r="153" spans="1:9" s="3" customFormat="1" ht="12">
      <c r="A153" s="311"/>
      <c r="B153" s="293"/>
      <c r="C153" s="242"/>
      <c r="D153" s="605"/>
      <c r="E153" s="603"/>
      <c r="F153" s="604"/>
      <c r="G153" s="604"/>
      <c r="H153" s="334"/>
      <c r="I153" s="333"/>
    </row>
    <row r="154" spans="1:9" s="252" customFormat="1" ht="32.25" customHeight="1">
      <c r="A154" s="337"/>
      <c r="B154" s="338"/>
      <c r="C154" s="339" t="s">
        <v>3799</v>
      </c>
      <c r="D154" s="602"/>
      <c r="E154" s="603"/>
      <c r="F154" s="604"/>
      <c r="G154" s="604"/>
      <c r="H154" s="315"/>
      <c r="I154" s="341"/>
    </row>
    <row r="155" spans="1:9" s="1" customFormat="1" ht="18.75" thickBot="1">
      <c r="A155" s="1319" t="s">
        <v>3568</v>
      </c>
      <c r="B155" s="1320"/>
      <c r="C155" s="1320"/>
      <c r="D155" s="1320"/>
      <c r="E155" s="1320"/>
      <c r="F155" s="999"/>
      <c r="G155" s="1000">
        <f>G45+G65+G115+G152</f>
        <v>0</v>
      </c>
    </row>
    <row r="156" spans="1:9" s="254" customFormat="1" ht="14.25" customHeight="1">
      <c r="C156" s="342"/>
      <c r="D156" s="590"/>
      <c r="E156" s="591"/>
      <c r="F156" s="382"/>
      <c r="G156" s="382"/>
    </row>
    <row r="157" spans="1:9" s="254" customFormat="1">
      <c r="C157" s="342"/>
      <c r="D157" s="590"/>
      <c r="E157" s="591"/>
      <c r="F157" s="382"/>
      <c r="G157" s="613"/>
    </row>
    <row r="158" spans="1:9" s="3" customFormat="1" ht="12">
      <c r="D158" s="598"/>
      <c r="E158" s="598"/>
      <c r="F158" s="598"/>
      <c r="G158" s="598"/>
    </row>
    <row r="159" spans="1:9" s="3" customFormat="1" ht="12">
      <c r="D159" s="598"/>
      <c r="E159" s="598"/>
      <c r="F159" s="598"/>
      <c r="G159" s="598"/>
    </row>
    <row r="160" spans="1:9" s="3" customFormat="1" ht="12">
      <c r="D160" s="598"/>
      <c r="E160" s="598"/>
      <c r="F160" s="598"/>
      <c r="G160" s="598"/>
    </row>
    <row r="161" spans="3:11" s="3" customFormat="1" ht="12">
      <c r="D161" s="598"/>
      <c r="E161" s="598"/>
      <c r="F161" s="598"/>
      <c r="G161" s="598"/>
    </row>
    <row r="162" spans="3:11" s="3" customFormat="1" ht="12">
      <c r="D162" s="598"/>
      <c r="E162" s="598"/>
      <c r="F162" s="598"/>
      <c r="G162" s="598"/>
    </row>
    <row r="163" spans="3:11" s="3" customFormat="1" ht="12">
      <c r="D163" s="598"/>
      <c r="E163" s="598"/>
      <c r="F163" s="598"/>
      <c r="G163" s="598"/>
    </row>
    <row r="164" spans="3:11">
      <c r="C164" s="286"/>
      <c r="D164" s="595"/>
      <c r="E164" s="595"/>
      <c r="H164" s="286"/>
      <c r="I164" s="286"/>
      <c r="J164" s="286"/>
      <c r="K164" s="286"/>
    </row>
    <row r="165" spans="3:11">
      <c r="C165" s="286"/>
      <c r="D165" s="595"/>
      <c r="E165" s="595"/>
      <c r="H165" s="286"/>
      <c r="I165" s="286"/>
      <c r="J165" s="286"/>
      <c r="K165" s="286"/>
    </row>
    <row r="166" spans="3:11">
      <c r="C166" s="286"/>
      <c r="D166" s="595"/>
      <c r="E166" s="595"/>
      <c r="H166" s="286"/>
      <c r="I166" s="286"/>
      <c r="J166" s="286"/>
      <c r="K166" s="286"/>
    </row>
    <row r="167" spans="3:11">
      <c r="C167" s="286"/>
      <c r="D167" s="595"/>
      <c r="E167" s="595"/>
      <c r="H167" s="286"/>
      <c r="I167" s="286"/>
      <c r="J167" s="286"/>
      <c r="K167" s="286"/>
    </row>
    <row r="168" spans="3:11">
      <c r="C168" s="286"/>
      <c r="D168" s="595"/>
      <c r="E168" s="595"/>
      <c r="H168" s="286"/>
      <c r="I168" s="286"/>
      <c r="J168" s="286"/>
      <c r="K168" s="286"/>
    </row>
    <row r="169" spans="3:11">
      <c r="C169" s="286"/>
      <c r="D169" s="595"/>
      <c r="E169" s="595"/>
      <c r="H169" s="286"/>
      <c r="I169" s="286"/>
      <c r="J169" s="286"/>
      <c r="K169" s="286"/>
    </row>
    <row r="170" spans="3:11">
      <c r="C170" s="286"/>
      <c r="D170" s="595"/>
      <c r="E170" s="595"/>
      <c r="H170" s="286"/>
      <c r="I170" s="286"/>
      <c r="J170" s="286"/>
      <c r="K170" s="286"/>
    </row>
    <row r="171" spans="3:11">
      <c r="C171" s="286"/>
      <c r="D171" s="595"/>
      <c r="E171" s="595"/>
      <c r="H171" s="286"/>
      <c r="I171" s="286"/>
      <c r="J171" s="286"/>
      <c r="K171" s="286"/>
    </row>
    <row r="172" spans="3:11">
      <c r="C172" s="286"/>
      <c r="D172" s="595"/>
      <c r="E172" s="595"/>
      <c r="H172" s="286"/>
      <c r="I172" s="286"/>
      <c r="J172" s="286"/>
      <c r="K172" s="286"/>
    </row>
    <row r="173" spans="3:11">
      <c r="C173" s="286"/>
      <c r="D173" s="595"/>
      <c r="E173" s="595"/>
      <c r="H173" s="286"/>
      <c r="I173" s="286"/>
      <c r="J173" s="286"/>
      <c r="K173" s="286"/>
    </row>
    <row r="174" spans="3:11">
      <c r="C174" s="286"/>
      <c r="D174" s="595"/>
      <c r="E174" s="595"/>
      <c r="H174" s="286"/>
      <c r="I174" s="286"/>
      <c r="J174" s="286"/>
      <c r="K174" s="286"/>
    </row>
    <row r="175" spans="3:11">
      <c r="C175" s="286"/>
      <c r="D175" s="595"/>
      <c r="E175" s="595"/>
      <c r="H175" s="286"/>
      <c r="I175" s="286"/>
      <c r="J175" s="286"/>
      <c r="K175" s="286"/>
    </row>
    <row r="176" spans="3:11">
      <c r="C176" s="286"/>
      <c r="D176" s="595"/>
      <c r="E176" s="595"/>
      <c r="H176" s="286"/>
      <c r="I176" s="286"/>
      <c r="J176" s="286"/>
      <c r="K176" s="286"/>
    </row>
    <row r="177" spans="3:11">
      <c r="C177" s="286"/>
      <c r="D177" s="595"/>
      <c r="E177" s="595"/>
      <c r="H177" s="286"/>
      <c r="I177" s="286"/>
      <c r="J177" s="286"/>
      <c r="K177" s="286"/>
    </row>
    <row r="178" spans="3:11">
      <c r="C178" s="286"/>
      <c r="D178" s="595"/>
      <c r="E178" s="595"/>
      <c r="H178" s="286"/>
      <c r="I178" s="286"/>
      <c r="J178" s="286"/>
      <c r="K178" s="286"/>
    </row>
    <row r="179" spans="3:11">
      <c r="C179" s="286"/>
      <c r="D179" s="595"/>
      <c r="E179" s="595"/>
      <c r="H179" s="286"/>
      <c r="I179" s="286"/>
      <c r="J179" s="286"/>
      <c r="K179" s="286"/>
    </row>
    <row r="180" spans="3:11">
      <c r="C180" s="286"/>
      <c r="D180" s="595"/>
      <c r="E180" s="595"/>
      <c r="H180" s="286"/>
      <c r="I180" s="286"/>
      <c r="J180" s="286"/>
      <c r="K180" s="286"/>
    </row>
    <row r="181" spans="3:11">
      <c r="C181" s="286"/>
      <c r="D181" s="595"/>
      <c r="E181" s="595"/>
      <c r="H181" s="286"/>
      <c r="I181" s="286"/>
      <c r="J181" s="286"/>
      <c r="K181" s="286"/>
    </row>
    <row r="182" spans="3:11">
      <c r="C182" s="286"/>
      <c r="D182" s="595"/>
      <c r="E182" s="595"/>
      <c r="H182" s="286"/>
      <c r="I182" s="286"/>
      <c r="J182" s="286"/>
      <c r="K182" s="286"/>
    </row>
    <row r="183" spans="3:11">
      <c r="C183" s="286"/>
      <c r="D183" s="595"/>
      <c r="E183" s="595"/>
      <c r="H183" s="286"/>
      <c r="I183" s="286"/>
      <c r="J183" s="286"/>
      <c r="K183" s="286"/>
    </row>
    <row r="184" spans="3:11">
      <c r="C184" s="286"/>
      <c r="D184" s="595"/>
      <c r="E184" s="595"/>
      <c r="H184" s="286"/>
      <c r="I184" s="286"/>
      <c r="J184" s="286"/>
      <c r="K184" s="286"/>
    </row>
    <row r="185" spans="3:11">
      <c r="C185" s="286"/>
      <c r="D185" s="595"/>
      <c r="E185" s="595"/>
      <c r="H185" s="286"/>
      <c r="I185" s="286"/>
      <c r="J185" s="286"/>
      <c r="K185" s="286"/>
    </row>
    <row r="186" spans="3:11">
      <c r="C186" s="286"/>
      <c r="D186" s="595"/>
      <c r="E186" s="595"/>
      <c r="H186" s="286"/>
      <c r="I186" s="286"/>
      <c r="J186" s="286"/>
      <c r="K186" s="286"/>
    </row>
    <row r="187" spans="3:11">
      <c r="C187" s="286"/>
      <c r="D187" s="595"/>
      <c r="E187" s="595"/>
      <c r="H187" s="286"/>
      <c r="I187" s="286"/>
      <c r="J187" s="286"/>
      <c r="K187" s="286"/>
    </row>
    <row r="188" spans="3:11">
      <c r="C188" s="286"/>
      <c r="D188" s="595"/>
      <c r="E188" s="595"/>
      <c r="H188" s="286"/>
      <c r="I188" s="286"/>
      <c r="J188" s="286"/>
      <c r="K188" s="286"/>
    </row>
    <row r="189" spans="3:11">
      <c r="C189" s="286"/>
      <c r="D189" s="595"/>
      <c r="E189" s="595"/>
      <c r="H189" s="286"/>
      <c r="I189" s="286"/>
      <c r="J189" s="286"/>
      <c r="K189" s="286"/>
    </row>
    <row r="190" spans="3:11">
      <c r="C190" s="286"/>
      <c r="D190" s="595"/>
      <c r="E190" s="595"/>
      <c r="H190" s="286"/>
      <c r="I190" s="286"/>
      <c r="J190" s="286"/>
      <c r="K190" s="286"/>
    </row>
    <row r="191" spans="3:11">
      <c r="C191" s="286"/>
      <c r="D191" s="595"/>
      <c r="E191" s="595"/>
      <c r="H191" s="286"/>
      <c r="I191" s="286"/>
      <c r="J191" s="286"/>
      <c r="K191" s="286"/>
    </row>
    <row r="192" spans="3:11">
      <c r="C192" s="286"/>
      <c r="D192" s="595"/>
      <c r="E192" s="595"/>
      <c r="H192" s="286"/>
      <c r="I192" s="286"/>
      <c r="J192" s="286"/>
      <c r="K192" s="286"/>
    </row>
    <row r="193" spans="3:11">
      <c r="C193" s="286"/>
      <c r="D193" s="595"/>
      <c r="E193" s="595"/>
      <c r="H193" s="286"/>
      <c r="I193" s="286"/>
      <c r="J193" s="286"/>
      <c r="K193" s="286"/>
    </row>
    <row r="194" spans="3:11">
      <c r="C194" s="286"/>
      <c r="D194" s="595"/>
      <c r="E194" s="595"/>
      <c r="H194" s="286"/>
      <c r="I194" s="286"/>
      <c r="J194" s="286"/>
      <c r="K194" s="286"/>
    </row>
    <row r="195" spans="3:11">
      <c r="C195" s="286"/>
      <c r="D195" s="595"/>
      <c r="E195" s="595"/>
      <c r="H195" s="286"/>
      <c r="I195" s="286"/>
      <c r="J195" s="286"/>
      <c r="K195" s="286"/>
    </row>
    <row r="196" spans="3:11">
      <c r="C196" s="286"/>
      <c r="D196" s="595"/>
      <c r="E196" s="595"/>
      <c r="H196" s="286"/>
      <c r="I196" s="286"/>
      <c r="J196" s="286"/>
      <c r="K196" s="286"/>
    </row>
    <row r="197" spans="3:11">
      <c r="C197" s="286"/>
      <c r="D197" s="595"/>
      <c r="E197" s="595"/>
      <c r="H197" s="286"/>
      <c r="I197" s="286"/>
      <c r="J197" s="286"/>
      <c r="K197" s="286"/>
    </row>
    <row r="198" spans="3:11">
      <c r="C198" s="286"/>
      <c r="D198" s="595"/>
      <c r="E198" s="595"/>
      <c r="H198" s="286"/>
      <c r="I198" s="286"/>
      <c r="J198" s="286"/>
      <c r="K198" s="286"/>
    </row>
    <row r="199" spans="3:11">
      <c r="C199" s="286"/>
      <c r="D199" s="595"/>
      <c r="E199" s="595"/>
      <c r="H199" s="286"/>
      <c r="I199" s="286"/>
      <c r="J199" s="286"/>
      <c r="K199" s="286"/>
    </row>
    <row r="200" spans="3:11">
      <c r="C200" s="286"/>
      <c r="D200" s="595"/>
      <c r="E200" s="595"/>
      <c r="H200" s="286"/>
      <c r="I200" s="286"/>
      <c r="J200" s="286"/>
      <c r="K200" s="286"/>
    </row>
    <row r="201" spans="3:11">
      <c r="C201" s="286"/>
      <c r="D201" s="595"/>
      <c r="E201" s="595"/>
      <c r="H201" s="286"/>
      <c r="I201" s="286"/>
      <c r="J201" s="286"/>
      <c r="K201" s="286"/>
    </row>
    <row r="202" spans="3:11">
      <c r="C202" s="286"/>
      <c r="D202" s="595"/>
      <c r="E202" s="595"/>
      <c r="H202" s="286"/>
      <c r="I202" s="286"/>
      <c r="J202" s="286"/>
      <c r="K202" s="286"/>
    </row>
    <row r="203" spans="3:11">
      <c r="C203" s="286"/>
      <c r="D203" s="595"/>
      <c r="E203" s="595"/>
      <c r="H203" s="286"/>
      <c r="I203" s="286"/>
      <c r="J203" s="286"/>
      <c r="K203" s="286"/>
    </row>
    <row r="204" spans="3:11">
      <c r="C204" s="286"/>
      <c r="D204" s="595"/>
      <c r="E204" s="595"/>
      <c r="H204" s="286"/>
      <c r="I204" s="286"/>
      <c r="J204" s="286"/>
      <c r="K204" s="286"/>
    </row>
    <row r="205" spans="3:11">
      <c r="C205" s="286"/>
      <c r="D205" s="595"/>
      <c r="E205" s="595"/>
      <c r="H205" s="286"/>
      <c r="I205" s="286"/>
      <c r="J205" s="286"/>
      <c r="K205" s="286"/>
    </row>
    <row r="206" spans="3:11">
      <c r="C206" s="286"/>
      <c r="D206" s="595"/>
      <c r="E206" s="595"/>
      <c r="H206" s="286"/>
      <c r="I206" s="286"/>
      <c r="J206" s="286"/>
      <c r="K206" s="286"/>
    </row>
    <row r="207" spans="3:11">
      <c r="C207" s="286"/>
      <c r="D207" s="595"/>
      <c r="E207" s="595"/>
      <c r="H207" s="286"/>
      <c r="I207" s="286"/>
      <c r="J207" s="286"/>
      <c r="K207" s="286"/>
    </row>
    <row r="208" spans="3:11">
      <c r="C208" s="286"/>
      <c r="D208" s="595"/>
      <c r="E208" s="595"/>
      <c r="H208" s="286"/>
      <c r="I208" s="286"/>
      <c r="J208" s="286"/>
      <c r="K208" s="286"/>
    </row>
    <row r="209" spans="3:11">
      <c r="C209" s="286"/>
      <c r="D209" s="595"/>
      <c r="E209" s="595"/>
      <c r="H209" s="286"/>
      <c r="I209" s="286"/>
      <c r="J209" s="286"/>
      <c r="K209" s="286"/>
    </row>
    <row r="210" spans="3:11">
      <c r="C210" s="286"/>
      <c r="D210" s="595"/>
      <c r="E210" s="595"/>
      <c r="H210" s="286"/>
      <c r="I210" s="286"/>
      <c r="J210" s="286"/>
      <c r="K210" s="286"/>
    </row>
    <row r="211" spans="3:11">
      <c r="C211" s="286"/>
      <c r="D211" s="595"/>
      <c r="E211" s="595"/>
      <c r="H211" s="286"/>
      <c r="I211" s="286"/>
      <c r="J211" s="286"/>
      <c r="K211" s="286"/>
    </row>
    <row r="212" spans="3:11">
      <c r="C212" s="286"/>
      <c r="D212" s="595"/>
      <c r="E212" s="595"/>
      <c r="H212" s="286"/>
      <c r="I212" s="286"/>
      <c r="J212" s="286"/>
      <c r="K212" s="286"/>
    </row>
    <row r="213" spans="3:11">
      <c r="C213" s="286"/>
      <c r="D213" s="595"/>
      <c r="E213" s="595"/>
      <c r="H213" s="286"/>
      <c r="I213" s="286"/>
      <c r="J213" s="286"/>
      <c r="K213" s="286"/>
    </row>
    <row r="214" spans="3:11">
      <c r="C214" s="286"/>
      <c r="D214" s="595"/>
      <c r="E214" s="595"/>
      <c r="H214" s="286"/>
      <c r="I214" s="286"/>
      <c r="J214" s="286"/>
      <c r="K214" s="286"/>
    </row>
    <row r="215" spans="3:11">
      <c r="C215" s="286"/>
      <c r="D215" s="595"/>
      <c r="E215" s="595"/>
      <c r="H215" s="286"/>
      <c r="I215" s="286"/>
      <c r="J215" s="286"/>
      <c r="K215" s="286"/>
    </row>
    <row r="216" spans="3:11">
      <c r="C216" s="286"/>
      <c r="D216" s="595"/>
      <c r="E216" s="595"/>
      <c r="H216" s="286"/>
      <c r="I216" s="286"/>
      <c r="J216" s="286"/>
      <c r="K216" s="286"/>
    </row>
    <row r="217" spans="3:11">
      <c r="C217" s="286"/>
      <c r="D217" s="595"/>
      <c r="E217" s="595"/>
      <c r="H217" s="286"/>
      <c r="I217" s="286"/>
      <c r="J217" s="286"/>
      <c r="K217" s="286"/>
    </row>
    <row r="218" spans="3:11">
      <c r="C218" s="286"/>
      <c r="D218" s="595"/>
      <c r="E218" s="595"/>
      <c r="H218" s="286"/>
      <c r="I218" s="286"/>
      <c r="J218" s="286"/>
      <c r="K218" s="286"/>
    </row>
    <row r="219" spans="3:11">
      <c r="C219" s="286"/>
      <c r="D219" s="595"/>
      <c r="E219" s="595"/>
      <c r="H219" s="286"/>
      <c r="I219" s="286"/>
      <c r="J219" s="286"/>
      <c r="K219" s="286"/>
    </row>
    <row r="220" spans="3:11">
      <c r="C220" s="286"/>
      <c r="D220" s="595"/>
      <c r="E220" s="595"/>
      <c r="H220" s="286"/>
      <c r="I220" s="286"/>
      <c r="J220" s="286"/>
      <c r="K220" s="286"/>
    </row>
    <row r="221" spans="3:11">
      <c r="C221" s="286"/>
      <c r="D221" s="595"/>
      <c r="E221" s="595"/>
      <c r="H221" s="286"/>
      <c r="I221" s="286"/>
      <c r="J221" s="286"/>
      <c r="K221" s="286"/>
    </row>
    <row r="222" spans="3:11">
      <c r="C222" s="286"/>
      <c r="D222" s="595"/>
      <c r="E222" s="595"/>
      <c r="H222" s="286"/>
      <c r="I222" s="286"/>
      <c r="J222" s="286"/>
      <c r="K222" s="286"/>
    </row>
    <row r="223" spans="3:11">
      <c r="C223" s="286"/>
      <c r="D223" s="595"/>
      <c r="E223" s="595"/>
      <c r="H223" s="286"/>
      <c r="I223" s="286"/>
      <c r="J223" s="286"/>
      <c r="K223" s="286"/>
    </row>
    <row r="224" spans="3:11">
      <c r="C224" s="286"/>
      <c r="D224" s="595"/>
      <c r="E224" s="595"/>
      <c r="H224" s="286"/>
      <c r="I224" s="286"/>
      <c r="J224" s="286"/>
      <c r="K224" s="286"/>
    </row>
    <row r="225" spans="3:11">
      <c r="C225" s="286"/>
      <c r="D225" s="595"/>
      <c r="E225" s="595"/>
      <c r="H225" s="286"/>
      <c r="I225" s="286"/>
      <c r="J225" s="286"/>
      <c r="K225" s="286"/>
    </row>
    <row r="226" spans="3:11">
      <c r="C226" s="286"/>
      <c r="D226" s="595"/>
      <c r="E226" s="595"/>
      <c r="H226" s="286"/>
      <c r="I226" s="286"/>
      <c r="J226" s="286"/>
      <c r="K226" s="286"/>
    </row>
    <row r="227" spans="3:11">
      <c r="C227" s="286"/>
      <c r="D227" s="595"/>
      <c r="E227" s="595"/>
      <c r="H227" s="286"/>
      <c r="I227" s="286"/>
      <c r="J227" s="286"/>
      <c r="K227" s="286"/>
    </row>
    <row r="228" spans="3:11">
      <c r="C228" s="286"/>
      <c r="D228" s="595"/>
      <c r="E228" s="595"/>
      <c r="H228" s="286"/>
      <c r="I228" s="286"/>
      <c r="J228" s="286"/>
      <c r="K228" s="286"/>
    </row>
    <row r="229" spans="3:11">
      <c r="C229" s="286"/>
      <c r="D229" s="595"/>
      <c r="E229" s="595"/>
      <c r="H229" s="286"/>
      <c r="I229" s="286"/>
      <c r="J229" s="286"/>
      <c r="K229" s="286"/>
    </row>
    <row r="230" spans="3:11">
      <c r="C230" s="286"/>
      <c r="D230" s="595"/>
      <c r="E230" s="595"/>
      <c r="H230" s="286"/>
      <c r="I230" s="286"/>
      <c r="J230" s="286"/>
      <c r="K230" s="286"/>
    </row>
    <row r="231" spans="3:11">
      <c r="C231" s="286"/>
      <c r="D231" s="595"/>
      <c r="E231" s="595"/>
      <c r="H231" s="286"/>
      <c r="I231" s="286"/>
      <c r="J231" s="286"/>
      <c r="K231" s="286"/>
    </row>
    <row r="232" spans="3:11">
      <c r="C232" s="286"/>
      <c r="D232" s="595"/>
      <c r="E232" s="595"/>
      <c r="H232" s="286"/>
      <c r="I232" s="286"/>
      <c r="J232" s="286"/>
      <c r="K232" s="286"/>
    </row>
    <row r="233" spans="3:11">
      <c r="C233" s="286"/>
      <c r="D233" s="595"/>
      <c r="E233" s="595"/>
      <c r="H233" s="286"/>
      <c r="I233" s="286"/>
      <c r="J233" s="286"/>
      <c r="K233" s="286"/>
    </row>
    <row r="234" spans="3:11">
      <c r="C234" s="286"/>
      <c r="D234" s="595"/>
      <c r="E234" s="595"/>
      <c r="H234" s="286"/>
      <c r="I234" s="286"/>
      <c r="J234" s="286"/>
      <c r="K234" s="286"/>
    </row>
    <row r="235" spans="3:11">
      <c r="C235" s="286"/>
      <c r="D235" s="595"/>
      <c r="E235" s="595"/>
      <c r="H235" s="286"/>
      <c r="I235" s="286"/>
      <c r="J235" s="286"/>
      <c r="K235" s="286"/>
    </row>
    <row r="236" spans="3:11">
      <c r="C236" s="286"/>
      <c r="D236" s="595"/>
      <c r="E236" s="595"/>
      <c r="H236" s="286"/>
      <c r="I236" s="286"/>
      <c r="J236" s="286"/>
      <c r="K236" s="286"/>
    </row>
    <row r="237" spans="3:11">
      <c r="C237" s="286"/>
      <c r="D237" s="595"/>
      <c r="E237" s="595"/>
      <c r="H237" s="286"/>
      <c r="I237" s="286"/>
      <c r="J237" s="286"/>
      <c r="K237" s="286"/>
    </row>
    <row r="238" spans="3:11">
      <c r="C238" s="286"/>
      <c r="D238" s="595"/>
      <c r="E238" s="595"/>
      <c r="H238" s="286"/>
      <c r="I238" s="286"/>
      <c r="J238" s="286"/>
      <c r="K238" s="286"/>
    </row>
    <row r="239" spans="3:11">
      <c r="C239" s="286"/>
      <c r="D239" s="595"/>
      <c r="E239" s="595"/>
      <c r="H239" s="286"/>
      <c r="I239" s="286"/>
      <c r="J239" s="286"/>
      <c r="K239" s="286"/>
    </row>
    <row r="240" spans="3:11">
      <c r="C240" s="286"/>
      <c r="D240" s="595"/>
      <c r="E240" s="595"/>
      <c r="H240" s="286"/>
      <c r="I240" s="286"/>
      <c r="J240" s="286"/>
      <c r="K240" s="286"/>
    </row>
    <row r="241" spans="3:11">
      <c r="C241" s="286"/>
      <c r="D241" s="595"/>
      <c r="E241" s="595"/>
      <c r="H241" s="286"/>
      <c r="I241" s="286"/>
      <c r="J241" s="286"/>
      <c r="K241" s="286"/>
    </row>
    <row r="242" spans="3:11">
      <c r="C242" s="286"/>
      <c r="D242" s="595"/>
      <c r="E242" s="595"/>
      <c r="H242" s="286"/>
      <c r="I242" s="286"/>
      <c r="J242" s="286"/>
      <c r="K242" s="286"/>
    </row>
    <row r="243" spans="3:11">
      <c r="C243" s="286"/>
      <c r="D243" s="595"/>
      <c r="E243" s="595"/>
      <c r="H243" s="286"/>
      <c r="I243" s="286"/>
      <c r="J243" s="286"/>
      <c r="K243" s="286"/>
    </row>
    <row r="244" spans="3:11">
      <c r="C244" s="286"/>
      <c r="D244" s="595"/>
      <c r="E244" s="595"/>
      <c r="H244" s="286"/>
      <c r="I244" s="286"/>
      <c r="J244" s="286"/>
      <c r="K244" s="286"/>
    </row>
    <row r="245" spans="3:11">
      <c r="C245" s="286"/>
      <c r="D245" s="595"/>
      <c r="E245" s="595"/>
      <c r="H245" s="286"/>
      <c r="I245" s="286"/>
      <c r="J245" s="286"/>
      <c r="K245" s="286"/>
    </row>
    <row r="246" spans="3:11">
      <c r="C246" s="286"/>
      <c r="D246" s="595"/>
      <c r="E246" s="595"/>
      <c r="H246" s="286"/>
      <c r="I246" s="286"/>
      <c r="J246" s="286"/>
      <c r="K246" s="286"/>
    </row>
    <row r="247" spans="3:11">
      <c r="C247" s="286"/>
      <c r="D247" s="595"/>
      <c r="E247" s="595"/>
      <c r="H247" s="286"/>
      <c r="I247" s="286"/>
      <c r="J247" s="286"/>
      <c r="K247" s="286"/>
    </row>
    <row r="248" spans="3:11">
      <c r="C248" s="286"/>
      <c r="D248" s="595"/>
      <c r="E248" s="595"/>
      <c r="H248" s="286"/>
      <c r="I248" s="286"/>
      <c r="J248" s="286"/>
      <c r="K248" s="286"/>
    </row>
    <row r="249" spans="3:11">
      <c r="C249" s="286"/>
      <c r="D249" s="595"/>
      <c r="E249" s="595"/>
      <c r="H249" s="286"/>
      <c r="I249" s="286"/>
      <c r="J249" s="286"/>
      <c r="K249" s="286"/>
    </row>
    <row r="250" spans="3:11">
      <c r="C250" s="286"/>
      <c r="D250" s="595"/>
      <c r="E250" s="595"/>
      <c r="H250" s="286"/>
      <c r="I250" s="286"/>
      <c r="J250" s="286"/>
      <c r="K250" s="286"/>
    </row>
    <row r="251" spans="3:11">
      <c r="C251" s="286"/>
      <c r="D251" s="595"/>
      <c r="E251" s="595"/>
      <c r="H251" s="286"/>
      <c r="I251" s="286"/>
      <c r="J251" s="286"/>
      <c r="K251" s="286"/>
    </row>
    <row r="252" spans="3:11">
      <c r="C252" s="286"/>
      <c r="D252" s="595"/>
      <c r="E252" s="595"/>
      <c r="H252" s="286"/>
      <c r="I252" s="286"/>
      <c r="J252" s="286"/>
      <c r="K252" s="286"/>
    </row>
    <row r="253" spans="3:11">
      <c r="C253" s="286"/>
      <c r="D253" s="595"/>
      <c r="E253" s="595"/>
      <c r="H253" s="286"/>
      <c r="I253" s="286"/>
      <c r="J253" s="286"/>
      <c r="K253" s="286"/>
    </row>
    <row r="254" spans="3:11">
      <c r="C254" s="286"/>
      <c r="D254" s="595"/>
      <c r="E254" s="595"/>
      <c r="H254" s="286"/>
      <c r="I254" s="286"/>
      <c r="J254" s="286"/>
      <c r="K254" s="286"/>
    </row>
    <row r="255" spans="3:11">
      <c r="C255" s="286"/>
      <c r="D255" s="595"/>
      <c r="E255" s="595"/>
      <c r="H255" s="286"/>
      <c r="I255" s="286"/>
      <c r="J255" s="286"/>
      <c r="K255" s="286"/>
    </row>
    <row r="256" spans="3:11">
      <c r="C256" s="286"/>
      <c r="D256" s="595"/>
      <c r="E256" s="595"/>
      <c r="H256" s="286"/>
      <c r="I256" s="286"/>
      <c r="J256" s="286"/>
      <c r="K256" s="286"/>
    </row>
    <row r="257" spans="3:11">
      <c r="C257" s="286"/>
      <c r="D257" s="595"/>
      <c r="E257" s="595"/>
      <c r="H257" s="286"/>
      <c r="I257" s="286"/>
      <c r="J257" s="286"/>
      <c r="K257" s="286"/>
    </row>
    <row r="258" spans="3:11">
      <c r="C258" s="286"/>
      <c r="D258" s="595"/>
      <c r="E258" s="595"/>
      <c r="H258" s="286"/>
      <c r="I258" s="286"/>
      <c r="J258" s="286"/>
      <c r="K258" s="286"/>
    </row>
    <row r="259" spans="3:11">
      <c r="C259" s="286"/>
      <c r="D259" s="595"/>
      <c r="E259" s="595"/>
      <c r="H259" s="286"/>
      <c r="I259" s="286"/>
      <c r="J259" s="286"/>
      <c r="K259" s="286"/>
    </row>
    <row r="260" spans="3:11">
      <c r="C260" s="286"/>
      <c r="D260" s="595"/>
      <c r="E260" s="595"/>
      <c r="H260" s="286"/>
      <c r="I260" s="286"/>
      <c r="J260" s="286"/>
      <c r="K260" s="286"/>
    </row>
  </sheetData>
  <mergeCells count="1">
    <mergeCell ref="A155:E155"/>
  </mergeCells>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C9E26-3DBB-4270-9F29-F803B7352085}">
  <sheetPr>
    <tabColor theme="6"/>
  </sheetPr>
  <dimension ref="A1:K99"/>
  <sheetViews>
    <sheetView view="pageBreakPreview" zoomScaleNormal="100" zoomScaleSheetLayoutView="100" workbookViewId="0">
      <selection activeCell="C65" sqref="C65"/>
    </sheetView>
  </sheetViews>
  <sheetFormatPr defaultColWidth="9.140625" defaultRowHeight="12.75"/>
  <cols>
    <col min="1" max="1" width="3" style="745" customWidth="1"/>
    <col min="2" max="2" width="4.42578125" style="745" customWidth="1"/>
    <col min="3" max="3" width="43.7109375" style="1024" customWidth="1"/>
    <col min="4" max="4" width="6.28515625" style="1025" customWidth="1"/>
    <col min="5" max="5" width="7.5703125" style="1015" customWidth="1"/>
    <col min="6" max="6" width="10.28515625" style="1017" customWidth="1"/>
    <col min="7" max="7" width="13.28515625" style="1017" customWidth="1"/>
    <col min="8" max="8" width="20.42578125" style="745" customWidth="1"/>
    <col min="9" max="9" width="12.28515625" style="745" customWidth="1"/>
    <col min="10" max="11" width="11.7109375" style="1042" customWidth="1"/>
    <col min="12" max="12" width="8" style="745" customWidth="1"/>
    <col min="13" max="13" width="9.85546875" style="745" customWidth="1"/>
    <col min="14" max="14" width="10.140625" style="745" customWidth="1"/>
    <col min="15" max="15" width="9.140625" style="745"/>
    <col min="16" max="16" width="9" style="745" customWidth="1"/>
    <col min="17" max="256" width="9.140625" style="745"/>
    <col min="257" max="257" width="3" style="745" customWidth="1"/>
    <col min="258" max="258" width="4.42578125" style="745" customWidth="1"/>
    <col min="259" max="259" width="43.7109375" style="745" customWidth="1"/>
    <col min="260" max="260" width="6.28515625" style="745" customWidth="1"/>
    <col min="261" max="261" width="7.5703125" style="745" customWidth="1"/>
    <col min="262" max="262" width="10.28515625" style="745" customWidth="1"/>
    <col min="263" max="263" width="13.28515625" style="745" customWidth="1"/>
    <col min="264" max="268" width="0" style="745" hidden="1" customWidth="1"/>
    <col min="269" max="269" width="9.85546875" style="745" customWidth="1"/>
    <col min="270" max="270" width="10.140625" style="745" customWidth="1"/>
    <col min="271" max="271" width="9.140625" style="745"/>
    <col min="272" max="272" width="9" style="745" customWidth="1"/>
    <col min="273" max="512" width="9.140625" style="745"/>
    <col min="513" max="513" width="3" style="745" customWidth="1"/>
    <col min="514" max="514" width="4.42578125" style="745" customWidth="1"/>
    <col min="515" max="515" width="43.7109375" style="745" customWidth="1"/>
    <col min="516" max="516" width="6.28515625" style="745" customWidth="1"/>
    <col min="517" max="517" width="7.5703125" style="745" customWidth="1"/>
    <col min="518" max="518" width="10.28515625" style="745" customWidth="1"/>
    <col min="519" max="519" width="13.28515625" style="745" customWidth="1"/>
    <col min="520" max="524" width="0" style="745" hidden="1" customWidth="1"/>
    <col min="525" max="525" width="9.85546875" style="745" customWidth="1"/>
    <col min="526" max="526" width="10.140625" style="745" customWidth="1"/>
    <col min="527" max="527" width="9.140625" style="745"/>
    <col min="528" max="528" width="9" style="745" customWidth="1"/>
    <col min="529" max="768" width="9.140625" style="745"/>
    <col min="769" max="769" width="3" style="745" customWidth="1"/>
    <col min="770" max="770" width="4.42578125" style="745" customWidth="1"/>
    <col min="771" max="771" width="43.7109375" style="745" customWidth="1"/>
    <col min="772" max="772" width="6.28515625" style="745" customWidth="1"/>
    <col min="773" max="773" width="7.5703125" style="745" customWidth="1"/>
    <col min="774" max="774" width="10.28515625" style="745" customWidth="1"/>
    <col min="775" max="775" width="13.28515625" style="745" customWidth="1"/>
    <col min="776" max="780" width="0" style="745" hidden="1" customWidth="1"/>
    <col min="781" max="781" width="9.85546875" style="745" customWidth="1"/>
    <col min="782" max="782" width="10.140625" style="745" customWidth="1"/>
    <col min="783" max="783" width="9.140625" style="745"/>
    <col min="784" max="784" width="9" style="745" customWidth="1"/>
    <col min="785" max="1024" width="9.140625" style="745"/>
    <col min="1025" max="1025" width="3" style="745" customWidth="1"/>
    <col min="1026" max="1026" width="4.42578125" style="745" customWidth="1"/>
    <col min="1027" max="1027" width="43.7109375" style="745" customWidth="1"/>
    <col min="1028" max="1028" width="6.28515625" style="745" customWidth="1"/>
    <col min="1029" max="1029" width="7.5703125" style="745" customWidth="1"/>
    <col min="1030" max="1030" width="10.28515625" style="745" customWidth="1"/>
    <col min="1031" max="1031" width="13.28515625" style="745" customWidth="1"/>
    <col min="1032" max="1036" width="0" style="745" hidden="1" customWidth="1"/>
    <col min="1037" max="1037" width="9.85546875" style="745" customWidth="1"/>
    <col min="1038" max="1038" width="10.140625" style="745" customWidth="1"/>
    <col min="1039" max="1039" width="9.140625" style="745"/>
    <col min="1040" max="1040" width="9" style="745" customWidth="1"/>
    <col min="1041" max="1280" width="9.140625" style="745"/>
    <col min="1281" max="1281" width="3" style="745" customWidth="1"/>
    <col min="1282" max="1282" width="4.42578125" style="745" customWidth="1"/>
    <col min="1283" max="1283" width="43.7109375" style="745" customWidth="1"/>
    <col min="1284" max="1284" width="6.28515625" style="745" customWidth="1"/>
    <col min="1285" max="1285" width="7.5703125" style="745" customWidth="1"/>
    <col min="1286" max="1286" width="10.28515625" style="745" customWidth="1"/>
    <col min="1287" max="1287" width="13.28515625" style="745" customWidth="1"/>
    <col min="1288" max="1292" width="0" style="745" hidden="1" customWidth="1"/>
    <col min="1293" max="1293" width="9.85546875" style="745" customWidth="1"/>
    <col min="1294" max="1294" width="10.140625" style="745" customWidth="1"/>
    <col min="1295" max="1295" width="9.140625" style="745"/>
    <col min="1296" max="1296" width="9" style="745" customWidth="1"/>
    <col min="1297" max="1536" width="9.140625" style="745"/>
    <col min="1537" max="1537" width="3" style="745" customWidth="1"/>
    <col min="1538" max="1538" width="4.42578125" style="745" customWidth="1"/>
    <col min="1539" max="1539" width="43.7109375" style="745" customWidth="1"/>
    <col min="1540" max="1540" width="6.28515625" style="745" customWidth="1"/>
    <col min="1541" max="1541" width="7.5703125" style="745" customWidth="1"/>
    <col min="1542" max="1542" width="10.28515625" style="745" customWidth="1"/>
    <col min="1543" max="1543" width="13.28515625" style="745" customWidth="1"/>
    <col min="1544" max="1548" width="0" style="745" hidden="1" customWidth="1"/>
    <col min="1549" max="1549" width="9.85546875" style="745" customWidth="1"/>
    <col min="1550" max="1550" width="10.140625" style="745" customWidth="1"/>
    <col min="1551" max="1551" width="9.140625" style="745"/>
    <col min="1552" max="1552" width="9" style="745" customWidth="1"/>
    <col min="1553" max="1792" width="9.140625" style="745"/>
    <col min="1793" max="1793" width="3" style="745" customWidth="1"/>
    <col min="1794" max="1794" width="4.42578125" style="745" customWidth="1"/>
    <col min="1795" max="1795" width="43.7109375" style="745" customWidth="1"/>
    <col min="1796" max="1796" width="6.28515625" style="745" customWidth="1"/>
    <col min="1797" max="1797" width="7.5703125" style="745" customWidth="1"/>
    <col min="1798" max="1798" width="10.28515625" style="745" customWidth="1"/>
    <col min="1799" max="1799" width="13.28515625" style="745" customWidth="1"/>
    <col min="1800" max="1804" width="0" style="745" hidden="1" customWidth="1"/>
    <col min="1805" max="1805" width="9.85546875" style="745" customWidth="1"/>
    <col min="1806" max="1806" width="10.140625" style="745" customWidth="1"/>
    <col min="1807" max="1807" width="9.140625" style="745"/>
    <col min="1808" max="1808" width="9" style="745" customWidth="1"/>
    <col min="1809" max="2048" width="9.140625" style="745"/>
    <col min="2049" max="2049" width="3" style="745" customWidth="1"/>
    <col min="2050" max="2050" width="4.42578125" style="745" customWidth="1"/>
    <col min="2051" max="2051" width="43.7109375" style="745" customWidth="1"/>
    <col min="2052" max="2052" width="6.28515625" style="745" customWidth="1"/>
    <col min="2053" max="2053" width="7.5703125" style="745" customWidth="1"/>
    <col min="2054" max="2054" width="10.28515625" style="745" customWidth="1"/>
    <col min="2055" max="2055" width="13.28515625" style="745" customWidth="1"/>
    <col min="2056" max="2060" width="0" style="745" hidden="1" customWidth="1"/>
    <col min="2061" max="2061" width="9.85546875" style="745" customWidth="1"/>
    <col min="2062" max="2062" width="10.140625" style="745" customWidth="1"/>
    <col min="2063" max="2063" width="9.140625" style="745"/>
    <col min="2064" max="2064" width="9" style="745" customWidth="1"/>
    <col min="2065" max="2304" width="9.140625" style="745"/>
    <col min="2305" max="2305" width="3" style="745" customWidth="1"/>
    <col min="2306" max="2306" width="4.42578125" style="745" customWidth="1"/>
    <col min="2307" max="2307" width="43.7109375" style="745" customWidth="1"/>
    <col min="2308" max="2308" width="6.28515625" style="745" customWidth="1"/>
    <col min="2309" max="2309" width="7.5703125" style="745" customWidth="1"/>
    <col min="2310" max="2310" width="10.28515625" style="745" customWidth="1"/>
    <col min="2311" max="2311" width="13.28515625" style="745" customWidth="1"/>
    <col min="2312" max="2316" width="0" style="745" hidden="1" customWidth="1"/>
    <col min="2317" max="2317" width="9.85546875" style="745" customWidth="1"/>
    <col min="2318" max="2318" width="10.140625" style="745" customWidth="1"/>
    <col min="2319" max="2319" width="9.140625" style="745"/>
    <col min="2320" max="2320" width="9" style="745" customWidth="1"/>
    <col min="2321" max="2560" width="9.140625" style="745"/>
    <col min="2561" max="2561" width="3" style="745" customWidth="1"/>
    <col min="2562" max="2562" width="4.42578125" style="745" customWidth="1"/>
    <col min="2563" max="2563" width="43.7109375" style="745" customWidth="1"/>
    <col min="2564" max="2564" width="6.28515625" style="745" customWidth="1"/>
    <col min="2565" max="2565" width="7.5703125" style="745" customWidth="1"/>
    <col min="2566" max="2566" width="10.28515625" style="745" customWidth="1"/>
    <col min="2567" max="2567" width="13.28515625" style="745" customWidth="1"/>
    <col min="2568" max="2572" width="0" style="745" hidden="1" customWidth="1"/>
    <col min="2573" max="2573" width="9.85546875" style="745" customWidth="1"/>
    <col min="2574" max="2574" width="10.140625" style="745" customWidth="1"/>
    <col min="2575" max="2575" width="9.140625" style="745"/>
    <col min="2576" max="2576" width="9" style="745" customWidth="1"/>
    <col min="2577" max="2816" width="9.140625" style="745"/>
    <col min="2817" max="2817" width="3" style="745" customWidth="1"/>
    <col min="2818" max="2818" width="4.42578125" style="745" customWidth="1"/>
    <col min="2819" max="2819" width="43.7109375" style="745" customWidth="1"/>
    <col min="2820" max="2820" width="6.28515625" style="745" customWidth="1"/>
    <col min="2821" max="2821" width="7.5703125" style="745" customWidth="1"/>
    <col min="2822" max="2822" width="10.28515625" style="745" customWidth="1"/>
    <col min="2823" max="2823" width="13.28515625" style="745" customWidth="1"/>
    <col min="2824" max="2828" width="0" style="745" hidden="1" customWidth="1"/>
    <col min="2829" max="2829" width="9.85546875" style="745" customWidth="1"/>
    <col min="2830" max="2830" width="10.140625" style="745" customWidth="1"/>
    <col min="2831" max="2831" width="9.140625" style="745"/>
    <col min="2832" max="2832" width="9" style="745" customWidth="1"/>
    <col min="2833" max="3072" width="9.140625" style="745"/>
    <col min="3073" max="3073" width="3" style="745" customWidth="1"/>
    <col min="3074" max="3074" width="4.42578125" style="745" customWidth="1"/>
    <col min="3075" max="3075" width="43.7109375" style="745" customWidth="1"/>
    <col min="3076" max="3076" width="6.28515625" style="745" customWidth="1"/>
    <col min="3077" max="3077" width="7.5703125" style="745" customWidth="1"/>
    <col min="3078" max="3078" width="10.28515625" style="745" customWidth="1"/>
    <col min="3079" max="3079" width="13.28515625" style="745" customWidth="1"/>
    <col min="3080" max="3084" width="0" style="745" hidden="1" customWidth="1"/>
    <col min="3085" max="3085" width="9.85546875" style="745" customWidth="1"/>
    <col min="3086" max="3086" width="10.140625" style="745" customWidth="1"/>
    <col min="3087" max="3087" width="9.140625" style="745"/>
    <col min="3088" max="3088" width="9" style="745" customWidth="1"/>
    <col min="3089" max="3328" width="9.140625" style="745"/>
    <col min="3329" max="3329" width="3" style="745" customWidth="1"/>
    <col min="3330" max="3330" width="4.42578125" style="745" customWidth="1"/>
    <col min="3331" max="3331" width="43.7109375" style="745" customWidth="1"/>
    <col min="3332" max="3332" width="6.28515625" style="745" customWidth="1"/>
    <col min="3333" max="3333" width="7.5703125" style="745" customWidth="1"/>
    <col min="3334" max="3334" width="10.28515625" style="745" customWidth="1"/>
    <col min="3335" max="3335" width="13.28515625" style="745" customWidth="1"/>
    <col min="3336" max="3340" width="0" style="745" hidden="1" customWidth="1"/>
    <col min="3341" max="3341" width="9.85546875" style="745" customWidth="1"/>
    <col min="3342" max="3342" width="10.140625" style="745" customWidth="1"/>
    <col min="3343" max="3343" width="9.140625" style="745"/>
    <col min="3344" max="3344" width="9" style="745" customWidth="1"/>
    <col min="3345" max="3584" width="9.140625" style="745"/>
    <col min="3585" max="3585" width="3" style="745" customWidth="1"/>
    <col min="3586" max="3586" width="4.42578125" style="745" customWidth="1"/>
    <col min="3587" max="3587" width="43.7109375" style="745" customWidth="1"/>
    <col min="3588" max="3588" width="6.28515625" style="745" customWidth="1"/>
    <col min="3589" max="3589" width="7.5703125" style="745" customWidth="1"/>
    <col min="3590" max="3590" width="10.28515625" style="745" customWidth="1"/>
    <col min="3591" max="3591" width="13.28515625" style="745" customWidth="1"/>
    <col min="3592" max="3596" width="0" style="745" hidden="1" customWidth="1"/>
    <col min="3597" max="3597" width="9.85546875" style="745" customWidth="1"/>
    <col min="3598" max="3598" width="10.140625" style="745" customWidth="1"/>
    <col min="3599" max="3599" width="9.140625" style="745"/>
    <col min="3600" max="3600" width="9" style="745" customWidth="1"/>
    <col min="3601" max="3840" width="9.140625" style="745"/>
    <col min="3841" max="3841" width="3" style="745" customWidth="1"/>
    <col min="3842" max="3842" width="4.42578125" style="745" customWidth="1"/>
    <col min="3843" max="3843" width="43.7109375" style="745" customWidth="1"/>
    <col min="3844" max="3844" width="6.28515625" style="745" customWidth="1"/>
    <col min="3845" max="3845" width="7.5703125" style="745" customWidth="1"/>
    <col min="3846" max="3846" width="10.28515625" style="745" customWidth="1"/>
    <col min="3847" max="3847" width="13.28515625" style="745" customWidth="1"/>
    <col min="3848" max="3852" width="0" style="745" hidden="1" customWidth="1"/>
    <col min="3853" max="3853" width="9.85546875" style="745" customWidth="1"/>
    <col min="3854" max="3854" width="10.140625" style="745" customWidth="1"/>
    <col min="3855" max="3855" width="9.140625" style="745"/>
    <col min="3856" max="3856" width="9" style="745" customWidth="1"/>
    <col min="3857" max="4096" width="9.140625" style="745"/>
    <col min="4097" max="4097" width="3" style="745" customWidth="1"/>
    <col min="4098" max="4098" width="4.42578125" style="745" customWidth="1"/>
    <col min="4099" max="4099" width="43.7109375" style="745" customWidth="1"/>
    <col min="4100" max="4100" width="6.28515625" style="745" customWidth="1"/>
    <col min="4101" max="4101" width="7.5703125" style="745" customWidth="1"/>
    <col min="4102" max="4102" width="10.28515625" style="745" customWidth="1"/>
    <col min="4103" max="4103" width="13.28515625" style="745" customWidth="1"/>
    <col min="4104" max="4108" width="0" style="745" hidden="1" customWidth="1"/>
    <col min="4109" max="4109" width="9.85546875" style="745" customWidth="1"/>
    <col min="4110" max="4110" width="10.140625" style="745" customWidth="1"/>
    <col min="4111" max="4111" width="9.140625" style="745"/>
    <col min="4112" max="4112" width="9" style="745" customWidth="1"/>
    <col min="4113" max="4352" width="9.140625" style="745"/>
    <col min="4353" max="4353" width="3" style="745" customWidth="1"/>
    <col min="4354" max="4354" width="4.42578125" style="745" customWidth="1"/>
    <col min="4355" max="4355" width="43.7109375" style="745" customWidth="1"/>
    <col min="4356" max="4356" width="6.28515625" style="745" customWidth="1"/>
    <col min="4357" max="4357" width="7.5703125" style="745" customWidth="1"/>
    <col min="4358" max="4358" width="10.28515625" style="745" customWidth="1"/>
    <col min="4359" max="4359" width="13.28515625" style="745" customWidth="1"/>
    <col min="4360" max="4364" width="0" style="745" hidden="1" customWidth="1"/>
    <col min="4365" max="4365" width="9.85546875" style="745" customWidth="1"/>
    <col min="4366" max="4366" width="10.140625" style="745" customWidth="1"/>
    <col min="4367" max="4367" width="9.140625" style="745"/>
    <col min="4368" max="4368" width="9" style="745" customWidth="1"/>
    <col min="4369" max="4608" width="9.140625" style="745"/>
    <col min="4609" max="4609" width="3" style="745" customWidth="1"/>
    <col min="4610" max="4610" width="4.42578125" style="745" customWidth="1"/>
    <col min="4611" max="4611" width="43.7109375" style="745" customWidth="1"/>
    <col min="4612" max="4612" width="6.28515625" style="745" customWidth="1"/>
    <col min="4613" max="4613" width="7.5703125" style="745" customWidth="1"/>
    <col min="4614" max="4614" width="10.28515625" style="745" customWidth="1"/>
    <col min="4615" max="4615" width="13.28515625" style="745" customWidth="1"/>
    <col min="4616" max="4620" width="0" style="745" hidden="1" customWidth="1"/>
    <col min="4621" max="4621" width="9.85546875" style="745" customWidth="1"/>
    <col min="4622" max="4622" width="10.140625" style="745" customWidth="1"/>
    <col min="4623" max="4623" width="9.140625" style="745"/>
    <col min="4624" max="4624" width="9" style="745" customWidth="1"/>
    <col min="4625" max="4864" width="9.140625" style="745"/>
    <col min="4865" max="4865" width="3" style="745" customWidth="1"/>
    <col min="4866" max="4866" width="4.42578125" style="745" customWidth="1"/>
    <col min="4867" max="4867" width="43.7109375" style="745" customWidth="1"/>
    <col min="4868" max="4868" width="6.28515625" style="745" customWidth="1"/>
    <col min="4869" max="4869" width="7.5703125" style="745" customWidth="1"/>
    <col min="4870" max="4870" width="10.28515625" style="745" customWidth="1"/>
    <col min="4871" max="4871" width="13.28515625" style="745" customWidth="1"/>
    <col min="4872" max="4876" width="0" style="745" hidden="1" customWidth="1"/>
    <col min="4877" max="4877" width="9.85546875" style="745" customWidth="1"/>
    <col min="4878" max="4878" width="10.140625" style="745" customWidth="1"/>
    <col min="4879" max="4879" width="9.140625" style="745"/>
    <col min="4880" max="4880" width="9" style="745" customWidth="1"/>
    <col min="4881" max="5120" width="9.140625" style="745"/>
    <col min="5121" max="5121" width="3" style="745" customWidth="1"/>
    <col min="5122" max="5122" width="4.42578125" style="745" customWidth="1"/>
    <col min="5123" max="5123" width="43.7109375" style="745" customWidth="1"/>
    <col min="5124" max="5124" width="6.28515625" style="745" customWidth="1"/>
    <col min="5125" max="5125" width="7.5703125" style="745" customWidth="1"/>
    <col min="5126" max="5126" width="10.28515625" style="745" customWidth="1"/>
    <col min="5127" max="5127" width="13.28515625" style="745" customWidth="1"/>
    <col min="5128" max="5132" width="0" style="745" hidden="1" customWidth="1"/>
    <col min="5133" max="5133" width="9.85546875" style="745" customWidth="1"/>
    <col min="5134" max="5134" width="10.140625" style="745" customWidth="1"/>
    <col min="5135" max="5135" width="9.140625" style="745"/>
    <col min="5136" max="5136" width="9" style="745" customWidth="1"/>
    <col min="5137" max="5376" width="9.140625" style="745"/>
    <col min="5377" max="5377" width="3" style="745" customWidth="1"/>
    <col min="5378" max="5378" width="4.42578125" style="745" customWidth="1"/>
    <col min="5379" max="5379" width="43.7109375" style="745" customWidth="1"/>
    <col min="5380" max="5380" width="6.28515625" style="745" customWidth="1"/>
    <col min="5381" max="5381" width="7.5703125" style="745" customWidth="1"/>
    <col min="5382" max="5382" width="10.28515625" style="745" customWidth="1"/>
    <col min="5383" max="5383" width="13.28515625" style="745" customWidth="1"/>
    <col min="5384" max="5388" width="0" style="745" hidden="1" customWidth="1"/>
    <col min="5389" max="5389" width="9.85546875" style="745" customWidth="1"/>
    <col min="5390" max="5390" width="10.140625" style="745" customWidth="1"/>
    <col min="5391" max="5391" width="9.140625" style="745"/>
    <col min="5392" max="5392" width="9" style="745" customWidth="1"/>
    <col min="5393" max="5632" width="9.140625" style="745"/>
    <col min="5633" max="5633" width="3" style="745" customWidth="1"/>
    <col min="5634" max="5634" width="4.42578125" style="745" customWidth="1"/>
    <col min="5635" max="5635" width="43.7109375" style="745" customWidth="1"/>
    <col min="5636" max="5636" width="6.28515625" style="745" customWidth="1"/>
    <col min="5637" max="5637" width="7.5703125" style="745" customWidth="1"/>
    <col min="5638" max="5638" width="10.28515625" style="745" customWidth="1"/>
    <col min="5639" max="5639" width="13.28515625" style="745" customWidth="1"/>
    <col min="5640" max="5644" width="0" style="745" hidden="1" customWidth="1"/>
    <col min="5645" max="5645" width="9.85546875" style="745" customWidth="1"/>
    <col min="5646" max="5646" width="10.140625" style="745" customWidth="1"/>
    <col min="5647" max="5647" width="9.140625" style="745"/>
    <col min="5648" max="5648" width="9" style="745" customWidth="1"/>
    <col min="5649" max="5888" width="9.140625" style="745"/>
    <col min="5889" max="5889" width="3" style="745" customWidth="1"/>
    <col min="5890" max="5890" width="4.42578125" style="745" customWidth="1"/>
    <col min="5891" max="5891" width="43.7109375" style="745" customWidth="1"/>
    <col min="5892" max="5892" width="6.28515625" style="745" customWidth="1"/>
    <col min="5893" max="5893" width="7.5703125" style="745" customWidth="1"/>
    <col min="5894" max="5894" width="10.28515625" style="745" customWidth="1"/>
    <col min="5895" max="5895" width="13.28515625" style="745" customWidth="1"/>
    <col min="5896" max="5900" width="0" style="745" hidden="1" customWidth="1"/>
    <col min="5901" max="5901" width="9.85546875" style="745" customWidth="1"/>
    <col min="5902" max="5902" width="10.140625" style="745" customWidth="1"/>
    <col min="5903" max="5903" width="9.140625" style="745"/>
    <col min="5904" max="5904" width="9" style="745" customWidth="1"/>
    <col min="5905" max="6144" width="9.140625" style="745"/>
    <col min="6145" max="6145" width="3" style="745" customWidth="1"/>
    <col min="6146" max="6146" width="4.42578125" style="745" customWidth="1"/>
    <col min="6147" max="6147" width="43.7109375" style="745" customWidth="1"/>
    <col min="6148" max="6148" width="6.28515625" style="745" customWidth="1"/>
    <col min="6149" max="6149" width="7.5703125" style="745" customWidth="1"/>
    <col min="6150" max="6150" width="10.28515625" style="745" customWidth="1"/>
    <col min="6151" max="6151" width="13.28515625" style="745" customWidth="1"/>
    <col min="6152" max="6156" width="0" style="745" hidden="1" customWidth="1"/>
    <col min="6157" max="6157" width="9.85546875" style="745" customWidth="1"/>
    <col min="6158" max="6158" width="10.140625" style="745" customWidth="1"/>
    <col min="6159" max="6159" width="9.140625" style="745"/>
    <col min="6160" max="6160" width="9" style="745" customWidth="1"/>
    <col min="6161" max="6400" width="9.140625" style="745"/>
    <col min="6401" max="6401" width="3" style="745" customWidth="1"/>
    <col min="6402" max="6402" width="4.42578125" style="745" customWidth="1"/>
    <col min="6403" max="6403" width="43.7109375" style="745" customWidth="1"/>
    <col min="6404" max="6404" width="6.28515625" style="745" customWidth="1"/>
    <col min="6405" max="6405" width="7.5703125" style="745" customWidth="1"/>
    <col min="6406" max="6406" width="10.28515625" style="745" customWidth="1"/>
    <col min="6407" max="6407" width="13.28515625" style="745" customWidth="1"/>
    <col min="6408" max="6412" width="0" style="745" hidden="1" customWidth="1"/>
    <col min="6413" max="6413" width="9.85546875" style="745" customWidth="1"/>
    <col min="6414" max="6414" width="10.140625" style="745" customWidth="1"/>
    <col min="6415" max="6415" width="9.140625" style="745"/>
    <col min="6416" max="6416" width="9" style="745" customWidth="1"/>
    <col min="6417" max="6656" width="9.140625" style="745"/>
    <col min="6657" max="6657" width="3" style="745" customWidth="1"/>
    <col min="6658" max="6658" width="4.42578125" style="745" customWidth="1"/>
    <col min="6659" max="6659" width="43.7109375" style="745" customWidth="1"/>
    <col min="6660" max="6660" width="6.28515625" style="745" customWidth="1"/>
    <col min="6661" max="6661" width="7.5703125" style="745" customWidth="1"/>
    <col min="6662" max="6662" width="10.28515625" style="745" customWidth="1"/>
    <col min="6663" max="6663" width="13.28515625" style="745" customWidth="1"/>
    <col min="6664" max="6668" width="0" style="745" hidden="1" customWidth="1"/>
    <col min="6669" max="6669" width="9.85546875" style="745" customWidth="1"/>
    <col min="6670" max="6670" width="10.140625" style="745" customWidth="1"/>
    <col min="6671" max="6671" width="9.140625" style="745"/>
    <col min="6672" max="6672" width="9" style="745" customWidth="1"/>
    <col min="6673" max="6912" width="9.140625" style="745"/>
    <col min="6913" max="6913" width="3" style="745" customWidth="1"/>
    <col min="6914" max="6914" width="4.42578125" style="745" customWidth="1"/>
    <col min="6915" max="6915" width="43.7109375" style="745" customWidth="1"/>
    <col min="6916" max="6916" width="6.28515625" style="745" customWidth="1"/>
    <col min="6917" max="6917" width="7.5703125" style="745" customWidth="1"/>
    <col min="6918" max="6918" width="10.28515625" style="745" customWidth="1"/>
    <col min="6919" max="6919" width="13.28515625" style="745" customWidth="1"/>
    <col min="6920" max="6924" width="0" style="745" hidden="1" customWidth="1"/>
    <col min="6925" max="6925" width="9.85546875" style="745" customWidth="1"/>
    <col min="6926" max="6926" width="10.140625" style="745" customWidth="1"/>
    <col min="6927" max="6927" width="9.140625" style="745"/>
    <col min="6928" max="6928" width="9" style="745" customWidth="1"/>
    <col min="6929" max="7168" width="9.140625" style="745"/>
    <col min="7169" max="7169" width="3" style="745" customWidth="1"/>
    <col min="7170" max="7170" width="4.42578125" style="745" customWidth="1"/>
    <col min="7171" max="7171" width="43.7109375" style="745" customWidth="1"/>
    <col min="7172" max="7172" width="6.28515625" style="745" customWidth="1"/>
    <col min="7173" max="7173" width="7.5703125" style="745" customWidth="1"/>
    <col min="7174" max="7174" width="10.28515625" style="745" customWidth="1"/>
    <col min="7175" max="7175" width="13.28515625" style="745" customWidth="1"/>
    <col min="7176" max="7180" width="0" style="745" hidden="1" customWidth="1"/>
    <col min="7181" max="7181" width="9.85546875" style="745" customWidth="1"/>
    <col min="7182" max="7182" width="10.140625" style="745" customWidth="1"/>
    <col min="7183" max="7183" width="9.140625" style="745"/>
    <col min="7184" max="7184" width="9" style="745" customWidth="1"/>
    <col min="7185" max="7424" width="9.140625" style="745"/>
    <col min="7425" max="7425" width="3" style="745" customWidth="1"/>
    <col min="7426" max="7426" width="4.42578125" style="745" customWidth="1"/>
    <col min="7427" max="7427" width="43.7109375" style="745" customWidth="1"/>
    <col min="7428" max="7428" width="6.28515625" style="745" customWidth="1"/>
    <col min="7429" max="7429" width="7.5703125" style="745" customWidth="1"/>
    <col min="7430" max="7430" width="10.28515625" style="745" customWidth="1"/>
    <col min="7431" max="7431" width="13.28515625" style="745" customWidth="1"/>
    <col min="7432" max="7436" width="0" style="745" hidden="1" customWidth="1"/>
    <col min="7437" max="7437" width="9.85546875" style="745" customWidth="1"/>
    <col min="7438" max="7438" width="10.140625" style="745" customWidth="1"/>
    <col min="7439" max="7439" width="9.140625" style="745"/>
    <col min="7440" max="7440" width="9" style="745" customWidth="1"/>
    <col min="7441" max="7680" width="9.140625" style="745"/>
    <col min="7681" max="7681" width="3" style="745" customWidth="1"/>
    <col min="7682" max="7682" width="4.42578125" style="745" customWidth="1"/>
    <col min="7683" max="7683" width="43.7109375" style="745" customWidth="1"/>
    <col min="7684" max="7684" width="6.28515625" style="745" customWidth="1"/>
    <col min="7685" max="7685" width="7.5703125" style="745" customWidth="1"/>
    <col min="7686" max="7686" width="10.28515625" style="745" customWidth="1"/>
    <col min="7687" max="7687" width="13.28515625" style="745" customWidth="1"/>
    <col min="7688" max="7692" width="0" style="745" hidden="1" customWidth="1"/>
    <col min="7693" max="7693" width="9.85546875" style="745" customWidth="1"/>
    <col min="7694" max="7694" width="10.140625" style="745" customWidth="1"/>
    <col min="7695" max="7695" width="9.140625" style="745"/>
    <col min="7696" max="7696" width="9" style="745" customWidth="1"/>
    <col min="7697" max="7936" width="9.140625" style="745"/>
    <col min="7937" max="7937" width="3" style="745" customWidth="1"/>
    <col min="7938" max="7938" width="4.42578125" style="745" customWidth="1"/>
    <col min="7939" max="7939" width="43.7109375" style="745" customWidth="1"/>
    <col min="7940" max="7940" width="6.28515625" style="745" customWidth="1"/>
    <col min="7941" max="7941" width="7.5703125" style="745" customWidth="1"/>
    <col min="7942" max="7942" width="10.28515625" style="745" customWidth="1"/>
    <col min="7943" max="7943" width="13.28515625" style="745" customWidth="1"/>
    <col min="7944" max="7948" width="0" style="745" hidden="1" customWidth="1"/>
    <col min="7949" max="7949" width="9.85546875" style="745" customWidth="1"/>
    <col min="7950" max="7950" width="10.140625" style="745" customWidth="1"/>
    <col min="7951" max="7951" width="9.140625" style="745"/>
    <col min="7952" max="7952" width="9" style="745" customWidth="1"/>
    <col min="7953" max="8192" width="9.140625" style="745"/>
    <col min="8193" max="8193" width="3" style="745" customWidth="1"/>
    <col min="8194" max="8194" width="4.42578125" style="745" customWidth="1"/>
    <col min="8195" max="8195" width="43.7109375" style="745" customWidth="1"/>
    <col min="8196" max="8196" width="6.28515625" style="745" customWidth="1"/>
    <col min="8197" max="8197" width="7.5703125" style="745" customWidth="1"/>
    <col min="8198" max="8198" width="10.28515625" style="745" customWidth="1"/>
    <col min="8199" max="8199" width="13.28515625" style="745" customWidth="1"/>
    <col min="8200" max="8204" width="0" style="745" hidden="1" customWidth="1"/>
    <col min="8205" max="8205" width="9.85546875" style="745" customWidth="1"/>
    <col min="8206" max="8206" width="10.140625" style="745" customWidth="1"/>
    <col min="8207" max="8207" width="9.140625" style="745"/>
    <col min="8208" max="8208" width="9" style="745" customWidth="1"/>
    <col min="8209" max="8448" width="9.140625" style="745"/>
    <col min="8449" max="8449" width="3" style="745" customWidth="1"/>
    <col min="8450" max="8450" width="4.42578125" style="745" customWidth="1"/>
    <col min="8451" max="8451" width="43.7109375" style="745" customWidth="1"/>
    <col min="8452" max="8452" width="6.28515625" style="745" customWidth="1"/>
    <col min="8453" max="8453" width="7.5703125" style="745" customWidth="1"/>
    <col min="8454" max="8454" width="10.28515625" style="745" customWidth="1"/>
    <col min="8455" max="8455" width="13.28515625" style="745" customWidth="1"/>
    <col min="8456" max="8460" width="0" style="745" hidden="1" customWidth="1"/>
    <col min="8461" max="8461" width="9.85546875" style="745" customWidth="1"/>
    <col min="8462" max="8462" width="10.140625" style="745" customWidth="1"/>
    <col min="8463" max="8463" width="9.140625" style="745"/>
    <col min="8464" max="8464" width="9" style="745" customWidth="1"/>
    <col min="8465" max="8704" width="9.140625" style="745"/>
    <col min="8705" max="8705" width="3" style="745" customWidth="1"/>
    <col min="8706" max="8706" width="4.42578125" style="745" customWidth="1"/>
    <col min="8707" max="8707" width="43.7109375" style="745" customWidth="1"/>
    <col min="8708" max="8708" width="6.28515625" style="745" customWidth="1"/>
    <col min="8709" max="8709" width="7.5703125" style="745" customWidth="1"/>
    <col min="8710" max="8710" width="10.28515625" style="745" customWidth="1"/>
    <col min="8711" max="8711" width="13.28515625" style="745" customWidth="1"/>
    <col min="8712" max="8716" width="0" style="745" hidden="1" customWidth="1"/>
    <col min="8717" max="8717" width="9.85546875" style="745" customWidth="1"/>
    <col min="8718" max="8718" width="10.140625" style="745" customWidth="1"/>
    <col min="8719" max="8719" width="9.140625" style="745"/>
    <col min="8720" max="8720" width="9" style="745" customWidth="1"/>
    <col min="8721" max="8960" width="9.140625" style="745"/>
    <col min="8961" max="8961" width="3" style="745" customWidth="1"/>
    <col min="8962" max="8962" width="4.42578125" style="745" customWidth="1"/>
    <col min="8963" max="8963" width="43.7109375" style="745" customWidth="1"/>
    <col min="8964" max="8964" width="6.28515625" style="745" customWidth="1"/>
    <col min="8965" max="8965" width="7.5703125" style="745" customWidth="1"/>
    <col min="8966" max="8966" width="10.28515625" style="745" customWidth="1"/>
    <col min="8967" max="8967" width="13.28515625" style="745" customWidth="1"/>
    <col min="8968" max="8972" width="0" style="745" hidden="1" customWidth="1"/>
    <col min="8973" max="8973" width="9.85546875" style="745" customWidth="1"/>
    <col min="8974" max="8974" width="10.140625" style="745" customWidth="1"/>
    <col min="8975" max="8975" width="9.140625" style="745"/>
    <col min="8976" max="8976" width="9" style="745" customWidth="1"/>
    <col min="8977" max="9216" width="9.140625" style="745"/>
    <col min="9217" max="9217" width="3" style="745" customWidth="1"/>
    <col min="9218" max="9218" width="4.42578125" style="745" customWidth="1"/>
    <col min="9219" max="9219" width="43.7109375" style="745" customWidth="1"/>
    <col min="9220" max="9220" width="6.28515625" style="745" customWidth="1"/>
    <col min="9221" max="9221" width="7.5703125" style="745" customWidth="1"/>
    <col min="9222" max="9222" width="10.28515625" style="745" customWidth="1"/>
    <col min="9223" max="9223" width="13.28515625" style="745" customWidth="1"/>
    <col min="9224" max="9228" width="0" style="745" hidden="1" customWidth="1"/>
    <col min="9229" max="9229" width="9.85546875" style="745" customWidth="1"/>
    <col min="9230" max="9230" width="10.140625" style="745" customWidth="1"/>
    <col min="9231" max="9231" width="9.140625" style="745"/>
    <col min="9232" max="9232" width="9" style="745" customWidth="1"/>
    <col min="9233" max="9472" width="9.140625" style="745"/>
    <col min="9473" max="9473" width="3" style="745" customWidth="1"/>
    <col min="9474" max="9474" width="4.42578125" style="745" customWidth="1"/>
    <col min="9475" max="9475" width="43.7109375" style="745" customWidth="1"/>
    <col min="9476" max="9476" width="6.28515625" style="745" customWidth="1"/>
    <col min="9477" max="9477" width="7.5703125" style="745" customWidth="1"/>
    <col min="9478" max="9478" width="10.28515625" style="745" customWidth="1"/>
    <col min="9479" max="9479" width="13.28515625" style="745" customWidth="1"/>
    <col min="9480" max="9484" width="0" style="745" hidden="1" customWidth="1"/>
    <col min="9485" max="9485" width="9.85546875" style="745" customWidth="1"/>
    <col min="9486" max="9486" width="10.140625" style="745" customWidth="1"/>
    <col min="9487" max="9487" width="9.140625" style="745"/>
    <col min="9488" max="9488" width="9" style="745" customWidth="1"/>
    <col min="9489" max="9728" width="9.140625" style="745"/>
    <col min="9729" max="9729" width="3" style="745" customWidth="1"/>
    <col min="9730" max="9730" width="4.42578125" style="745" customWidth="1"/>
    <col min="9731" max="9731" width="43.7109375" style="745" customWidth="1"/>
    <col min="9732" max="9732" width="6.28515625" style="745" customWidth="1"/>
    <col min="9733" max="9733" width="7.5703125" style="745" customWidth="1"/>
    <col min="9734" max="9734" width="10.28515625" style="745" customWidth="1"/>
    <col min="9735" max="9735" width="13.28515625" style="745" customWidth="1"/>
    <col min="9736" max="9740" width="0" style="745" hidden="1" customWidth="1"/>
    <col min="9741" max="9741" width="9.85546875" style="745" customWidth="1"/>
    <col min="9742" max="9742" width="10.140625" style="745" customWidth="1"/>
    <col min="9743" max="9743" width="9.140625" style="745"/>
    <col min="9744" max="9744" width="9" style="745" customWidth="1"/>
    <col min="9745" max="9984" width="9.140625" style="745"/>
    <col min="9985" max="9985" width="3" style="745" customWidth="1"/>
    <col min="9986" max="9986" width="4.42578125" style="745" customWidth="1"/>
    <col min="9987" max="9987" width="43.7109375" style="745" customWidth="1"/>
    <col min="9988" max="9988" width="6.28515625" style="745" customWidth="1"/>
    <col min="9989" max="9989" width="7.5703125" style="745" customWidth="1"/>
    <col min="9990" max="9990" width="10.28515625" style="745" customWidth="1"/>
    <col min="9991" max="9991" width="13.28515625" style="745" customWidth="1"/>
    <col min="9992" max="9996" width="0" style="745" hidden="1" customWidth="1"/>
    <col min="9997" max="9997" width="9.85546875" style="745" customWidth="1"/>
    <col min="9998" max="9998" width="10.140625" style="745" customWidth="1"/>
    <col min="9999" max="9999" width="9.140625" style="745"/>
    <col min="10000" max="10000" width="9" style="745" customWidth="1"/>
    <col min="10001" max="10240" width="9.140625" style="745"/>
    <col min="10241" max="10241" width="3" style="745" customWidth="1"/>
    <col min="10242" max="10242" width="4.42578125" style="745" customWidth="1"/>
    <col min="10243" max="10243" width="43.7109375" style="745" customWidth="1"/>
    <col min="10244" max="10244" width="6.28515625" style="745" customWidth="1"/>
    <col min="10245" max="10245" width="7.5703125" style="745" customWidth="1"/>
    <col min="10246" max="10246" width="10.28515625" style="745" customWidth="1"/>
    <col min="10247" max="10247" width="13.28515625" style="745" customWidth="1"/>
    <col min="10248" max="10252" width="0" style="745" hidden="1" customWidth="1"/>
    <col min="10253" max="10253" width="9.85546875" style="745" customWidth="1"/>
    <col min="10254" max="10254" width="10.140625" style="745" customWidth="1"/>
    <col min="10255" max="10255" width="9.140625" style="745"/>
    <col min="10256" max="10256" width="9" style="745" customWidth="1"/>
    <col min="10257" max="10496" width="9.140625" style="745"/>
    <col min="10497" max="10497" width="3" style="745" customWidth="1"/>
    <col min="10498" max="10498" width="4.42578125" style="745" customWidth="1"/>
    <col min="10499" max="10499" width="43.7109375" style="745" customWidth="1"/>
    <col min="10500" max="10500" width="6.28515625" style="745" customWidth="1"/>
    <col min="10501" max="10501" width="7.5703125" style="745" customWidth="1"/>
    <col min="10502" max="10502" width="10.28515625" style="745" customWidth="1"/>
    <col min="10503" max="10503" width="13.28515625" style="745" customWidth="1"/>
    <col min="10504" max="10508" width="0" style="745" hidden="1" customWidth="1"/>
    <col min="10509" max="10509" width="9.85546875" style="745" customWidth="1"/>
    <col min="10510" max="10510" width="10.140625" style="745" customWidth="1"/>
    <col min="10511" max="10511" width="9.140625" style="745"/>
    <col min="10512" max="10512" width="9" style="745" customWidth="1"/>
    <col min="10513" max="10752" width="9.140625" style="745"/>
    <col min="10753" max="10753" width="3" style="745" customWidth="1"/>
    <col min="10754" max="10754" width="4.42578125" style="745" customWidth="1"/>
    <col min="10755" max="10755" width="43.7109375" style="745" customWidth="1"/>
    <col min="10756" max="10756" width="6.28515625" style="745" customWidth="1"/>
    <col min="10757" max="10757" width="7.5703125" style="745" customWidth="1"/>
    <col min="10758" max="10758" width="10.28515625" style="745" customWidth="1"/>
    <col min="10759" max="10759" width="13.28515625" style="745" customWidth="1"/>
    <col min="10760" max="10764" width="0" style="745" hidden="1" customWidth="1"/>
    <col min="10765" max="10765" width="9.85546875" style="745" customWidth="1"/>
    <col min="10766" max="10766" width="10.140625" style="745" customWidth="1"/>
    <col min="10767" max="10767" width="9.140625" style="745"/>
    <col min="10768" max="10768" width="9" style="745" customWidth="1"/>
    <col min="10769" max="11008" width="9.140625" style="745"/>
    <col min="11009" max="11009" width="3" style="745" customWidth="1"/>
    <col min="11010" max="11010" width="4.42578125" style="745" customWidth="1"/>
    <col min="11011" max="11011" width="43.7109375" style="745" customWidth="1"/>
    <col min="11012" max="11012" width="6.28515625" style="745" customWidth="1"/>
    <col min="11013" max="11013" width="7.5703125" style="745" customWidth="1"/>
    <col min="11014" max="11014" width="10.28515625" style="745" customWidth="1"/>
    <col min="11015" max="11015" width="13.28515625" style="745" customWidth="1"/>
    <col min="11016" max="11020" width="0" style="745" hidden="1" customWidth="1"/>
    <col min="11021" max="11021" width="9.85546875" style="745" customWidth="1"/>
    <col min="11022" max="11022" width="10.140625" style="745" customWidth="1"/>
    <col min="11023" max="11023" width="9.140625" style="745"/>
    <col min="11024" max="11024" width="9" style="745" customWidth="1"/>
    <col min="11025" max="11264" width="9.140625" style="745"/>
    <col min="11265" max="11265" width="3" style="745" customWidth="1"/>
    <col min="11266" max="11266" width="4.42578125" style="745" customWidth="1"/>
    <col min="11267" max="11267" width="43.7109375" style="745" customWidth="1"/>
    <col min="11268" max="11268" width="6.28515625" style="745" customWidth="1"/>
    <col min="11269" max="11269" width="7.5703125" style="745" customWidth="1"/>
    <col min="11270" max="11270" width="10.28515625" style="745" customWidth="1"/>
    <col min="11271" max="11271" width="13.28515625" style="745" customWidth="1"/>
    <col min="11272" max="11276" width="0" style="745" hidden="1" customWidth="1"/>
    <col min="11277" max="11277" width="9.85546875" style="745" customWidth="1"/>
    <col min="11278" max="11278" width="10.140625" style="745" customWidth="1"/>
    <col min="11279" max="11279" width="9.140625" style="745"/>
    <col min="11280" max="11280" width="9" style="745" customWidth="1"/>
    <col min="11281" max="11520" width="9.140625" style="745"/>
    <col min="11521" max="11521" width="3" style="745" customWidth="1"/>
    <col min="11522" max="11522" width="4.42578125" style="745" customWidth="1"/>
    <col min="11523" max="11523" width="43.7109375" style="745" customWidth="1"/>
    <col min="11524" max="11524" width="6.28515625" style="745" customWidth="1"/>
    <col min="11525" max="11525" width="7.5703125" style="745" customWidth="1"/>
    <col min="11526" max="11526" width="10.28515625" style="745" customWidth="1"/>
    <col min="11527" max="11527" width="13.28515625" style="745" customWidth="1"/>
    <col min="11528" max="11532" width="0" style="745" hidden="1" customWidth="1"/>
    <col min="11533" max="11533" width="9.85546875" style="745" customWidth="1"/>
    <col min="11534" max="11534" width="10.140625" style="745" customWidth="1"/>
    <col min="11535" max="11535" width="9.140625" style="745"/>
    <col min="11536" max="11536" width="9" style="745" customWidth="1"/>
    <col min="11537" max="11776" width="9.140625" style="745"/>
    <col min="11777" max="11777" width="3" style="745" customWidth="1"/>
    <col min="11778" max="11778" width="4.42578125" style="745" customWidth="1"/>
    <col min="11779" max="11779" width="43.7109375" style="745" customWidth="1"/>
    <col min="11780" max="11780" width="6.28515625" style="745" customWidth="1"/>
    <col min="11781" max="11781" width="7.5703125" style="745" customWidth="1"/>
    <col min="11782" max="11782" width="10.28515625" style="745" customWidth="1"/>
    <col min="11783" max="11783" width="13.28515625" style="745" customWidth="1"/>
    <col min="11784" max="11788" width="0" style="745" hidden="1" customWidth="1"/>
    <col min="11789" max="11789" width="9.85546875" style="745" customWidth="1"/>
    <col min="11790" max="11790" width="10.140625" style="745" customWidth="1"/>
    <col min="11791" max="11791" width="9.140625" style="745"/>
    <col min="11792" max="11792" width="9" style="745" customWidth="1"/>
    <col min="11793" max="12032" width="9.140625" style="745"/>
    <col min="12033" max="12033" width="3" style="745" customWidth="1"/>
    <col min="12034" max="12034" width="4.42578125" style="745" customWidth="1"/>
    <col min="12035" max="12035" width="43.7109375" style="745" customWidth="1"/>
    <col min="12036" max="12036" width="6.28515625" style="745" customWidth="1"/>
    <col min="12037" max="12037" width="7.5703125" style="745" customWidth="1"/>
    <col min="12038" max="12038" width="10.28515625" style="745" customWidth="1"/>
    <col min="12039" max="12039" width="13.28515625" style="745" customWidth="1"/>
    <col min="12040" max="12044" width="0" style="745" hidden="1" customWidth="1"/>
    <col min="12045" max="12045" width="9.85546875" style="745" customWidth="1"/>
    <col min="12046" max="12046" width="10.140625" style="745" customWidth="1"/>
    <col min="12047" max="12047" width="9.140625" style="745"/>
    <col min="12048" max="12048" width="9" style="745" customWidth="1"/>
    <col min="12049" max="12288" width="9.140625" style="745"/>
    <col min="12289" max="12289" width="3" style="745" customWidth="1"/>
    <col min="12290" max="12290" width="4.42578125" style="745" customWidth="1"/>
    <col min="12291" max="12291" width="43.7109375" style="745" customWidth="1"/>
    <col min="12292" max="12292" width="6.28515625" style="745" customWidth="1"/>
    <col min="12293" max="12293" width="7.5703125" style="745" customWidth="1"/>
    <col min="12294" max="12294" width="10.28515625" style="745" customWidth="1"/>
    <col min="12295" max="12295" width="13.28515625" style="745" customWidth="1"/>
    <col min="12296" max="12300" width="0" style="745" hidden="1" customWidth="1"/>
    <col min="12301" max="12301" width="9.85546875" style="745" customWidth="1"/>
    <col min="12302" max="12302" width="10.140625" style="745" customWidth="1"/>
    <col min="12303" max="12303" width="9.140625" style="745"/>
    <col min="12304" max="12304" width="9" style="745" customWidth="1"/>
    <col min="12305" max="12544" width="9.140625" style="745"/>
    <col min="12545" max="12545" width="3" style="745" customWidth="1"/>
    <col min="12546" max="12546" width="4.42578125" style="745" customWidth="1"/>
    <col min="12547" max="12547" width="43.7109375" style="745" customWidth="1"/>
    <col min="12548" max="12548" width="6.28515625" style="745" customWidth="1"/>
    <col min="12549" max="12549" width="7.5703125" style="745" customWidth="1"/>
    <col min="12550" max="12550" width="10.28515625" style="745" customWidth="1"/>
    <col min="12551" max="12551" width="13.28515625" style="745" customWidth="1"/>
    <col min="12552" max="12556" width="0" style="745" hidden="1" customWidth="1"/>
    <col min="12557" max="12557" width="9.85546875" style="745" customWidth="1"/>
    <col min="12558" max="12558" width="10.140625" style="745" customWidth="1"/>
    <col min="12559" max="12559" width="9.140625" style="745"/>
    <col min="12560" max="12560" width="9" style="745" customWidth="1"/>
    <col min="12561" max="12800" width="9.140625" style="745"/>
    <col min="12801" max="12801" width="3" style="745" customWidth="1"/>
    <col min="12802" max="12802" width="4.42578125" style="745" customWidth="1"/>
    <col min="12803" max="12803" width="43.7109375" style="745" customWidth="1"/>
    <col min="12804" max="12804" width="6.28515625" style="745" customWidth="1"/>
    <col min="12805" max="12805" width="7.5703125" style="745" customWidth="1"/>
    <col min="12806" max="12806" width="10.28515625" style="745" customWidth="1"/>
    <col min="12807" max="12807" width="13.28515625" style="745" customWidth="1"/>
    <col min="12808" max="12812" width="0" style="745" hidden="1" customWidth="1"/>
    <col min="12813" max="12813" width="9.85546875" style="745" customWidth="1"/>
    <col min="12814" max="12814" width="10.140625" style="745" customWidth="1"/>
    <col min="12815" max="12815" width="9.140625" style="745"/>
    <col min="12816" max="12816" width="9" style="745" customWidth="1"/>
    <col min="12817" max="13056" width="9.140625" style="745"/>
    <col min="13057" max="13057" width="3" style="745" customWidth="1"/>
    <col min="13058" max="13058" width="4.42578125" style="745" customWidth="1"/>
    <col min="13059" max="13059" width="43.7109375" style="745" customWidth="1"/>
    <col min="13060" max="13060" width="6.28515625" style="745" customWidth="1"/>
    <col min="13061" max="13061" width="7.5703125" style="745" customWidth="1"/>
    <col min="13062" max="13062" width="10.28515625" style="745" customWidth="1"/>
    <col min="13063" max="13063" width="13.28515625" style="745" customWidth="1"/>
    <col min="13064" max="13068" width="0" style="745" hidden="1" customWidth="1"/>
    <col min="13069" max="13069" width="9.85546875" style="745" customWidth="1"/>
    <col min="13070" max="13070" width="10.140625" style="745" customWidth="1"/>
    <col min="13071" max="13071" width="9.140625" style="745"/>
    <col min="13072" max="13072" width="9" style="745" customWidth="1"/>
    <col min="13073" max="13312" width="9.140625" style="745"/>
    <col min="13313" max="13313" width="3" style="745" customWidth="1"/>
    <col min="13314" max="13314" width="4.42578125" style="745" customWidth="1"/>
    <col min="13315" max="13315" width="43.7109375" style="745" customWidth="1"/>
    <col min="13316" max="13316" width="6.28515625" style="745" customWidth="1"/>
    <col min="13317" max="13317" width="7.5703125" style="745" customWidth="1"/>
    <col min="13318" max="13318" width="10.28515625" style="745" customWidth="1"/>
    <col min="13319" max="13319" width="13.28515625" style="745" customWidth="1"/>
    <col min="13320" max="13324" width="0" style="745" hidden="1" customWidth="1"/>
    <col min="13325" max="13325" width="9.85546875" style="745" customWidth="1"/>
    <col min="13326" max="13326" width="10.140625" style="745" customWidth="1"/>
    <col min="13327" max="13327" width="9.140625" style="745"/>
    <col min="13328" max="13328" width="9" style="745" customWidth="1"/>
    <col min="13329" max="13568" width="9.140625" style="745"/>
    <col min="13569" max="13569" width="3" style="745" customWidth="1"/>
    <col min="13570" max="13570" width="4.42578125" style="745" customWidth="1"/>
    <col min="13571" max="13571" width="43.7109375" style="745" customWidth="1"/>
    <col min="13572" max="13572" width="6.28515625" style="745" customWidth="1"/>
    <col min="13573" max="13573" width="7.5703125" style="745" customWidth="1"/>
    <col min="13574" max="13574" width="10.28515625" style="745" customWidth="1"/>
    <col min="13575" max="13575" width="13.28515625" style="745" customWidth="1"/>
    <col min="13576" max="13580" width="0" style="745" hidden="1" customWidth="1"/>
    <col min="13581" max="13581" width="9.85546875" style="745" customWidth="1"/>
    <col min="13582" max="13582" width="10.140625" style="745" customWidth="1"/>
    <col min="13583" max="13583" width="9.140625" style="745"/>
    <col min="13584" max="13584" width="9" style="745" customWidth="1"/>
    <col min="13585" max="13824" width="9.140625" style="745"/>
    <col min="13825" max="13825" width="3" style="745" customWidth="1"/>
    <col min="13826" max="13826" width="4.42578125" style="745" customWidth="1"/>
    <col min="13827" max="13827" width="43.7109375" style="745" customWidth="1"/>
    <col min="13828" max="13828" width="6.28515625" style="745" customWidth="1"/>
    <col min="13829" max="13829" width="7.5703125" style="745" customWidth="1"/>
    <col min="13830" max="13830" width="10.28515625" style="745" customWidth="1"/>
    <col min="13831" max="13831" width="13.28515625" style="745" customWidth="1"/>
    <col min="13832" max="13836" width="0" style="745" hidden="1" customWidth="1"/>
    <col min="13837" max="13837" width="9.85546875" style="745" customWidth="1"/>
    <col min="13838" max="13838" width="10.140625" style="745" customWidth="1"/>
    <col min="13839" max="13839" width="9.140625" style="745"/>
    <col min="13840" max="13840" width="9" style="745" customWidth="1"/>
    <col min="13841" max="14080" width="9.140625" style="745"/>
    <col min="14081" max="14081" width="3" style="745" customWidth="1"/>
    <col min="14082" max="14082" width="4.42578125" style="745" customWidth="1"/>
    <col min="14083" max="14083" width="43.7109375" style="745" customWidth="1"/>
    <col min="14084" max="14084" width="6.28515625" style="745" customWidth="1"/>
    <col min="14085" max="14085" width="7.5703125" style="745" customWidth="1"/>
    <col min="14086" max="14086" width="10.28515625" style="745" customWidth="1"/>
    <col min="14087" max="14087" width="13.28515625" style="745" customWidth="1"/>
    <col min="14088" max="14092" width="0" style="745" hidden="1" customWidth="1"/>
    <col min="14093" max="14093" width="9.85546875" style="745" customWidth="1"/>
    <col min="14094" max="14094" width="10.140625" style="745" customWidth="1"/>
    <col min="14095" max="14095" width="9.140625" style="745"/>
    <col min="14096" max="14096" width="9" style="745" customWidth="1"/>
    <col min="14097" max="14336" width="9.140625" style="745"/>
    <col min="14337" max="14337" width="3" style="745" customWidth="1"/>
    <col min="14338" max="14338" width="4.42578125" style="745" customWidth="1"/>
    <col min="14339" max="14339" width="43.7109375" style="745" customWidth="1"/>
    <col min="14340" max="14340" width="6.28515625" style="745" customWidth="1"/>
    <col min="14341" max="14341" width="7.5703125" style="745" customWidth="1"/>
    <col min="14342" max="14342" width="10.28515625" style="745" customWidth="1"/>
    <col min="14343" max="14343" width="13.28515625" style="745" customWidth="1"/>
    <col min="14344" max="14348" width="0" style="745" hidden="1" customWidth="1"/>
    <col min="14349" max="14349" width="9.85546875" style="745" customWidth="1"/>
    <col min="14350" max="14350" width="10.140625" style="745" customWidth="1"/>
    <col min="14351" max="14351" width="9.140625" style="745"/>
    <col min="14352" max="14352" width="9" style="745" customWidth="1"/>
    <col min="14353" max="14592" width="9.140625" style="745"/>
    <col min="14593" max="14593" width="3" style="745" customWidth="1"/>
    <col min="14594" max="14594" width="4.42578125" style="745" customWidth="1"/>
    <col min="14595" max="14595" width="43.7109375" style="745" customWidth="1"/>
    <col min="14596" max="14596" width="6.28515625" style="745" customWidth="1"/>
    <col min="14597" max="14597" width="7.5703125" style="745" customWidth="1"/>
    <col min="14598" max="14598" width="10.28515625" style="745" customWidth="1"/>
    <col min="14599" max="14599" width="13.28515625" style="745" customWidth="1"/>
    <col min="14600" max="14604" width="0" style="745" hidden="1" customWidth="1"/>
    <col min="14605" max="14605" width="9.85546875" style="745" customWidth="1"/>
    <col min="14606" max="14606" width="10.140625" style="745" customWidth="1"/>
    <col min="14607" max="14607" width="9.140625" style="745"/>
    <col min="14608" max="14608" width="9" style="745" customWidth="1"/>
    <col min="14609" max="14848" width="9.140625" style="745"/>
    <col min="14849" max="14849" width="3" style="745" customWidth="1"/>
    <col min="14850" max="14850" width="4.42578125" style="745" customWidth="1"/>
    <col min="14851" max="14851" width="43.7109375" style="745" customWidth="1"/>
    <col min="14852" max="14852" width="6.28515625" style="745" customWidth="1"/>
    <col min="14853" max="14853" width="7.5703125" style="745" customWidth="1"/>
    <col min="14854" max="14854" width="10.28515625" style="745" customWidth="1"/>
    <col min="14855" max="14855" width="13.28515625" style="745" customWidth="1"/>
    <col min="14856" max="14860" width="0" style="745" hidden="1" customWidth="1"/>
    <col min="14861" max="14861" width="9.85546875" style="745" customWidth="1"/>
    <col min="14862" max="14862" width="10.140625" style="745" customWidth="1"/>
    <col min="14863" max="14863" width="9.140625" style="745"/>
    <col min="14864" max="14864" width="9" style="745" customWidth="1"/>
    <col min="14865" max="15104" width="9.140625" style="745"/>
    <col min="15105" max="15105" width="3" style="745" customWidth="1"/>
    <col min="15106" max="15106" width="4.42578125" style="745" customWidth="1"/>
    <col min="15107" max="15107" width="43.7109375" style="745" customWidth="1"/>
    <col min="15108" max="15108" width="6.28515625" style="745" customWidth="1"/>
    <col min="15109" max="15109" width="7.5703125" style="745" customWidth="1"/>
    <col min="15110" max="15110" width="10.28515625" style="745" customWidth="1"/>
    <col min="15111" max="15111" width="13.28515625" style="745" customWidth="1"/>
    <col min="15112" max="15116" width="0" style="745" hidden="1" customWidth="1"/>
    <col min="15117" max="15117" width="9.85546875" style="745" customWidth="1"/>
    <col min="15118" max="15118" width="10.140625" style="745" customWidth="1"/>
    <col min="15119" max="15119" width="9.140625" style="745"/>
    <col min="15120" max="15120" width="9" style="745" customWidth="1"/>
    <col min="15121" max="15360" width="9.140625" style="745"/>
    <col min="15361" max="15361" width="3" style="745" customWidth="1"/>
    <col min="15362" max="15362" width="4.42578125" style="745" customWidth="1"/>
    <col min="15363" max="15363" width="43.7109375" style="745" customWidth="1"/>
    <col min="15364" max="15364" width="6.28515625" style="745" customWidth="1"/>
    <col min="15365" max="15365" width="7.5703125" style="745" customWidth="1"/>
    <col min="15366" max="15366" width="10.28515625" style="745" customWidth="1"/>
    <col min="15367" max="15367" width="13.28515625" style="745" customWidth="1"/>
    <col min="15368" max="15372" width="0" style="745" hidden="1" customWidth="1"/>
    <col min="15373" max="15373" width="9.85546875" style="745" customWidth="1"/>
    <col min="15374" max="15374" width="10.140625" style="745" customWidth="1"/>
    <col min="15375" max="15375" width="9.140625" style="745"/>
    <col min="15376" max="15376" width="9" style="745" customWidth="1"/>
    <col min="15377" max="15616" width="9.140625" style="745"/>
    <col min="15617" max="15617" width="3" style="745" customWidth="1"/>
    <col min="15618" max="15618" width="4.42578125" style="745" customWidth="1"/>
    <col min="15619" max="15619" width="43.7109375" style="745" customWidth="1"/>
    <col min="15620" max="15620" width="6.28515625" style="745" customWidth="1"/>
    <col min="15621" max="15621" width="7.5703125" style="745" customWidth="1"/>
    <col min="15622" max="15622" width="10.28515625" style="745" customWidth="1"/>
    <col min="15623" max="15623" width="13.28515625" style="745" customWidth="1"/>
    <col min="15624" max="15628" width="0" style="745" hidden="1" customWidth="1"/>
    <col min="15629" max="15629" width="9.85546875" style="745" customWidth="1"/>
    <col min="15630" max="15630" width="10.140625" style="745" customWidth="1"/>
    <col min="15631" max="15631" width="9.140625" style="745"/>
    <col min="15632" max="15632" width="9" style="745" customWidth="1"/>
    <col min="15633" max="15872" width="9.140625" style="745"/>
    <col min="15873" max="15873" width="3" style="745" customWidth="1"/>
    <col min="15874" max="15874" width="4.42578125" style="745" customWidth="1"/>
    <col min="15875" max="15875" width="43.7109375" style="745" customWidth="1"/>
    <col min="15876" max="15876" width="6.28515625" style="745" customWidth="1"/>
    <col min="15877" max="15877" width="7.5703125" style="745" customWidth="1"/>
    <col min="15878" max="15878" width="10.28515625" style="745" customWidth="1"/>
    <col min="15879" max="15879" width="13.28515625" style="745" customWidth="1"/>
    <col min="15880" max="15884" width="0" style="745" hidden="1" customWidth="1"/>
    <col min="15885" max="15885" width="9.85546875" style="745" customWidth="1"/>
    <col min="15886" max="15886" width="10.140625" style="745" customWidth="1"/>
    <col min="15887" max="15887" width="9.140625" style="745"/>
    <col min="15888" max="15888" width="9" style="745" customWidth="1"/>
    <col min="15889" max="16128" width="9.140625" style="745"/>
    <col min="16129" max="16129" width="3" style="745" customWidth="1"/>
    <col min="16130" max="16130" width="4.42578125" style="745" customWidth="1"/>
    <col min="16131" max="16131" width="43.7109375" style="745" customWidth="1"/>
    <col min="16132" max="16132" width="6.28515625" style="745" customWidth="1"/>
    <col min="16133" max="16133" width="7.5703125" style="745" customWidth="1"/>
    <col min="16134" max="16134" width="10.28515625" style="745" customWidth="1"/>
    <col min="16135" max="16135" width="13.28515625" style="745" customWidth="1"/>
    <col min="16136" max="16140" width="0" style="745" hidden="1" customWidth="1"/>
    <col min="16141" max="16141" width="9.85546875" style="745" customWidth="1"/>
    <col min="16142" max="16142" width="10.140625" style="745" customWidth="1"/>
    <col min="16143" max="16143" width="9.140625" style="745"/>
    <col min="16144" max="16144" width="9" style="745" customWidth="1"/>
    <col min="16145" max="16384" width="9.140625" style="745"/>
  </cols>
  <sheetData>
    <row r="1" spans="1:11" s="1006" customFormat="1" ht="18">
      <c r="A1" s="1002" t="s">
        <v>98</v>
      </c>
      <c r="B1" s="1003"/>
      <c r="C1" s="1002" t="s">
        <v>3318</v>
      </c>
      <c r="D1" s="1004"/>
      <c r="E1" s="1005"/>
      <c r="F1" s="1004"/>
      <c r="G1" s="1004"/>
    </row>
    <row r="2" spans="1:11" ht="14.25" customHeight="1">
      <c r="A2" s="737" t="s">
        <v>107</v>
      </c>
      <c r="B2" s="737"/>
      <c r="H2" s="822"/>
      <c r="J2" s="745"/>
      <c r="K2" s="745"/>
    </row>
    <row r="3" spans="1:11" ht="24">
      <c r="C3" s="1026" t="s">
        <v>805</v>
      </c>
      <c r="D3" s="1027"/>
      <c r="E3" s="780"/>
      <c r="F3" s="861"/>
      <c r="G3" s="861"/>
      <c r="H3" s="737"/>
      <c r="J3" s="745"/>
      <c r="K3" s="745"/>
    </row>
    <row r="4" spans="1:11" ht="24">
      <c r="C4" s="1026" t="s">
        <v>806</v>
      </c>
      <c r="D4" s="1027"/>
      <c r="E4" s="780"/>
      <c r="F4" s="861"/>
      <c r="G4" s="861"/>
      <c r="H4" s="737"/>
      <c r="J4" s="745"/>
      <c r="K4" s="745"/>
    </row>
    <row r="5" spans="1:11" ht="12.75" customHeight="1">
      <c r="B5" s="737"/>
      <c r="C5" s="737" t="s">
        <v>109</v>
      </c>
      <c r="D5" s="1027"/>
      <c r="E5" s="780"/>
      <c r="F5" s="861"/>
      <c r="G5" s="861"/>
      <c r="H5" s="737"/>
      <c r="J5" s="745"/>
      <c r="K5" s="745"/>
    </row>
    <row r="6" spans="1:11" ht="12.75" customHeight="1">
      <c r="B6" s="737"/>
      <c r="C6" s="737"/>
      <c r="D6" s="1027"/>
      <c r="E6" s="780"/>
      <c r="F6" s="861"/>
      <c r="G6" s="861"/>
      <c r="H6" s="737"/>
      <c r="J6" s="745"/>
      <c r="K6" s="745"/>
    </row>
    <row r="7" spans="1:11" s="1028" customFormat="1">
      <c r="A7" s="618" t="s">
        <v>29</v>
      </c>
      <c r="B7" s="618"/>
      <c r="C7" s="619" t="s">
        <v>30</v>
      </c>
      <c r="D7" s="618" t="s">
        <v>31</v>
      </c>
      <c r="E7" s="620" t="s">
        <v>183</v>
      </c>
      <c r="F7" s="618" t="s">
        <v>184</v>
      </c>
      <c r="G7" s="618" t="s">
        <v>185</v>
      </c>
      <c r="H7" s="1029"/>
    </row>
    <row r="8" spans="1:11">
      <c r="C8" s="870"/>
      <c r="J8" s="745"/>
      <c r="K8" s="745"/>
    </row>
    <row r="9" spans="1:11" ht="16.5" thickBot="1">
      <c r="A9" s="232"/>
      <c r="B9" s="874" t="s">
        <v>105</v>
      </c>
      <c r="C9" s="234" t="s">
        <v>727</v>
      </c>
      <c r="D9" s="1007"/>
      <c r="E9" s="1008"/>
      <c r="F9" s="751"/>
      <c r="G9" s="751"/>
      <c r="J9" s="745"/>
      <c r="K9" s="745"/>
    </row>
    <row r="10" spans="1:11">
      <c r="A10" s="1030"/>
      <c r="B10" s="766"/>
      <c r="C10" s="870"/>
      <c r="J10" s="745"/>
      <c r="K10" s="745"/>
    </row>
    <row r="11" spans="1:11">
      <c r="A11" s="745" t="str">
        <f>$B$9</f>
        <v>I.</v>
      </c>
      <c r="B11" s="749">
        <f>COUNT($A$10:B10)+1</f>
        <v>1</v>
      </c>
      <c r="C11" s="822" t="s">
        <v>807</v>
      </c>
      <c r="D11" s="746" t="s">
        <v>125</v>
      </c>
      <c r="E11" s="747">
        <v>1</v>
      </c>
      <c r="F11" s="748"/>
      <c r="G11" s="748">
        <f>E11*F11</f>
        <v>0</v>
      </c>
      <c r="J11" s="745"/>
      <c r="K11" s="745"/>
    </row>
    <row r="12" spans="1:11">
      <c r="A12" s="1030"/>
      <c r="B12" s="766"/>
      <c r="C12" s="870"/>
      <c r="J12" s="745"/>
      <c r="K12" s="745"/>
    </row>
    <row r="13" spans="1:11">
      <c r="A13" s="745" t="str">
        <f>$B$9</f>
        <v>I.</v>
      </c>
      <c r="B13" s="749">
        <v>2</v>
      </c>
      <c r="C13" s="822" t="s">
        <v>808</v>
      </c>
      <c r="D13" s="746" t="s">
        <v>188</v>
      </c>
      <c r="E13" s="747">
        <v>37</v>
      </c>
      <c r="F13" s="748"/>
      <c r="G13" s="748">
        <f>E13*F13</f>
        <v>0</v>
      </c>
      <c r="J13" s="745"/>
      <c r="K13" s="745"/>
    </row>
    <row r="14" spans="1:11">
      <c r="A14" s="1030"/>
      <c r="B14" s="766"/>
      <c r="C14" s="870"/>
      <c r="J14" s="745"/>
      <c r="K14" s="745"/>
    </row>
    <row r="15" spans="1:11" ht="13.5" thickBot="1">
      <c r="A15" s="770"/>
      <c r="B15" s="1031"/>
      <c r="C15" s="226" t="str">
        <f>CONCATENATE(B9," ",C9," - SKUPAJ:")</f>
        <v>I. PREDDELA IN RUŠITVENA DELA - SKUPAJ:</v>
      </c>
      <c r="D15" s="225"/>
      <c r="E15" s="1032"/>
      <c r="F15" s="225"/>
      <c r="G15" s="859">
        <f>SUM(G11:G13)</f>
        <v>0</v>
      </c>
      <c r="J15" s="745"/>
      <c r="K15" s="745"/>
    </row>
    <row r="16" spans="1:11">
      <c r="C16" s="870"/>
      <c r="J16" s="745"/>
      <c r="K16" s="745"/>
    </row>
    <row r="17" spans="1:11" ht="16.5" thickBot="1">
      <c r="A17" s="232"/>
      <c r="B17" s="874" t="s">
        <v>106</v>
      </c>
      <c r="C17" s="234" t="s">
        <v>745</v>
      </c>
      <c r="D17" s="1007"/>
      <c r="E17" s="1008"/>
      <c r="F17" s="751"/>
      <c r="G17" s="751"/>
      <c r="J17" s="745"/>
      <c r="K17" s="745"/>
    </row>
    <row r="18" spans="1:11" s="737" customFormat="1">
      <c r="A18" s="991"/>
      <c r="B18" s="749"/>
      <c r="C18" s="822"/>
      <c r="D18" s="746"/>
      <c r="E18" s="780"/>
      <c r="F18" s="748"/>
      <c r="G18" s="748"/>
      <c r="H18" s="851"/>
      <c r="I18" s="852"/>
      <c r="J18" s="745"/>
    </row>
    <row r="19" spans="1:11" s="737" customFormat="1" ht="72">
      <c r="A19" s="745" t="str">
        <f>$B$17</f>
        <v>II.</v>
      </c>
      <c r="B19" s="749">
        <f>COUNT($A$16:B18)+1</f>
        <v>1</v>
      </c>
      <c r="C19" s="822" t="s">
        <v>809</v>
      </c>
      <c r="D19" s="746" t="s">
        <v>136</v>
      </c>
      <c r="E19" s="747">
        <v>7</v>
      </c>
      <c r="F19" s="748"/>
      <c r="G19" s="748">
        <f>E19*F19</f>
        <v>0</v>
      </c>
      <c r="H19" s="851"/>
      <c r="I19" s="852"/>
      <c r="J19" s="853"/>
    </row>
    <row r="20" spans="1:11" s="737" customFormat="1">
      <c r="A20" s="758"/>
      <c r="B20" s="749"/>
      <c r="C20" s="1009"/>
      <c r="D20" s="746"/>
      <c r="E20" s="747"/>
      <c r="F20" s="748"/>
      <c r="G20" s="748"/>
      <c r="H20" s="851"/>
      <c r="I20" s="852"/>
      <c r="J20" s="853"/>
    </row>
    <row r="21" spans="1:11" s="737" customFormat="1" ht="36">
      <c r="A21" s="745" t="str">
        <f>$B$17</f>
        <v>II.</v>
      </c>
      <c r="B21" s="749">
        <f>COUNT($A$16:B20)+1</f>
        <v>2</v>
      </c>
      <c r="C21" s="822" t="s">
        <v>810</v>
      </c>
      <c r="D21" s="861"/>
      <c r="E21" s="861"/>
      <c r="F21" s="861"/>
      <c r="G21" s="861"/>
      <c r="H21" s="851"/>
      <c r="I21" s="852"/>
      <c r="J21" s="853"/>
    </row>
    <row r="22" spans="1:11" s="737" customFormat="1">
      <c r="A22" s="745"/>
      <c r="B22" s="749"/>
      <c r="C22" s="860" t="s">
        <v>3730</v>
      </c>
      <c r="D22" s="746" t="s">
        <v>136</v>
      </c>
      <c r="E22" s="747">
        <v>1422</v>
      </c>
      <c r="F22" s="748"/>
      <c r="G22" s="748">
        <f>E22*F22</f>
        <v>0</v>
      </c>
      <c r="H22" s="851"/>
      <c r="I22" s="852"/>
      <c r="J22" s="853"/>
    </row>
    <row r="23" spans="1:11" s="737" customFormat="1">
      <c r="A23" s="745"/>
      <c r="B23" s="749"/>
      <c r="C23" s="860" t="s">
        <v>3732</v>
      </c>
      <c r="D23" s="746" t="s">
        <v>136</v>
      </c>
      <c r="E23" s="747">
        <v>214</v>
      </c>
      <c r="F23" s="748"/>
      <c r="G23" s="748">
        <f>E23*F23</f>
        <v>0</v>
      </c>
      <c r="H23" s="851"/>
      <c r="I23" s="852"/>
      <c r="J23" s="853"/>
    </row>
    <row r="24" spans="1:11" s="737" customFormat="1">
      <c r="A24" s="745"/>
      <c r="B24" s="749"/>
      <c r="C24" s="860"/>
      <c r="D24" s="746"/>
      <c r="E24" s="747"/>
      <c r="F24" s="748"/>
      <c r="G24" s="748"/>
      <c r="H24" s="851"/>
      <c r="I24" s="852"/>
      <c r="J24" s="853"/>
    </row>
    <row r="25" spans="1:11" s="737" customFormat="1" ht="36">
      <c r="A25" s="745" t="str">
        <f>$B$17</f>
        <v>II.</v>
      </c>
      <c r="B25" s="749">
        <f>COUNT($A$16:B24)+1</f>
        <v>3</v>
      </c>
      <c r="C25" s="822" t="s">
        <v>3736</v>
      </c>
      <c r="D25" s="861"/>
      <c r="E25" s="861"/>
      <c r="F25" s="861"/>
      <c r="G25" s="861"/>
      <c r="H25" s="851"/>
      <c r="I25" s="852"/>
      <c r="J25" s="853"/>
    </row>
    <row r="26" spans="1:11" s="737" customFormat="1">
      <c r="A26" s="745"/>
      <c r="B26" s="749"/>
      <c r="C26" s="860" t="s">
        <v>3733</v>
      </c>
      <c r="D26" s="746" t="s">
        <v>136</v>
      </c>
      <c r="E26" s="747">
        <v>214</v>
      </c>
      <c r="F26" s="748"/>
      <c r="G26" s="748">
        <f>E26*F26</f>
        <v>0</v>
      </c>
      <c r="H26" s="851"/>
      <c r="I26" s="852"/>
      <c r="J26" s="853"/>
    </row>
    <row r="27" spans="1:11" s="737" customFormat="1">
      <c r="A27" s="745"/>
      <c r="B27" s="749"/>
      <c r="C27" s="860" t="s">
        <v>3732</v>
      </c>
      <c r="D27" s="746" t="s">
        <v>136</v>
      </c>
      <c r="E27" s="747">
        <v>8</v>
      </c>
      <c r="F27" s="748"/>
      <c r="G27" s="748">
        <f>E27*F27</f>
        <v>0</v>
      </c>
      <c r="H27" s="851"/>
      <c r="I27" s="852"/>
      <c r="J27" s="853"/>
    </row>
    <row r="28" spans="1:11" s="737" customFormat="1">
      <c r="A28" s="758"/>
      <c r="B28" s="749"/>
      <c r="C28" s="1009"/>
      <c r="D28" s="746"/>
      <c r="E28" s="747"/>
      <c r="F28" s="748"/>
      <c r="G28" s="748"/>
      <c r="H28" s="851"/>
      <c r="I28" s="852"/>
      <c r="J28" s="853"/>
    </row>
    <row r="29" spans="1:11" s="737" customFormat="1" ht="24">
      <c r="A29" s="745" t="str">
        <f>$B$17</f>
        <v>II.</v>
      </c>
      <c r="B29" s="749">
        <f>COUNT($A$16:B28)+1</f>
        <v>4</v>
      </c>
      <c r="C29" s="822" t="s">
        <v>812</v>
      </c>
      <c r="D29" s="746" t="s">
        <v>136</v>
      </c>
      <c r="E29" s="747">
        <v>4</v>
      </c>
      <c r="F29" s="748"/>
      <c r="G29" s="748">
        <f>E29*F29</f>
        <v>0</v>
      </c>
      <c r="H29" s="851"/>
      <c r="I29" s="852"/>
      <c r="J29" s="853"/>
    </row>
    <row r="30" spans="1:11" s="737" customFormat="1">
      <c r="A30" s="758"/>
      <c r="B30" s="749"/>
      <c r="C30" s="822"/>
      <c r="D30" s="746"/>
      <c r="E30" s="747"/>
      <c r="F30" s="748"/>
      <c r="G30" s="748"/>
      <c r="H30" s="851"/>
      <c r="I30" s="852"/>
      <c r="J30" s="853"/>
    </row>
    <row r="31" spans="1:11" s="737" customFormat="1" ht="24">
      <c r="A31" s="745" t="str">
        <f>$B$17</f>
        <v>II.</v>
      </c>
      <c r="B31" s="749">
        <f>COUNT($A$16:B30)+1</f>
        <v>5</v>
      </c>
      <c r="C31" s="822" t="s">
        <v>813</v>
      </c>
      <c r="D31" s="746" t="s">
        <v>137</v>
      </c>
      <c r="E31" s="747">
        <v>142</v>
      </c>
      <c r="F31" s="748"/>
      <c r="G31" s="748">
        <f>E31*F31</f>
        <v>0</v>
      </c>
      <c r="H31" s="851"/>
      <c r="I31" s="852"/>
      <c r="J31" s="853"/>
    </row>
    <row r="32" spans="1:11" s="737" customFormat="1">
      <c r="A32" s="758"/>
      <c r="B32" s="749"/>
      <c r="C32" s="822"/>
      <c r="D32" s="746"/>
      <c r="E32" s="747"/>
      <c r="F32" s="748"/>
      <c r="G32" s="748"/>
      <c r="H32" s="851"/>
      <c r="I32" s="852"/>
      <c r="J32" s="853"/>
    </row>
    <row r="33" spans="1:11" s="737" customFormat="1" ht="36">
      <c r="A33" s="745" t="str">
        <f>$B$17</f>
        <v>II.</v>
      </c>
      <c r="B33" s="749">
        <f>COUNT($A$16:B32)+1</f>
        <v>6</v>
      </c>
      <c r="C33" s="822" t="s">
        <v>814</v>
      </c>
      <c r="D33" s="746" t="s">
        <v>136</v>
      </c>
      <c r="E33" s="747">
        <v>437</v>
      </c>
      <c r="F33" s="748"/>
      <c r="G33" s="748">
        <f>E33*F33</f>
        <v>0</v>
      </c>
      <c r="H33" s="851"/>
      <c r="I33" s="852"/>
      <c r="J33" s="853"/>
    </row>
    <row r="34" spans="1:11" s="737" customFormat="1">
      <c r="A34" s="758"/>
      <c r="B34" s="749"/>
      <c r="C34" s="822"/>
      <c r="D34" s="746"/>
      <c r="E34" s="747"/>
      <c r="F34" s="748"/>
      <c r="G34" s="748"/>
      <c r="H34" s="851"/>
      <c r="I34" s="852"/>
      <c r="J34" s="853"/>
    </row>
    <row r="35" spans="1:11" s="737" customFormat="1" ht="24">
      <c r="A35" s="745" t="str">
        <f>$B$17</f>
        <v>II.</v>
      </c>
      <c r="B35" s="749">
        <f>COUNT($A$16:B34)+1</f>
        <v>7</v>
      </c>
      <c r="C35" s="822" t="s">
        <v>815</v>
      </c>
      <c r="D35" s="746" t="s">
        <v>136</v>
      </c>
      <c r="E35" s="747">
        <v>779</v>
      </c>
      <c r="F35" s="748"/>
      <c r="G35" s="748">
        <f>E35*F35</f>
        <v>0</v>
      </c>
      <c r="H35" s="851"/>
      <c r="I35" s="852"/>
      <c r="J35" s="853"/>
    </row>
    <row r="36" spans="1:11" s="737" customFormat="1">
      <c r="A36" s="758"/>
      <c r="B36" s="749"/>
      <c r="C36" s="822"/>
      <c r="D36" s="746"/>
      <c r="E36" s="747"/>
      <c r="F36" s="748"/>
      <c r="G36" s="748"/>
      <c r="H36" s="851"/>
      <c r="I36" s="852"/>
      <c r="J36" s="853"/>
    </row>
    <row r="37" spans="1:11" s="737" customFormat="1" ht="24">
      <c r="A37" s="745" t="str">
        <f>$B$17</f>
        <v>II.</v>
      </c>
      <c r="B37" s="749">
        <f>COUNT($A$16:B36)+1</f>
        <v>8</v>
      </c>
      <c r="C37" s="822" t="s">
        <v>816</v>
      </c>
      <c r="D37" s="746" t="s">
        <v>136</v>
      </c>
      <c r="E37" s="747">
        <v>7</v>
      </c>
      <c r="F37" s="748"/>
      <c r="G37" s="748">
        <f>E37*F37</f>
        <v>0</v>
      </c>
      <c r="H37" s="851"/>
      <c r="I37" s="852"/>
      <c r="J37" s="853"/>
    </row>
    <row r="38" spans="1:11" s="737" customFormat="1">
      <c r="A38" s="758"/>
      <c r="B38" s="749"/>
      <c r="C38" s="822"/>
      <c r="D38" s="746"/>
      <c r="E38" s="747"/>
      <c r="F38" s="748"/>
      <c r="G38" s="748"/>
      <c r="H38" s="851"/>
      <c r="I38" s="852"/>
      <c r="J38" s="853"/>
    </row>
    <row r="39" spans="1:11" s="737" customFormat="1" ht="36">
      <c r="A39" s="745" t="str">
        <f>$B$17</f>
        <v>II.</v>
      </c>
      <c r="B39" s="749">
        <f>COUNT($A$16:B38)+1</f>
        <v>9</v>
      </c>
      <c r="C39" s="822" t="s">
        <v>817</v>
      </c>
      <c r="D39" s="746" t="s">
        <v>136</v>
      </c>
      <c r="E39" s="747">
        <v>536</v>
      </c>
      <c r="F39" s="748"/>
      <c r="G39" s="748">
        <f>E39*F39</f>
        <v>0</v>
      </c>
      <c r="H39" s="851"/>
      <c r="I39" s="852"/>
      <c r="J39" s="853"/>
    </row>
    <row r="40" spans="1:11" s="737" customFormat="1">
      <c r="A40" s="991"/>
      <c r="B40" s="749"/>
      <c r="C40" s="822"/>
      <c r="D40" s="1027"/>
      <c r="E40" s="780"/>
      <c r="F40" s="1033"/>
      <c r="G40" s="1033"/>
      <c r="H40" s="851"/>
      <c r="I40" s="852"/>
      <c r="J40" s="745"/>
    </row>
    <row r="41" spans="1:11" s="737" customFormat="1" ht="13.5" thickBot="1">
      <c r="A41" s="770"/>
      <c r="B41" s="1031"/>
      <c r="C41" s="226" t="str">
        <f>CONCATENATE(B17," ",C17," - SKUPAJ:")</f>
        <v>II. ZEMELJSKA DELA - SKUPAJ:</v>
      </c>
      <c r="D41" s="225"/>
      <c r="E41" s="1032"/>
      <c r="F41" s="225"/>
      <c r="G41" s="859">
        <f>SUM(G19:G39)</f>
        <v>0</v>
      </c>
      <c r="H41" s="851"/>
      <c r="I41" s="852"/>
      <c r="J41" s="853"/>
    </row>
    <row r="42" spans="1:11" s="845" customFormat="1">
      <c r="A42" s="1034"/>
      <c r="B42" s="1035"/>
      <c r="C42" s="1036"/>
      <c r="D42" s="1025"/>
      <c r="E42" s="1015"/>
      <c r="F42" s="1025"/>
      <c r="G42" s="1037"/>
    </row>
    <row r="43" spans="1:11" s="845" customFormat="1" ht="16.5" thickBot="1">
      <c r="A43" s="232"/>
      <c r="B43" s="874" t="s">
        <v>138</v>
      </c>
      <c r="C43" s="234" t="s">
        <v>111</v>
      </c>
      <c r="D43" s="1010"/>
      <c r="E43" s="1008"/>
      <c r="F43" s="1011"/>
      <c r="G43" s="751"/>
    </row>
    <row r="44" spans="1:11" s="845" customFormat="1" ht="15.75">
      <c r="A44" s="767"/>
      <c r="B44" s="1012"/>
      <c r="C44" s="1013"/>
      <c r="D44" s="1014"/>
      <c r="E44" s="1015"/>
      <c r="F44" s="1016"/>
      <c r="G44" s="1017"/>
    </row>
    <row r="45" spans="1:11" ht="36">
      <c r="A45" s="745" t="str">
        <f>$B$43</f>
        <v>III.</v>
      </c>
      <c r="B45" s="759">
        <f>COUNT($A$42:B43)+1</f>
        <v>1</v>
      </c>
      <c r="C45" s="822" t="s">
        <v>818</v>
      </c>
      <c r="D45" s="746" t="s">
        <v>136</v>
      </c>
      <c r="E45" s="747">
        <v>132</v>
      </c>
      <c r="F45" s="748"/>
      <c r="G45" s="748">
        <f>E45*F45</f>
        <v>0</v>
      </c>
      <c r="J45" s="745"/>
      <c r="K45" s="745"/>
    </row>
    <row r="46" spans="1:11" s="737" customFormat="1" ht="13.5" customHeight="1">
      <c r="A46" s="758"/>
      <c r="B46" s="759"/>
      <c r="C46" s="822"/>
      <c r="D46" s="1027"/>
      <c r="E46" s="780"/>
      <c r="F46" s="748"/>
      <c r="G46" s="748"/>
      <c r="H46" s="851"/>
      <c r="I46" s="852"/>
      <c r="J46" s="745"/>
    </row>
    <row r="47" spans="1:11" ht="36">
      <c r="A47" s="745" t="str">
        <f>$B$43</f>
        <v>III.</v>
      </c>
      <c r="B47" s="759">
        <f>COUNT($A$42:B45)+1</f>
        <v>2</v>
      </c>
      <c r="C47" s="822" t="s">
        <v>819</v>
      </c>
      <c r="D47" s="746" t="s">
        <v>136</v>
      </c>
      <c r="E47" s="747">
        <v>245</v>
      </c>
      <c r="F47" s="748"/>
      <c r="G47" s="748">
        <f>E47*F47</f>
        <v>0</v>
      </c>
      <c r="J47" s="745"/>
      <c r="K47" s="745"/>
    </row>
    <row r="48" spans="1:11" s="737" customFormat="1">
      <c r="A48" s="758"/>
      <c r="B48" s="759"/>
      <c r="C48" s="822"/>
      <c r="D48" s="1027"/>
      <c r="E48" s="780"/>
      <c r="F48" s="748"/>
      <c r="G48" s="748"/>
      <c r="H48" s="851"/>
      <c r="I48" s="852"/>
      <c r="J48" s="745"/>
    </row>
    <row r="49" spans="1:11" ht="60">
      <c r="A49" s="745" t="str">
        <f>$B$43</f>
        <v>III.</v>
      </c>
      <c r="B49" s="759" t="s">
        <v>820</v>
      </c>
      <c r="C49" s="822" t="s">
        <v>821</v>
      </c>
      <c r="D49" s="746" t="s">
        <v>775</v>
      </c>
      <c r="E49" s="747">
        <v>21</v>
      </c>
      <c r="F49" s="748"/>
      <c r="G49" s="748">
        <f>E49*F49</f>
        <v>0</v>
      </c>
      <c r="J49" s="745"/>
      <c r="K49" s="745"/>
    </row>
    <row r="50" spans="1:11">
      <c r="B50" s="759"/>
      <c r="C50" s="822"/>
      <c r="D50" s="746"/>
      <c r="E50" s="747"/>
      <c r="F50" s="748"/>
      <c r="G50" s="748"/>
      <c r="J50" s="745"/>
      <c r="K50" s="745"/>
    </row>
    <row r="51" spans="1:11" ht="36">
      <c r="A51" s="745" t="str">
        <f>$B$43</f>
        <v>III.</v>
      </c>
      <c r="B51" s="759" t="s">
        <v>822</v>
      </c>
      <c r="C51" s="822" t="s">
        <v>823</v>
      </c>
      <c r="D51" s="746" t="s">
        <v>775</v>
      </c>
      <c r="E51" s="747">
        <v>15</v>
      </c>
      <c r="F51" s="748"/>
      <c r="G51" s="748">
        <f>E51*F51</f>
        <v>0</v>
      </c>
      <c r="J51" s="745"/>
      <c r="K51" s="745"/>
    </row>
    <row r="52" spans="1:11" s="737" customFormat="1" ht="12" customHeight="1">
      <c r="A52" s="1018"/>
      <c r="B52" s="759"/>
      <c r="C52" s="822"/>
      <c r="D52" s="746"/>
      <c r="E52" s="747"/>
      <c r="F52" s="748"/>
      <c r="G52" s="748"/>
      <c r="H52" s="851"/>
      <c r="I52" s="852"/>
      <c r="J52" s="745"/>
    </row>
    <row r="53" spans="1:11" s="737" customFormat="1" ht="36">
      <c r="A53" s="745" t="str">
        <f>$B$43</f>
        <v>III.</v>
      </c>
      <c r="B53" s="759" t="s">
        <v>824</v>
      </c>
      <c r="C53" s="822" t="s">
        <v>825</v>
      </c>
      <c r="D53" s="746" t="s">
        <v>188</v>
      </c>
      <c r="E53" s="747">
        <v>9</v>
      </c>
      <c r="F53" s="748"/>
      <c r="G53" s="748">
        <f>E53*F53</f>
        <v>0</v>
      </c>
      <c r="H53" s="851"/>
      <c r="I53" s="852"/>
      <c r="J53" s="745"/>
    </row>
    <row r="54" spans="1:11" s="737" customFormat="1">
      <c r="A54" s="1018"/>
      <c r="B54" s="1038"/>
      <c r="C54" s="822"/>
      <c r="D54" s="746"/>
      <c r="E54" s="747"/>
      <c r="F54" s="748"/>
      <c r="G54" s="748"/>
      <c r="H54" s="851"/>
      <c r="I54" s="852"/>
      <c r="J54" s="745"/>
    </row>
    <row r="55" spans="1:11" s="737" customFormat="1" ht="36">
      <c r="A55" s="745" t="str">
        <f>$B$43</f>
        <v>III.</v>
      </c>
      <c r="B55" s="759" t="s">
        <v>751</v>
      </c>
      <c r="C55" s="822" t="s">
        <v>826</v>
      </c>
      <c r="D55" s="746" t="s">
        <v>188</v>
      </c>
      <c r="E55" s="747">
        <v>4</v>
      </c>
      <c r="F55" s="748"/>
      <c r="G55" s="748">
        <f>E55*F55</f>
        <v>0</v>
      </c>
      <c r="H55" s="851"/>
      <c r="I55" s="852"/>
      <c r="J55" s="745"/>
    </row>
    <row r="56" spans="1:11" s="737" customFormat="1">
      <c r="A56" s="1018"/>
      <c r="B56" s="1038"/>
      <c r="C56" s="822"/>
      <c r="D56" s="746"/>
      <c r="E56" s="747"/>
      <c r="F56" s="748"/>
      <c r="G56" s="748"/>
      <c r="H56" s="851"/>
      <c r="I56" s="852"/>
      <c r="J56" s="745"/>
    </row>
    <row r="57" spans="1:11" s="737" customFormat="1" ht="48">
      <c r="A57" s="745" t="str">
        <f>$B$43</f>
        <v>III.</v>
      </c>
      <c r="B57" s="759" t="s">
        <v>753</v>
      </c>
      <c r="C57" s="822" t="s">
        <v>827</v>
      </c>
      <c r="D57" s="746" t="s">
        <v>188</v>
      </c>
      <c r="E57" s="747">
        <v>1</v>
      </c>
      <c r="F57" s="748"/>
      <c r="G57" s="748">
        <f>E57*F57</f>
        <v>0</v>
      </c>
      <c r="H57" s="851"/>
      <c r="I57" s="852"/>
      <c r="J57" s="745"/>
    </row>
    <row r="58" spans="1:11" s="737" customFormat="1">
      <c r="A58" s="745"/>
      <c r="B58" s="759"/>
      <c r="C58" s="822"/>
      <c r="D58" s="746"/>
      <c r="E58" s="1039"/>
      <c r="F58" s="748"/>
      <c r="G58" s="748"/>
      <c r="H58" s="851"/>
      <c r="I58" s="852"/>
      <c r="J58" s="745"/>
    </row>
    <row r="59" spans="1:11" s="737" customFormat="1" ht="36">
      <c r="A59" s="745" t="str">
        <f>$B$43</f>
        <v>III.</v>
      </c>
      <c r="B59" s="759" t="s">
        <v>763</v>
      </c>
      <c r="C59" s="822" t="s">
        <v>828</v>
      </c>
      <c r="D59" s="746" t="s">
        <v>188</v>
      </c>
      <c r="E59" s="747">
        <v>6</v>
      </c>
      <c r="F59" s="748"/>
      <c r="G59" s="748">
        <f>E59*F59</f>
        <v>0</v>
      </c>
      <c r="H59" s="851"/>
      <c r="I59" s="852"/>
      <c r="J59" s="745"/>
    </row>
    <row r="60" spans="1:11" s="737" customFormat="1">
      <c r="A60" s="1018"/>
      <c r="B60" s="1038"/>
      <c r="C60" s="822"/>
      <c r="D60" s="746"/>
      <c r="E60" s="747"/>
      <c r="F60" s="748"/>
      <c r="G60" s="748"/>
      <c r="H60" s="851"/>
      <c r="I60" s="852"/>
      <c r="J60" s="745"/>
    </row>
    <row r="61" spans="1:11" s="737" customFormat="1" ht="96">
      <c r="A61" s="745" t="str">
        <f>$B$43</f>
        <v>III.</v>
      </c>
      <c r="B61" s="759" t="s">
        <v>765</v>
      </c>
      <c r="C61" s="822" t="s">
        <v>3569</v>
      </c>
      <c r="D61" s="746" t="s">
        <v>775</v>
      </c>
      <c r="E61" s="747">
        <v>1</v>
      </c>
      <c r="F61" s="748"/>
      <c r="G61" s="748">
        <f>E61*F61</f>
        <v>0</v>
      </c>
      <c r="H61" s="851"/>
      <c r="I61" s="852"/>
      <c r="J61" s="745"/>
    </row>
    <row r="62" spans="1:11" s="737" customFormat="1">
      <c r="A62" s="745"/>
      <c r="B62" s="759"/>
      <c r="C62" s="822"/>
      <c r="D62" s="746"/>
      <c r="E62" s="747"/>
      <c r="F62" s="748"/>
      <c r="G62" s="748"/>
      <c r="H62" s="851"/>
      <c r="I62" s="852"/>
      <c r="J62" s="745"/>
    </row>
    <row r="63" spans="1:11" s="737" customFormat="1" ht="108">
      <c r="A63" s="745" t="str">
        <f>$B$43</f>
        <v>III.</v>
      </c>
      <c r="B63" s="759" t="s">
        <v>767</v>
      </c>
      <c r="C63" s="822" t="s">
        <v>3570</v>
      </c>
      <c r="D63" s="746" t="s">
        <v>775</v>
      </c>
      <c r="E63" s="747">
        <v>1</v>
      </c>
      <c r="F63" s="748"/>
      <c r="G63" s="748">
        <f>E63*F63</f>
        <v>0</v>
      </c>
      <c r="H63" s="851"/>
      <c r="I63" s="852"/>
      <c r="J63" s="745"/>
    </row>
    <row r="64" spans="1:11" s="737" customFormat="1">
      <c r="A64" s="745"/>
      <c r="B64" s="759"/>
      <c r="C64" s="822"/>
      <c r="D64" s="746"/>
      <c r="E64" s="747"/>
      <c r="F64" s="748"/>
      <c r="G64" s="748"/>
      <c r="H64" s="851"/>
      <c r="I64" s="852"/>
      <c r="J64" s="745"/>
    </row>
    <row r="65" spans="1:10" s="737" customFormat="1" ht="192">
      <c r="A65" s="745" t="str">
        <f>$B$43</f>
        <v>III.</v>
      </c>
      <c r="B65" s="759" t="s">
        <v>769</v>
      </c>
      <c r="C65" s="822" t="s">
        <v>829</v>
      </c>
      <c r="D65" s="746" t="s">
        <v>731</v>
      </c>
      <c r="E65" s="747">
        <v>19</v>
      </c>
      <c r="F65" s="748"/>
      <c r="G65" s="748">
        <f>E65*F65</f>
        <v>0</v>
      </c>
      <c r="H65" s="851"/>
      <c r="I65" s="852"/>
      <c r="J65" s="745"/>
    </row>
    <row r="66" spans="1:10" s="737" customFormat="1">
      <c r="A66" s="745"/>
      <c r="B66" s="759"/>
      <c r="C66" s="822"/>
      <c r="D66" s="746"/>
      <c r="E66" s="747"/>
      <c r="F66" s="748"/>
      <c r="G66" s="748"/>
      <c r="H66" s="851"/>
      <c r="I66" s="852"/>
      <c r="J66" s="745"/>
    </row>
    <row r="67" spans="1:10" s="737" customFormat="1" ht="84">
      <c r="A67" s="745" t="str">
        <f>$B$43</f>
        <v>III.</v>
      </c>
      <c r="B67" s="759" t="s">
        <v>771</v>
      </c>
      <c r="C67" s="822" t="s">
        <v>830</v>
      </c>
      <c r="D67" s="746" t="s">
        <v>731</v>
      </c>
      <c r="E67" s="747">
        <v>5</v>
      </c>
      <c r="F67" s="748"/>
      <c r="G67" s="748">
        <f>E67*F67</f>
        <v>0</v>
      </c>
      <c r="H67" s="851"/>
      <c r="I67" s="852"/>
      <c r="J67" s="745"/>
    </row>
    <row r="68" spans="1:10" s="737" customFormat="1">
      <c r="A68" s="1018"/>
      <c r="B68" s="1038"/>
      <c r="C68" s="822"/>
      <c r="D68" s="746"/>
      <c r="E68" s="747"/>
      <c r="F68" s="748"/>
      <c r="G68" s="748"/>
      <c r="H68" s="851"/>
      <c r="I68" s="852"/>
      <c r="J68" s="745"/>
    </row>
    <row r="69" spans="1:10" s="737" customFormat="1" ht="36">
      <c r="A69" s="745" t="str">
        <f>$B$43</f>
        <v>III.</v>
      </c>
      <c r="B69" s="759" t="s">
        <v>773</v>
      </c>
      <c r="C69" s="822" t="s">
        <v>831</v>
      </c>
      <c r="D69" s="746" t="s">
        <v>775</v>
      </c>
      <c r="E69" s="747">
        <v>18</v>
      </c>
      <c r="F69" s="748"/>
      <c r="G69" s="748">
        <f>E69*F69</f>
        <v>0</v>
      </c>
      <c r="H69" s="851"/>
      <c r="I69" s="852"/>
      <c r="J69" s="745"/>
    </row>
    <row r="70" spans="1:10" s="737" customFormat="1">
      <c r="A70" s="1018"/>
      <c r="B70" s="1038"/>
      <c r="C70" s="822"/>
      <c r="D70" s="746"/>
      <c r="E70" s="747"/>
      <c r="F70" s="748"/>
      <c r="G70" s="748"/>
      <c r="H70" s="851"/>
      <c r="I70" s="852"/>
      <c r="J70" s="745"/>
    </row>
    <row r="71" spans="1:10" s="737" customFormat="1" ht="36">
      <c r="A71" s="745" t="str">
        <f>$B$43</f>
        <v>III.</v>
      </c>
      <c r="B71" s="759" t="s">
        <v>776</v>
      </c>
      <c r="C71" s="822" t="s">
        <v>832</v>
      </c>
      <c r="D71" s="746" t="s">
        <v>775</v>
      </c>
      <c r="E71" s="747">
        <v>19</v>
      </c>
      <c r="F71" s="748"/>
      <c r="G71" s="748">
        <f>E71*F71</f>
        <v>0</v>
      </c>
      <c r="H71" s="851"/>
      <c r="I71" s="852"/>
      <c r="J71" s="745"/>
    </row>
    <row r="72" spans="1:10" s="737" customFormat="1">
      <c r="A72" s="1018"/>
      <c r="B72" s="1038"/>
      <c r="C72" s="822"/>
      <c r="D72" s="746"/>
      <c r="E72" s="747"/>
      <c r="F72" s="748"/>
      <c r="G72" s="748"/>
      <c r="H72" s="851"/>
      <c r="I72" s="852"/>
      <c r="J72" s="745"/>
    </row>
    <row r="73" spans="1:10" s="737" customFormat="1" ht="36">
      <c r="A73" s="745" t="str">
        <f>$B$43</f>
        <v>III.</v>
      </c>
      <c r="B73" s="759" t="s">
        <v>778</v>
      </c>
      <c r="C73" s="822" t="s">
        <v>833</v>
      </c>
      <c r="D73" s="746" t="s">
        <v>775</v>
      </c>
      <c r="E73" s="747">
        <v>1</v>
      </c>
      <c r="F73" s="748"/>
      <c r="G73" s="748">
        <f>E73*F73</f>
        <v>0</v>
      </c>
      <c r="H73" s="851"/>
      <c r="I73" s="852"/>
      <c r="J73" s="745"/>
    </row>
    <row r="74" spans="1:10" s="737" customFormat="1">
      <c r="A74" s="1018"/>
      <c r="B74" s="1038"/>
      <c r="C74" s="822"/>
      <c r="D74" s="746"/>
      <c r="E74" s="1015"/>
      <c r="F74" s="748"/>
      <c r="G74" s="748"/>
      <c r="H74" s="851"/>
      <c r="I74" s="852"/>
      <c r="J74" s="745"/>
    </row>
    <row r="75" spans="1:10" s="737" customFormat="1" ht="96">
      <c r="A75" s="1018"/>
      <c r="B75" s="759"/>
      <c r="C75" s="1109" t="s">
        <v>834</v>
      </c>
      <c r="D75" s="746"/>
      <c r="E75" s="747"/>
      <c r="F75" s="748"/>
      <c r="G75" s="748"/>
      <c r="H75" s="851"/>
      <c r="I75" s="852"/>
      <c r="J75" s="745"/>
    </row>
    <row r="76" spans="1:10" s="737" customFormat="1">
      <c r="A76" s="1018"/>
      <c r="B76" s="759"/>
      <c r="C76" s="822"/>
      <c r="D76" s="746"/>
      <c r="E76" s="747"/>
      <c r="F76" s="748"/>
      <c r="G76" s="748"/>
      <c r="H76" s="851"/>
      <c r="I76" s="852"/>
      <c r="J76" s="745"/>
    </row>
    <row r="77" spans="1:10" s="737" customFormat="1" ht="13.5" customHeight="1" thickBot="1">
      <c r="A77" s="770"/>
      <c r="B77" s="1031"/>
      <c r="C77" s="226" t="str">
        <f>CONCATENATE(B43," ",C43," - SKUPAJ:")</f>
        <v>III. GRADBENA DELA - SKUPAJ:</v>
      </c>
      <c r="D77" s="225"/>
      <c r="E77" s="1032"/>
      <c r="F77" s="225"/>
      <c r="G77" s="859">
        <f>SUM(G45:G73)</f>
        <v>0</v>
      </c>
      <c r="H77" s="851"/>
      <c r="I77" s="852"/>
      <c r="J77" s="745"/>
    </row>
    <row r="78" spans="1:10" s="737" customFormat="1">
      <c r="A78" s="758"/>
      <c r="B78" s="759"/>
      <c r="C78" s="822"/>
      <c r="D78" s="1027"/>
      <c r="E78" s="780"/>
      <c r="F78" s="748"/>
      <c r="G78" s="748"/>
      <c r="H78" s="851"/>
      <c r="I78" s="852"/>
      <c r="J78" s="745"/>
    </row>
    <row r="79" spans="1:10" s="737" customFormat="1" ht="33.75" customHeight="1" thickBot="1">
      <c r="A79" s="232"/>
      <c r="B79" s="874" t="s">
        <v>139</v>
      </c>
      <c r="C79" s="1019" t="s">
        <v>835</v>
      </c>
      <c r="D79" s="1007"/>
      <c r="E79" s="1008"/>
      <c r="F79" s="751"/>
      <c r="G79" s="751"/>
      <c r="H79" s="851"/>
      <c r="I79" s="852"/>
      <c r="J79" s="745"/>
    </row>
    <row r="80" spans="1:10" s="737" customFormat="1" ht="12.75" customHeight="1">
      <c r="A80" s="1030"/>
      <c r="B80" s="773"/>
      <c r="C80" s="870"/>
      <c r="D80" s="1025"/>
      <c r="E80" s="1015"/>
      <c r="F80" s="1017"/>
      <c r="G80" s="1017"/>
      <c r="H80" s="851"/>
      <c r="I80" s="852"/>
      <c r="J80" s="745"/>
    </row>
    <row r="81" spans="1:10" s="737" customFormat="1" ht="36">
      <c r="A81" s="745" t="str">
        <f>$B$79</f>
        <v>IV.</v>
      </c>
      <c r="B81" s="759">
        <f>COUNT($A$78:B80)+1</f>
        <v>1</v>
      </c>
      <c r="C81" s="822" t="s">
        <v>836</v>
      </c>
      <c r="D81" s="746" t="s">
        <v>731</v>
      </c>
      <c r="E81" s="747">
        <v>125</v>
      </c>
      <c r="F81" s="748"/>
      <c r="G81" s="748">
        <f>E81*F81</f>
        <v>0</v>
      </c>
      <c r="H81" s="851"/>
      <c r="I81" s="852"/>
      <c r="J81" s="745"/>
    </row>
    <row r="82" spans="1:10" s="737" customFormat="1">
      <c r="A82" s="745"/>
      <c r="B82" s="759"/>
      <c r="C82" s="822"/>
      <c r="D82" s="746"/>
      <c r="E82" s="747"/>
      <c r="F82" s="748"/>
      <c r="G82" s="748"/>
      <c r="H82" s="851"/>
      <c r="I82" s="852"/>
      <c r="J82" s="745"/>
    </row>
    <row r="83" spans="1:10" s="737" customFormat="1" ht="36">
      <c r="A83" s="745" t="str">
        <f>$B$79</f>
        <v>IV.</v>
      </c>
      <c r="B83" s="759">
        <f>COUNT($A$78:B82)+1</f>
        <v>2</v>
      </c>
      <c r="C83" s="822" t="s">
        <v>837</v>
      </c>
      <c r="D83" s="746" t="s">
        <v>731</v>
      </c>
      <c r="E83" s="747">
        <v>270</v>
      </c>
      <c r="F83" s="748"/>
      <c r="G83" s="748">
        <f>E83*F83</f>
        <v>0</v>
      </c>
      <c r="H83" s="851"/>
      <c r="I83" s="852"/>
      <c r="J83" s="745"/>
    </row>
    <row r="84" spans="1:10" s="737" customFormat="1" ht="12" customHeight="1">
      <c r="A84" s="1018"/>
      <c r="B84" s="759"/>
      <c r="C84" s="822"/>
      <c r="D84" s="746"/>
      <c r="E84" s="747"/>
      <c r="F84" s="748"/>
      <c r="G84" s="748"/>
      <c r="H84" s="851"/>
      <c r="I84" s="852"/>
      <c r="J84" s="745"/>
    </row>
    <row r="85" spans="1:10" s="737" customFormat="1" ht="36">
      <c r="A85" s="745" t="str">
        <f>$B$79</f>
        <v>IV.</v>
      </c>
      <c r="B85" s="759">
        <f>COUNT($A$78:B84)+1</f>
        <v>3</v>
      </c>
      <c r="C85" s="822" t="s">
        <v>838</v>
      </c>
      <c r="D85" s="746" t="s">
        <v>731</v>
      </c>
      <c r="E85" s="747">
        <v>17</v>
      </c>
      <c r="F85" s="748"/>
      <c r="G85" s="748">
        <f>E85*F85</f>
        <v>0</v>
      </c>
      <c r="H85" s="851"/>
      <c r="I85" s="852"/>
      <c r="J85" s="745"/>
    </row>
    <row r="86" spans="1:10" s="737" customFormat="1">
      <c r="A86" s="745"/>
      <c r="B86" s="759"/>
      <c r="C86" s="822"/>
      <c r="D86" s="746"/>
      <c r="E86" s="747"/>
      <c r="F86" s="748"/>
      <c r="G86" s="748"/>
      <c r="H86" s="851"/>
      <c r="I86" s="852"/>
      <c r="J86" s="745"/>
    </row>
    <row r="87" spans="1:10" s="737" customFormat="1" ht="36">
      <c r="A87" s="745" t="str">
        <f>$B$79</f>
        <v>IV.</v>
      </c>
      <c r="B87" s="759">
        <f>COUNT($A$78:B86)+1</f>
        <v>4</v>
      </c>
      <c r="C87" s="822" t="s">
        <v>839</v>
      </c>
      <c r="D87" s="746" t="s">
        <v>731</v>
      </c>
      <c r="E87" s="747">
        <v>14</v>
      </c>
      <c r="F87" s="748"/>
      <c r="G87" s="748">
        <f>E87*F87</f>
        <v>0</v>
      </c>
      <c r="H87" s="851"/>
      <c r="I87" s="852"/>
      <c r="J87" s="745"/>
    </row>
    <row r="88" spans="1:10" s="737" customFormat="1" ht="12" customHeight="1">
      <c r="A88" s="1018"/>
      <c r="B88" s="759"/>
      <c r="C88" s="822"/>
      <c r="D88" s="746"/>
      <c r="E88" s="747"/>
      <c r="F88" s="748"/>
      <c r="G88" s="748"/>
      <c r="H88" s="851"/>
      <c r="I88" s="852"/>
      <c r="J88" s="745"/>
    </row>
    <row r="89" spans="1:10" s="737" customFormat="1" ht="36">
      <c r="A89" s="745" t="str">
        <f>$B$79</f>
        <v>IV.</v>
      </c>
      <c r="B89" s="759" t="s">
        <v>824</v>
      </c>
      <c r="C89" s="822" t="s">
        <v>840</v>
      </c>
      <c r="D89" s="746" t="s">
        <v>731</v>
      </c>
      <c r="E89" s="747">
        <v>219</v>
      </c>
      <c r="F89" s="748"/>
      <c r="G89" s="748">
        <f>E89*F89</f>
        <v>0</v>
      </c>
      <c r="H89" s="851"/>
      <c r="I89" s="852"/>
      <c r="J89" s="745"/>
    </row>
    <row r="90" spans="1:10" s="737" customFormat="1" ht="12" customHeight="1">
      <c r="A90" s="1018"/>
      <c r="B90" s="759"/>
      <c r="C90" s="822"/>
      <c r="D90" s="746"/>
      <c r="E90" s="747"/>
      <c r="F90" s="748"/>
      <c r="G90" s="748"/>
      <c r="H90" s="851"/>
      <c r="I90" s="852"/>
      <c r="J90" s="745"/>
    </row>
    <row r="91" spans="1:10" s="737" customFormat="1" ht="12" customHeight="1">
      <c r="A91" s="745" t="str">
        <f>$B$79</f>
        <v>IV.</v>
      </c>
      <c r="B91" s="759" t="s">
        <v>751</v>
      </c>
      <c r="C91" s="1020" t="s">
        <v>841</v>
      </c>
      <c r="D91" s="746" t="s">
        <v>731</v>
      </c>
      <c r="E91" s="747">
        <v>426</v>
      </c>
      <c r="F91" s="748"/>
      <c r="G91" s="748">
        <f>E91*F91</f>
        <v>0</v>
      </c>
      <c r="H91" s="851"/>
      <c r="I91" s="852"/>
      <c r="J91" s="745"/>
    </row>
    <row r="92" spans="1:10" s="737" customFormat="1" ht="12" customHeight="1">
      <c r="A92" s="1018"/>
      <c r="B92" s="759"/>
      <c r="C92" s="822"/>
      <c r="D92" s="746"/>
      <c r="E92" s="747"/>
      <c r="F92" s="748"/>
      <c r="G92" s="748"/>
      <c r="H92" s="851"/>
      <c r="I92" s="852"/>
      <c r="J92" s="745"/>
    </row>
    <row r="93" spans="1:10" s="737" customFormat="1" ht="25.5">
      <c r="A93" s="745" t="str">
        <f>$B$79</f>
        <v>IV.</v>
      </c>
      <c r="B93" s="759" t="s">
        <v>753</v>
      </c>
      <c r="C93" s="1020" t="s">
        <v>842</v>
      </c>
      <c r="D93" s="746" t="s">
        <v>731</v>
      </c>
      <c r="E93" s="747">
        <v>426</v>
      </c>
      <c r="F93" s="748"/>
      <c r="G93" s="748">
        <f>E93*F93</f>
        <v>0</v>
      </c>
      <c r="H93" s="851"/>
      <c r="I93" s="852"/>
      <c r="J93" s="745"/>
    </row>
    <row r="94" spans="1:10" s="737" customFormat="1">
      <c r="A94" s="758"/>
      <c r="B94" s="759"/>
      <c r="C94" s="822"/>
      <c r="D94" s="1027"/>
      <c r="E94" s="780"/>
      <c r="F94" s="748"/>
      <c r="G94" s="748"/>
      <c r="H94" s="851"/>
      <c r="I94" s="852"/>
      <c r="J94" s="745"/>
    </row>
    <row r="95" spans="1:10" s="737" customFormat="1" ht="26.25" thickBot="1">
      <c r="A95" s="770"/>
      <c r="B95" s="1031"/>
      <c r="C95" s="882" t="str">
        <f>CONCATENATE(B79," ",C79," - SKUPAJ:")</f>
        <v>IV. DOBAVA IN MONTAŽA CEVNEGA MATERIALA - SKUPAJ:</v>
      </c>
      <c r="D95" s="225"/>
      <c r="E95" s="1032"/>
      <c r="F95" s="225"/>
      <c r="G95" s="859">
        <f>SUM(G81:G93)</f>
        <v>0</v>
      </c>
      <c r="H95" s="851"/>
      <c r="I95" s="852"/>
      <c r="J95" s="745"/>
    </row>
    <row r="96" spans="1:10" s="737" customFormat="1">
      <c r="A96" s="1034"/>
      <c r="B96" s="1035"/>
      <c r="C96" s="875"/>
      <c r="D96" s="844"/>
      <c r="E96" s="1040"/>
      <c r="F96" s="844"/>
      <c r="G96" s="843"/>
      <c r="H96" s="851"/>
      <c r="I96" s="852"/>
      <c r="J96" s="745"/>
    </row>
    <row r="97" spans="1:10" s="737" customFormat="1">
      <c r="A97" s="1034"/>
      <c r="B97" s="1035"/>
      <c r="C97" s="875"/>
      <c r="D97" s="844"/>
      <c r="E97" s="1040"/>
      <c r="F97" s="844"/>
      <c r="G97" s="843"/>
      <c r="H97" s="851"/>
      <c r="I97" s="852"/>
      <c r="J97" s="745"/>
    </row>
    <row r="98" spans="1:10" s="845" customFormat="1">
      <c r="A98" s="846"/>
      <c r="B98" s="1021"/>
      <c r="C98" s="847"/>
      <c r="D98" s="1022"/>
      <c r="E98" s="1023"/>
      <c r="F98" s="849"/>
      <c r="G98" s="849"/>
    </row>
    <row r="99" spans="1:10" s="845" customFormat="1" ht="15">
      <c r="A99" s="841"/>
      <c r="C99" s="1041" t="s">
        <v>3571</v>
      </c>
      <c r="D99" s="844"/>
      <c r="E99" s="1040"/>
      <c r="F99" s="844"/>
      <c r="G99" s="1043">
        <f>G15+G41+G77+G95</f>
        <v>0</v>
      </c>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F3324-83DE-4DA6-8DFF-D52D7528C3C3}">
  <sheetPr>
    <tabColor theme="6"/>
  </sheetPr>
  <dimension ref="A1:K83"/>
  <sheetViews>
    <sheetView view="pageBreakPreview" zoomScaleNormal="100" zoomScaleSheetLayoutView="100" workbookViewId="0">
      <selection activeCell="C77" sqref="C77"/>
    </sheetView>
  </sheetViews>
  <sheetFormatPr defaultColWidth="9.140625" defaultRowHeight="12.75"/>
  <cols>
    <col min="1" max="1" width="3" style="286" customWidth="1"/>
    <col min="2" max="2" width="4.42578125" style="286" customWidth="1"/>
    <col min="3" max="3" width="43.7109375" style="287" customWidth="1"/>
    <col min="4" max="4" width="6.28515625" style="588" customWidth="1"/>
    <col min="5" max="5" width="7.5703125" style="589" customWidth="1"/>
    <col min="6" max="6" width="10.28515625" style="595" customWidth="1"/>
    <col min="7" max="7" width="13.28515625" style="595" customWidth="1"/>
    <col min="8" max="8" width="20.42578125" style="286" customWidth="1"/>
    <col min="9" max="9" width="12.28515625" style="286" customWidth="1"/>
    <col min="10" max="10" width="11.7109375" style="304" customWidth="1"/>
    <col min="11" max="11" width="8" style="286" customWidth="1"/>
    <col min="12" max="12" width="9.85546875" style="286" customWidth="1"/>
    <col min="13" max="13" width="10.140625" style="286" customWidth="1"/>
    <col min="14" max="14" width="9.140625" style="286"/>
    <col min="15" max="15" width="9" style="286" customWidth="1"/>
    <col min="16" max="255" width="9.140625" style="286"/>
    <col min="256" max="256" width="3" style="286" customWidth="1"/>
    <col min="257" max="257" width="4.42578125" style="286" customWidth="1"/>
    <col min="258" max="258" width="43.7109375" style="286" customWidth="1"/>
    <col min="259" max="259" width="6.28515625" style="286" customWidth="1"/>
    <col min="260" max="260" width="7.5703125" style="286" customWidth="1"/>
    <col min="261" max="261" width="10.28515625" style="286" customWidth="1"/>
    <col min="262" max="262" width="13.28515625" style="286" customWidth="1"/>
    <col min="263" max="265" width="0" style="286" hidden="1" customWidth="1"/>
    <col min="266" max="266" width="11.7109375" style="286" customWidth="1"/>
    <col min="267" max="267" width="8" style="286" customWidth="1"/>
    <col min="268" max="268" width="9.85546875" style="286" customWidth="1"/>
    <col min="269" max="269" width="10.140625" style="286" customWidth="1"/>
    <col min="270" max="270" width="9.140625" style="286"/>
    <col min="271" max="271" width="9" style="286" customWidth="1"/>
    <col min="272" max="511" width="9.140625" style="286"/>
    <col min="512" max="512" width="3" style="286" customWidth="1"/>
    <col min="513" max="513" width="4.42578125" style="286" customWidth="1"/>
    <col min="514" max="514" width="43.7109375" style="286" customWidth="1"/>
    <col min="515" max="515" width="6.28515625" style="286" customWidth="1"/>
    <col min="516" max="516" width="7.5703125" style="286" customWidth="1"/>
    <col min="517" max="517" width="10.28515625" style="286" customWidth="1"/>
    <col min="518" max="518" width="13.28515625" style="286" customWidth="1"/>
    <col min="519" max="521" width="0" style="286" hidden="1" customWidth="1"/>
    <col min="522" max="522" width="11.7109375" style="286" customWidth="1"/>
    <col min="523" max="523" width="8" style="286" customWidth="1"/>
    <col min="524" max="524" width="9.85546875" style="286" customWidth="1"/>
    <col min="525" max="525" width="10.140625" style="286" customWidth="1"/>
    <col min="526" max="526" width="9.140625" style="286"/>
    <col min="527" max="527" width="9" style="286" customWidth="1"/>
    <col min="528" max="767" width="9.140625" style="286"/>
    <col min="768" max="768" width="3" style="286" customWidth="1"/>
    <col min="769" max="769" width="4.42578125" style="286" customWidth="1"/>
    <col min="770" max="770" width="43.7109375" style="286" customWidth="1"/>
    <col min="771" max="771" width="6.28515625" style="286" customWidth="1"/>
    <col min="772" max="772" width="7.5703125" style="286" customWidth="1"/>
    <col min="773" max="773" width="10.28515625" style="286" customWidth="1"/>
    <col min="774" max="774" width="13.28515625" style="286" customWidth="1"/>
    <col min="775" max="777" width="0" style="286" hidden="1" customWidth="1"/>
    <col min="778" max="778" width="11.7109375" style="286" customWidth="1"/>
    <col min="779" max="779" width="8" style="286" customWidth="1"/>
    <col min="780" max="780" width="9.85546875" style="286" customWidth="1"/>
    <col min="781" max="781" width="10.140625" style="286" customWidth="1"/>
    <col min="782" max="782" width="9.140625" style="286"/>
    <col min="783" max="783" width="9" style="286" customWidth="1"/>
    <col min="784" max="1023" width="9.140625" style="286"/>
    <col min="1024" max="1024" width="3" style="286" customWidth="1"/>
    <col min="1025" max="1025" width="4.42578125" style="286" customWidth="1"/>
    <col min="1026" max="1026" width="43.7109375" style="286" customWidth="1"/>
    <col min="1027" max="1027" width="6.28515625" style="286" customWidth="1"/>
    <col min="1028" max="1028" width="7.5703125" style="286" customWidth="1"/>
    <col min="1029" max="1029" width="10.28515625" style="286" customWidth="1"/>
    <col min="1030" max="1030" width="13.28515625" style="286" customWidth="1"/>
    <col min="1031" max="1033" width="0" style="286" hidden="1" customWidth="1"/>
    <col min="1034" max="1034" width="11.7109375" style="286" customWidth="1"/>
    <col min="1035" max="1035" width="8" style="286" customWidth="1"/>
    <col min="1036" max="1036" width="9.85546875" style="286" customWidth="1"/>
    <col min="1037" max="1037" width="10.140625" style="286" customWidth="1"/>
    <col min="1038" max="1038" width="9.140625" style="286"/>
    <col min="1039" max="1039" width="9" style="286" customWidth="1"/>
    <col min="1040" max="1279" width="9.140625" style="286"/>
    <col min="1280" max="1280" width="3" style="286" customWidth="1"/>
    <col min="1281" max="1281" width="4.42578125" style="286" customWidth="1"/>
    <col min="1282" max="1282" width="43.7109375" style="286" customWidth="1"/>
    <col min="1283" max="1283" width="6.28515625" style="286" customWidth="1"/>
    <col min="1284" max="1284" width="7.5703125" style="286" customWidth="1"/>
    <col min="1285" max="1285" width="10.28515625" style="286" customWidth="1"/>
    <col min="1286" max="1286" width="13.28515625" style="286" customWidth="1"/>
    <col min="1287" max="1289" width="0" style="286" hidden="1" customWidth="1"/>
    <col min="1290" max="1290" width="11.7109375" style="286" customWidth="1"/>
    <col min="1291" max="1291" width="8" style="286" customWidth="1"/>
    <col min="1292" max="1292" width="9.85546875" style="286" customWidth="1"/>
    <col min="1293" max="1293" width="10.140625" style="286" customWidth="1"/>
    <col min="1294" max="1294" width="9.140625" style="286"/>
    <col min="1295" max="1295" width="9" style="286" customWidth="1"/>
    <col min="1296" max="1535" width="9.140625" style="286"/>
    <col min="1536" max="1536" width="3" style="286" customWidth="1"/>
    <col min="1537" max="1537" width="4.42578125" style="286" customWidth="1"/>
    <col min="1538" max="1538" width="43.7109375" style="286" customWidth="1"/>
    <col min="1539" max="1539" width="6.28515625" style="286" customWidth="1"/>
    <col min="1540" max="1540" width="7.5703125" style="286" customWidth="1"/>
    <col min="1541" max="1541" width="10.28515625" style="286" customWidth="1"/>
    <col min="1542" max="1542" width="13.28515625" style="286" customWidth="1"/>
    <col min="1543" max="1545" width="0" style="286" hidden="1" customWidth="1"/>
    <col min="1546" max="1546" width="11.7109375" style="286" customWidth="1"/>
    <col min="1547" max="1547" width="8" style="286" customWidth="1"/>
    <col min="1548" max="1548" width="9.85546875" style="286" customWidth="1"/>
    <col min="1549" max="1549" width="10.140625" style="286" customWidth="1"/>
    <col min="1550" max="1550" width="9.140625" style="286"/>
    <col min="1551" max="1551" width="9" style="286" customWidth="1"/>
    <col min="1552" max="1791" width="9.140625" style="286"/>
    <col min="1792" max="1792" width="3" style="286" customWidth="1"/>
    <col min="1793" max="1793" width="4.42578125" style="286" customWidth="1"/>
    <col min="1794" max="1794" width="43.7109375" style="286" customWidth="1"/>
    <col min="1795" max="1795" width="6.28515625" style="286" customWidth="1"/>
    <col min="1796" max="1796" width="7.5703125" style="286" customWidth="1"/>
    <col min="1797" max="1797" width="10.28515625" style="286" customWidth="1"/>
    <col min="1798" max="1798" width="13.28515625" style="286" customWidth="1"/>
    <col min="1799" max="1801" width="0" style="286" hidden="1" customWidth="1"/>
    <col min="1802" max="1802" width="11.7109375" style="286" customWidth="1"/>
    <col min="1803" max="1803" width="8" style="286" customWidth="1"/>
    <col min="1804" max="1804" width="9.85546875" style="286" customWidth="1"/>
    <col min="1805" max="1805" width="10.140625" style="286" customWidth="1"/>
    <col min="1806" max="1806" width="9.140625" style="286"/>
    <col min="1807" max="1807" width="9" style="286" customWidth="1"/>
    <col min="1808" max="2047" width="9.140625" style="286"/>
    <col min="2048" max="2048" width="3" style="286" customWidth="1"/>
    <col min="2049" max="2049" width="4.42578125" style="286" customWidth="1"/>
    <col min="2050" max="2050" width="43.7109375" style="286" customWidth="1"/>
    <col min="2051" max="2051" width="6.28515625" style="286" customWidth="1"/>
    <col min="2052" max="2052" width="7.5703125" style="286" customWidth="1"/>
    <col min="2053" max="2053" width="10.28515625" style="286" customWidth="1"/>
    <col min="2054" max="2054" width="13.28515625" style="286" customWidth="1"/>
    <col min="2055" max="2057" width="0" style="286" hidden="1" customWidth="1"/>
    <col min="2058" max="2058" width="11.7109375" style="286" customWidth="1"/>
    <col min="2059" max="2059" width="8" style="286" customWidth="1"/>
    <col min="2060" max="2060" width="9.85546875" style="286" customWidth="1"/>
    <col min="2061" max="2061" width="10.140625" style="286" customWidth="1"/>
    <col min="2062" max="2062" width="9.140625" style="286"/>
    <col min="2063" max="2063" width="9" style="286" customWidth="1"/>
    <col min="2064" max="2303" width="9.140625" style="286"/>
    <col min="2304" max="2304" width="3" style="286" customWidth="1"/>
    <col min="2305" max="2305" width="4.42578125" style="286" customWidth="1"/>
    <col min="2306" max="2306" width="43.7109375" style="286" customWidth="1"/>
    <col min="2307" max="2307" width="6.28515625" style="286" customWidth="1"/>
    <col min="2308" max="2308" width="7.5703125" style="286" customWidth="1"/>
    <col min="2309" max="2309" width="10.28515625" style="286" customWidth="1"/>
    <col min="2310" max="2310" width="13.28515625" style="286" customWidth="1"/>
    <col min="2311" max="2313" width="0" style="286" hidden="1" customWidth="1"/>
    <col min="2314" max="2314" width="11.7109375" style="286" customWidth="1"/>
    <col min="2315" max="2315" width="8" style="286" customWidth="1"/>
    <col min="2316" max="2316" width="9.85546875" style="286" customWidth="1"/>
    <col min="2317" max="2317" width="10.140625" style="286" customWidth="1"/>
    <col min="2318" max="2318" width="9.140625" style="286"/>
    <col min="2319" max="2319" width="9" style="286" customWidth="1"/>
    <col min="2320" max="2559" width="9.140625" style="286"/>
    <col min="2560" max="2560" width="3" style="286" customWidth="1"/>
    <col min="2561" max="2561" width="4.42578125" style="286" customWidth="1"/>
    <col min="2562" max="2562" width="43.7109375" style="286" customWidth="1"/>
    <col min="2563" max="2563" width="6.28515625" style="286" customWidth="1"/>
    <col min="2564" max="2564" width="7.5703125" style="286" customWidth="1"/>
    <col min="2565" max="2565" width="10.28515625" style="286" customWidth="1"/>
    <col min="2566" max="2566" width="13.28515625" style="286" customWidth="1"/>
    <col min="2567" max="2569" width="0" style="286" hidden="1" customWidth="1"/>
    <col min="2570" max="2570" width="11.7109375" style="286" customWidth="1"/>
    <col min="2571" max="2571" width="8" style="286" customWidth="1"/>
    <col min="2572" max="2572" width="9.85546875" style="286" customWidth="1"/>
    <col min="2573" max="2573" width="10.140625" style="286" customWidth="1"/>
    <col min="2574" max="2574" width="9.140625" style="286"/>
    <col min="2575" max="2575" width="9" style="286" customWidth="1"/>
    <col min="2576" max="2815" width="9.140625" style="286"/>
    <col min="2816" max="2816" width="3" style="286" customWidth="1"/>
    <col min="2817" max="2817" width="4.42578125" style="286" customWidth="1"/>
    <col min="2818" max="2818" width="43.7109375" style="286" customWidth="1"/>
    <col min="2819" max="2819" width="6.28515625" style="286" customWidth="1"/>
    <col min="2820" max="2820" width="7.5703125" style="286" customWidth="1"/>
    <col min="2821" max="2821" width="10.28515625" style="286" customWidth="1"/>
    <col min="2822" max="2822" width="13.28515625" style="286" customWidth="1"/>
    <col min="2823" max="2825" width="0" style="286" hidden="1" customWidth="1"/>
    <col min="2826" max="2826" width="11.7109375" style="286" customWidth="1"/>
    <col min="2827" max="2827" width="8" style="286" customWidth="1"/>
    <col min="2828" max="2828" width="9.85546875" style="286" customWidth="1"/>
    <col min="2829" max="2829" width="10.140625" style="286" customWidth="1"/>
    <col min="2830" max="2830" width="9.140625" style="286"/>
    <col min="2831" max="2831" width="9" style="286" customWidth="1"/>
    <col min="2832" max="3071" width="9.140625" style="286"/>
    <col min="3072" max="3072" width="3" style="286" customWidth="1"/>
    <col min="3073" max="3073" width="4.42578125" style="286" customWidth="1"/>
    <col min="3074" max="3074" width="43.7109375" style="286" customWidth="1"/>
    <col min="3075" max="3075" width="6.28515625" style="286" customWidth="1"/>
    <col min="3076" max="3076" width="7.5703125" style="286" customWidth="1"/>
    <col min="3077" max="3077" width="10.28515625" style="286" customWidth="1"/>
    <col min="3078" max="3078" width="13.28515625" style="286" customWidth="1"/>
    <col min="3079" max="3081" width="0" style="286" hidden="1" customWidth="1"/>
    <col min="3082" max="3082" width="11.7109375" style="286" customWidth="1"/>
    <col min="3083" max="3083" width="8" style="286" customWidth="1"/>
    <col min="3084" max="3084" width="9.85546875" style="286" customWidth="1"/>
    <col min="3085" max="3085" width="10.140625" style="286" customWidth="1"/>
    <col min="3086" max="3086" width="9.140625" style="286"/>
    <col min="3087" max="3087" width="9" style="286" customWidth="1"/>
    <col min="3088" max="3327" width="9.140625" style="286"/>
    <col min="3328" max="3328" width="3" style="286" customWidth="1"/>
    <col min="3329" max="3329" width="4.42578125" style="286" customWidth="1"/>
    <col min="3330" max="3330" width="43.7109375" style="286" customWidth="1"/>
    <col min="3331" max="3331" width="6.28515625" style="286" customWidth="1"/>
    <col min="3332" max="3332" width="7.5703125" style="286" customWidth="1"/>
    <col min="3333" max="3333" width="10.28515625" style="286" customWidth="1"/>
    <col min="3334" max="3334" width="13.28515625" style="286" customWidth="1"/>
    <col min="3335" max="3337" width="0" style="286" hidden="1" customWidth="1"/>
    <col min="3338" max="3338" width="11.7109375" style="286" customWidth="1"/>
    <col min="3339" max="3339" width="8" style="286" customWidth="1"/>
    <col min="3340" max="3340" width="9.85546875" style="286" customWidth="1"/>
    <col min="3341" max="3341" width="10.140625" style="286" customWidth="1"/>
    <col min="3342" max="3342" width="9.140625" style="286"/>
    <col min="3343" max="3343" width="9" style="286" customWidth="1"/>
    <col min="3344" max="3583" width="9.140625" style="286"/>
    <col min="3584" max="3584" width="3" style="286" customWidth="1"/>
    <col min="3585" max="3585" width="4.42578125" style="286" customWidth="1"/>
    <col min="3586" max="3586" width="43.7109375" style="286" customWidth="1"/>
    <col min="3587" max="3587" width="6.28515625" style="286" customWidth="1"/>
    <col min="3588" max="3588" width="7.5703125" style="286" customWidth="1"/>
    <col min="3589" max="3589" width="10.28515625" style="286" customWidth="1"/>
    <col min="3590" max="3590" width="13.28515625" style="286" customWidth="1"/>
    <col min="3591" max="3593" width="0" style="286" hidden="1" customWidth="1"/>
    <col min="3594" max="3594" width="11.7109375" style="286" customWidth="1"/>
    <col min="3595" max="3595" width="8" style="286" customWidth="1"/>
    <col min="3596" max="3596" width="9.85546875" style="286" customWidth="1"/>
    <col min="3597" max="3597" width="10.140625" style="286" customWidth="1"/>
    <col min="3598" max="3598" width="9.140625" style="286"/>
    <col min="3599" max="3599" width="9" style="286" customWidth="1"/>
    <col min="3600" max="3839" width="9.140625" style="286"/>
    <col min="3840" max="3840" width="3" style="286" customWidth="1"/>
    <col min="3841" max="3841" width="4.42578125" style="286" customWidth="1"/>
    <col min="3842" max="3842" width="43.7109375" style="286" customWidth="1"/>
    <col min="3843" max="3843" width="6.28515625" style="286" customWidth="1"/>
    <col min="3844" max="3844" width="7.5703125" style="286" customWidth="1"/>
    <col min="3845" max="3845" width="10.28515625" style="286" customWidth="1"/>
    <col min="3846" max="3846" width="13.28515625" style="286" customWidth="1"/>
    <col min="3847" max="3849" width="0" style="286" hidden="1" customWidth="1"/>
    <col min="3850" max="3850" width="11.7109375" style="286" customWidth="1"/>
    <col min="3851" max="3851" width="8" style="286" customWidth="1"/>
    <col min="3852" max="3852" width="9.85546875" style="286" customWidth="1"/>
    <col min="3853" max="3853" width="10.140625" style="286" customWidth="1"/>
    <col min="3854" max="3854" width="9.140625" style="286"/>
    <col min="3855" max="3855" width="9" style="286" customWidth="1"/>
    <col min="3856" max="4095" width="9.140625" style="286"/>
    <col min="4096" max="4096" width="3" style="286" customWidth="1"/>
    <col min="4097" max="4097" width="4.42578125" style="286" customWidth="1"/>
    <col min="4098" max="4098" width="43.7109375" style="286" customWidth="1"/>
    <col min="4099" max="4099" width="6.28515625" style="286" customWidth="1"/>
    <col min="4100" max="4100" width="7.5703125" style="286" customWidth="1"/>
    <col min="4101" max="4101" width="10.28515625" style="286" customWidth="1"/>
    <col min="4102" max="4102" width="13.28515625" style="286" customWidth="1"/>
    <col min="4103" max="4105" width="0" style="286" hidden="1" customWidth="1"/>
    <col min="4106" max="4106" width="11.7109375" style="286" customWidth="1"/>
    <col min="4107" max="4107" width="8" style="286" customWidth="1"/>
    <col min="4108" max="4108" width="9.85546875" style="286" customWidth="1"/>
    <col min="4109" max="4109" width="10.140625" style="286" customWidth="1"/>
    <col min="4110" max="4110" width="9.140625" style="286"/>
    <col min="4111" max="4111" width="9" style="286" customWidth="1"/>
    <col min="4112" max="4351" width="9.140625" style="286"/>
    <col min="4352" max="4352" width="3" style="286" customWidth="1"/>
    <col min="4353" max="4353" width="4.42578125" style="286" customWidth="1"/>
    <col min="4354" max="4354" width="43.7109375" style="286" customWidth="1"/>
    <col min="4355" max="4355" width="6.28515625" style="286" customWidth="1"/>
    <col min="4356" max="4356" width="7.5703125" style="286" customWidth="1"/>
    <col min="4357" max="4357" width="10.28515625" style="286" customWidth="1"/>
    <col min="4358" max="4358" width="13.28515625" style="286" customWidth="1"/>
    <col min="4359" max="4361" width="0" style="286" hidden="1" customWidth="1"/>
    <col min="4362" max="4362" width="11.7109375" style="286" customWidth="1"/>
    <col min="4363" max="4363" width="8" style="286" customWidth="1"/>
    <col min="4364" max="4364" width="9.85546875" style="286" customWidth="1"/>
    <col min="4365" max="4365" width="10.140625" style="286" customWidth="1"/>
    <col min="4366" max="4366" width="9.140625" style="286"/>
    <col min="4367" max="4367" width="9" style="286" customWidth="1"/>
    <col min="4368" max="4607" width="9.140625" style="286"/>
    <col min="4608" max="4608" width="3" style="286" customWidth="1"/>
    <col min="4609" max="4609" width="4.42578125" style="286" customWidth="1"/>
    <col min="4610" max="4610" width="43.7109375" style="286" customWidth="1"/>
    <col min="4611" max="4611" width="6.28515625" style="286" customWidth="1"/>
    <col min="4612" max="4612" width="7.5703125" style="286" customWidth="1"/>
    <col min="4613" max="4613" width="10.28515625" style="286" customWidth="1"/>
    <col min="4614" max="4614" width="13.28515625" style="286" customWidth="1"/>
    <col min="4615" max="4617" width="0" style="286" hidden="1" customWidth="1"/>
    <col min="4618" max="4618" width="11.7109375" style="286" customWidth="1"/>
    <col min="4619" max="4619" width="8" style="286" customWidth="1"/>
    <col min="4620" max="4620" width="9.85546875" style="286" customWidth="1"/>
    <col min="4621" max="4621" width="10.140625" style="286" customWidth="1"/>
    <col min="4622" max="4622" width="9.140625" style="286"/>
    <col min="4623" max="4623" width="9" style="286" customWidth="1"/>
    <col min="4624" max="4863" width="9.140625" style="286"/>
    <col min="4864" max="4864" width="3" style="286" customWidth="1"/>
    <col min="4865" max="4865" width="4.42578125" style="286" customWidth="1"/>
    <col min="4866" max="4866" width="43.7109375" style="286" customWidth="1"/>
    <col min="4867" max="4867" width="6.28515625" style="286" customWidth="1"/>
    <col min="4868" max="4868" width="7.5703125" style="286" customWidth="1"/>
    <col min="4869" max="4869" width="10.28515625" style="286" customWidth="1"/>
    <col min="4870" max="4870" width="13.28515625" style="286" customWidth="1"/>
    <col min="4871" max="4873" width="0" style="286" hidden="1" customWidth="1"/>
    <col min="4874" max="4874" width="11.7109375" style="286" customWidth="1"/>
    <col min="4875" max="4875" width="8" style="286" customWidth="1"/>
    <col min="4876" max="4876" width="9.85546875" style="286" customWidth="1"/>
    <col min="4877" max="4877" width="10.140625" style="286" customWidth="1"/>
    <col min="4878" max="4878" width="9.140625" style="286"/>
    <col min="4879" max="4879" width="9" style="286" customWidth="1"/>
    <col min="4880" max="5119" width="9.140625" style="286"/>
    <col min="5120" max="5120" width="3" style="286" customWidth="1"/>
    <col min="5121" max="5121" width="4.42578125" style="286" customWidth="1"/>
    <col min="5122" max="5122" width="43.7109375" style="286" customWidth="1"/>
    <col min="5123" max="5123" width="6.28515625" style="286" customWidth="1"/>
    <col min="5124" max="5124" width="7.5703125" style="286" customWidth="1"/>
    <col min="5125" max="5125" width="10.28515625" style="286" customWidth="1"/>
    <col min="5126" max="5126" width="13.28515625" style="286" customWidth="1"/>
    <col min="5127" max="5129" width="0" style="286" hidden="1" customWidth="1"/>
    <col min="5130" max="5130" width="11.7109375" style="286" customWidth="1"/>
    <col min="5131" max="5131" width="8" style="286" customWidth="1"/>
    <col min="5132" max="5132" width="9.85546875" style="286" customWidth="1"/>
    <col min="5133" max="5133" width="10.140625" style="286" customWidth="1"/>
    <col min="5134" max="5134" width="9.140625" style="286"/>
    <col min="5135" max="5135" width="9" style="286" customWidth="1"/>
    <col min="5136" max="5375" width="9.140625" style="286"/>
    <col min="5376" max="5376" width="3" style="286" customWidth="1"/>
    <col min="5377" max="5377" width="4.42578125" style="286" customWidth="1"/>
    <col min="5378" max="5378" width="43.7109375" style="286" customWidth="1"/>
    <col min="5379" max="5379" width="6.28515625" style="286" customWidth="1"/>
    <col min="5380" max="5380" width="7.5703125" style="286" customWidth="1"/>
    <col min="5381" max="5381" width="10.28515625" style="286" customWidth="1"/>
    <col min="5382" max="5382" width="13.28515625" style="286" customWidth="1"/>
    <col min="5383" max="5385" width="0" style="286" hidden="1" customWidth="1"/>
    <col min="5386" max="5386" width="11.7109375" style="286" customWidth="1"/>
    <col min="5387" max="5387" width="8" style="286" customWidth="1"/>
    <col min="5388" max="5388" width="9.85546875" style="286" customWidth="1"/>
    <col min="5389" max="5389" width="10.140625" style="286" customWidth="1"/>
    <col min="5390" max="5390" width="9.140625" style="286"/>
    <col min="5391" max="5391" width="9" style="286" customWidth="1"/>
    <col min="5392" max="5631" width="9.140625" style="286"/>
    <col min="5632" max="5632" width="3" style="286" customWidth="1"/>
    <col min="5633" max="5633" width="4.42578125" style="286" customWidth="1"/>
    <col min="5634" max="5634" width="43.7109375" style="286" customWidth="1"/>
    <col min="5635" max="5635" width="6.28515625" style="286" customWidth="1"/>
    <col min="5636" max="5636" width="7.5703125" style="286" customWidth="1"/>
    <col min="5637" max="5637" width="10.28515625" style="286" customWidth="1"/>
    <col min="5638" max="5638" width="13.28515625" style="286" customWidth="1"/>
    <col min="5639" max="5641" width="0" style="286" hidden="1" customWidth="1"/>
    <col min="5642" max="5642" width="11.7109375" style="286" customWidth="1"/>
    <col min="5643" max="5643" width="8" style="286" customWidth="1"/>
    <col min="5644" max="5644" width="9.85546875" style="286" customWidth="1"/>
    <col min="5645" max="5645" width="10.140625" style="286" customWidth="1"/>
    <col min="5646" max="5646" width="9.140625" style="286"/>
    <col min="5647" max="5647" width="9" style="286" customWidth="1"/>
    <col min="5648" max="5887" width="9.140625" style="286"/>
    <col min="5888" max="5888" width="3" style="286" customWidth="1"/>
    <col min="5889" max="5889" width="4.42578125" style="286" customWidth="1"/>
    <col min="5890" max="5890" width="43.7109375" style="286" customWidth="1"/>
    <col min="5891" max="5891" width="6.28515625" style="286" customWidth="1"/>
    <col min="5892" max="5892" width="7.5703125" style="286" customWidth="1"/>
    <col min="5893" max="5893" width="10.28515625" style="286" customWidth="1"/>
    <col min="5894" max="5894" width="13.28515625" style="286" customWidth="1"/>
    <col min="5895" max="5897" width="0" style="286" hidden="1" customWidth="1"/>
    <col min="5898" max="5898" width="11.7109375" style="286" customWidth="1"/>
    <col min="5899" max="5899" width="8" style="286" customWidth="1"/>
    <col min="5900" max="5900" width="9.85546875" style="286" customWidth="1"/>
    <col min="5901" max="5901" width="10.140625" style="286" customWidth="1"/>
    <col min="5902" max="5902" width="9.140625" style="286"/>
    <col min="5903" max="5903" width="9" style="286" customWidth="1"/>
    <col min="5904" max="6143" width="9.140625" style="286"/>
    <col min="6144" max="6144" width="3" style="286" customWidth="1"/>
    <col min="6145" max="6145" width="4.42578125" style="286" customWidth="1"/>
    <col min="6146" max="6146" width="43.7109375" style="286" customWidth="1"/>
    <col min="6147" max="6147" width="6.28515625" style="286" customWidth="1"/>
    <col min="6148" max="6148" width="7.5703125" style="286" customWidth="1"/>
    <col min="6149" max="6149" width="10.28515625" style="286" customWidth="1"/>
    <col min="6150" max="6150" width="13.28515625" style="286" customWidth="1"/>
    <col min="6151" max="6153" width="0" style="286" hidden="1" customWidth="1"/>
    <col min="6154" max="6154" width="11.7109375" style="286" customWidth="1"/>
    <col min="6155" max="6155" width="8" style="286" customWidth="1"/>
    <col min="6156" max="6156" width="9.85546875" style="286" customWidth="1"/>
    <col min="6157" max="6157" width="10.140625" style="286" customWidth="1"/>
    <col min="6158" max="6158" width="9.140625" style="286"/>
    <col min="6159" max="6159" width="9" style="286" customWidth="1"/>
    <col min="6160" max="6399" width="9.140625" style="286"/>
    <col min="6400" max="6400" width="3" style="286" customWidth="1"/>
    <col min="6401" max="6401" width="4.42578125" style="286" customWidth="1"/>
    <col min="6402" max="6402" width="43.7109375" style="286" customWidth="1"/>
    <col min="6403" max="6403" width="6.28515625" style="286" customWidth="1"/>
    <col min="6404" max="6404" width="7.5703125" style="286" customWidth="1"/>
    <col min="6405" max="6405" width="10.28515625" style="286" customWidth="1"/>
    <col min="6406" max="6406" width="13.28515625" style="286" customWidth="1"/>
    <col min="6407" max="6409" width="0" style="286" hidden="1" customWidth="1"/>
    <col min="6410" max="6410" width="11.7109375" style="286" customWidth="1"/>
    <col min="6411" max="6411" width="8" style="286" customWidth="1"/>
    <col min="6412" max="6412" width="9.85546875" style="286" customWidth="1"/>
    <col min="6413" max="6413" width="10.140625" style="286" customWidth="1"/>
    <col min="6414" max="6414" width="9.140625" style="286"/>
    <col min="6415" max="6415" width="9" style="286" customWidth="1"/>
    <col min="6416" max="6655" width="9.140625" style="286"/>
    <col min="6656" max="6656" width="3" style="286" customWidth="1"/>
    <col min="6657" max="6657" width="4.42578125" style="286" customWidth="1"/>
    <col min="6658" max="6658" width="43.7109375" style="286" customWidth="1"/>
    <col min="6659" max="6659" width="6.28515625" style="286" customWidth="1"/>
    <col min="6660" max="6660" width="7.5703125" style="286" customWidth="1"/>
    <col min="6661" max="6661" width="10.28515625" style="286" customWidth="1"/>
    <col min="6662" max="6662" width="13.28515625" style="286" customWidth="1"/>
    <col min="6663" max="6665" width="0" style="286" hidden="1" customWidth="1"/>
    <col min="6666" max="6666" width="11.7109375" style="286" customWidth="1"/>
    <col min="6667" max="6667" width="8" style="286" customWidth="1"/>
    <col min="6668" max="6668" width="9.85546875" style="286" customWidth="1"/>
    <col min="6669" max="6669" width="10.140625" style="286" customWidth="1"/>
    <col min="6670" max="6670" width="9.140625" style="286"/>
    <col min="6671" max="6671" width="9" style="286" customWidth="1"/>
    <col min="6672" max="6911" width="9.140625" style="286"/>
    <col min="6912" max="6912" width="3" style="286" customWidth="1"/>
    <col min="6913" max="6913" width="4.42578125" style="286" customWidth="1"/>
    <col min="6914" max="6914" width="43.7109375" style="286" customWidth="1"/>
    <col min="6915" max="6915" width="6.28515625" style="286" customWidth="1"/>
    <col min="6916" max="6916" width="7.5703125" style="286" customWidth="1"/>
    <col min="6917" max="6917" width="10.28515625" style="286" customWidth="1"/>
    <col min="6918" max="6918" width="13.28515625" style="286" customWidth="1"/>
    <col min="6919" max="6921" width="0" style="286" hidden="1" customWidth="1"/>
    <col min="6922" max="6922" width="11.7109375" style="286" customWidth="1"/>
    <col min="6923" max="6923" width="8" style="286" customWidth="1"/>
    <col min="6924" max="6924" width="9.85546875" style="286" customWidth="1"/>
    <col min="6925" max="6925" width="10.140625" style="286" customWidth="1"/>
    <col min="6926" max="6926" width="9.140625" style="286"/>
    <col min="6927" max="6927" width="9" style="286" customWidth="1"/>
    <col min="6928" max="7167" width="9.140625" style="286"/>
    <col min="7168" max="7168" width="3" style="286" customWidth="1"/>
    <col min="7169" max="7169" width="4.42578125" style="286" customWidth="1"/>
    <col min="7170" max="7170" width="43.7109375" style="286" customWidth="1"/>
    <col min="7171" max="7171" width="6.28515625" style="286" customWidth="1"/>
    <col min="7172" max="7172" width="7.5703125" style="286" customWidth="1"/>
    <col min="7173" max="7173" width="10.28515625" style="286" customWidth="1"/>
    <col min="7174" max="7174" width="13.28515625" style="286" customWidth="1"/>
    <col min="7175" max="7177" width="0" style="286" hidden="1" customWidth="1"/>
    <col min="7178" max="7178" width="11.7109375" style="286" customWidth="1"/>
    <col min="7179" max="7179" width="8" style="286" customWidth="1"/>
    <col min="7180" max="7180" width="9.85546875" style="286" customWidth="1"/>
    <col min="7181" max="7181" width="10.140625" style="286" customWidth="1"/>
    <col min="7182" max="7182" width="9.140625" style="286"/>
    <col min="7183" max="7183" width="9" style="286" customWidth="1"/>
    <col min="7184" max="7423" width="9.140625" style="286"/>
    <col min="7424" max="7424" width="3" style="286" customWidth="1"/>
    <col min="7425" max="7425" width="4.42578125" style="286" customWidth="1"/>
    <col min="7426" max="7426" width="43.7109375" style="286" customWidth="1"/>
    <col min="7427" max="7427" width="6.28515625" style="286" customWidth="1"/>
    <col min="7428" max="7428" width="7.5703125" style="286" customWidth="1"/>
    <col min="7429" max="7429" width="10.28515625" style="286" customWidth="1"/>
    <col min="7430" max="7430" width="13.28515625" style="286" customWidth="1"/>
    <col min="7431" max="7433" width="0" style="286" hidden="1" customWidth="1"/>
    <col min="7434" max="7434" width="11.7109375" style="286" customWidth="1"/>
    <col min="7435" max="7435" width="8" style="286" customWidth="1"/>
    <col min="7436" max="7436" width="9.85546875" style="286" customWidth="1"/>
    <col min="7437" max="7437" width="10.140625" style="286" customWidth="1"/>
    <col min="7438" max="7438" width="9.140625" style="286"/>
    <col min="7439" max="7439" width="9" style="286" customWidth="1"/>
    <col min="7440" max="7679" width="9.140625" style="286"/>
    <col min="7680" max="7680" width="3" style="286" customWidth="1"/>
    <col min="7681" max="7681" width="4.42578125" style="286" customWidth="1"/>
    <col min="7682" max="7682" width="43.7109375" style="286" customWidth="1"/>
    <col min="7683" max="7683" width="6.28515625" style="286" customWidth="1"/>
    <col min="7684" max="7684" width="7.5703125" style="286" customWidth="1"/>
    <col min="7685" max="7685" width="10.28515625" style="286" customWidth="1"/>
    <col min="7686" max="7686" width="13.28515625" style="286" customWidth="1"/>
    <col min="7687" max="7689" width="0" style="286" hidden="1" customWidth="1"/>
    <col min="7690" max="7690" width="11.7109375" style="286" customWidth="1"/>
    <col min="7691" max="7691" width="8" style="286" customWidth="1"/>
    <col min="7692" max="7692" width="9.85546875" style="286" customWidth="1"/>
    <col min="7693" max="7693" width="10.140625" style="286" customWidth="1"/>
    <col min="7694" max="7694" width="9.140625" style="286"/>
    <col min="7695" max="7695" width="9" style="286" customWidth="1"/>
    <col min="7696" max="7935" width="9.140625" style="286"/>
    <col min="7936" max="7936" width="3" style="286" customWidth="1"/>
    <col min="7937" max="7937" width="4.42578125" style="286" customWidth="1"/>
    <col min="7938" max="7938" width="43.7109375" style="286" customWidth="1"/>
    <col min="7939" max="7939" width="6.28515625" style="286" customWidth="1"/>
    <col min="7940" max="7940" width="7.5703125" style="286" customWidth="1"/>
    <col min="7941" max="7941" width="10.28515625" style="286" customWidth="1"/>
    <col min="7942" max="7942" width="13.28515625" style="286" customWidth="1"/>
    <col min="7943" max="7945" width="0" style="286" hidden="1" customWidth="1"/>
    <col min="7946" max="7946" width="11.7109375" style="286" customWidth="1"/>
    <col min="7947" max="7947" width="8" style="286" customWidth="1"/>
    <col min="7948" max="7948" width="9.85546875" style="286" customWidth="1"/>
    <col min="7949" max="7949" width="10.140625" style="286" customWidth="1"/>
    <col min="7950" max="7950" width="9.140625" style="286"/>
    <col min="7951" max="7951" width="9" style="286" customWidth="1"/>
    <col min="7952" max="8191" width="9.140625" style="286"/>
    <col min="8192" max="8192" width="3" style="286" customWidth="1"/>
    <col min="8193" max="8193" width="4.42578125" style="286" customWidth="1"/>
    <col min="8194" max="8194" width="43.7109375" style="286" customWidth="1"/>
    <col min="8195" max="8195" width="6.28515625" style="286" customWidth="1"/>
    <col min="8196" max="8196" width="7.5703125" style="286" customWidth="1"/>
    <col min="8197" max="8197" width="10.28515625" style="286" customWidth="1"/>
    <col min="8198" max="8198" width="13.28515625" style="286" customWidth="1"/>
    <col min="8199" max="8201" width="0" style="286" hidden="1" customWidth="1"/>
    <col min="8202" max="8202" width="11.7109375" style="286" customWidth="1"/>
    <col min="8203" max="8203" width="8" style="286" customWidth="1"/>
    <col min="8204" max="8204" width="9.85546875" style="286" customWidth="1"/>
    <col min="8205" max="8205" width="10.140625" style="286" customWidth="1"/>
    <col min="8206" max="8206" width="9.140625" style="286"/>
    <col min="8207" max="8207" width="9" style="286" customWidth="1"/>
    <col min="8208" max="8447" width="9.140625" style="286"/>
    <col min="8448" max="8448" width="3" style="286" customWidth="1"/>
    <col min="8449" max="8449" width="4.42578125" style="286" customWidth="1"/>
    <col min="8450" max="8450" width="43.7109375" style="286" customWidth="1"/>
    <col min="8451" max="8451" width="6.28515625" style="286" customWidth="1"/>
    <col min="8452" max="8452" width="7.5703125" style="286" customWidth="1"/>
    <col min="8453" max="8453" width="10.28515625" style="286" customWidth="1"/>
    <col min="8454" max="8454" width="13.28515625" style="286" customWidth="1"/>
    <col min="8455" max="8457" width="0" style="286" hidden="1" customWidth="1"/>
    <col min="8458" max="8458" width="11.7109375" style="286" customWidth="1"/>
    <col min="8459" max="8459" width="8" style="286" customWidth="1"/>
    <col min="8460" max="8460" width="9.85546875" style="286" customWidth="1"/>
    <col min="8461" max="8461" width="10.140625" style="286" customWidth="1"/>
    <col min="8462" max="8462" width="9.140625" style="286"/>
    <col min="8463" max="8463" width="9" style="286" customWidth="1"/>
    <col min="8464" max="8703" width="9.140625" style="286"/>
    <col min="8704" max="8704" width="3" style="286" customWidth="1"/>
    <col min="8705" max="8705" width="4.42578125" style="286" customWidth="1"/>
    <col min="8706" max="8706" width="43.7109375" style="286" customWidth="1"/>
    <col min="8707" max="8707" width="6.28515625" style="286" customWidth="1"/>
    <col min="8708" max="8708" width="7.5703125" style="286" customWidth="1"/>
    <col min="8709" max="8709" width="10.28515625" style="286" customWidth="1"/>
    <col min="8710" max="8710" width="13.28515625" style="286" customWidth="1"/>
    <col min="8711" max="8713" width="0" style="286" hidden="1" customWidth="1"/>
    <col min="8714" max="8714" width="11.7109375" style="286" customWidth="1"/>
    <col min="8715" max="8715" width="8" style="286" customWidth="1"/>
    <col min="8716" max="8716" width="9.85546875" style="286" customWidth="1"/>
    <col min="8717" max="8717" width="10.140625" style="286" customWidth="1"/>
    <col min="8718" max="8718" width="9.140625" style="286"/>
    <col min="8719" max="8719" width="9" style="286" customWidth="1"/>
    <col min="8720" max="8959" width="9.140625" style="286"/>
    <col min="8960" max="8960" width="3" style="286" customWidth="1"/>
    <col min="8961" max="8961" width="4.42578125" style="286" customWidth="1"/>
    <col min="8962" max="8962" width="43.7109375" style="286" customWidth="1"/>
    <col min="8963" max="8963" width="6.28515625" style="286" customWidth="1"/>
    <col min="8964" max="8964" width="7.5703125" style="286" customWidth="1"/>
    <col min="8965" max="8965" width="10.28515625" style="286" customWidth="1"/>
    <col min="8966" max="8966" width="13.28515625" style="286" customWidth="1"/>
    <col min="8967" max="8969" width="0" style="286" hidden="1" customWidth="1"/>
    <col min="8970" max="8970" width="11.7109375" style="286" customWidth="1"/>
    <col min="8971" max="8971" width="8" style="286" customWidth="1"/>
    <col min="8972" max="8972" width="9.85546875" style="286" customWidth="1"/>
    <col min="8973" max="8973" width="10.140625" style="286" customWidth="1"/>
    <col min="8974" max="8974" width="9.140625" style="286"/>
    <col min="8975" max="8975" width="9" style="286" customWidth="1"/>
    <col min="8976" max="9215" width="9.140625" style="286"/>
    <col min="9216" max="9216" width="3" style="286" customWidth="1"/>
    <col min="9217" max="9217" width="4.42578125" style="286" customWidth="1"/>
    <col min="9218" max="9218" width="43.7109375" style="286" customWidth="1"/>
    <col min="9219" max="9219" width="6.28515625" style="286" customWidth="1"/>
    <col min="9220" max="9220" width="7.5703125" style="286" customWidth="1"/>
    <col min="9221" max="9221" width="10.28515625" style="286" customWidth="1"/>
    <col min="9222" max="9222" width="13.28515625" style="286" customWidth="1"/>
    <col min="9223" max="9225" width="0" style="286" hidden="1" customWidth="1"/>
    <col min="9226" max="9226" width="11.7109375" style="286" customWidth="1"/>
    <col min="9227" max="9227" width="8" style="286" customWidth="1"/>
    <col min="9228" max="9228" width="9.85546875" style="286" customWidth="1"/>
    <col min="9229" max="9229" width="10.140625" style="286" customWidth="1"/>
    <col min="9230" max="9230" width="9.140625" style="286"/>
    <col min="9231" max="9231" width="9" style="286" customWidth="1"/>
    <col min="9232" max="9471" width="9.140625" style="286"/>
    <col min="9472" max="9472" width="3" style="286" customWidth="1"/>
    <col min="9473" max="9473" width="4.42578125" style="286" customWidth="1"/>
    <col min="9474" max="9474" width="43.7109375" style="286" customWidth="1"/>
    <col min="9475" max="9475" width="6.28515625" style="286" customWidth="1"/>
    <col min="9476" max="9476" width="7.5703125" style="286" customWidth="1"/>
    <col min="9477" max="9477" width="10.28515625" style="286" customWidth="1"/>
    <col min="9478" max="9478" width="13.28515625" style="286" customWidth="1"/>
    <col min="9479" max="9481" width="0" style="286" hidden="1" customWidth="1"/>
    <col min="9482" max="9482" width="11.7109375" style="286" customWidth="1"/>
    <col min="9483" max="9483" width="8" style="286" customWidth="1"/>
    <col min="9484" max="9484" width="9.85546875" style="286" customWidth="1"/>
    <col min="9485" max="9485" width="10.140625" style="286" customWidth="1"/>
    <col min="9486" max="9486" width="9.140625" style="286"/>
    <col min="9487" max="9487" width="9" style="286" customWidth="1"/>
    <col min="9488" max="9727" width="9.140625" style="286"/>
    <col min="9728" max="9728" width="3" style="286" customWidth="1"/>
    <col min="9729" max="9729" width="4.42578125" style="286" customWidth="1"/>
    <col min="9730" max="9730" width="43.7109375" style="286" customWidth="1"/>
    <col min="9731" max="9731" width="6.28515625" style="286" customWidth="1"/>
    <col min="9732" max="9732" width="7.5703125" style="286" customWidth="1"/>
    <col min="9733" max="9733" width="10.28515625" style="286" customWidth="1"/>
    <col min="9734" max="9734" width="13.28515625" style="286" customWidth="1"/>
    <col min="9735" max="9737" width="0" style="286" hidden="1" customWidth="1"/>
    <col min="9738" max="9738" width="11.7109375" style="286" customWidth="1"/>
    <col min="9739" max="9739" width="8" style="286" customWidth="1"/>
    <col min="9740" max="9740" width="9.85546875" style="286" customWidth="1"/>
    <col min="9741" max="9741" width="10.140625" style="286" customWidth="1"/>
    <col min="9742" max="9742" width="9.140625" style="286"/>
    <col min="9743" max="9743" width="9" style="286" customWidth="1"/>
    <col min="9744" max="9983" width="9.140625" style="286"/>
    <col min="9984" max="9984" width="3" style="286" customWidth="1"/>
    <col min="9985" max="9985" width="4.42578125" style="286" customWidth="1"/>
    <col min="9986" max="9986" width="43.7109375" style="286" customWidth="1"/>
    <col min="9987" max="9987" width="6.28515625" style="286" customWidth="1"/>
    <col min="9988" max="9988" width="7.5703125" style="286" customWidth="1"/>
    <col min="9989" max="9989" width="10.28515625" style="286" customWidth="1"/>
    <col min="9990" max="9990" width="13.28515625" style="286" customWidth="1"/>
    <col min="9991" max="9993" width="0" style="286" hidden="1" customWidth="1"/>
    <col min="9994" max="9994" width="11.7109375" style="286" customWidth="1"/>
    <col min="9995" max="9995" width="8" style="286" customWidth="1"/>
    <col min="9996" max="9996" width="9.85546875" style="286" customWidth="1"/>
    <col min="9997" max="9997" width="10.140625" style="286" customWidth="1"/>
    <col min="9998" max="9998" width="9.140625" style="286"/>
    <col min="9999" max="9999" width="9" style="286" customWidth="1"/>
    <col min="10000" max="10239" width="9.140625" style="286"/>
    <col min="10240" max="10240" width="3" style="286" customWidth="1"/>
    <col min="10241" max="10241" width="4.42578125" style="286" customWidth="1"/>
    <col min="10242" max="10242" width="43.7109375" style="286" customWidth="1"/>
    <col min="10243" max="10243" width="6.28515625" style="286" customWidth="1"/>
    <col min="10244" max="10244" width="7.5703125" style="286" customWidth="1"/>
    <col min="10245" max="10245" width="10.28515625" style="286" customWidth="1"/>
    <col min="10246" max="10246" width="13.28515625" style="286" customWidth="1"/>
    <col min="10247" max="10249" width="0" style="286" hidden="1" customWidth="1"/>
    <col min="10250" max="10250" width="11.7109375" style="286" customWidth="1"/>
    <col min="10251" max="10251" width="8" style="286" customWidth="1"/>
    <col min="10252" max="10252" width="9.85546875" style="286" customWidth="1"/>
    <col min="10253" max="10253" width="10.140625" style="286" customWidth="1"/>
    <col min="10254" max="10254" width="9.140625" style="286"/>
    <col min="10255" max="10255" width="9" style="286" customWidth="1"/>
    <col min="10256" max="10495" width="9.140625" style="286"/>
    <col min="10496" max="10496" width="3" style="286" customWidth="1"/>
    <col min="10497" max="10497" width="4.42578125" style="286" customWidth="1"/>
    <col min="10498" max="10498" width="43.7109375" style="286" customWidth="1"/>
    <col min="10499" max="10499" width="6.28515625" style="286" customWidth="1"/>
    <col min="10500" max="10500" width="7.5703125" style="286" customWidth="1"/>
    <col min="10501" max="10501" width="10.28515625" style="286" customWidth="1"/>
    <col min="10502" max="10502" width="13.28515625" style="286" customWidth="1"/>
    <col min="10503" max="10505" width="0" style="286" hidden="1" customWidth="1"/>
    <col min="10506" max="10506" width="11.7109375" style="286" customWidth="1"/>
    <col min="10507" max="10507" width="8" style="286" customWidth="1"/>
    <col min="10508" max="10508" width="9.85546875" style="286" customWidth="1"/>
    <col min="10509" max="10509" width="10.140625" style="286" customWidth="1"/>
    <col min="10510" max="10510" width="9.140625" style="286"/>
    <col min="10511" max="10511" width="9" style="286" customWidth="1"/>
    <col min="10512" max="10751" width="9.140625" style="286"/>
    <col min="10752" max="10752" width="3" style="286" customWidth="1"/>
    <col min="10753" max="10753" width="4.42578125" style="286" customWidth="1"/>
    <col min="10754" max="10754" width="43.7109375" style="286" customWidth="1"/>
    <col min="10755" max="10755" width="6.28515625" style="286" customWidth="1"/>
    <col min="10756" max="10756" width="7.5703125" style="286" customWidth="1"/>
    <col min="10757" max="10757" width="10.28515625" style="286" customWidth="1"/>
    <col min="10758" max="10758" width="13.28515625" style="286" customWidth="1"/>
    <col min="10759" max="10761" width="0" style="286" hidden="1" customWidth="1"/>
    <col min="10762" max="10762" width="11.7109375" style="286" customWidth="1"/>
    <col min="10763" max="10763" width="8" style="286" customWidth="1"/>
    <col min="10764" max="10764" width="9.85546875" style="286" customWidth="1"/>
    <col min="10765" max="10765" width="10.140625" style="286" customWidth="1"/>
    <col min="10766" max="10766" width="9.140625" style="286"/>
    <col min="10767" max="10767" width="9" style="286" customWidth="1"/>
    <col min="10768" max="11007" width="9.140625" style="286"/>
    <col min="11008" max="11008" width="3" style="286" customWidth="1"/>
    <col min="11009" max="11009" width="4.42578125" style="286" customWidth="1"/>
    <col min="11010" max="11010" width="43.7109375" style="286" customWidth="1"/>
    <col min="11011" max="11011" width="6.28515625" style="286" customWidth="1"/>
    <col min="11012" max="11012" width="7.5703125" style="286" customWidth="1"/>
    <col min="11013" max="11013" width="10.28515625" style="286" customWidth="1"/>
    <col min="11014" max="11014" width="13.28515625" style="286" customWidth="1"/>
    <col min="11015" max="11017" width="0" style="286" hidden="1" customWidth="1"/>
    <col min="11018" max="11018" width="11.7109375" style="286" customWidth="1"/>
    <col min="11019" max="11019" width="8" style="286" customWidth="1"/>
    <col min="11020" max="11020" width="9.85546875" style="286" customWidth="1"/>
    <col min="11021" max="11021" width="10.140625" style="286" customWidth="1"/>
    <col min="11022" max="11022" width="9.140625" style="286"/>
    <col min="11023" max="11023" width="9" style="286" customWidth="1"/>
    <col min="11024" max="11263" width="9.140625" style="286"/>
    <col min="11264" max="11264" width="3" style="286" customWidth="1"/>
    <col min="11265" max="11265" width="4.42578125" style="286" customWidth="1"/>
    <col min="11266" max="11266" width="43.7109375" style="286" customWidth="1"/>
    <col min="11267" max="11267" width="6.28515625" style="286" customWidth="1"/>
    <col min="11268" max="11268" width="7.5703125" style="286" customWidth="1"/>
    <col min="11269" max="11269" width="10.28515625" style="286" customWidth="1"/>
    <col min="11270" max="11270" width="13.28515625" style="286" customWidth="1"/>
    <col min="11271" max="11273" width="0" style="286" hidden="1" customWidth="1"/>
    <col min="11274" max="11274" width="11.7109375" style="286" customWidth="1"/>
    <col min="11275" max="11275" width="8" style="286" customWidth="1"/>
    <col min="11276" max="11276" width="9.85546875" style="286" customWidth="1"/>
    <col min="11277" max="11277" width="10.140625" style="286" customWidth="1"/>
    <col min="11278" max="11278" width="9.140625" style="286"/>
    <col min="11279" max="11279" width="9" style="286" customWidth="1"/>
    <col min="11280" max="11519" width="9.140625" style="286"/>
    <col min="11520" max="11520" width="3" style="286" customWidth="1"/>
    <col min="11521" max="11521" width="4.42578125" style="286" customWidth="1"/>
    <col min="11522" max="11522" width="43.7109375" style="286" customWidth="1"/>
    <col min="11523" max="11523" width="6.28515625" style="286" customWidth="1"/>
    <col min="11524" max="11524" width="7.5703125" style="286" customWidth="1"/>
    <col min="11525" max="11525" width="10.28515625" style="286" customWidth="1"/>
    <col min="11526" max="11526" width="13.28515625" style="286" customWidth="1"/>
    <col min="11527" max="11529" width="0" style="286" hidden="1" customWidth="1"/>
    <col min="11530" max="11530" width="11.7109375" style="286" customWidth="1"/>
    <col min="11531" max="11531" width="8" style="286" customWidth="1"/>
    <col min="11532" max="11532" width="9.85546875" style="286" customWidth="1"/>
    <col min="11533" max="11533" width="10.140625" style="286" customWidth="1"/>
    <col min="11534" max="11534" width="9.140625" style="286"/>
    <col min="11535" max="11535" width="9" style="286" customWidth="1"/>
    <col min="11536" max="11775" width="9.140625" style="286"/>
    <col min="11776" max="11776" width="3" style="286" customWidth="1"/>
    <col min="11777" max="11777" width="4.42578125" style="286" customWidth="1"/>
    <col min="11778" max="11778" width="43.7109375" style="286" customWidth="1"/>
    <col min="11779" max="11779" width="6.28515625" style="286" customWidth="1"/>
    <col min="11780" max="11780" width="7.5703125" style="286" customWidth="1"/>
    <col min="11781" max="11781" width="10.28515625" style="286" customWidth="1"/>
    <col min="11782" max="11782" width="13.28515625" style="286" customWidth="1"/>
    <col min="11783" max="11785" width="0" style="286" hidden="1" customWidth="1"/>
    <col min="11786" max="11786" width="11.7109375" style="286" customWidth="1"/>
    <col min="11787" max="11787" width="8" style="286" customWidth="1"/>
    <col min="11788" max="11788" width="9.85546875" style="286" customWidth="1"/>
    <col min="11789" max="11789" width="10.140625" style="286" customWidth="1"/>
    <col min="11790" max="11790" width="9.140625" style="286"/>
    <col min="11791" max="11791" width="9" style="286" customWidth="1"/>
    <col min="11792" max="12031" width="9.140625" style="286"/>
    <col min="12032" max="12032" width="3" style="286" customWidth="1"/>
    <col min="12033" max="12033" width="4.42578125" style="286" customWidth="1"/>
    <col min="12034" max="12034" width="43.7109375" style="286" customWidth="1"/>
    <col min="12035" max="12035" width="6.28515625" style="286" customWidth="1"/>
    <col min="12036" max="12036" width="7.5703125" style="286" customWidth="1"/>
    <col min="12037" max="12037" width="10.28515625" style="286" customWidth="1"/>
    <col min="12038" max="12038" width="13.28515625" style="286" customWidth="1"/>
    <col min="12039" max="12041" width="0" style="286" hidden="1" customWidth="1"/>
    <col min="12042" max="12042" width="11.7109375" style="286" customWidth="1"/>
    <col min="12043" max="12043" width="8" style="286" customWidth="1"/>
    <col min="12044" max="12044" width="9.85546875" style="286" customWidth="1"/>
    <col min="12045" max="12045" width="10.140625" style="286" customWidth="1"/>
    <col min="12046" max="12046" width="9.140625" style="286"/>
    <col min="12047" max="12047" width="9" style="286" customWidth="1"/>
    <col min="12048" max="12287" width="9.140625" style="286"/>
    <col min="12288" max="12288" width="3" style="286" customWidth="1"/>
    <col min="12289" max="12289" width="4.42578125" style="286" customWidth="1"/>
    <col min="12290" max="12290" width="43.7109375" style="286" customWidth="1"/>
    <col min="12291" max="12291" width="6.28515625" style="286" customWidth="1"/>
    <col min="12292" max="12292" width="7.5703125" style="286" customWidth="1"/>
    <col min="12293" max="12293" width="10.28515625" style="286" customWidth="1"/>
    <col min="12294" max="12294" width="13.28515625" style="286" customWidth="1"/>
    <col min="12295" max="12297" width="0" style="286" hidden="1" customWidth="1"/>
    <col min="12298" max="12298" width="11.7109375" style="286" customWidth="1"/>
    <col min="12299" max="12299" width="8" style="286" customWidth="1"/>
    <col min="12300" max="12300" width="9.85546875" style="286" customWidth="1"/>
    <col min="12301" max="12301" width="10.140625" style="286" customWidth="1"/>
    <col min="12302" max="12302" width="9.140625" style="286"/>
    <col min="12303" max="12303" width="9" style="286" customWidth="1"/>
    <col min="12304" max="12543" width="9.140625" style="286"/>
    <col min="12544" max="12544" width="3" style="286" customWidth="1"/>
    <col min="12545" max="12545" width="4.42578125" style="286" customWidth="1"/>
    <col min="12546" max="12546" width="43.7109375" style="286" customWidth="1"/>
    <col min="12547" max="12547" width="6.28515625" style="286" customWidth="1"/>
    <col min="12548" max="12548" width="7.5703125" style="286" customWidth="1"/>
    <col min="12549" max="12549" width="10.28515625" style="286" customWidth="1"/>
    <col min="12550" max="12550" width="13.28515625" style="286" customWidth="1"/>
    <col min="12551" max="12553" width="0" style="286" hidden="1" customWidth="1"/>
    <col min="12554" max="12554" width="11.7109375" style="286" customWidth="1"/>
    <col min="12555" max="12555" width="8" style="286" customWidth="1"/>
    <col min="12556" max="12556" width="9.85546875" style="286" customWidth="1"/>
    <col min="12557" max="12557" width="10.140625" style="286" customWidth="1"/>
    <col min="12558" max="12558" width="9.140625" style="286"/>
    <col min="12559" max="12559" width="9" style="286" customWidth="1"/>
    <col min="12560" max="12799" width="9.140625" style="286"/>
    <col min="12800" max="12800" width="3" style="286" customWidth="1"/>
    <col min="12801" max="12801" width="4.42578125" style="286" customWidth="1"/>
    <col min="12802" max="12802" width="43.7109375" style="286" customWidth="1"/>
    <col min="12803" max="12803" width="6.28515625" style="286" customWidth="1"/>
    <col min="12804" max="12804" width="7.5703125" style="286" customWidth="1"/>
    <col min="12805" max="12805" width="10.28515625" style="286" customWidth="1"/>
    <col min="12806" max="12806" width="13.28515625" style="286" customWidth="1"/>
    <col min="12807" max="12809" width="0" style="286" hidden="1" customWidth="1"/>
    <col min="12810" max="12810" width="11.7109375" style="286" customWidth="1"/>
    <col min="12811" max="12811" width="8" style="286" customWidth="1"/>
    <col min="12812" max="12812" width="9.85546875" style="286" customWidth="1"/>
    <col min="12813" max="12813" width="10.140625" style="286" customWidth="1"/>
    <col min="12814" max="12814" width="9.140625" style="286"/>
    <col min="12815" max="12815" width="9" style="286" customWidth="1"/>
    <col min="12816" max="13055" width="9.140625" style="286"/>
    <col min="13056" max="13056" width="3" style="286" customWidth="1"/>
    <col min="13057" max="13057" width="4.42578125" style="286" customWidth="1"/>
    <col min="13058" max="13058" width="43.7109375" style="286" customWidth="1"/>
    <col min="13059" max="13059" width="6.28515625" style="286" customWidth="1"/>
    <col min="13060" max="13060" width="7.5703125" style="286" customWidth="1"/>
    <col min="13061" max="13061" width="10.28515625" style="286" customWidth="1"/>
    <col min="13062" max="13062" width="13.28515625" style="286" customWidth="1"/>
    <col min="13063" max="13065" width="0" style="286" hidden="1" customWidth="1"/>
    <col min="13066" max="13066" width="11.7109375" style="286" customWidth="1"/>
    <col min="13067" max="13067" width="8" style="286" customWidth="1"/>
    <col min="13068" max="13068" width="9.85546875" style="286" customWidth="1"/>
    <col min="13069" max="13069" width="10.140625" style="286" customWidth="1"/>
    <col min="13070" max="13070" width="9.140625" style="286"/>
    <col min="13071" max="13071" width="9" style="286" customWidth="1"/>
    <col min="13072" max="13311" width="9.140625" style="286"/>
    <col min="13312" max="13312" width="3" style="286" customWidth="1"/>
    <col min="13313" max="13313" width="4.42578125" style="286" customWidth="1"/>
    <col min="13314" max="13314" width="43.7109375" style="286" customWidth="1"/>
    <col min="13315" max="13315" width="6.28515625" style="286" customWidth="1"/>
    <col min="13316" max="13316" width="7.5703125" style="286" customWidth="1"/>
    <col min="13317" max="13317" width="10.28515625" style="286" customWidth="1"/>
    <col min="13318" max="13318" width="13.28515625" style="286" customWidth="1"/>
    <col min="13319" max="13321" width="0" style="286" hidden="1" customWidth="1"/>
    <col min="13322" max="13322" width="11.7109375" style="286" customWidth="1"/>
    <col min="13323" max="13323" width="8" style="286" customWidth="1"/>
    <col min="13324" max="13324" width="9.85546875" style="286" customWidth="1"/>
    <col min="13325" max="13325" width="10.140625" style="286" customWidth="1"/>
    <col min="13326" max="13326" width="9.140625" style="286"/>
    <col min="13327" max="13327" width="9" style="286" customWidth="1"/>
    <col min="13328" max="13567" width="9.140625" style="286"/>
    <col min="13568" max="13568" width="3" style="286" customWidth="1"/>
    <col min="13569" max="13569" width="4.42578125" style="286" customWidth="1"/>
    <col min="13570" max="13570" width="43.7109375" style="286" customWidth="1"/>
    <col min="13571" max="13571" width="6.28515625" style="286" customWidth="1"/>
    <col min="13572" max="13572" width="7.5703125" style="286" customWidth="1"/>
    <col min="13573" max="13573" width="10.28515625" style="286" customWidth="1"/>
    <col min="13574" max="13574" width="13.28515625" style="286" customWidth="1"/>
    <col min="13575" max="13577" width="0" style="286" hidden="1" customWidth="1"/>
    <col min="13578" max="13578" width="11.7109375" style="286" customWidth="1"/>
    <col min="13579" max="13579" width="8" style="286" customWidth="1"/>
    <col min="13580" max="13580" width="9.85546875" style="286" customWidth="1"/>
    <col min="13581" max="13581" width="10.140625" style="286" customWidth="1"/>
    <col min="13582" max="13582" width="9.140625" style="286"/>
    <col min="13583" max="13583" width="9" style="286" customWidth="1"/>
    <col min="13584" max="13823" width="9.140625" style="286"/>
    <col min="13824" max="13824" width="3" style="286" customWidth="1"/>
    <col min="13825" max="13825" width="4.42578125" style="286" customWidth="1"/>
    <col min="13826" max="13826" width="43.7109375" style="286" customWidth="1"/>
    <col min="13827" max="13827" width="6.28515625" style="286" customWidth="1"/>
    <col min="13828" max="13828" width="7.5703125" style="286" customWidth="1"/>
    <col min="13829" max="13829" width="10.28515625" style="286" customWidth="1"/>
    <col min="13830" max="13830" width="13.28515625" style="286" customWidth="1"/>
    <col min="13831" max="13833" width="0" style="286" hidden="1" customWidth="1"/>
    <col min="13834" max="13834" width="11.7109375" style="286" customWidth="1"/>
    <col min="13835" max="13835" width="8" style="286" customWidth="1"/>
    <col min="13836" max="13836" width="9.85546875" style="286" customWidth="1"/>
    <col min="13837" max="13837" width="10.140625" style="286" customWidth="1"/>
    <col min="13838" max="13838" width="9.140625" style="286"/>
    <col min="13839" max="13839" width="9" style="286" customWidth="1"/>
    <col min="13840" max="14079" width="9.140625" style="286"/>
    <col min="14080" max="14080" width="3" style="286" customWidth="1"/>
    <col min="14081" max="14081" width="4.42578125" style="286" customWidth="1"/>
    <col min="14082" max="14082" width="43.7109375" style="286" customWidth="1"/>
    <col min="14083" max="14083" width="6.28515625" style="286" customWidth="1"/>
    <col min="14084" max="14084" width="7.5703125" style="286" customWidth="1"/>
    <col min="14085" max="14085" width="10.28515625" style="286" customWidth="1"/>
    <col min="14086" max="14086" width="13.28515625" style="286" customWidth="1"/>
    <col min="14087" max="14089" width="0" style="286" hidden="1" customWidth="1"/>
    <col min="14090" max="14090" width="11.7109375" style="286" customWidth="1"/>
    <col min="14091" max="14091" width="8" style="286" customWidth="1"/>
    <col min="14092" max="14092" width="9.85546875" style="286" customWidth="1"/>
    <col min="14093" max="14093" width="10.140625" style="286" customWidth="1"/>
    <col min="14094" max="14094" width="9.140625" style="286"/>
    <col min="14095" max="14095" width="9" style="286" customWidth="1"/>
    <col min="14096" max="14335" width="9.140625" style="286"/>
    <col min="14336" max="14336" width="3" style="286" customWidth="1"/>
    <col min="14337" max="14337" width="4.42578125" style="286" customWidth="1"/>
    <col min="14338" max="14338" width="43.7109375" style="286" customWidth="1"/>
    <col min="14339" max="14339" width="6.28515625" style="286" customWidth="1"/>
    <col min="14340" max="14340" width="7.5703125" style="286" customWidth="1"/>
    <col min="14341" max="14341" width="10.28515625" style="286" customWidth="1"/>
    <col min="14342" max="14342" width="13.28515625" style="286" customWidth="1"/>
    <col min="14343" max="14345" width="0" style="286" hidden="1" customWidth="1"/>
    <col min="14346" max="14346" width="11.7109375" style="286" customWidth="1"/>
    <col min="14347" max="14347" width="8" style="286" customWidth="1"/>
    <col min="14348" max="14348" width="9.85546875" style="286" customWidth="1"/>
    <col min="14349" max="14349" width="10.140625" style="286" customWidth="1"/>
    <col min="14350" max="14350" width="9.140625" style="286"/>
    <col min="14351" max="14351" width="9" style="286" customWidth="1"/>
    <col min="14352" max="14591" width="9.140625" style="286"/>
    <col min="14592" max="14592" width="3" style="286" customWidth="1"/>
    <col min="14593" max="14593" width="4.42578125" style="286" customWidth="1"/>
    <col min="14594" max="14594" width="43.7109375" style="286" customWidth="1"/>
    <col min="14595" max="14595" width="6.28515625" style="286" customWidth="1"/>
    <col min="14596" max="14596" width="7.5703125" style="286" customWidth="1"/>
    <col min="14597" max="14597" width="10.28515625" style="286" customWidth="1"/>
    <col min="14598" max="14598" width="13.28515625" style="286" customWidth="1"/>
    <col min="14599" max="14601" width="0" style="286" hidden="1" customWidth="1"/>
    <col min="14602" max="14602" width="11.7109375" style="286" customWidth="1"/>
    <col min="14603" max="14603" width="8" style="286" customWidth="1"/>
    <col min="14604" max="14604" width="9.85546875" style="286" customWidth="1"/>
    <col min="14605" max="14605" width="10.140625" style="286" customWidth="1"/>
    <col min="14606" max="14606" width="9.140625" style="286"/>
    <col min="14607" max="14607" width="9" style="286" customWidth="1"/>
    <col min="14608" max="14847" width="9.140625" style="286"/>
    <col min="14848" max="14848" width="3" style="286" customWidth="1"/>
    <col min="14849" max="14849" width="4.42578125" style="286" customWidth="1"/>
    <col min="14850" max="14850" width="43.7109375" style="286" customWidth="1"/>
    <col min="14851" max="14851" width="6.28515625" style="286" customWidth="1"/>
    <col min="14852" max="14852" width="7.5703125" style="286" customWidth="1"/>
    <col min="14853" max="14853" width="10.28515625" style="286" customWidth="1"/>
    <col min="14854" max="14854" width="13.28515625" style="286" customWidth="1"/>
    <col min="14855" max="14857" width="0" style="286" hidden="1" customWidth="1"/>
    <col min="14858" max="14858" width="11.7109375" style="286" customWidth="1"/>
    <col min="14859" max="14859" width="8" style="286" customWidth="1"/>
    <col min="14860" max="14860" width="9.85546875" style="286" customWidth="1"/>
    <col min="14861" max="14861" width="10.140625" style="286" customWidth="1"/>
    <col min="14862" max="14862" width="9.140625" style="286"/>
    <col min="14863" max="14863" width="9" style="286" customWidth="1"/>
    <col min="14864" max="15103" width="9.140625" style="286"/>
    <col min="15104" max="15104" width="3" style="286" customWidth="1"/>
    <col min="15105" max="15105" width="4.42578125" style="286" customWidth="1"/>
    <col min="15106" max="15106" width="43.7109375" style="286" customWidth="1"/>
    <col min="15107" max="15107" width="6.28515625" style="286" customWidth="1"/>
    <col min="15108" max="15108" width="7.5703125" style="286" customWidth="1"/>
    <col min="15109" max="15109" width="10.28515625" style="286" customWidth="1"/>
    <col min="15110" max="15110" width="13.28515625" style="286" customWidth="1"/>
    <col min="15111" max="15113" width="0" style="286" hidden="1" customWidth="1"/>
    <col min="15114" max="15114" width="11.7109375" style="286" customWidth="1"/>
    <col min="15115" max="15115" width="8" style="286" customWidth="1"/>
    <col min="15116" max="15116" width="9.85546875" style="286" customWidth="1"/>
    <col min="15117" max="15117" width="10.140625" style="286" customWidth="1"/>
    <col min="15118" max="15118" width="9.140625" style="286"/>
    <col min="15119" max="15119" width="9" style="286" customWidth="1"/>
    <col min="15120" max="15359" width="9.140625" style="286"/>
    <col min="15360" max="15360" width="3" style="286" customWidth="1"/>
    <col min="15361" max="15361" width="4.42578125" style="286" customWidth="1"/>
    <col min="15362" max="15362" width="43.7109375" style="286" customWidth="1"/>
    <col min="15363" max="15363" width="6.28515625" style="286" customWidth="1"/>
    <col min="15364" max="15364" width="7.5703125" style="286" customWidth="1"/>
    <col min="15365" max="15365" width="10.28515625" style="286" customWidth="1"/>
    <col min="15366" max="15366" width="13.28515625" style="286" customWidth="1"/>
    <col min="15367" max="15369" width="0" style="286" hidden="1" customWidth="1"/>
    <col min="15370" max="15370" width="11.7109375" style="286" customWidth="1"/>
    <col min="15371" max="15371" width="8" style="286" customWidth="1"/>
    <col min="15372" max="15372" width="9.85546875" style="286" customWidth="1"/>
    <col min="15373" max="15373" width="10.140625" style="286" customWidth="1"/>
    <col min="15374" max="15374" width="9.140625" style="286"/>
    <col min="15375" max="15375" width="9" style="286" customWidth="1"/>
    <col min="15376" max="15615" width="9.140625" style="286"/>
    <col min="15616" max="15616" width="3" style="286" customWidth="1"/>
    <col min="15617" max="15617" width="4.42578125" style="286" customWidth="1"/>
    <col min="15618" max="15618" width="43.7109375" style="286" customWidth="1"/>
    <col min="15619" max="15619" width="6.28515625" style="286" customWidth="1"/>
    <col min="15620" max="15620" width="7.5703125" style="286" customWidth="1"/>
    <col min="15621" max="15621" width="10.28515625" style="286" customWidth="1"/>
    <col min="15622" max="15622" width="13.28515625" style="286" customWidth="1"/>
    <col min="15623" max="15625" width="0" style="286" hidden="1" customWidth="1"/>
    <col min="15626" max="15626" width="11.7109375" style="286" customWidth="1"/>
    <col min="15627" max="15627" width="8" style="286" customWidth="1"/>
    <col min="15628" max="15628" width="9.85546875" style="286" customWidth="1"/>
    <col min="15629" max="15629" width="10.140625" style="286" customWidth="1"/>
    <col min="15630" max="15630" width="9.140625" style="286"/>
    <col min="15631" max="15631" width="9" style="286" customWidth="1"/>
    <col min="15632" max="15871" width="9.140625" style="286"/>
    <col min="15872" max="15872" width="3" style="286" customWidth="1"/>
    <col min="15873" max="15873" width="4.42578125" style="286" customWidth="1"/>
    <col min="15874" max="15874" width="43.7109375" style="286" customWidth="1"/>
    <col min="15875" max="15875" width="6.28515625" style="286" customWidth="1"/>
    <col min="15876" max="15876" width="7.5703125" style="286" customWidth="1"/>
    <col min="15877" max="15877" width="10.28515625" style="286" customWidth="1"/>
    <col min="15878" max="15878" width="13.28515625" style="286" customWidth="1"/>
    <col min="15879" max="15881" width="0" style="286" hidden="1" customWidth="1"/>
    <col min="15882" max="15882" width="11.7109375" style="286" customWidth="1"/>
    <col min="15883" max="15883" width="8" style="286" customWidth="1"/>
    <col min="15884" max="15884" width="9.85546875" style="286" customWidth="1"/>
    <col min="15885" max="15885" width="10.140625" style="286" customWidth="1"/>
    <col min="15886" max="15886" width="9.140625" style="286"/>
    <col min="15887" max="15887" width="9" style="286" customWidth="1"/>
    <col min="15888" max="16127" width="9.140625" style="286"/>
    <col min="16128" max="16128" width="3" style="286" customWidth="1"/>
    <col min="16129" max="16129" width="4.42578125" style="286" customWidth="1"/>
    <col min="16130" max="16130" width="43.7109375" style="286" customWidth="1"/>
    <col min="16131" max="16131" width="6.28515625" style="286" customWidth="1"/>
    <col min="16132" max="16132" width="7.5703125" style="286" customWidth="1"/>
    <col min="16133" max="16133" width="10.28515625" style="286" customWidth="1"/>
    <col min="16134" max="16134" width="13.28515625" style="286" customWidth="1"/>
    <col min="16135" max="16137" width="0" style="286" hidden="1" customWidth="1"/>
    <col min="16138" max="16138" width="11.7109375" style="286" customWidth="1"/>
    <col min="16139" max="16139" width="8" style="286" customWidth="1"/>
    <col min="16140" max="16140" width="9.85546875" style="286" customWidth="1"/>
    <col min="16141" max="16141" width="10.140625" style="286" customWidth="1"/>
    <col min="16142" max="16142" width="9.140625" style="286"/>
    <col min="16143" max="16143" width="9" style="286" customWidth="1"/>
    <col min="16144" max="16384" width="9.140625" style="286"/>
  </cols>
  <sheetData>
    <row r="1" spans="1:10" s="62" customFormat="1" ht="18">
      <c r="A1" s="290" t="s">
        <v>98</v>
      </c>
      <c r="B1" s="300"/>
      <c r="C1" s="290" t="s">
        <v>3319</v>
      </c>
      <c r="D1" s="592"/>
      <c r="E1" s="593"/>
      <c r="F1" s="592"/>
      <c r="G1" s="592"/>
      <c r="H1" s="291"/>
    </row>
    <row r="2" spans="1:10" ht="14.25" customHeight="1">
      <c r="A2" s="3" t="s">
        <v>107</v>
      </c>
      <c r="B2" s="3"/>
      <c r="H2" s="305"/>
      <c r="I2" s="242"/>
      <c r="J2" s="286"/>
    </row>
    <row r="3" spans="1:10" ht="24">
      <c r="C3" s="303" t="s">
        <v>805</v>
      </c>
      <c r="D3" s="596"/>
      <c r="E3" s="597"/>
      <c r="F3" s="598"/>
      <c r="G3" s="598"/>
      <c r="H3" s="3"/>
      <c r="I3" s="3"/>
      <c r="J3" s="286"/>
    </row>
    <row r="4" spans="1:10" ht="24">
      <c r="C4" s="303" t="s">
        <v>806</v>
      </c>
      <c r="D4" s="596"/>
      <c r="E4" s="597"/>
      <c r="F4" s="598"/>
      <c r="G4" s="598"/>
      <c r="H4" s="3"/>
      <c r="I4" s="3"/>
      <c r="J4" s="286"/>
    </row>
    <row r="5" spans="1:10" ht="12.75" customHeight="1">
      <c r="B5" s="3"/>
      <c r="C5" s="3" t="s">
        <v>109</v>
      </c>
      <c r="D5" s="596"/>
      <c r="E5" s="597"/>
      <c r="F5" s="598"/>
      <c r="G5" s="598"/>
      <c r="H5" s="3"/>
      <c r="I5" s="3"/>
      <c r="J5" s="286"/>
    </row>
    <row r="6" spans="1:10" ht="12.75" customHeight="1">
      <c r="B6" s="3"/>
      <c r="C6" s="286"/>
      <c r="D6" s="596"/>
      <c r="E6" s="597"/>
      <c r="F6" s="598"/>
      <c r="G6" s="598"/>
      <c r="H6" s="3"/>
      <c r="I6" s="3"/>
      <c r="J6" s="286"/>
    </row>
    <row r="7" spans="1:10" s="617" customFormat="1">
      <c r="A7" s="618" t="s">
        <v>29</v>
      </c>
      <c r="B7" s="618"/>
      <c r="C7" s="619" t="s">
        <v>30</v>
      </c>
      <c r="D7" s="618" t="s">
        <v>31</v>
      </c>
      <c r="E7" s="620" t="s">
        <v>183</v>
      </c>
      <c r="F7" s="618" t="s">
        <v>184</v>
      </c>
      <c r="G7" s="618" t="s">
        <v>185</v>
      </c>
      <c r="I7" s="626"/>
    </row>
    <row r="8" spans="1:10">
      <c r="C8" s="310"/>
      <c r="J8" s="286"/>
    </row>
    <row r="9" spans="1:10" ht="16.5" thickBot="1">
      <c r="A9" s="63"/>
      <c r="B9" s="158" t="s">
        <v>105</v>
      </c>
      <c r="C9" s="65" t="s">
        <v>727</v>
      </c>
      <c r="D9" s="599"/>
      <c r="E9" s="600"/>
      <c r="F9" s="601"/>
      <c r="G9" s="601"/>
      <c r="J9" s="286"/>
    </row>
    <row r="10" spans="1:10">
      <c r="A10" s="325"/>
      <c r="B10" s="288"/>
      <c r="C10" s="310"/>
      <c r="J10" s="286"/>
    </row>
    <row r="11" spans="1:10">
      <c r="A11" s="298" t="str">
        <f>$B$9</f>
        <v>I.</v>
      </c>
      <c r="B11" s="293">
        <f>COUNT($A$10:B10)+1</f>
        <v>1</v>
      </c>
      <c r="C11" s="242" t="s">
        <v>807</v>
      </c>
      <c r="D11" s="605" t="s">
        <v>125</v>
      </c>
      <c r="E11" s="603">
        <v>1</v>
      </c>
      <c r="F11" s="604"/>
      <c r="G11" s="604">
        <f>E11*F11</f>
        <v>0</v>
      </c>
      <c r="J11" s="286"/>
    </row>
    <row r="12" spans="1:10">
      <c r="A12" s="317"/>
      <c r="B12" s="329"/>
      <c r="C12" s="242"/>
      <c r="J12" s="286"/>
    </row>
    <row r="13" spans="1:10">
      <c r="A13" s="298" t="str">
        <f>$B$9</f>
        <v>I.</v>
      </c>
      <c r="B13" s="293">
        <f>COUNT($A$10:B12)+1</f>
        <v>2</v>
      </c>
      <c r="C13" s="242" t="s">
        <v>808</v>
      </c>
      <c r="D13" s="605" t="s">
        <v>188</v>
      </c>
      <c r="E13" s="603">
        <v>10</v>
      </c>
      <c r="F13" s="604"/>
      <c r="G13" s="604">
        <f>E13*F13</f>
        <v>0</v>
      </c>
      <c r="J13" s="286"/>
    </row>
    <row r="14" spans="1:10">
      <c r="A14" s="317"/>
      <c r="B14" s="329"/>
      <c r="C14" s="242"/>
      <c r="J14" s="286"/>
    </row>
    <row r="15" spans="1:10" ht="24">
      <c r="A15" s="298" t="str">
        <f>MK!$B$9</f>
        <v>I.</v>
      </c>
      <c r="B15" s="293">
        <v>3</v>
      </c>
      <c r="C15" s="242" t="s">
        <v>843</v>
      </c>
      <c r="D15" s="605" t="s">
        <v>188</v>
      </c>
      <c r="E15" s="603">
        <v>30</v>
      </c>
      <c r="F15" s="604"/>
      <c r="G15" s="604">
        <f>E15*F15</f>
        <v>0</v>
      </c>
      <c r="J15" s="286"/>
    </row>
    <row r="16" spans="1:10">
      <c r="A16" s="317"/>
      <c r="B16" s="329"/>
      <c r="C16" s="310"/>
      <c r="J16" s="286"/>
    </row>
    <row r="17" spans="1:11" ht="36">
      <c r="A17" s="298" t="str">
        <f>MK!$B$9</f>
        <v>I.</v>
      </c>
      <c r="B17" s="293">
        <v>4</v>
      </c>
      <c r="C17" s="242" t="s">
        <v>844</v>
      </c>
      <c r="D17" s="605" t="s">
        <v>731</v>
      </c>
      <c r="E17" s="603">
        <v>317</v>
      </c>
      <c r="F17" s="604"/>
      <c r="G17" s="604">
        <f>E17*F17</f>
        <v>0</v>
      </c>
      <c r="J17" s="286"/>
    </row>
    <row r="18" spans="1:11">
      <c r="A18" s="317"/>
      <c r="B18" s="329"/>
      <c r="C18" s="242"/>
      <c r="J18" s="286"/>
    </row>
    <row r="19" spans="1:11" ht="13.5" thickBot="1">
      <c r="A19" s="60"/>
      <c r="B19" s="319"/>
      <c r="C19" s="320" t="str">
        <f>CONCATENATE(B9," ",C9," - SKUPAJ:")</f>
        <v>I. PREDDELA IN RUŠITVENA DELA - SKUPAJ:</v>
      </c>
      <c r="D19" s="375"/>
      <c r="E19" s="587"/>
      <c r="F19" s="375"/>
      <c r="G19" s="606">
        <f>SUM(G11:G17)</f>
        <v>0</v>
      </c>
      <c r="J19" s="286"/>
    </row>
    <row r="20" spans="1:11">
      <c r="C20" s="310"/>
      <c r="J20" s="286"/>
    </row>
    <row r="21" spans="1:11" s="298" customFormat="1" ht="16.5" thickBot="1">
      <c r="A21" s="63"/>
      <c r="B21" s="158" t="s">
        <v>106</v>
      </c>
      <c r="C21" s="65" t="s">
        <v>745</v>
      </c>
      <c r="D21" s="599"/>
      <c r="E21" s="600"/>
      <c r="F21" s="601"/>
      <c r="G21" s="601"/>
    </row>
    <row r="22" spans="1:11" s="3" customFormat="1">
      <c r="A22" s="171"/>
      <c r="B22" s="293"/>
      <c r="C22" s="242"/>
      <c r="D22" s="605"/>
      <c r="E22" s="597"/>
      <c r="F22" s="604"/>
      <c r="G22" s="604"/>
      <c r="H22" s="313"/>
      <c r="I22" s="314"/>
      <c r="J22" s="315"/>
      <c r="K22" s="286"/>
    </row>
    <row r="23" spans="1:11" s="3" customFormat="1" ht="36">
      <c r="A23" s="298" t="str">
        <f>B21</f>
        <v>II.</v>
      </c>
      <c r="B23" s="293">
        <v>1</v>
      </c>
      <c r="C23" s="242" t="s">
        <v>810</v>
      </c>
      <c r="D23" s="598"/>
      <c r="E23" s="598"/>
      <c r="F23" s="598"/>
      <c r="G23" s="598"/>
      <c r="H23" s="313"/>
      <c r="I23" s="314"/>
      <c r="J23" s="315"/>
      <c r="K23" s="316"/>
    </row>
    <row r="24" spans="1:11" s="3" customFormat="1">
      <c r="A24" s="298"/>
      <c r="B24" s="293"/>
      <c r="C24" s="353" t="s">
        <v>3730</v>
      </c>
      <c r="D24" s="605" t="s">
        <v>136</v>
      </c>
      <c r="E24" s="603">
        <v>797</v>
      </c>
      <c r="F24" s="604"/>
      <c r="G24" s="604">
        <f>E24*F24</f>
        <v>0</v>
      </c>
      <c r="H24" s="313"/>
      <c r="I24" s="314"/>
      <c r="J24" s="315"/>
      <c r="K24" s="316"/>
    </row>
    <row r="25" spans="1:11" s="3" customFormat="1">
      <c r="A25" s="298"/>
      <c r="B25" s="293"/>
      <c r="C25" s="353" t="s">
        <v>3732</v>
      </c>
      <c r="D25" s="605" t="s">
        <v>136</v>
      </c>
      <c r="E25" s="603">
        <v>137</v>
      </c>
      <c r="F25" s="604"/>
      <c r="G25" s="604">
        <f>E25*F25</f>
        <v>0</v>
      </c>
      <c r="H25" s="313"/>
      <c r="I25" s="314"/>
      <c r="J25" s="315"/>
      <c r="K25" s="316"/>
    </row>
    <row r="26" spans="1:11" s="3" customFormat="1">
      <c r="A26" s="298"/>
      <c r="B26" s="293"/>
      <c r="C26" s="353"/>
      <c r="D26" s="605"/>
      <c r="E26" s="603"/>
      <c r="F26" s="604"/>
      <c r="G26" s="604"/>
      <c r="H26" s="313"/>
      <c r="I26" s="314"/>
      <c r="J26" s="315"/>
      <c r="K26" s="316"/>
    </row>
    <row r="27" spans="1:11" s="3" customFormat="1" ht="36">
      <c r="A27" s="298" t="str">
        <f>B21</f>
        <v>II.</v>
      </c>
      <c r="B27" s="293">
        <v>2</v>
      </c>
      <c r="C27" s="242" t="s">
        <v>811</v>
      </c>
      <c r="D27" s="598"/>
      <c r="E27" s="598"/>
      <c r="F27" s="598"/>
      <c r="G27" s="598"/>
      <c r="H27" s="313"/>
      <c r="I27" s="314"/>
      <c r="J27" s="315"/>
      <c r="K27" s="316"/>
    </row>
    <row r="28" spans="1:11" s="3" customFormat="1">
      <c r="A28" s="298"/>
      <c r="B28" s="293"/>
      <c r="C28" s="353" t="s">
        <v>3730</v>
      </c>
      <c r="D28" s="605" t="s">
        <v>136</v>
      </c>
      <c r="E28" s="603">
        <v>129</v>
      </c>
      <c r="F28" s="604"/>
      <c r="G28" s="604">
        <f>E28*F28</f>
        <v>0</v>
      </c>
      <c r="H28" s="313"/>
      <c r="I28" s="314"/>
      <c r="J28" s="315"/>
      <c r="K28" s="316"/>
    </row>
    <row r="29" spans="1:11" s="3" customFormat="1">
      <c r="A29" s="298"/>
      <c r="B29" s="293"/>
      <c r="C29" s="353" t="s">
        <v>3732</v>
      </c>
      <c r="D29" s="605" t="s">
        <v>136</v>
      </c>
      <c r="E29" s="603">
        <v>23</v>
      </c>
      <c r="F29" s="604"/>
      <c r="G29" s="604">
        <f>E29*F29</f>
        <v>0</v>
      </c>
      <c r="H29" s="313"/>
      <c r="I29" s="314"/>
      <c r="J29" s="315"/>
      <c r="K29" s="316"/>
    </row>
    <row r="30" spans="1:11" s="3" customFormat="1">
      <c r="A30" s="317"/>
      <c r="B30" s="293"/>
      <c r="C30" s="352"/>
      <c r="D30" s="605"/>
      <c r="E30" s="603"/>
      <c r="F30" s="604"/>
      <c r="G30" s="604"/>
      <c r="H30" s="313"/>
      <c r="I30" s="314"/>
      <c r="J30" s="315"/>
      <c r="K30" s="316"/>
    </row>
    <row r="31" spans="1:11" s="3" customFormat="1" ht="24">
      <c r="A31" s="298" t="str">
        <f>B21</f>
        <v>II.</v>
      </c>
      <c r="B31" s="293">
        <v>3</v>
      </c>
      <c r="C31" s="242" t="s">
        <v>812</v>
      </c>
      <c r="D31" s="605" t="s">
        <v>136</v>
      </c>
      <c r="E31" s="603">
        <v>22</v>
      </c>
      <c r="F31" s="604"/>
      <c r="G31" s="604">
        <f>E31*F31</f>
        <v>0</v>
      </c>
      <c r="H31" s="313"/>
      <c r="I31" s="314"/>
      <c r="J31" s="315"/>
      <c r="K31" s="316"/>
    </row>
    <row r="32" spans="1:11" s="3" customFormat="1">
      <c r="A32" s="317"/>
      <c r="B32" s="293"/>
      <c r="C32" s="242"/>
      <c r="D32" s="605"/>
      <c r="E32" s="603"/>
      <c r="F32" s="604"/>
      <c r="G32" s="604"/>
      <c r="H32" s="313"/>
      <c r="I32" s="314"/>
      <c r="J32" s="315"/>
      <c r="K32" s="316"/>
    </row>
    <row r="33" spans="1:11" s="3" customFormat="1" ht="24">
      <c r="A33" s="298" t="str">
        <f>B21</f>
        <v>II.</v>
      </c>
      <c r="B33" s="293">
        <v>4</v>
      </c>
      <c r="C33" s="242" t="s">
        <v>813</v>
      </c>
      <c r="D33" s="605" t="s">
        <v>137</v>
      </c>
      <c r="E33" s="603">
        <v>108</v>
      </c>
      <c r="F33" s="604"/>
      <c r="G33" s="604">
        <f>E33*F33</f>
        <v>0</v>
      </c>
      <c r="H33" s="313"/>
      <c r="I33" s="314"/>
      <c r="J33" s="315"/>
      <c r="K33" s="316"/>
    </row>
    <row r="34" spans="1:11" s="3" customFormat="1">
      <c r="A34" s="317"/>
      <c r="B34" s="293"/>
      <c r="C34" s="242"/>
      <c r="D34" s="605"/>
      <c r="E34" s="603"/>
      <c r="F34" s="604"/>
      <c r="G34" s="604"/>
      <c r="H34" s="313"/>
      <c r="I34" s="314"/>
      <c r="J34" s="315"/>
      <c r="K34" s="316"/>
    </row>
    <row r="35" spans="1:11" s="3" customFormat="1" ht="36">
      <c r="A35" s="298" t="str">
        <f>B21</f>
        <v>II.</v>
      </c>
      <c r="B35" s="293">
        <v>5</v>
      </c>
      <c r="C35" s="242" t="s">
        <v>814</v>
      </c>
      <c r="D35" s="605" t="s">
        <v>136</v>
      </c>
      <c r="E35" s="603">
        <v>153</v>
      </c>
      <c r="F35" s="604"/>
      <c r="G35" s="604">
        <f>E35*F35</f>
        <v>0</v>
      </c>
      <c r="H35" s="313"/>
      <c r="I35" s="314"/>
      <c r="J35" s="315"/>
      <c r="K35" s="316"/>
    </row>
    <row r="36" spans="1:11" s="3" customFormat="1">
      <c r="A36" s="317"/>
      <c r="B36" s="293"/>
      <c r="C36" s="242"/>
      <c r="D36" s="605"/>
      <c r="E36" s="603"/>
      <c r="F36" s="604"/>
      <c r="G36" s="604"/>
      <c r="H36" s="313"/>
      <c r="I36" s="314"/>
      <c r="J36" s="315"/>
      <c r="K36" s="316"/>
    </row>
    <row r="37" spans="1:11" s="3" customFormat="1" ht="24">
      <c r="A37" s="298" t="str">
        <f>B21</f>
        <v>II.</v>
      </c>
      <c r="B37" s="293">
        <v>6</v>
      </c>
      <c r="C37" s="242" t="s">
        <v>815</v>
      </c>
      <c r="D37" s="605" t="s">
        <v>136</v>
      </c>
      <c r="E37" s="603">
        <v>779</v>
      </c>
      <c r="F37" s="604"/>
      <c r="G37" s="604">
        <f>E37*F37</f>
        <v>0</v>
      </c>
      <c r="H37" s="313"/>
      <c r="I37" s="314"/>
      <c r="J37" s="315"/>
      <c r="K37" s="316"/>
    </row>
    <row r="38" spans="1:11" s="3" customFormat="1">
      <c r="A38" s="317"/>
      <c r="B38" s="293"/>
      <c r="C38" s="242"/>
      <c r="D38" s="605"/>
      <c r="E38" s="603"/>
      <c r="F38" s="604"/>
      <c r="G38" s="604"/>
      <c r="H38" s="313"/>
      <c r="I38" s="314"/>
      <c r="J38" s="315"/>
      <c r="K38" s="316"/>
    </row>
    <row r="39" spans="1:11" s="3" customFormat="1" ht="24">
      <c r="A39" s="298" t="str">
        <f>B21</f>
        <v>II.</v>
      </c>
      <c r="B39" s="293">
        <v>7</v>
      </c>
      <c r="C39" s="326" t="s">
        <v>816</v>
      </c>
      <c r="D39" s="605" t="s">
        <v>136</v>
      </c>
      <c r="E39" s="603">
        <v>1</v>
      </c>
      <c r="F39" s="604"/>
      <c r="G39" s="604">
        <f>E39*F39</f>
        <v>0</v>
      </c>
      <c r="H39" s="313"/>
      <c r="I39" s="314"/>
      <c r="J39" s="315"/>
      <c r="K39" s="316"/>
    </row>
    <row r="40" spans="1:11" s="3" customFormat="1">
      <c r="A40" s="317"/>
      <c r="B40" s="293"/>
      <c r="C40" s="242"/>
      <c r="D40" s="605"/>
      <c r="E40" s="603"/>
      <c r="F40" s="604"/>
      <c r="G40" s="604"/>
      <c r="H40" s="313"/>
      <c r="I40" s="314"/>
      <c r="J40" s="315"/>
      <c r="K40" s="316"/>
    </row>
    <row r="41" spans="1:11" s="3" customFormat="1" ht="36">
      <c r="A41" s="331" t="s">
        <v>106</v>
      </c>
      <c r="B41" s="293">
        <v>8</v>
      </c>
      <c r="C41" s="242" t="s">
        <v>817</v>
      </c>
      <c r="D41" s="605" t="s">
        <v>136</v>
      </c>
      <c r="E41" s="603">
        <v>183</v>
      </c>
      <c r="F41" s="604"/>
      <c r="G41" s="604">
        <f>E41*F41</f>
        <v>0</v>
      </c>
      <c r="H41" s="313"/>
      <c r="I41" s="314"/>
      <c r="J41" s="315"/>
      <c r="K41" s="316"/>
    </row>
    <row r="42" spans="1:11" s="3" customFormat="1">
      <c r="A42" s="298"/>
      <c r="B42" s="293"/>
      <c r="C42" s="242"/>
      <c r="D42" s="605"/>
      <c r="E42" s="603"/>
      <c r="F42" s="604"/>
      <c r="G42" s="604"/>
      <c r="H42" s="313"/>
      <c r="I42" s="314"/>
      <c r="J42" s="315"/>
      <c r="K42" s="316"/>
    </row>
    <row r="43" spans="1:11" s="3" customFormat="1" ht="13.5" thickBot="1">
      <c r="A43" s="60"/>
      <c r="B43" s="319"/>
      <c r="C43" s="320" t="str">
        <f>CONCATENATE(B21," ",C21," - SKUPAJ:")</f>
        <v>II. ZEMELJSKA DELA - SKUPAJ:</v>
      </c>
      <c r="D43" s="375"/>
      <c r="E43" s="587"/>
      <c r="F43" s="375"/>
      <c r="G43" s="606">
        <f>SUM(G24:G41)</f>
        <v>0</v>
      </c>
      <c r="H43" s="313"/>
      <c r="I43" s="314"/>
      <c r="J43" s="315"/>
      <c r="K43" s="316"/>
    </row>
    <row r="44" spans="1:11" s="263" customFormat="1">
      <c r="A44" s="322"/>
      <c r="B44" s="323"/>
      <c r="C44" s="324"/>
      <c r="D44" s="588"/>
      <c r="E44" s="589"/>
      <c r="F44" s="588"/>
      <c r="G44" s="607"/>
    </row>
    <row r="45" spans="1:11" s="263" customFormat="1" ht="16.5" thickBot="1">
      <c r="A45" s="63"/>
      <c r="B45" s="158" t="s">
        <v>138</v>
      </c>
      <c r="C45" s="65" t="s">
        <v>111</v>
      </c>
      <c r="D45" s="611"/>
      <c r="E45" s="600"/>
      <c r="F45" s="612"/>
      <c r="G45" s="601"/>
    </row>
    <row r="46" spans="1:11" s="3" customFormat="1">
      <c r="A46" s="317"/>
      <c r="B46" s="284"/>
      <c r="C46" s="242"/>
      <c r="D46" s="596"/>
      <c r="E46" s="597"/>
      <c r="F46" s="604"/>
      <c r="G46" s="604"/>
      <c r="H46" s="313"/>
      <c r="I46" s="314"/>
      <c r="J46" s="315"/>
      <c r="K46" s="286"/>
    </row>
    <row r="47" spans="1:11" s="3" customFormat="1" ht="36">
      <c r="A47" s="298" t="str">
        <f>B45</f>
        <v>III.</v>
      </c>
      <c r="B47" s="284">
        <f>COUNT($A$42:B45)+1</f>
        <v>1</v>
      </c>
      <c r="C47" s="242" t="s">
        <v>818</v>
      </c>
      <c r="D47" s="605" t="s">
        <v>136</v>
      </c>
      <c r="E47" s="603">
        <v>51</v>
      </c>
      <c r="F47" s="604"/>
      <c r="G47" s="604">
        <f>E47*F47</f>
        <v>0</v>
      </c>
      <c r="H47" s="313"/>
      <c r="I47" s="314"/>
      <c r="J47" s="315"/>
      <c r="K47" s="286"/>
    </row>
    <row r="48" spans="1:11" s="3" customFormat="1">
      <c r="A48" s="317"/>
      <c r="B48" s="284"/>
      <c r="C48" s="242"/>
      <c r="D48" s="596"/>
      <c r="E48" s="597"/>
      <c r="F48" s="604"/>
      <c r="G48" s="604"/>
      <c r="H48" s="313"/>
      <c r="I48" s="314"/>
      <c r="J48" s="315"/>
      <c r="K48" s="286"/>
    </row>
    <row r="49" spans="1:11" s="3" customFormat="1" ht="36">
      <c r="A49" s="298" t="str">
        <f>A47</f>
        <v>III.</v>
      </c>
      <c r="B49" s="284">
        <f>COUNT($A$42:B47)+1</f>
        <v>2</v>
      </c>
      <c r="C49" s="242" t="s">
        <v>819</v>
      </c>
      <c r="D49" s="605" t="s">
        <v>136</v>
      </c>
      <c r="E49" s="603">
        <v>95</v>
      </c>
      <c r="F49" s="604"/>
      <c r="G49" s="604">
        <f>E49*F49</f>
        <v>0</v>
      </c>
      <c r="H49" s="313"/>
      <c r="I49" s="314"/>
      <c r="J49" s="315"/>
      <c r="K49" s="286"/>
    </row>
    <row r="50" spans="1:11" s="3" customFormat="1">
      <c r="A50" s="317"/>
      <c r="B50" s="284"/>
      <c r="C50" s="242"/>
      <c r="D50" s="596"/>
      <c r="E50" s="597"/>
      <c r="F50" s="604"/>
      <c r="G50" s="604"/>
      <c r="H50" s="313"/>
      <c r="I50" s="314"/>
      <c r="J50" s="315"/>
      <c r="K50" s="286"/>
    </row>
    <row r="51" spans="1:11" ht="36">
      <c r="A51" s="298" t="str">
        <f>A49</f>
        <v>III.</v>
      </c>
      <c r="B51" s="284">
        <f>COUNT($A$42:B50)+1</f>
        <v>3</v>
      </c>
      <c r="C51" s="242" t="s">
        <v>845</v>
      </c>
      <c r="D51" s="605" t="s">
        <v>775</v>
      </c>
      <c r="E51" s="603">
        <v>1</v>
      </c>
      <c r="F51" s="604"/>
      <c r="G51" s="604">
        <f>E51*F51</f>
        <v>0</v>
      </c>
      <c r="J51" s="286"/>
    </row>
    <row r="52" spans="1:11" s="3" customFormat="1" ht="12" customHeight="1">
      <c r="A52" s="331"/>
      <c r="B52" s="284"/>
      <c r="C52" s="242"/>
      <c r="D52" s="605"/>
      <c r="E52" s="603"/>
      <c r="F52" s="604"/>
      <c r="G52" s="604"/>
      <c r="H52" s="313"/>
      <c r="I52" s="314"/>
      <c r="J52" s="315"/>
      <c r="K52" s="286"/>
    </row>
    <row r="53" spans="1:11" s="3" customFormat="1" ht="36">
      <c r="A53" s="298" t="str">
        <f>A51</f>
        <v>III.</v>
      </c>
      <c r="B53" s="284">
        <f>COUNT($A$42:B52)+1</f>
        <v>4</v>
      </c>
      <c r="C53" s="242" t="s">
        <v>846</v>
      </c>
      <c r="D53" s="605" t="s">
        <v>188</v>
      </c>
      <c r="E53" s="603">
        <v>2</v>
      </c>
      <c r="F53" s="604"/>
      <c r="G53" s="604">
        <f>E53*F53</f>
        <v>0</v>
      </c>
      <c r="H53" s="313"/>
      <c r="I53" s="314"/>
      <c r="J53" s="315"/>
      <c r="K53" s="286"/>
    </row>
    <row r="54" spans="1:11" s="3" customFormat="1">
      <c r="A54" s="331"/>
      <c r="B54" s="329"/>
      <c r="C54" s="242"/>
      <c r="D54" s="605"/>
      <c r="E54" s="603"/>
      <c r="F54" s="604"/>
      <c r="G54" s="604"/>
      <c r="H54" s="313"/>
      <c r="I54" s="314"/>
      <c r="J54" s="315"/>
      <c r="K54" s="286"/>
    </row>
    <row r="55" spans="1:11" s="3" customFormat="1" ht="36">
      <c r="A55" s="298" t="str">
        <f>A51</f>
        <v>III.</v>
      </c>
      <c r="B55" s="284">
        <f>COUNT($A$42:B54)+1</f>
        <v>5</v>
      </c>
      <c r="C55" s="242" t="s">
        <v>847</v>
      </c>
      <c r="D55" s="605" t="s">
        <v>188</v>
      </c>
      <c r="E55" s="603">
        <v>6</v>
      </c>
      <c r="F55" s="604"/>
      <c r="G55" s="604">
        <f>E55*F55</f>
        <v>0</v>
      </c>
      <c r="H55" s="313"/>
      <c r="I55" s="314"/>
      <c r="J55" s="315"/>
      <c r="K55" s="286"/>
    </row>
    <row r="56" spans="1:11" s="3" customFormat="1">
      <c r="A56" s="298"/>
      <c r="B56" s="284"/>
      <c r="C56" s="242"/>
      <c r="D56" s="605"/>
      <c r="E56" s="603"/>
      <c r="F56" s="604"/>
      <c r="G56" s="604"/>
      <c r="H56" s="313"/>
      <c r="I56" s="314"/>
      <c r="J56" s="315"/>
      <c r="K56" s="286"/>
    </row>
    <row r="57" spans="1:11" s="3" customFormat="1" ht="36">
      <c r="A57" s="298" t="str">
        <f>A51</f>
        <v>III.</v>
      </c>
      <c r="B57" s="284">
        <f>COUNT($A$42:B56)+1</f>
        <v>6</v>
      </c>
      <c r="C57" s="242" t="s">
        <v>848</v>
      </c>
      <c r="D57" s="605" t="s">
        <v>188</v>
      </c>
      <c r="E57" s="603">
        <v>2</v>
      </c>
      <c r="F57" s="604"/>
      <c r="G57" s="604">
        <f>E57*F57</f>
        <v>0</v>
      </c>
      <c r="H57" s="313"/>
      <c r="I57" s="314"/>
      <c r="J57" s="315"/>
      <c r="K57" s="286"/>
    </row>
    <row r="58" spans="1:11" s="3" customFormat="1">
      <c r="A58" s="298"/>
      <c r="B58" s="284"/>
      <c r="C58" s="242"/>
      <c r="D58" s="605"/>
      <c r="E58" s="625"/>
      <c r="F58" s="604"/>
      <c r="G58" s="604"/>
      <c r="H58" s="313"/>
      <c r="I58" s="314"/>
      <c r="J58" s="315"/>
      <c r="K58" s="286"/>
    </row>
    <row r="59" spans="1:11" s="3" customFormat="1" ht="36">
      <c r="A59" s="298" t="str">
        <f>B45</f>
        <v>III.</v>
      </c>
      <c r="B59" s="284">
        <f>COUNT($A$42:B58)+1</f>
        <v>7</v>
      </c>
      <c r="C59" s="242" t="s">
        <v>831</v>
      </c>
      <c r="D59" s="605" t="s">
        <v>775</v>
      </c>
      <c r="E59" s="603">
        <v>4</v>
      </c>
      <c r="F59" s="604"/>
      <c r="G59" s="604">
        <f>E59*F59</f>
        <v>0</v>
      </c>
      <c r="H59" s="313"/>
      <c r="I59" s="314"/>
      <c r="J59" s="315"/>
      <c r="K59" s="286"/>
    </row>
    <row r="60" spans="1:11" s="3" customFormat="1">
      <c r="A60" s="298"/>
      <c r="B60" s="329"/>
      <c r="C60" s="242"/>
      <c r="D60" s="605"/>
      <c r="E60" s="603"/>
      <c r="F60" s="604"/>
      <c r="G60" s="604"/>
      <c r="H60" s="313"/>
      <c r="I60" s="314"/>
      <c r="J60" s="315"/>
      <c r="K60" s="286"/>
    </row>
    <row r="61" spans="1:11" s="3" customFormat="1" ht="36">
      <c r="A61" s="298" t="str">
        <f>B45</f>
        <v>III.</v>
      </c>
      <c r="B61" s="284">
        <f>COUNT($A$42:B60)+1</f>
        <v>8</v>
      </c>
      <c r="C61" s="242" t="s">
        <v>832</v>
      </c>
      <c r="D61" s="605" t="s">
        <v>775</v>
      </c>
      <c r="E61" s="603">
        <v>7</v>
      </c>
      <c r="F61" s="604"/>
      <c r="G61" s="604">
        <f>E61*F61</f>
        <v>0</v>
      </c>
      <c r="H61" s="313"/>
      <c r="I61" s="314"/>
      <c r="J61" s="315"/>
      <c r="K61" s="286"/>
    </row>
    <row r="62" spans="1:11" s="3" customFormat="1">
      <c r="A62" s="298"/>
      <c r="B62" s="329"/>
      <c r="C62" s="242"/>
      <c r="D62" s="605"/>
      <c r="E62" s="603"/>
      <c r="F62" s="604"/>
      <c r="G62" s="604"/>
      <c r="H62" s="313"/>
      <c r="I62" s="314"/>
      <c r="J62" s="315"/>
      <c r="K62" s="286"/>
    </row>
    <row r="63" spans="1:11" s="3" customFormat="1" ht="36">
      <c r="A63" s="298" t="str">
        <f>A61</f>
        <v>III.</v>
      </c>
      <c r="B63" s="284" t="s">
        <v>767</v>
      </c>
      <c r="C63" s="242" t="s">
        <v>849</v>
      </c>
      <c r="D63" s="605" t="s">
        <v>775</v>
      </c>
      <c r="E63" s="603">
        <v>2</v>
      </c>
      <c r="F63" s="604"/>
      <c r="G63" s="604">
        <f>E63*F63</f>
        <v>0</v>
      </c>
      <c r="H63" s="313"/>
      <c r="I63" s="314"/>
      <c r="J63" s="315"/>
      <c r="K63" s="286"/>
    </row>
    <row r="64" spans="1:11" s="3" customFormat="1">
      <c r="A64" s="298"/>
      <c r="B64" s="284"/>
      <c r="C64" s="242"/>
      <c r="D64" s="605"/>
      <c r="E64" s="603"/>
      <c r="F64" s="604"/>
      <c r="G64" s="604"/>
      <c r="H64" s="313"/>
      <c r="I64" s="314"/>
      <c r="J64" s="315"/>
      <c r="K64" s="286"/>
    </row>
    <row r="65" spans="1:11" s="3" customFormat="1" ht="84">
      <c r="A65" s="298"/>
      <c r="B65" s="284"/>
      <c r="C65" s="242" t="s">
        <v>834</v>
      </c>
      <c r="D65" s="605"/>
      <c r="E65" s="603"/>
      <c r="F65" s="604"/>
      <c r="G65" s="604"/>
      <c r="H65" s="313"/>
      <c r="I65" s="314"/>
      <c r="J65" s="315"/>
      <c r="K65" s="286"/>
    </row>
    <row r="66" spans="1:11" s="3" customFormat="1">
      <c r="A66" s="331"/>
      <c r="B66" s="284"/>
      <c r="C66" s="242"/>
      <c r="D66" s="605"/>
      <c r="E66" s="603"/>
      <c r="F66" s="604"/>
      <c r="G66" s="604"/>
      <c r="H66" s="313"/>
      <c r="I66" s="314"/>
      <c r="J66" s="315"/>
      <c r="K66" s="286"/>
    </row>
    <row r="67" spans="1:11" s="3" customFormat="1" ht="13.5" customHeight="1" thickBot="1">
      <c r="A67" s="60"/>
      <c r="B67" s="319"/>
      <c r="C67" s="320" t="str">
        <f>CONCATENATE(B45," ",C45," - SKUPAJ:")</f>
        <v>III. GRADBENA DELA - SKUPAJ:</v>
      </c>
      <c r="D67" s="375"/>
      <c r="E67" s="587"/>
      <c r="F67" s="375"/>
      <c r="G67" s="606">
        <f>SUM(G47:G63)</f>
        <v>0</v>
      </c>
      <c r="H67" s="313"/>
      <c r="I67" s="314"/>
      <c r="J67" s="315"/>
      <c r="K67" s="286"/>
    </row>
    <row r="68" spans="1:11" s="3" customFormat="1" ht="13.5" customHeight="1">
      <c r="A68" s="322"/>
      <c r="B68" s="323"/>
      <c r="C68" s="328"/>
      <c r="D68" s="590"/>
      <c r="E68" s="591"/>
      <c r="F68" s="590"/>
      <c r="G68" s="610"/>
      <c r="H68" s="313"/>
      <c r="I68" s="314"/>
      <c r="J68" s="315"/>
      <c r="K68" s="286"/>
    </row>
    <row r="69" spans="1:11" s="3" customFormat="1" ht="13.5" customHeight="1" thickBot="1">
      <c r="A69" s="63"/>
      <c r="B69" s="158" t="s">
        <v>139</v>
      </c>
      <c r="C69" s="136" t="s">
        <v>835</v>
      </c>
      <c r="D69" s="599"/>
      <c r="E69" s="600"/>
      <c r="F69" s="601"/>
      <c r="G69" s="601"/>
      <c r="H69" s="313"/>
      <c r="I69" s="314"/>
      <c r="J69" s="315"/>
      <c r="K69" s="286"/>
    </row>
    <row r="70" spans="1:11" s="3" customFormat="1" ht="13.5" customHeight="1">
      <c r="A70" s="325"/>
      <c r="B70" s="88"/>
      <c r="C70" s="310"/>
      <c r="D70" s="588"/>
      <c r="E70" s="589"/>
      <c r="F70" s="595"/>
      <c r="G70" s="595"/>
      <c r="H70" s="313"/>
      <c r="I70" s="314"/>
      <c r="J70" s="315"/>
      <c r="K70" s="286"/>
    </row>
    <row r="71" spans="1:11" s="3" customFormat="1" ht="36">
      <c r="A71" s="298" t="str">
        <f>B69</f>
        <v>IV.</v>
      </c>
      <c r="B71" s="284" t="s">
        <v>857</v>
      </c>
      <c r="C71" s="242" t="s">
        <v>850</v>
      </c>
      <c r="D71" s="605" t="s">
        <v>731</v>
      </c>
      <c r="E71" s="603">
        <v>176</v>
      </c>
      <c r="F71" s="604"/>
      <c r="G71" s="604">
        <f>E71*F71</f>
        <v>0</v>
      </c>
      <c r="H71" s="313"/>
      <c r="I71" s="314"/>
      <c r="J71" s="315"/>
      <c r="K71" s="286"/>
    </row>
    <row r="72" spans="1:11" s="3" customFormat="1" ht="13.5" customHeight="1">
      <c r="A72" s="298"/>
      <c r="B72" s="284"/>
      <c r="C72" s="242"/>
      <c r="D72" s="605"/>
      <c r="E72" s="603"/>
      <c r="F72" s="604"/>
      <c r="G72" s="604"/>
      <c r="H72" s="313"/>
      <c r="I72" s="314"/>
      <c r="J72" s="315"/>
      <c r="K72" s="286"/>
    </row>
    <row r="73" spans="1:11" s="3" customFormat="1" ht="36">
      <c r="A73" s="298" t="str">
        <f>B69</f>
        <v>IV.</v>
      </c>
      <c r="B73" s="284" t="s">
        <v>851</v>
      </c>
      <c r="C73" s="242" t="s">
        <v>840</v>
      </c>
      <c r="D73" s="605" t="s">
        <v>731</v>
      </c>
      <c r="E73" s="603">
        <v>20</v>
      </c>
      <c r="F73" s="604"/>
      <c r="G73" s="604">
        <f>E73*F73</f>
        <v>0</v>
      </c>
      <c r="H73" s="313"/>
      <c r="I73" s="314"/>
      <c r="J73" s="315"/>
      <c r="K73" s="286"/>
    </row>
    <row r="74" spans="1:11" s="3" customFormat="1" ht="13.5" customHeight="1">
      <c r="A74" s="331"/>
      <c r="B74" s="284"/>
      <c r="C74" s="242"/>
      <c r="D74" s="605"/>
      <c r="E74" s="603"/>
      <c r="F74" s="604"/>
      <c r="G74" s="604"/>
      <c r="H74" s="313"/>
      <c r="I74" s="314"/>
      <c r="J74" s="315"/>
      <c r="K74" s="286"/>
    </row>
    <row r="75" spans="1:11" s="3" customFormat="1" ht="13.5" customHeight="1">
      <c r="A75" s="298" t="str">
        <f>B69</f>
        <v>IV.</v>
      </c>
      <c r="B75" s="284" t="s">
        <v>820</v>
      </c>
      <c r="C75" s="358" t="s">
        <v>841</v>
      </c>
      <c r="D75" s="605" t="s">
        <v>731</v>
      </c>
      <c r="E75" s="603">
        <v>176</v>
      </c>
      <c r="F75" s="604"/>
      <c r="G75" s="604">
        <f>E75*F75</f>
        <v>0</v>
      </c>
      <c r="H75" s="313"/>
      <c r="I75" s="314"/>
      <c r="J75" s="315"/>
      <c r="K75" s="286"/>
    </row>
    <row r="76" spans="1:11" s="3" customFormat="1" ht="13.5" customHeight="1">
      <c r="A76" s="331"/>
      <c r="B76" s="284"/>
      <c r="C76" s="242"/>
      <c r="D76" s="605"/>
      <c r="E76" s="603"/>
      <c r="F76" s="604"/>
      <c r="G76" s="604"/>
      <c r="H76" s="313"/>
      <c r="I76" s="314"/>
      <c r="J76" s="315"/>
      <c r="K76" s="286"/>
    </row>
    <row r="77" spans="1:11" s="3" customFormat="1" ht="25.5">
      <c r="A77" s="298" t="str">
        <f>B69</f>
        <v>IV.</v>
      </c>
      <c r="B77" s="284" t="s">
        <v>822</v>
      </c>
      <c r="C77" s="358" t="s">
        <v>842</v>
      </c>
      <c r="D77" s="605" t="s">
        <v>731</v>
      </c>
      <c r="E77" s="603">
        <v>176</v>
      </c>
      <c r="F77" s="604"/>
      <c r="G77" s="604">
        <f>E77*F77</f>
        <v>0</v>
      </c>
      <c r="H77" s="313"/>
      <c r="I77" s="314"/>
      <c r="J77" s="315"/>
      <c r="K77" s="286"/>
    </row>
    <row r="78" spans="1:11" s="3" customFormat="1" ht="13.5" customHeight="1">
      <c r="A78" s="298"/>
      <c r="B78" s="284"/>
      <c r="C78" s="242"/>
      <c r="D78" s="605"/>
      <c r="E78" s="603"/>
      <c r="F78" s="604"/>
      <c r="G78" s="604"/>
      <c r="H78" s="313"/>
      <c r="I78" s="314"/>
      <c r="J78" s="315"/>
      <c r="K78" s="286"/>
    </row>
    <row r="79" spans="1:11" s="3" customFormat="1" ht="13.5" customHeight="1" thickBot="1">
      <c r="A79" s="60"/>
      <c r="B79" s="319"/>
      <c r="C79" s="359" t="str">
        <f>CONCATENATE(B69," ",C69," - SKUPAJ:")</f>
        <v>IV. DOBAVA IN MONTAŽA CEVNEGA MATERIALA - SKUPAJ:</v>
      </c>
      <c r="D79" s="375"/>
      <c r="E79" s="587"/>
      <c r="F79" s="375"/>
      <c r="G79" s="606">
        <f>SUM(G71:G77)</f>
        <v>0</v>
      </c>
      <c r="H79" s="313"/>
      <c r="I79" s="314"/>
      <c r="J79" s="315"/>
      <c r="K79" s="286"/>
    </row>
    <row r="80" spans="1:11" s="3" customFormat="1" ht="13.5" customHeight="1">
      <c r="A80" s="322"/>
      <c r="B80" s="323"/>
      <c r="C80" s="328"/>
      <c r="D80" s="590"/>
      <c r="E80" s="591"/>
      <c r="F80" s="590"/>
      <c r="G80" s="610"/>
      <c r="H80" s="313"/>
      <c r="I80" s="314"/>
      <c r="J80" s="315"/>
      <c r="K80" s="286"/>
    </row>
    <row r="81" spans="1:7" s="260" customFormat="1">
      <c r="A81" s="347"/>
      <c r="B81" s="348"/>
      <c r="C81" s="349"/>
      <c r="D81" s="615"/>
      <c r="E81" s="616"/>
      <c r="F81" s="384"/>
      <c r="G81" s="384"/>
    </row>
    <row r="82" spans="1:7" s="260" customFormat="1" ht="15">
      <c r="A82" s="351"/>
      <c r="B82" s="263"/>
      <c r="C82" s="1001" t="s">
        <v>3572</v>
      </c>
      <c r="D82" s="590"/>
      <c r="E82" s="591"/>
      <c r="F82" s="590"/>
      <c r="G82" s="652">
        <f>G19+G43+G67+G79</f>
        <v>0</v>
      </c>
    </row>
    <row r="83" spans="1:7" s="260" customFormat="1">
      <c r="A83" s="286"/>
      <c r="B83" s="286"/>
      <c r="C83" s="287"/>
      <c r="D83" s="588"/>
      <c r="E83" s="589"/>
      <c r="F83" s="595"/>
      <c r="G83" s="595"/>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3D94-3C94-4814-8268-C8F059D1F2AA}">
  <sheetPr>
    <tabColor theme="6"/>
  </sheetPr>
  <dimension ref="A1:L243"/>
  <sheetViews>
    <sheetView view="pageBreakPreview" zoomScaleNormal="100" zoomScaleSheetLayoutView="100" workbookViewId="0">
      <selection activeCell="C99" sqref="C99"/>
    </sheetView>
  </sheetViews>
  <sheetFormatPr defaultColWidth="9.140625" defaultRowHeight="12.75"/>
  <cols>
    <col min="1" max="1" width="3" style="286" customWidth="1"/>
    <col min="2" max="2" width="4.42578125" style="286" customWidth="1"/>
    <col min="3" max="3" width="43.7109375" style="287" customWidth="1"/>
    <col min="4" max="4" width="6.28515625" style="588" customWidth="1"/>
    <col min="5" max="5" width="7.5703125" style="589" customWidth="1"/>
    <col min="6" max="6" width="10.28515625" style="595" customWidth="1"/>
    <col min="7" max="7" width="13.28515625" style="595" customWidth="1"/>
    <col min="8" max="8" width="20.42578125" style="286" customWidth="1"/>
    <col min="9" max="9" width="8" style="286" customWidth="1"/>
    <col min="10" max="10" width="9.85546875" style="286" customWidth="1"/>
    <col min="11" max="11" width="10.140625" style="286" customWidth="1"/>
    <col min="12" max="12" width="9.140625" style="286"/>
    <col min="13" max="13" width="9" style="286" customWidth="1"/>
    <col min="14" max="253" width="9.140625" style="286"/>
    <col min="254" max="254" width="3" style="286" customWidth="1"/>
    <col min="255" max="255" width="4.42578125" style="286" customWidth="1"/>
    <col min="256" max="256" width="43.7109375" style="286" customWidth="1"/>
    <col min="257" max="257" width="6.28515625" style="286" customWidth="1"/>
    <col min="258" max="258" width="7.5703125" style="286" customWidth="1"/>
    <col min="259" max="259" width="10.28515625" style="286" customWidth="1"/>
    <col min="260" max="260" width="13.28515625" style="286" customWidth="1"/>
    <col min="261" max="261" width="0" style="286" hidden="1" customWidth="1"/>
    <col min="262" max="262" width="12.28515625" style="286" customWidth="1"/>
    <col min="263" max="264" width="11.7109375" style="286" customWidth="1"/>
    <col min="265" max="265" width="8" style="286" customWidth="1"/>
    <col min="266" max="266" width="9.85546875" style="286" customWidth="1"/>
    <col min="267" max="267" width="10.140625" style="286" customWidth="1"/>
    <col min="268" max="268" width="9.140625" style="286"/>
    <col min="269" max="269" width="9" style="286" customWidth="1"/>
    <col min="270" max="509" width="9.140625" style="286"/>
    <col min="510" max="510" width="3" style="286" customWidth="1"/>
    <col min="511" max="511" width="4.42578125" style="286" customWidth="1"/>
    <col min="512" max="512" width="43.7109375" style="286" customWidth="1"/>
    <col min="513" max="513" width="6.28515625" style="286" customWidth="1"/>
    <col min="514" max="514" width="7.5703125" style="286" customWidth="1"/>
    <col min="515" max="515" width="10.28515625" style="286" customWidth="1"/>
    <col min="516" max="516" width="13.28515625" style="286" customWidth="1"/>
    <col min="517" max="517" width="0" style="286" hidden="1" customWidth="1"/>
    <col min="518" max="518" width="12.28515625" style="286" customWidth="1"/>
    <col min="519" max="520" width="11.7109375" style="286" customWidth="1"/>
    <col min="521" max="521" width="8" style="286" customWidth="1"/>
    <col min="522" max="522" width="9.85546875" style="286" customWidth="1"/>
    <col min="523" max="523" width="10.140625" style="286" customWidth="1"/>
    <col min="524" max="524" width="9.140625" style="286"/>
    <col min="525" max="525" width="9" style="286" customWidth="1"/>
    <col min="526" max="765" width="9.140625" style="286"/>
    <col min="766" max="766" width="3" style="286" customWidth="1"/>
    <col min="767" max="767" width="4.42578125" style="286" customWidth="1"/>
    <col min="768" max="768" width="43.7109375" style="286" customWidth="1"/>
    <col min="769" max="769" width="6.28515625" style="286" customWidth="1"/>
    <col min="770" max="770" width="7.5703125" style="286" customWidth="1"/>
    <col min="771" max="771" width="10.28515625" style="286" customWidth="1"/>
    <col min="772" max="772" width="13.28515625" style="286" customWidth="1"/>
    <col min="773" max="773" width="0" style="286" hidden="1" customWidth="1"/>
    <col min="774" max="774" width="12.28515625" style="286" customWidth="1"/>
    <col min="775" max="776" width="11.7109375" style="286" customWidth="1"/>
    <col min="777" max="777" width="8" style="286" customWidth="1"/>
    <col min="778" max="778" width="9.85546875" style="286" customWidth="1"/>
    <col min="779" max="779" width="10.140625" style="286" customWidth="1"/>
    <col min="780" max="780" width="9.140625" style="286"/>
    <col min="781" max="781" width="9" style="286" customWidth="1"/>
    <col min="782" max="1021" width="9.140625" style="286"/>
    <col min="1022" max="1022" width="3" style="286" customWidth="1"/>
    <col min="1023" max="1023" width="4.42578125" style="286" customWidth="1"/>
    <col min="1024" max="1024" width="43.7109375" style="286" customWidth="1"/>
    <col min="1025" max="1025" width="6.28515625" style="286" customWidth="1"/>
    <col min="1026" max="1026" width="7.5703125" style="286" customWidth="1"/>
    <col min="1027" max="1027" width="10.28515625" style="286" customWidth="1"/>
    <col min="1028" max="1028" width="13.28515625" style="286" customWidth="1"/>
    <col min="1029" max="1029" width="0" style="286" hidden="1" customWidth="1"/>
    <col min="1030" max="1030" width="12.28515625" style="286" customWidth="1"/>
    <col min="1031" max="1032" width="11.7109375" style="286" customWidth="1"/>
    <col min="1033" max="1033" width="8" style="286" customWidth="1"/>
    <col min="1034" max="1034" width="9.85546875" style="286" customWidth="1"/>
    <col min="1035" max="1035" width="10.140625" style="286" customWidth="1"/>
    <col min="1036" max="1036" width="9.140625" style="286"/>
    <col min="1037" max="1037" width="9" style="286" customWidth="1"/>
    <col min="1038" max="1277" width="9.140625" style="286"/>
    <col min="1278" max="1278" width="3" style="286" customWidth="1"/>
    <col min="1279" max="1279" width="4.42578125" style="286" customWidth="1"/>
    <col min="1280" max="1280" width="43.7109375" style="286" customWidth="1"/>
    <col min="1281" max="1281" width="6.28515625" style="286" customWidth="1"/>
    <col min="1282" max="1282" width="7.5703125" style="286" customWidth="1"/>
    <col min="1283" max="1283" width="10.28515625" style="286" customWidth="1"/>
    <col min="1284" max="1284" width="13.28515625" style="286" customWidth="1"/>
    <col min="1285" max="1285" width="0" style="286" hidden="1" customWidth="1"/>
    <col min="1286" max="1286" width="12.28515625" style="286" customWidth="1"/>
    <col min="1287" max="1288" width="11.7109375" style="286" customWidth="1"/>
    <col min="1289" max="1289" width="8" style="286" customWidth="1"/>
    <col min="1290" max="1290" width="9.85546875" style="286" customWidth="1"/>
    <col min="1291" max="1291" width="10.140625" style="286" customWidth="1"/>
    <col min="1292" max="1292" width="9.140625" style="286"/>
    <col min="1293" max="1293" width="9" style="286" customWidth="1"/>
    <col min="1294" max="1533" width="9.140625" style="286"/>
    <col min="1534" max="1534" width="3" style="286" customWidth="1"/>
    <col min="1535" max="1535" width="4.42578125" style="286" customWidth="1"/>
    <col min="1536" max="1536" width="43.7109375" style="286" customWidth="1"/>
    <col min="1537" max="1537" width="6.28515625" style="286" customWidth="1"/>
    <col min="1538" max="1538" width="7.5703125" style="286" customWidth="1"/>
    <col min="1539" max="1539" width="10.28515625" style="286" customWidth="1"/>
    <col min="1540" max="1540" width="13.28515625" style="286" customWidth="1"/>
    <col min="1541" max="1541" width="0" style="286" hidden="1" customWidth="1"/>
    <col min="1542" max="1542" width="12.28515625" style="286" customWidth="1"/>
    <col min="1543" max="1544" width="11.7109375" style="286" customWidth="1"/>
    <col min="1545" max="1545" width="8" style="286" customWidth="1"/>
    <col min="1546" max="1546" width="9.85546875" style="286" customWidth="1"/>
    <col min="1547" max="1547" width="10.140625" style="286" customWidth="1"/>
    <col min="1548" max="1548" width="9.140625" style="286"/>
    <col min="1549" max="1549" width="9" style="286" customWidth="1"/>
    <col min="1550" max="1789" width="9.140625" style="286"/>
    <col min="1790" max="1790" width="3" style="286" customWidth="1"/>
    <col min="1791" max="1791" width="4.42578125" style="286" customWidth="1"/>
    <col min="1792" max="1792" width="43.7109375" style="286" customWidth="1"/>
    <col min="1793" max="1793" width="6.28515625" style="286" customWidth="1"/>
    <col min="1794" max="1794" width="7.5703125" style="286" customWidth="1"/>
    <col min="1795" max="1795" width="10.28515625" style="286" customWidth="1"/>
    <col min="1796" max="1796" width="13.28515625" style="286" customWidth="1"/>
    <col min="1797" max="1797" width="0" style="286" hidden="1" customWidth="1"/>
    <col min="1798" max="1798" width="12.28515625" style="286" customWidth="1"/>
    <col min="1799" max="1800" width="11.7109375" style="286" customWidth="1"/>
    <col min="1801" max="1801" width="8" style="286" customWidth="1"/>
    <col min="1802" max="1802" width="9.85546875" style="286" customWidth="1"/>
    <col min="1803" max="1803" width="10.140625" style="286" customWidth="1"/>
    <col min="1804" max="1804" width="9.140625" style="286"/>
    <col min="1805" max="1805" width="9" style="286" customWidth="1"/>
    <col min="1806" max="2045" width="9.140625" style="286"/>
    <col min="2046" max="2046" width="3" style="286" customWidth="1"/>
    <col min="2047" max="2047" width="4.42578125" style="286" customWidth="1"/>
    <col min="2048" max="2048" width="43.7109375" style="286" customWidth="1"/>
    <col min="2049" max="2049" width="6.28515625" style="286" customWidth="1"/>
    <col min="2050" max="2050" width="7.5703125" style="286" customWidth="1"/>
    <col min="2051" max="2051" width="10.28515625" style="286" customWidth="1"/>
    <col min="2052" max="2052" width="13.28515625" style="286" customWidth="1"/>
    <col min="2053" max="2053" width="0" style="286" hidden="1" customWidth="1"/>
    <col min="2054" max="2054" width="12.28515625" style="286" customWidth="1"/>
    <col min="2055" max="2056" width="11.7109375" style="286" customWidth="1"/>
    <col min="2057" max="2057" width="8" style="286" customWidth="1"/>
    <col min="2058" max="2058" width="9.85546875" style="286" customWidth="1"/>
    <col min="2059" max="2059" width="10.140625" style="286" customWidth="1"/>
    <col min="2060" max="2060" width="9.140625" style="286"/>
    <col min="2061" max="2061" width="9" style="286" customWidth="1"/>
    <col min="2062" max="2301" width="9.140625" style="286"/>
    <col min="2302" max="2302" width="3" style="286" customWidth="1"/>
    <col min="2303" max="2303" width="4.42578125" style="286" customWidth="1"/>
    <col min="2304" max="2304" width="43.7109375" style="286" customWidth="1"/>
    <col min="2305" max="2305" width="6.28515625" style="286" customWidth="1"/>
    <col min="2306" max="2306" width="7.5703125" style="286" customWidth="1"/>
    <col min="2307" max="2307" width="10.28515625" style="286" customWidth="1"/>
    <col min="2308" max="2308" width="13.28515625" style="286" customWidth="1"/>
    <col min="2309" max="2309" width="0" style="286" hidden="1" customWidth="1"/>
    <col min="2310" max="2310" width="12.28515625" style="286" customWidth="1"/>
    <col min="2311" max="2312" width="11.7109375" style="286" customWidth="1"/>
    <col min="2313" max="2313" width="8" style="286" customWidth="1"/>
    <col min="2314" max="2314" width="9.85546875" style="286" customWidth="1"/>
    <col min="2315" max="2315" width="10.140625" style="286" customWidth="1"/>
    <col min="2316" max="2316" width="9.140625" style="286"/>
    <col min="2317" max="2317" width="9" style="286" customWidth="1"/>
    <col min="2318" max="2557" width="9.140625" style="286"/>
    <col min="2558" max="2558" width="3" style="286" customWidth="1"/>
    <col min="2559" max="2559" width="4.42578125" style="286" customWidth="1"/>
    <col min="2560" max="2560" width="43.7109375" style="286" customWidth="1"/>
    <col min="2561" max="2561" width="6.28515625" style="286" customWidth="1"/>
    <col min="2562" max="2562" width="7.5703125" style="286" customWidth="1"/>
    <col min="2563" max="2563" width="10.28515625" style="286" customWidth="1"/>
    <col min="2564" max="2564" width="13.28515625" style="286" customWidth="1"/>
    <col min="2565" max="2565" width="0" style="286" hidden="1" customWidth="1"/>
    <col min="2566" max="2566" width="12.28515625" style="286" customWidth="1"/>
    <col min="2567" max="2568" width="11.7109375" style="286" customWidth="1"/>
    <col min="2569" max="2569" width="8" style="286" customWidth="1"/>
    <col min="2570" max="2570" width="9.85546875" style="286" customWidth="1"/>
    <col min="2571" max="2571" width="10.140625" style="286" customWidth="1"/>
    <col min="2572" max="2572" width="9.140625" style="286"/>
    <col min="2573" max="2573" width="9" style="286" customWidth="1"/>
    <col min="2574" max="2813" width="9.140625" style="286"/>
    <col min="2814" max="2814" width="3" style="286" customWidth="1"/>
    <col min="2815" max="2815" width="4.42578125" style="286" customWidth="1"/>
    <col min="2816" max="2816" width="43.7109375" style="286" customWidth="1"/>
    <col min="2817" max="2817" width="6.28515625" style="286" customWidth="1"/>
    <col min="2818" max="2818" width="7.5703125" style="286" customWidth="1"/>
    <col min="2819" max="2819" width="10.28515625" style="286" customWidth="1"/>
    <col min="2820" max="2820" width="13.28515625" style="286" customWidth="1"/>
    <col min="2821" max="2821" width="0" style="286" hidden="1" customWidth="1"/>
    <col min="2822" max="2822" width="12.28515625" style="286" customWidth="1"/>
    <col min="2823" max="2824" width="11.7109375" style="286" customWidth="1"/>
    <col min="2825" max="2825" width="8" style="286" customWidth="1"/>
    <col min="2826" max="2826" width="9.85546875" style="286" customWidth="1"/>
    <col min="2827" max="2827" width="10.140625" style="286" customWidth="1"/>
    <col min="2828" max="2828" width="9.140625" style="286"/>
    <col min="2829" max="2829" width="9" style="286" customWidth="1"/>
    <col min="2830" max="3069" width="9.140625" style="286"/>
    <col min="3070" max="3070" width="3" style="286" customWidth="1"/>
    <col min="3071" max="3071" width="4.42578125" style="286" customWidth="1"/>
    <col min="3072" max="3072" width="43.7109375" style="286" customWidth="1"/>
    <col min="3073" max="3073" width="6.28515625" style="286" customWidth="1"/>
    <col min="3074" max="3074" width="7.5703125" style="286" customWidth="1"/>
    <col min="3075" max="3075" width="10.28515625" style="286" customWidth="1"/>
    <col min="3076" max="3076" width="13.28515625" style="286" customWidth="1"/>
    <col min="3077" max="3077" width="0" style="286" hidden="1" customWidth="1"/>
    <col min="3078" max="3078" width="12.28515625" style="286" customWidth="1"/>
    <col min="3079" max="3080" width="11.7109375" style="286" customWidth="1"/>
    <col min="3081" max="3081" width="8" style="286" customWidth="1"/>
    <col min="3082" max="3082" width="9.85546875" style="286" customWidth="1"/>
    <col min="3083" max="3083" width="10.140625" style="286" customWidth="1"/>
    <col min="3084" max="3084" width="9.140625" style="286"/>
    <col min="3085" max="3085" width="9" style="286" customWidth="1"/>
    <col min="3086" max="3325" width="9.140625" style="286"/>
    <col min="3326" max="3326" width="3" style="286" customWidth="1"/>
    <col min="3327" max="3327" width="4.42578125" style="286" customWidth="1"/>
    <col min="3328" max="3328" width="43.7109375" style="286" customWidth="1"/>
    <col min="3329" max="3329" width="6.28515625" style="286" customWidth="1"/>
    <col min="3330" max="3330" width="7.5703125" style="286" customWidth="1"/>
    <col min="3331" max="3331" width="10.28515625" style="286" customWidth="1"/>
    <col min="3332" max="3332" width="13.28515625" style="286" customWidth="1"/>
    <col min="3333" max="3333" width="0" style="286" hidden="1" customWidth="1"/>
    <col min="3334" max="3334" width="12.28515625" style="286" customWidth="1"/>
    <col min="3335" max="3336" width="11.7109375" style="286" customWidth="1"/>
    <col min="3337" max="3337" width="8" style="286" customWidth="1"/>
    <col min="3338" max="3338" width="9.85546875" style="286" customWidth="1"/>
    <col min="3339" max="3339" width="10.140625" style="286" customWidth="1"/>
    <col min="3340" max="3340" width="9.140625" style="286"/>
    <col min="3341" max="3341" width="9" style="286" customWidth="1"/>
    <col min="3342" max="3581" width="9.140625" style="286"/>
    <col min="3582" max="3582" width="3" style="286" customWidth="1"/>
    <col min="3583" max="3583" width="4.42578125" style="286" customWidth="1"/>
    <col min="3584" max="3584" width="43.7109375" style="286" customWidth="1"/>
    <col min="3585" max="3585" width="6.28515625" style="286" customWidth="1"/>
    <col min="3586" max="3586" width="7.5703125" style="286" customWidth="1"/>
    <col min="3587" max="3587" width="10.28515625" style="286" customWidth="1"/>
    <col min="3588" max="3588" width="13.28515625" style="286" customWidth="1"/>
    <col min="3589" max="3589" width="0" style="286" hidden="1" customWidth="1"/>
    <col min="3590" max="3590" width="12.28515625" style="286" customWidth="1"/>
    <col min="3591" max="3592" width="11.7109375" style="286" customWidth="1"/>
    <col min="3593" max="3593" width="8" style="286" customWidth="1"/>
    <col min="3594" max="3594" width="9.85546875" style="286" customWidth="1"/>
    <col min="3595" max="3595" width="10.140625" style="286" customWidth="1"/>
    <col min="3596" max="3596" width="9.140625" style="286"/>
    <col min="3597" max="3597" width="9" style="286" customWidth="1"/>
    <col min="3598" max="3837" width="9.140625" style="286"/>
    <col min="3838" max="3838" width="3" style="286" customWidth="1"/>
    <col min="3839" max="3839" width="4.42578125" style="286" customWidth="1"/>
    <col min="3840" max="3840" width="43.7109375" style="286" customWidth="1"/>
    <col min="3841" max="3841" width="6.28515625" style="286" customWidth="1"/>
    <col min="3842" max="3842" width="7.5703125" style="286" customWidth="1"/>
    <col min="3843" max="3843" width="10.28515625" style="286" customWidth="1"/>
    <col min="3844" max="3844" width="13.28515625" style="286" customWidth="1"/>
    <col min="3845" max="3845" width="0" style="286" hidden="1" customWidth="1"/>
    <col min="3846" max="3846" width="12.28515625" style="286" customWidth="1"/>
    <col min="3847" max="3848" width="11.7109375" style="286" customWidth="1"/>
    <col min="3849" max="3849" width="8" style="286" customWidth="1"/>
    <col min="3850" max="3850" width="9.85546875" style="286" customWidth="1"/>
    <col min="3851" max="3851" width="10.140625" style="286" customWidth="1"/>
    <col min="3852" max="3852" width="9.140625" style="286"/>
    <col min="3853" max="3853" width="9" style="286" customWidth="1"/>
    <col min="3854" max="4093" width="9.140625" style="286"/>
    <col min="4094" max="4094" width="3" style="286" customWidth="1"/>
    <col min="4095" max="4095" width="4.42578125" style="286" customWidth="1"/>
    <col min="4096" max="4096" width="43.7109375" style="286" customWidth="1"/>
    <col min="4097" max="4097" width="6.28515625" style="286" customWidth="1"/>
    <col min="4098" max="4098" width="7.5703125" style="286" customWidth="1"/>
    <col min="4099" max="4099" width="10.28515625" style="286" customWidth="1"/>
    <col min="4100" max="4100" width="13.28515625" style="286" customWidth="1"/>
    <col min="4101" max="4101" width="0" style="286" hidden="1" customWidth="1"/>
    <col min="4102" max="4102" width="12.28515625" style="286" customWidth="1"/>
    <col min="4103" max="4104" width="11.7109375" style="286" customWidth="1"/>
    <col min="4105" max="4105" width="8" style="286" customWidth="1"/>
    <col min="4106" max="4106" width="9.85546875" style="286" customWidth="1"/>
    <col min="4107" max="4107" width="10.140625" style="286" customWidth="1"/>
    <col min="4108" max="4108" width="9.140625" style="286"/>
    <col min="4109" max="4109" width="9" style="286" customWidth="1"/>
    <col min="4110" max="4349" width="9.140625" style="286"/>
    <col min="4350" max="4350" width="3" style="286" customWidth="1"/>
    <col min="4351" max="4351" width="4.42578125" style="286" customWidth="1"/>
    <col min="4352" max="4352" width="43.7109375" style="286" customWidth="1"/>
    <col min="4353" max="4353" width="6.28515625" style="286" customWidth="1"/>
    <col min="4354" max="4354" width="7.5703125" style="286" customWidth="1"/>
    <col min="4355" max="4355" width="10.28515625" style="286" customWidth="1"/>
    <col min="4356" max="4356" width="13.28515625" style="286" customWidth="1"/>
    <col min="4357" max="4357" width="0" style="286" hidden="1" customWidth="1"/>
    <col min="4358" max="4358" width="12.28515625" style="286" customWidth="1"/>
    <col min="4359" max="4360" width="11.7109375" style="286" customWidth="1"/>
    <col min="4361" max="4361" width="8" style="286" customWidth="1"/>
    <col min="4362" max="4362" width="9.85546875" style="286" customWidth="1"/>
    <col min="4363" max="4363" width="10.140625" style="286" customWidth="1"/>
    <col min="4364" max="4364" width="9.140625" style="286"/>
    <col min="4365" max="4365" width="9" style="286" customWidth="1"/>
    <col min="4366" max="4605" width="9.140625" style="286"/>
    <col min="4606" max="4606" width="3" style="286" customWidth="1"/>
    <col min="4607" max="4607" width="4.42578125" style="286" customWidth="1"/>
    <col min="4608" max="4608" width="43.7109375" style="286" customWidth="1"/>
    <col min="4609" max="4609" width="6.28515625" style="286" customWidth="1"/>
    <col min="4610" max="4610" width="7.5703125" style="286" customWidth="1"/>
    <col min="4611" max="4611" width="10.28515625" style="286" customWidth="1"/>
    <col min="4612" max="4612" width="13.28515625" style="286" customWidth="1"/>
    <col min="4613" max="4613" width="0" style="286" hidden="1" customWidth="1"/>
    <col min="4614" max="4614" width="12.28515625" style="286" customWidth="1"/>
    <col min="4615" max="4616" width="11.7109375" style="286" customWidth="1"/>
    <col min="4617" max="4617" width="8" style="286" customWidth="1"/>
    <col min="4618" max="4618" width="9.85546875" style="286" customWidth="1"/>
    <col min="4619" max="4619" width="10.140625" style="286" customWidth="1"/>
    <col min="4620" max="4620" width="9.140625" style="286"/>
    <col min="4621" max="4621" width="9" style="286" customWidth="1"/>
    <col min="4622" max="4861" width="9.140625" style="286"/>
    <col min="4862" max="4862" width="3" style="286" customWidth="1"/>
    <col min="4863" max="4863" width="4.42578125" style="286" customWidth="1"/>
    <col min="4864" max="4864" width="43.7109375" style="286" customWidth="1"/>
    <col min="4865" max="4865" width="6.28515625" style="286" customWidth="1"/>
    <col min="4866" max="4866" width="7.5703125" style="286" customWidth="1"/>
    <col min="4867" max="4867" width="10.28515625" style="286" customWidth="1"/>
    <col min="4868" max="4868" width="13.28515625" style="286" customWidth="1"/>
    <col min="4869" max="4869" width="0" style="286" hidden="1" customWidth="1"/>
    <col min="4870" max="4870" width="12.28515625" style="286" customWidth="1"/>
    <col min="4871" max="4872" width="11.7109375" style="286" customWidth="1"/>
    <col min="4873" max="4873" width="8" style="286" customWidth="1"/>
    <col min="4874" max="4874" width="9.85546875" style="286" customWidth="1"/>
    <col min="4875" max="4875" width="10.140625" style="286" customWidth="1"/>
    <col min="4876" max="4876" width="9.140625" style="286"/>
    <col min="4877" max="4877" width="9" style="286" customWidth="1"/>
    <col min="4878" max="5117" width="9.140625" style="286"/>
    <col min="5118" max="5118" width="3" style="286" customWidth="1"/>
    <col min="5119" max="5119" width="4.42578125" style="286" customWidth="1"/>
    <col min="5120" max="5120" width="43.7109375" style="286" customWidth="1"/>
    <col min="5121" max="5121" width="6.28515625" style="286" customWidth="1"/>
    <col min="5122" max="5122" width="7.5703125" style="286" customWidth="1"/>
    <col min="5123" max="5123" width="10.28515625" style="286" customWidth="1"/>
    <col min="5124" max="5124" width="13.28515625" style="286" customWidth="1"/>
    <col min="5125" max="5125" width="0" style="286" hidden="1" customWidth="1"/>
    <col min="5126" max="5126" width="12.28515625" style="286" customWidth="1"/>
    <col min="5127" max="5128" width="11.7109375" style="286" customWidth="1"/>
    <col min="5129" max="5129" width="8" style="286" customWidth="1"/>
    <col min="5130" max="5130" width="9.85546875" style="286" customWidth="1"/>
    <col min="5131" max="5131" width="10.140625" style="286" customWidth="1"/>
    <col min="5132" max="5132" width="9.140625" style="286"/>
    <col min="5133" max="5133" width="9" style="286" customWidth="1"/>
    <col min="5134" max="5373" width="9.140625" style="286"/>
    <col min="5374" max="5374" width="3" style="286" customWidth="1"/>
    <col min="5375" max="5375" width="4.42578125" style="286" customWidth="1"/>
    <col min="5376" max="5376" width="43.7109375" style="286" customWidth="1"/>
    <col min="5377" max="5377" width="6.28515625" style="286" customWidth="1"/>
    <col min="5378" max="5378" width="7.5703125" style="286" customWidth="1"/>
    <col min="5379" max="5379" width="10.28515625" style="286" customWidth="1"/>
    <col min="5380" max="5380" width="13.28515625" style="286" customWidth="1"/>
    <col min="5381" max="5381" width="0" style="286" hidden="1" customWidth="1"/>
    <col min="5382" max="5382" width="12.28515625" style="286" customWidth="1"/>
    <col min="5383" max="5384" width="11.7109375" style="286" customWidth="1"/>
    <col min="5385" max="5385" width="8" style="286" customWidth="1"/>
    <col min="5386" max="5386" width="9.85546875" style="286" customWidth="1"/>
    <col min="5387" max="5387" width="10.140625" style="286" customWidth="1"/>
    <col min="5388" max="5388" width="9.140625" style="286"/>
    <col min="5389" max="5389" width="9" style="286" customWidth="1"/>
    <col min="5390" max="5629" width="9.140625" style="286"/>
    <col min="5630" max="5630" width="3" style="286" customWidth="1"/>
    <col min="5631" max="5631" width="4.42578125" style="286" customWidth="1"/>
    <col min="5632" max="5632" width="43.7109375" style="286" customWidth="1"/>
    <col min="5633" max="5633" width="6.28515625" style="286" customWidth="1"/>
    <col min="5634" max="5634" width="7.5703125" style="286" customWidth="1"/>
    <col min="5635" max="5635" width="10.28515625" style="286" customWidth="1"/>
    <col min="5636" max="5636" width="13.28515625" style="286" customWidth="1"/>
    <col min="5637" max="5637" width="0" style="286" hidden="1" customWidth="1"/>
    <col min="5638" max="5638" width="12.28515625" style="286" customWidth="1"/>
    <col min="5639" max="5640" width="11.7109375" style="286" customWidth="1"/>
    <col min="5641" max="5641" width="8" style="286" customWidth="1"/>
    <col min="5642" max="5642" width="9.85546875" style="286" customWidth="1"/>
    <col min="5643" max="5643" width="10.140625" style="286" customWidth="1"/>
    <col min="5644" max="5644" width="9.140625" style="286"/>
    <col min="5645" max="5645" width="9" style="286" customWidth="1"/>
    <col min="5646" max="5885" width="9.140625" style="286"/>
    <col min="5886" max="5886" width="3" style="286" customWidth="1"/>
    <col min="5887" max="5887" width="4.42578125" style="286" customWidth="1"/>
    <col min="5888" max="5888" width="43.7109375" style="286" customWidth="1"/>
    <col min="5889" max="5889" width="6.28515625" style="286" customWidth="1"/>
    <col min="5890" max="5890" width="7.5703125" style="286" customWidth="1"/>
    <col min="5891" max="5891" width="10.28515625" style="286" customWidth="1"/>
    <col min="5892" max="5892" width="13.28515625" style="286" customWidth="1"/>
    <col min="5893" max="5893" width="0" style="286" hidden="1" customWidth="1"/>
    <col min="5894" max="5894" width="12.28515625" style="286" customWidth="1"/>
    <col min="5895" max="5896" width="11.7109375" style="286" customWidth="1"/>
    <col min="5897" max="5897" width="8" style="286" customWidth="1"/>
    <col min="5898" max="5898" width="9.85546875" style="286" customWidth="1"/>
    <col min="5899" max="5899" width="10.140625" style="286" customWidth="1"/>
    <col min="5900" max="5900" width="9.140625" style="286"/>
    <col min="5901" max="5901" width="9" style="286" customWidth="1"/>
    <col min="5902" max="6141" width="9.140625" style="286"/>
    <col min="6142" max="6142" width="3" style="286" customWidth="1"/>
    <col min="6143" max="6143" width="4.42578125" style="286" customWidth="1"/>
    <col min="6144" max="6144" width="43.7109375" style="286" customWidth="1"/>
    <col min="6145" max="6145" width="6.28515625" style="286" customWidth="1"/>
    <col min="6146" max="6146" width="7.5703125" style="286" customWidth="1"/>
    <col min="6147" max="6147" width="10.28515625" style="286" customWidth="1"/>
    <col min="6148" max="6148" width="13.28515625" style="286" customWidth="1"/>
    <col min="6149" max="6149" width="0" style="286" hidden="1" customWidth="1"/>
    <col min="6150" max="6150" width="12.28515625" style="286" customWidth="1"/>
    <col min="6151" max="6152" width="11.7109375" style="286" customWidth="1"/>
    <col min="6153" max="6153" width="8" style="286" customWidth="1"/>
    <col min="6154" max="6154" width="9.85546875" style="286" customWidth="1"/>
    <col min="6155" max="6155" width="10.140625" style="286" customWidth="1"/>
    <col min="6156" max="6156" width="9.140625" style="286"/>
    <col min="6157" max="6157" width="9" style="286" customWidth="1"/>
    <col min="6158" max="6397" width="9.140625" style="286"/>
    <col min="6398" max="6398" width="3" style="286" customWidth="1"/>
    <col min="6399" max="6399" width="4.42578125" style="286" customWidth="1"/>
    <col min="6400" max="6400" width="43.7109375" style="286" customWidth="1"/>
    <col min="6401" max="6401" width="6.28515625" style="286" customWidth="1"/>
    <col min="6402" max="6402" width="7.5703125" style="286" customWidth="1"/>
    <col min="6403" max="6403" width="10.28515625" style="286" customWidth="1"/>
    <col min="6404" max="6404" width="13.28515625" style="286" customWidth="1"/>
    <col min="6405" max="6405" width="0" style="286" hidden="1" customWidth="1"/>
    <col min="6406" max="6406" width="12.28515625" style="286" customWidth="1"/>
    <col min="6407" max="6408" width="11.7109375" style="286" customWidth="1"/>
    <col min="6409" max="6409" width="8" style="286" customWidth="1"/>
    <col min="6410" max="6410" width="9.85546875" style="286" customWidth="1"/>
    <col min="6411" max="6411" width="10.140625" style="286" customWidth="1"/>
    <col min="6412" max="6412" width="9.140625" style="286"/>
    <col min="6413" max="6413" width="9" style="286" customWidth="1"/>
    <col min="6414" max="6653" width="9.140625" style="286"/>
    <col min="6654" max="6654" width="3" style="286" customWidth="1"/>
    <col min="6655" max="6655" width="4.42578125" style="286" customWidth="1"/>
    <col min="6656" max="6656" width="43.7109375" style="286" customWidth="1"/>
    <col min="6657" max="6657" width="6.28515625" style="286" customWidth="1"/>
    <col min="6658" max="6658" width="7.5703125" style="286" customWidth="1"/>
    <col min="6659" max="6659" width="10.28515625" style="286" customWidth="1"/>
    <col min="6660" max="6660" width="13.28515625" style="286" customWidth="1"/>
    <col min="6661" max="6661" width="0" style="286" hidden="1" customWidth="1"/>
    <col min="6662" max="6662" width="12.28515625" style="286" customWidth="1"/>
    <col min="6663" max="6664" width="11.7109375" style="286" customWidth="1"/>
    <col min="6665" max="6665" width="8" style="286" customWidth="1"/>
    <col min="6666" max="6666" width="9.85546875" style="286" customWidth="1"/>
    <col min="6667" max="6667" width="10.140625" style="286" customWidth="1"/>
    <col min="6668" max="6668" width="9.140625" style="286"/>
    <col min="6669" max="6669" width="9" style="286" customWidth="1"/>
    <col min="6670" max="6909" width="9.140625" style="286"/>
    <col min="6910" max="6910" width="3" style="286" customWidth="1"/>
    <col min="6911" max="6911" width="4.42578125" style="286" customWidth="1"/>
    <col min="6912" max="6912" width="43.7109375" style="286" customWidth="1"/>
    <col min="6913" max="6913" width="6.28515625" style="286" customWidth="1"/>
    <col min="6914" max="6914" width="7.5703125" style="286" customWidth="1"/>
    <col min="6915" max="6915" width="10.28515625" style="286" customWidth="1"/>
    <col min="6916" max="6916" width="13.28515625" style="286" customWidth="1"/>
    <col min="6917" max="6917" width="0" style="286" hidden="1" customWidth="1"/>
    <col min="6918" max="6918" width="12.28515625" style="286" customWidth="1"/>
    <col min="6919" max="6920" width="11.7109375" style="286" customWidth="1"/>
    <col min="6921" max="6921" width="8" style="286" customWidth="1"/>
    <col min="6922" max="6922" width="9.85546875" style="286" customWidth="1"/>
    <col min="6923" max="6923" width="10.140625" style="286" customWidth="1"/>
    <col min="6924" max="6924" width="9.140625" style="286"/>
    <col min="6925" max="6925" width="9" style="286" customWidth="1"/>
    <col min="6926" max="7165" width="9.140625" style="286"/>
    <col min="7166" max="7166" width="3" style="286" customWidth="1"/>
    <col min="7167" max="7167" width="4.42578125" style="286" customWidth="1"/>
    <col min="7168" max="7168" width="43.7109375" style="286" customWidth="1"/>
    <col min="7169" max="7169" width="6.28515625" style="286" customWidth="1"/>
    <col min="7170" max="7170" width="7.5703125" style="286" customWidth="1"/>
    <col min="7171" max="7171" width="10.28515625" style="286" customWidth="1"/>
    <col min="7172" max="7172" width="13.28515625" style="286" customWidth="1"/>
    <col min="7173" max="7173" width="0" style="286" hidden="1" customWidth="1"/>
    <col min="7174" max="7174" width="12.28515625" style="286" customWidth="1"/>
    <col min="7175" max="7176" width="11.7109375" style="286" customWidth="1"/>
    <col min="7177" max="7177" width="8" style="286" customWidth="1"/>
    <col min="7178" max="7178" width="9.85546875" style="286" customWidth="1"/>
    <col min="7179" max="7179" width="10.140625" style="286" customWidth="1"/>
    <col min="7180" max="7180" width="9.140625" style="286"/>
    <col min="7181" max="7181" width="9" style="286" customWidth="1"/>
    <col min="7182" max="7421" width="9.140625" style="286"/>
    <col min="7422" max="7422" width="3" style="286" customWidth="1"/>
    <col min="7423" max="7423" width="4.42578125" style="286" customWidth="1"/>
    <col min="7424" max="7424" width="43.7109375" style="286" customWidth="1"/>
    <col min="7425" max="7425" width="6.28515625" style="286" customWidth="1"/>
    <col min="7426" max="7426" width="7.5703125" style="286" customWidth="1"/>
    <col min="7427" max="7427" width="10.28515625" style="286" customWidth="1"/>
    <col min="7428" max="7428" width="13.28515625" style="286" customWidth="1"/>
    <col min="7429" max="7429" width="0" style="286" hidden="1" customWidth="1"/>
    <col min="7430" max="7430" width="12.28515625" style="286" customWidth="1"/>
    <col min="7431" max="7432" width="11.7109375" style="286" customWidth="1"/>
    <col min="7433" max="7433" width="8" style="286" customWidth="1"/>
    <col min="7434" max="7434" width="9.85546875" style="286" customWidth="1"/>
    <col min="7435" max="7435" width="10.140625" style="286" customWidth="1"/>
    <col min="7436" max="7436" width="9.140625" style="286"/>
    <col min="7437" max="7437" width="9" style="286" customWidth="1"/>
    <col min="7438" max="7677" width="9.140625" style="286"/>
    <col min="7678" max="7678" width="3" style="286" customWidth="1"/>
    <col min="7679" max="7679" width="4.42578125" style="286" customWidth="1"/>
    <col min="7680" max="7680" width="43.7109375" style="286" customWidth="1"/>
    <col min="7681" max="7681" width="6.28515625" style="286" customWidth="1"/>
    <col min="7682" max="7682" width="7.5703125" style="286" customWidth="1"/>
    <col min="7683" max="7683" width="10.28515625" style="286" customWidth="1"/>
    <col min="7684" max="7684" width="13.28515625" style="286" customWidth="1"/>
    <col min="7685" max="7685" width="0" style="286" hidden="1" customWidth="1"/>
    <col min="7686" max="7686" width="12.28515625" style="286" customWidth="1"/>
    <col min="7687" max="7688" width="11.7109375" style="286" customWidth="1"/>
    <col min="7689" max="7689" width="8" style="286" customWidth="1"/>
    <col min="7690" max="7690" width="9.85546875" style="286" customWidth="1"/>
    <col min="7691" max="7691" width="10.140625" style="286" customWidth="1"/>
    <col min="7692" max="7692" width="9.140625" style="286"/>
    <col min="7693" max="7693" width="9" style="286" customWidth="1"/>
    <col min="7694" max="7933" width="9.140625" style="286"/>
    <col min="7934" max="7934" width="3" style="286" customWidth="1"/>
    <col min="7935" max="7935" width="4.42578125" style="286" customWidth="1"/>
    <col min="7936" max="7936" width="43.7109375" style="286" customWidth="1"/>
    <col min="7937" max="7937" width="6.28515625" style="286" customWidth="1"/>
    <col min="7938" max="7938" width="7.5703125" style="286" customWidth="1"/>
    <col min="7939" max="7939" width="10.28515625" style="286" customWidth="1"/>
    <col min="7940" max="7940" width="13.28515625" style="286" customWidth="1"/>
    <col min="7941" max="7941" width="0" style="286" hidden="1" customWidth="1"/>
    <col min="7942" max="7942" width="12.28515625" style="286" customWidth="1"/>
    <col min="7943" max="7944" width="11.7109375" style="286" customWidth="1"/>
    <col min="7945" max="7945" width="8" style="286" customWidth="1"/>
    <col min="7946" max="7946" width="9.85546875" style="286" customWidth="1"/>
    <col min="7947" max="7947" width="10.140625" style="286" customWidth="1"/>
    <col min="7948" max="7948" width="9.140625" style="286"/>
    <col min="7949" max="7949" width="9" style="286" customWidth="1"/>
    <col min="7950" max="8189" width="9.140625" style="286"/>
    <col min="8190" max="8190" width="3" style="286" customWidth="1"/>
    <col min="8191" max="8191" width="4.42578125" style="286" customWidth="1"/>
    <col min="8192" max="8192" width="43.7109375" style="286" customWidth="1"/>
    <col min="8193" max="8193" width="6.28515625" style="286" customWidth="1"/>
    <col min="8194" max="8194" width="7.5703125" style="286" customWidth="1"/>
    <col min="8195" max="8195" width="10.28515625" style="286" customWidth="1"/>
    <col min="8196" max="8196" width="13.28515625" style="286" customWidth="1"/>
    <col min="8197" max="8197" width="0" style="286" hidden="1" customWidth="1"/>
    <col min="8198" max="8198" width="12.28515625" style="286" customWidth="1"/>
    <col min="8199" max="8200" width="11.7109375" style="286" customWidth="1"/>
    <col min="8201" max="8201" width="8" style="286" customWidth="1"/>
    <col min="8202" max="8202" width="9.85546875" style="286" customWidth="1"/>
    <col min="8203" max="8203" width="10.140625" style="286" customWidth="1"/>
    <col min="8204" max="8204" width="9.140625" style="286"/>
    <col min="8205" max="8205" width="9" style="286" customWidth="1"/>
    <col min="8206" max="8445" width="9.140625" style="286"/>
    <col min="8446" max="8446" width="3" style="286" customWidth="1"/>
    <col min="8447" max="8447" width="4.42578125" style="286" customWidth="1"/>
    <col min="8448" max="8448" width="43.7109375" style="286" customWidth="1"/>
    <col min="8449" max="8449" width="6.28515625" style="286" customWidth="1"/>
    <col min="8450" max="8450" width="7.5703125" style="286" customWidth="1"/>
    <col min="8451" max="8451" width="10.28515625" style="286" customWidth="1"/>
    <col min="8452" max="8452" width="13.28515625" style="286" customWidth="1"/>
    <col min="8453" max="8453" width="0" style="286" hidden="1" customWidth="1"/>
    <col min="8454" max="8454" width="12.28515625" style="286" customWidth="1"/>
    <col min="8455" max="8456" width="11.7109375" style="286" customWidth="1"/>
    <col min="8457" max="8457" width="8" style="286" customWidth="1"/>
    <col min="8458" max="8458" width="9.85546875" style="286" customWidth="1"/>
    <col min="8459" max="8459" width="10.140625" style="286" customWidth="1"/>
    <col min="8460" max="8460" width="9.140625" style="286"/>
    <col min="8461" max="8461" width="9" style="286" customWidth="1"/>
    <col min="8462" max="8701" width="9.140625" style="286"/>
    <col min="8702" max="8702" width="3" style="286" customWidth="1"/>
    <col min="8703" max="8703" width="4.42578125" style="286" customWidth="1"/>
    <col min="8704" max="8704" width="43.7109375" style="286" customWidth="1"/>
    <col min="8705" max="8705" width="6.28515625" style="286" customWidth="1"/>
    <col min="8706" max="8706" width="7.5703125" style="286" customWidth="1"/>
    <col min="8707" max="8707" width="10.28515625" style="286" customWidth="1"/>
    <col min="8708" max="8708" width="13.28515625" style="286" customWidth="1"/>
    <col min="8709" max="8709" width="0" style="286" hidden="1" customWidth="1"/>
    <col min="8710" max="8710" width="12.28515625" style="286" customWidth="1"/>
    <col min="8711" max="8712" width="11.7109375" style="286" customWidth="1"/>
    <col min="8713" max="8713" width="8" style="286" customWidth="1"/>
    <col min="8714" max="8714" width="9.85546875" style="286" customWidth="1"/>
    <col min="8715" max="8715" width="10.140625" style="286" customWidth="1"/>
    <col min="8716" max="8716" width="9.140625" style="286"/>
    <col min="8717" max="8717" width="9" style="286" customWidth="1"/>
    <col min="8718" max="8957" width="9.140625" style="286"/>
    <col min="8958" max="8958" width="3" style="286" customWidth="1"/>
    <col min="8959" max="8959" width="4.42578125" style="286" customWidth="1"/>
    <col min="8960" max="8960" width="43.7109375" style="286" customWidth="1"/>
    <col min="8961" max="8961" width="6.28515625" style="286" customWidth="1"/>
    <col min="8962" max="8962" width="7.5703125" style="286" customWidth="1"/>
    <col min="8963" max="8963" width="10.28515625" style="286" customWidth="1"/>
    <col min="8964" max="8964" width="13.28515625" style="286" customWidth="1"/>
    <col min="8965" max="8965" width="0" style="286" hidden="1" customWidth="1"/>
    <col min="8966" max="8966" width="12.28515625" style="286" customWidth="1"/>
    <col min="8967" max="8968" width="11.7109375" style="286" customWidth="1"/>
    <col min="8969" max="8969" width="8" style="286" customWidth="1"/>
    <col min="8970" max="8970" width="9.85546875" style="286" customWidth="1"/>
    <col min="8971" max="8971" width="10.140625" style="286" customWidth="1"/>
    <col min="8972" max="8972" width="9.140625" style="286"/>
    <col min="8973" max="8973" width="9" style="286" customWidth="1"/>
    <col min="8974" max="9213" width="9.140625" style="286"/>
    <col min="9214" max="9214" width="3" style="286" customWidth="1"/>
    <col min="9215" max="9215" width="4.42578125" style="286" customWidth="1"/>
    <col min="9216" max="9216" width="43.7109375" style="286" customWidth="1"/>
    <col min="9217" max="9217" width="6.28515625" style="286" customWidth="1"/>
    <col min="9218" max="9218" width="7.5703125" style="286" customWidth="1"/>
    <col min="9219" max="9219" width="10.28515625" style="286" customWidth="1"/>
    <col min="9220" max="9220" width="13.28515625" style="286" customWidth="1"/>
    <col min="9221" max="9221" width="0" style="286" hidden="1" customWidth="1"/>
    <col min="9222" max="9222" width="12.28515625" style="286" customWidth="1"/>
    <col min="9223" max="9224" width="11.7109375" style="286" customWidth="1"/>
    <col min="9225" max="9225" width="8" style="286" customWidth="1"/>
    <col min="9226" max="9226" width="9.85546875" style="286" customWidth="1"/>
    <col min="9227" max="9227" width="10.140625" style="286" customWidth="1"/>
    <col min="9228" max="9228" width="9.140625" style="286"/>
    <col min="9229" max="9229" width="9" style="286" customWidth="1"/>
    <col min="9230" max="9469" width="9.140625" style="286"/>
    <col min="9470" max="9470" width="3" style="286" customWidth="1"/>
    <col min="9471" max="9471" width="4.42578125" style="286" customWidth="1"/>
    <col min="9472" max="9472" width="43.7109375" style="286" customWidth="1"/>
    <col min="9473" max="9473" width="6.28515625" style="286" customWidth="1"/>
    <col min="9474" max="9474" width="7.5703125" style="286" customWidth="1"/>
    <col min="9475" max="9475" width="10.28515625" style="286" customWidth="1"/>
    <col min="9476" max="9476" width="13.28515625" style="286" customWidth="1"/>
    <col min="9477" max="9477" width="0" style="286" hidden="1" customWidth="1"/>
    <col min="9478" max="9478" width="12.28515625" style="286" customWidth="1"/>
    <col min="9479" max="9480" width="11.7109375" style="286" customWidth="1"/>
    <col min="9481" max="9481" width="8" style="286" customWidth="1"/>
    <col min="9482" max="9482" width="9.85546875" style="286" customWidth="1"/>
    <col min="9483" max="9483" width="10.140625" style="286" customWidth="1"/>
    <col min="9484" max="9484" width="9.140625" style="286"/>
    <col min="9485" max="9485" width="9" style="286" customWidth="1"/>
    <col min="9486" max="9725" width="9.140625" style="286"/>
    <col min="9726" max="9726" width="3" style="286" customWidth="1"/>
    <col min="9727" max="9727" width="4.42578125" style="286" customWidth="1"/>
    <col min="9728" max="9728" width="43.7109375" style="286" customWidth="1"/>
    <col min="9729" max="9729" width="6.28515625" style="286" customWidth="1"/>
    <col min="9730" max="9730" width="7.5703125" style="286" customWidth="1"/>
    <col min="9731" max="9731" width="10.28515625" style="286" customWidth="1"/>
    <col min="9732" max="9732" width="13.28515625" style="286" customWidth="1"/>
    <col min="9733" max="9733" width="0" style="286" hidden="1" customWidth="1"/>
    <col min="9734" max="9734" width="12.28515625" style="286" customWidth="1"/>
    <col min="9735" max="9736" width="11.7109375" style="286" customWidth="1"/>
    <col min="9737" max="9737" width="8" style="286" customWidth="1"/>
    <col min="9738" max="9738" width="9.85546875" style="286" customWidth="1"/>
    <col min="9739" max="9739" width="10.140625" style="286" customWidth="1"/>
    <col min="9740" max="9740" width="9.140625" style="286"/>
    <col min="9741" max="9741" width="9" style="286" customWidth="1"/>
    <col min="9742" max="9981" width="9.140625" style="286"/>
    <col min="9982" max="9982" width="3" style="286" customWidth="1"/>
    <col min="9983" max="9983" width="4.42578125" style="286" customWidth="1"/>
    <col min="9984" max="9984" width="43.7109375" style="286" customWidth="1"/>
    <col min="9985" max="9985" width="6.28515625" style="286" customWidth="1"/>
    <col min="9986" max="9986" width="7.5703125" style="286" customWidth="1"/>
    <col min="9987" max="9987" width="10.28515625" style="286" customWidth="1"/>
    <col min="9988" max="9988" width="13.28515625" style="286" customWidth="1"/>
    <col min="9989" max="9989" width="0" style="286" hidden="1" customWidth="1"/>
    <col min="9990" max="9990" width="12.28515625" style="286" customWidth="1"/>
    <col min="9991" max="9992" width="11.7109375" style="286" customWidth="1"/>
    <col min="9993" max="9993" width="8" style="286" customWidth="1"/>
    <col min="9994" max="9994" width="9.85546875" style="286" customWidth="1"/>
    <col min="9995" max="9995" width="10.140625" style="286" customWidth="1"/>
    <col min="9996" max="9996" width="9.140625" style="286"/>
    <col min="9997" max="9997" width="9" style="286" customWidth="1"/>
    <col min="9998" max="10237" width="9.140625" style="286"/>
    <col min="10238" max="10238" width="3" style="286" customWidth="1"/>
    <col min="10239" max="10239" width="4.42578125" style="286" customWidth="1"/>
    <col min="10240" max="10240" width="43.7109375" style="286" customWidth="1"/>
    <col min="10241" max="10241" width="6.28515625" style="286" customWidth="1"/>
    <col min="10242" max="10242" width="7.5703125" style="286" customWidth="1"/>
    <col min="10243" max="10243" width="10.28515625" style="286" customWidth="1"/>
    <col min="10244" max="10244" width="13.28515625" style="286" customWidth="1"/>
    <col min="10245" max="10245" width="0" style="286" hidden="1" customWidth="1"/>
    <col min="10246" max="10246" width="12.28515625" style="286" customWidth="1"/>
    <col min="10247" max="10248" width="11.7109375" style="286" customWidth="1"/>
    <col min="10249" max="10249" width="8" style="286" customWidth="1"/>
    <col min="10250" max="10250" width="9.85546875" style="286" customWidth="1"/>
    <col min="10251" max="10251" width="10.140625" style="286" customWidth="1"/>
    <col min="10252" max="10252" width="9.140625" style="286"/>
    <col min="10253" max="10253" width="9" style="286" customWidth="1"/>
    <col min="10254" max="10493" width="9.140625" style="286"/>
    <col min="10494" max="10494" width="3" style="286" customWidth="1"/>
    <col min="10495" max="10495" width="4.42578125" style="286" customWidth="1"/>
    <col min="10496" max="10496" width="43.7109375" style="286" customWidth="1"/>
    <col min="10497" max="10497" width="6.28515625" style="286" customWidth="1"/>
    <col min="10498" max="10498" width="7.5703125" style="286" customWidth="1"/>
    <col min="10499" max="10499" width="10.28515625" style="286" customWidth="1"/>
    <col min="10500" max="10500" width="13.28515625" style="286" customWidth="1"/>
    <col min="10501" max="10501" width="0" style="286" hidden="1" customWidth="1"/>
    <col min="10502" max="10502" width="12.28515625" style="286" customWidth="1"/>
    <col min="10503" max="10504" width="11.7109375" style="286" customWidth="1"/>
    <col min="10505" max="10505" width="8" style="286" customWidth="1"/>
    <col min="10506" max="10506" width="9.85546875" style="286" customWidth="1"/>
    <col min="10507" max="10507" width="10.140625" style="286" customWidth="1"/>
    <col min="10508" max="10508" width="9.140625" style="286"/>
    <col min="10509" max="10509" width="9" style="286" customWidth="1"/>
    <col min="10510" max="10749" width="9.140625" style="286"/>
    <col min="10750" max="10750" width="3" style="286" customWidth="1"/>
    <col min="10751" max="10751" width="4.42578125" style="286" customWidth="1"/>
    <col min="10752" max="10752" width="43.7109375" style="286" customWidth="1"/>
    <col min="10753" max="10753" width="6.28515625" style="286" customWidth="1"/>
    <col min="10754" max="10754" width="7.5703125" style="286" customWidth="1"/>
    <col min="10755" max="10755" width="10.28515625" style="286" customWidth="1"/>
    <col min="10756" max="10756" width="13.28515625" style="286" customWidth="1"/>
    <col min="10757" max="10757" width="0" style="286" hidden="1" customWidth="1"/>
    <col min="10758" max="10758" width="12.28515625" style="286" customWidth="1"/>
    <col min="10759" max="10760" width="11.7109375" style="286" customWidth="1"/>
    <col min="10761" max="10761" width="8" style="286" customWidth="1"/>
    <col min="10762" max="10762" width="9.85546875" style="286" customWidth="1"/>
    <col min="10763" max="10763" width="10.140625" style="286" customWidth="1"/>
    <col min="10764" max="10764" width="9.140625" style="286"/>
    <col min="10765" max="10765" width="9" style="286" customWidth="1"/>
    <col min="10766" max="11005" width="9.140625" style="286"/>
    <col min="11006" max="11006" width="3" style="286" customWidth="1"/>
    <col min="11007" max="11007" width="4.42578125" style="286" customWidth="1"/>
    <col min="11008" max="11008" width="43.7109375" style="286" customWidth="1"/>
    <col min="11009" max="11009" width="6.28515625" style="286" customWidth="1"/>
    <col min="11010" max="11010" width="7.5703125" style="286" customWidth="1"/>
    <col min="11011" max="11011" width="10.28515625" style="286" customWidth="1"/>
    <col min="11012" max="11012" width="13.28515625" style="286" customWidth="1"/>
    <col min="11013" max="11013" width="0" style="286" hidden="1" customWidth="1"/>
    <col min="11014" max="11014" width="12.28515625" style="286" customWidth="1"/>
    <col min="11015" max="11016" width="11.7109375" style="286" customWidth="1"/>
    <col min="11017" max="11017" width="8" style="286" customWidth="1"/>
    <col min="11018" max="11018" width="9.85546875" style="286" customWidth="1"/>
    <col min="11019" max="11019" width="10.140625" style="286" customWidth="1"/>
    <col min="11020" max="11020" width="9.140625" style="286"/>
    <col min="11021" max="11021" width="9" style="286" customWidth="1"/>
    <col min="11022" max="11261" width="9.140625" style="286"/>
    <col min="11262" max="11262" width="3" style="286" customWidth="1"/>
    <col min="11263" max="11263" width="4.42578125" style="286" customWidth="1"/>
    <col min="11264" max="11264" width="43.7109375" style="286" customWidth="1"/>
    <col min="11265" max="11265" width="6.28515625" style="286" customWidth="1"/>
    <col min="11266" max="11266" width="7.5703125" style="286" customWidth="1"/>
    <col min="11267" max="11267" width="10.28515625" style="286" customWidth="1"/>
    <col min="11268" max="11268" width="13.28515625" style="286" customWidth="1"/>
    <col min="11269" max="11269" width="0" style="286" hidden="1" customWidth="1"/>
    <col min="11270" max="11270" width="12.28515625" style="286" customWidth="1"/>
    <col min="11271" max="11272" width="11.7109375" style="286" customWidth="1"/>
    <col min="11273" max="11273" width="8" style="286" customWidth="1"/>
    <col min="11274" max="11274" width="9.85546875" style="286" customWidth="1"/>
    <col min="11275" max="11275" width="10.140625" style="286" customWidth="1"/>
    <col min="11276" max="11276" width="9.140625" style="286"/>
    <col min="11277" max="11277" width="9" style="286" customWidth="1"/>
    <col min="11278" max="11517" width="9.140625" style="286"/>
    <col min="11518" max="11518" width="3" style="286" customWidth="1"/>
    <col min="11519" max="11519" width="4.42578125" style="286" customWidth="1"/>
    <col min="11520" max="11520" width="43.7109375" style="286" customWidth="1"/>
    <col min="11521" max="11521" width="6.28515625" style="286" customWidth="1"/>
    <col min="11522" max="11522" width="7.5703125" style="286" customWidth="1"/>
    <col min="11523" max="11523" width="10.28515625" style="286" customWidth="1"/>
    <col min="11524" max="11524" width="13.28515625" style="286" customWidth="1"/>
    <col min="11525" max="11525" width="0" style="286" hidden="1" customWidth="1"/>
    <col min="11526" max="11526" width="12.28515625" style="286" customWidth="1"/>
    <col min="11527" max="11528" width="11.7109375" style="286" customWidth="1"/>
    <col min="11529" max="11529" width="8" style="286" customWidth="1"/>
    <col min="11530" max="11530" width="9.85546875" style="286" customWidth="1"/>
    <col min="11531" max="11531" width="10.140625" style="286" customWidth="1"/>
    <col min="11532" max="11532" width="9.140625" style="286"/>
    <col min="11533" max="11533" width="9" style="286" customWidth="1"/>
    <col min="11534" max="11773" width="9.140625" style="286"/>
    <col min="11774" max="11774" width="3" style="286" customWidth="1"/>
    <col min="11775" max="11775" width="4.42578125" style="286" customWidth="1"/>
    <col min="11776" max="11776" width="43.7109375" style="286" customWidth="1"/>
    <col min="11777" max="11777" width="6.28515625" style="286" customWidth="1"/>
    <col min="11778" max="11778" width="7.5703125" style="286" customWidth="1"/>
    <col min="11779" max="11779" width="10.28515625" style="286" customWidth="1"/>
    <col min="11780" max="11780" width="13.28515625" style="286" customWidth="1"/>
    <col min="11781" max="11781" width="0" style="286" hidden="1" customWidth="1"/>
    <col min="11782" max="11782" width="12.28515625" style="286" customWidth="1"/>
    <col min="11783" max="11784" width="11.7109375" style="286" customWidth="1"/>
    <col min="11785" max="11785" width="8" style="286" customWidth="1"/>
    <col min="11786" max="11786" width="9.85546875" style="286" customWidth="1"/>
    <col min="11787" max="11787" width="10.140625" style="286" customWidth="1"/>
    <col min="11788" max="11788" width="9.140625" style="286"/>
    <col min="11789" max="11789" width="9" style="286" customWidth="1"/>
    <col min="11790" max="12029" width="9.140625" style="286"/>
    <col min="12030" max="12030" width="3" style="286" customWidth="1"/>
    <col min="12031" max="12031" width="4.42578125" style="286" customWidth="1"/>
    <col min="12032" max="12032" width="43.7109375" style="286" customWidth="1"/>
    <col min="12033" max="12033" width="6.28515625" style="286" customWidth="1"/>
    <col min="12034" max="12034" width="7.5703125" style="286" customWidth="1"/>
    <col min="12035" max="12035" width="10.28515625" style="286" customWidth="1"/>
    <col min="12036" max="12036" width="13.28515625" style="286" customWidth="1"/>
    <col min="12037" max="12037" width="0" style="286" hidden="1" customWidth="1"/>
    <col min="12038" max="12038" width="12.28515625" style="286" customWidth="1"/>
    <col min="12039" max="12040" width="11.7109375" style="286" customWidth="1"/>
    <col min="12041" max="12041" width="8" style="286" customWidth="1"/>
    <col min="12042" max="12042" width="9.85546875" style="286" customWidth="1"/>
    <col min="12043" max="12043" width="10.140625" style="286" customWidth="1"/>
    <col min="12044" max="12044" width="9.140625" style="286"/>
    <col min="12045" max="12045" width="9" style="286" customWidth="1"/>
    <col min="12046" max="12285" width="9.140625" style="286"/>
    <col min="12286" max="12286" width="3" style="286" customWidth="1"/>
    <col min="12287" max="12287" width="4.42578125" style="286" customWidth="1"/>
    <col min="12288" max="12288" width="43.7109375" style="286" customWidth="1"/>
    <col min="12289" max="12289" width="6.28515625" style="286" customWidth="1"/>
    <col min="12290" max="12290" width="7.5703125" style="286" customWidth="1"/>
    <col min="12291" max="12291" width="10.28515625" style="286" customWidth="1"/>
    <col min="12292" max="12292" width="13.28515625" style="286" customWidth="1"/>
    <col min="12293" max="12293" width="0" style="286" hidden="1" customWidth="1"/>
    <col min="12294" max="12294" width="12.28515625" style="286" customWidth="1"/>
    <col min="12295" max="12296" width="11.7109375" style="286" customWidth="1"/>
    <col min="12297" max="12297" width="8" style="286" customWidth="1"/>
    <col min="12298" max="12298" width="9.85546875" style="286" customWidth="1"/>
    <col min="12299" max="12299" width="10.140625" style="286" customWidth="1"/>
    <col min="12300" max="12300" width="9.140625" style="286"/>
    <col min="12301" max="12301" width="9" style="286" customWidth="1"/>
    <col min="12302" max="12541" width="9.140625" style="286"/>
    <col min="12542" max="12542" width="3" style="286" customWidth="1"/>
    <col min="12543" max="12543" width="4.42578125" style="286" customWidth="1"/>
    <col min="12544" max="12544" width="43.7109375" style="286" customWidth="1"/>
    <col min="12545" max="12545" width="6.28515625" style="286" customWidth="1"/>
    <col min="12546" max="12546" width="7.5703125" style="286" customWidth="1"/>
    <col min="12547" max="12547" width="10.28515625" style="286" customWidth="1"/>
    <col min="12548" max="12548" width="13.28515625" style="286" customWidth="1"/>
    <col min="12549" max="12549" width="0" style="286" hidden="1" customWidth="1"/>
    <col min="12550" max="12550" width="12.28515625" style="286" customWidth="1"/>
    <col min="12551" max="12552" width="11.7109375" style="286" customWidth="1"/>
    <col min="12553" max="12553" width="8" style="286" customWidth="1"/>
    <col min="12554" max="12554" width="9.85546875" style="286" customWidth="1"/>
    <col min="12555" max="12555" width="10.140625" style="286" customWidth="1"/>
    <col min="12556" max="12556" width="9.140625" style="286"/>
    <col min="12557" max="12557" width="9" style="286" customWidth="1"/>
    <col min="12558" max="12797" width="9.140625" style="286"/>
    <col min="12798" max="12798" width="3" style="286" customWidth="1"/>
    <col min="12799" max="12799" width="4.42578125" style="286" customWidth="1"/>
    <col min="12800" max="12800" width="43.7109375" style="286" customWidth="1"/>
    <col min="12801" max="12801" width="6.28515625" style="286" customWidth="1"/>
    <col min="12802" max="12802" width="7.5703125" style="286" customWidth="1"/>
    <col min="12803" max="12803" width="10.28515625" style="286" customWidth="1"/>
    <col min="12804" max="12804" width="13.28515625" style="286" customWidth="1"/>
    <col min="12805" max="12805" width="0" style="286" hidden="1" customWidth="1"/>
    <col min="12806" max="12806" width="12.28515625" style="286" customWidth="1"/>
    <col min="12807" max="12808" width="11.7109375" style="286" customWidth="1"/>
    <col min="12809" max="12809" width="8" style="286" customWidth="1"/>
    <col min="12810" max="12810" width="9.85546875" style="286" customWidth="1"/>
    <col min="12811" max="12811" width="10.140625" style="286" customWidth="1"/>
    <col min="12812" max="12812" width="9.140625" style="286"/>
    <col min="12813" max="12813" width="9" style="286" customWidth="1"/>
    <col min="12814" max="13053" width="9.140625" style="286"/>
    <col min="13054" max="13054" width="3" style="286" customWidth="1"/>
    <col min="13055" max="13055" width="4.42578125" style="286" customWidth="1"/>
    <col min="13056" max="13056" width="43.7109375" style="286" customWidth="1"/>
    <col min="13057" max="13057" width="6.28515625" style="286" customWidth="1"/>
    <col min="13058" max="13058" width="7.5703125" style="286" customWidth="1"/>
    <col min="13059" max="13059" width="10.28515625" style="286" customWidth="1"/>
    <col min="13060" max="13060" width="13.28515625" style="286" customWidth="1"/>
    <col min="13061" max="13061" width="0" style="286" hidden="1" customWidth="1"/>
    <col min="13062" max="13062" width="12.28515625" style="286" customWidth="1"/>
    <col min="13063" max="13064" width="11.7109375" style="286" customWidth="1"/>
    <col min="13065" max="13065" width="8" style="286" customWidth="1"/>
    <col min="13066" max="13066" width="9.85546875" style="286" customWidth="1"/>
    <col min="13067" max="13067" width="10.140625" style="286" customWidth="1"/>
    <col min="13068" max="13068" width="9.140625" style="286"/>
    <col min="13069" max="13069" width="9" style="286" customWidth="1"/>
    <col min="13070" max="13309" width="9.140625" style="286"/>
    <col min="13310" max="13310" width="3" style="286" customWidth="1"/>
    <col min="13311" max="13311" width="4.42578125" style="286" customWidth="1"/>
    <col min="13312" max="13312" width="43.7109375" style="286" customWidth="1"/>
    <col min="13313" max="13313" width="6.28515625" style="286" customWidth="1"/>
    <col min="13314" max="13314" width="7.5703125" style="286" customWidth="1"/>
    <col min="13315" max="13315" width="10.28515625" style="286" customWidth="1"/>
    <col min="13316" max="13316" width="13.28515625" style="286" customWidth="1"/>
    <col min="13317" max="13317" width="0" style="286" hidden="1" customWidth="1"/>
    <col min="13318" max="13318" width="12.28515625" style="286" customWidth="1"/>
    <col min="13319" max="13320" width="11.7109375" style="286" customWidth="1"/>
    <col min="13321" max="13321" width="8" style="286" customWidth="1"/>
    <col min="13322" max="13322" width="9.85546875" style="286" customWidth="1"/>
    <col min="13323" max="13323" width="10.140625" style="286" customWidth="1"/>
    <col min="13324" max="13324" width="9.140625" style="286"/>
    <col min="13325" max="13325" width="9" style="286" customWidth="1"/>
    <col min="13326" max="13565" width="9.140625" style="286"/>
    <col min="13566" max="13566" width="3" style="286" customWidth="1"/>
    <col min="13567" max="13567" width="4.42578125" style="286" customWidth="1"/>
    <col min="13568" max="13568" width="43.7109375" style="286" customWidth="1"/>
    <col min="13569" max="13569" width="6.28515625" style="286" customWidth="1"/>
    <col min="13570" max="13570" width="7.5703125" style="286" customWidth="1"/>
    <col min="13571" max="13571" width="10.28515625" style="286" customWidth="1"/>
    <col min="13572" max="13572" width="13.28515625" style="286" customWidth="1"/>
    <col min="13573" max="13573" width="0" style="286" hidden="1" customWidth="1"/>
    <col min="13574" max="13574" width="12.28515625" style="286" customWidth="1"/>
    <col min="13575" max="13576" width="11.7109375" style="286" customWidth="1"/>
    <col min="13577" max="13577" width="8" style="286" customWidth="1"/>
    <col min="13578" max="13578" width="9.85546875" style="286" customWidth="1"/>
    <col min="13579" max="13579" width="10.140625" style="286" customWidth="1"/>
    <col min="13580" max="13580" width="9.140625" style="286"/>
    <col min="13581" max="13581" width="9" style="286" customWidth="1"/>
    <col min="13582" max="13821" width="9.140625" style="286"/>
    <col min="13822" max="13822" width="3" style="286" customWidth="1"/>
    <col min="13823" max="13823" width="4.42578125" style="286" customWidth="1"/>
    <col min="13824" max="13824" width="43.7109375" style="286" customWidth="1"/>
    <col min="13825" max="13825" width="6.28515625" style="286" customWidth="1"/>
    <col min="13826" max="13826" width="7.5703125" style="286" customWidth="1"/>
    <col min="13827" max="13827" width="10.28515625" style="286" customWidth="1"/>
    <col min="13828" max="13828" width="13.28515625" style="286" customWidth="1"/>
    <col min="13829" max="13829" width="0" style="286" hidden="1" customWidth="1"/>
    <col min="13830" max="13830" width="12.28515625" style="286" customWidth="1"/>
    <col min="13831" max="13832" width="11.7109375" style="286" customWidth="1"/>
    <col min="13833" max="13833" width="8" style="286" customWidth="1"/>
    <col min="13834" max="13834" width="9.85546875" style="286" customWidth="1"/>
    <col min="13835" max="13835" width="10.140625" style="286" customWidth="1"/>
    <col min="13836" max="13836" width="9.140625" style="286"/>
    <col min="13837" max="13837" width="9" style="286" customWidth="1"/>
    <col min="13838" max="14077" width="9.140625" style="286"/>
    <col min="14078" max="14078" width="3" style="286" customWidth="1"/>
    <col min="14079" max="14079" width="4.42578125" style="286" customWidth="1"/>
    <col min="14080" max="14080" width="43.7109375" style="286" customWidth="1"/>
    <col min="14081" max="14081" width="6.28515625" style="286" customWidth="1"/>
    <col min="14082" max="14082" width="7.5703125" style="286" customWidth="1"/>
    <col min="14083" max="14083" width="10.28515625" style="286" customWidth="1"/>
    <col min="14084" max="14084" width="13.28515625" style="286" customWidth="1"/>
    <col min="14085" max="14085" width="0" style="286" hidden="1" customWidth="1"/>
    <col min="14086" max="14086" width="12.28515625" style="286" customWidth="1"/>
    <col min="14087" max="14088" width="11.7109375" style="286" customWidth="1"/>
    <col min="14089" max="14089" width="8" style="286" customWidth="1"/>
    <col min="14090" max="14090" width="9.85546875" style="286" customWidth="1"/>
    <col min="14091" max="14091" width="10.140625" style="286" customWidth="1"/>
    <col min="14092" max="14092" width="9.140625" style="286"/>
    <col min="14093" max="14093" width="9" style="286" customWidth="1"/>
    <col min="14094" max="14333" width="9.140625" style="286"/>
    <col min="14334" max="14334" width="3" style="286" customWidth="1"/>
    <col min="14335" max="14335" width="4.42578125" style="286" customWidth="1"/>
    <col min="14336" max="14336" width="43.7109375" style="286" customWidth="1"/>
    <col min="14337" max="14337" width="6.28515625" style="286" customWidth="1"/>
    <col min="14338" max="14338" width="7.5703125" style="286" customWidth="1"/>
    <col min="14339" max="14339" width="10.28515625" style="286" customWidth="1"/>
    <col min="14340" max="14340" width="13.28515625" style="286" customWidth="1"/>
    <col min="14341" max="14341" width="0" style="286" hidden="1" customWidth="1"/>
    <col min="14342" max="14342" width="12.28515625" style="286" customWidth="1"/>
    <col min="14343" max="14344" width="11.7109375" style="286" customWidth="1"/>
    <col min="14345" max="14345" width="8" style="286" customWidth="1"/>
    <col min="14346" max="14346" width="9.85546875" style="286" customWidth="1"/>
    <col min="14347" max="14347" width="10.140625" style="286" customWidth="1"/>
    <col min="14348" max="14348" width="9.140625" style="286"/>
    <col min="14349" max="14349" width="9" style="286" customWidth="1"/>
    <col min="14350" max="14589" width="9.140625" style="286"/>
    <col min="14590" max="14590" width="3" style="286" customWidth="1"/>
    <col min="14591" max="14591" width="4.42578125" style="286" customWidth="1"/>
    <col min="14592" max="14592" width="43.7109375" style="286" customWidth="1"/>
    <col min="14593" max="14593" width="6.28515625" style="286" customWidth="1"/>
    <col min="14594" max="14594" width="7.5703125" style="286" customWidth="1"/>
    <col min="14595" max="14595" width="10.28515625" style="286" customWidth="1"/>
    <col min="14596" max="14596" width="13.28515625" style="286" customWidth="1"/>
    <col min="14597" max="14597" width="0" style="286" hidden="1" customWidth="1"/>
    <col min="14598" max="14598" width="12.28515625" style="286" customWidth="1"/>
    <col min="14599" max="14600" width="11.7109375" style="286" customWidth="1"/>
    <col min="14601" max="14601" width="8" style="286" customWidth="1"/>
    <col min="14602" max="14602" width="9.85546875" style="286" customWidth="1"/>
    <col min="14603" max="14603" width="10.140625" style="286" customWidth="1"/>
    <col min="14604" max="14604" width="9.140625" style="286"/>
    <col min="14605" max="14605" width="9" style="286" customWidth="1"/>
    <col min="14606" max="14845" width="9.140625" style="286"/>
    <col min="14846" max="14846" width="3" style="286" customWidth="1"/>
    <col min="14847" max="14847" width="4.42578125" style="286" customWidth="1"/>
    <col min="14848" max="14848" width="43.7109375" style="286" customWidth="1"/>
    <col min="14849" max="14849" width="6.28515625" style="286" customWidth="1"/>
    <col min="14850" max="14850" width="7.5703125" style="286" customWidth="1"/>
    <col min="14851" max="14851" width="10.28515625" style="286" customWidth="1"/>
    <col min="14852" max="14852" width="13.28515625" style="286" customWidth="1"/>
    <col min="14853" max="14853" width="0" style="286" hidden="1" customWidth="1"/>
    <col min="14854" max="14854" width="12.28515625" style="286" customWidth="1"/>
    <col min="14855" max="14856" width="11.7109375" style="286" customWidth="1"/>
    <col min="14857" max="14857" width="8" style="286" customWidth="1"/>
    <col min="14858" max="14858" width="9.85546875" style="286" customWidth="1"/>
    <col min="14859" max="14859" width="10.140625" style="286" customWidth="1"/>
    <col min="14860" max="14860" width="9.140625" style="286"/>
    <col min="14861" max="14861" width="9" style="286" customWidth="1"/>
    <col min="14862" max="15101" width="9.140625" style="286"/>
    <col min="15102" max="15102" width="3" style="286" customWidth="1"/>
    <col min="15103" max="15103" width="4.42578125" style="286" customWidth="1"/>
    <col min="15104" max="15104" width="43.7109375" style="286" customWidth="1"/>
    <col min="15105" max="15105" width="6.28515625" style="286" customWidth="1"/>
    <col min="15106" max="15106" width="7.5703125" style="286" customWidth="1"/>
    <col min="15107" max="15107" width="10.28515625" style="286" customWidth="1"/>
    <col min="15108" max="15108" width="13.28515625" style="286" customWidth="1"/>
    <col min="15109" max="15109" width="0" style="286" hidden="1" customWidth="1"/>
    <col min="15110" max="15110" width="12.28515625" style="286" customWidth="1"/>
    <col min="15111" max="15112" width="11.7109375" style="286" customWidth="1"/>
    <col min="15113" max="15113" width="8" style="286" customWidth="1"/>
    <col min="15114" max="15114" width="9.85546875" style="286" customWidth="1"/>
    <col min="15115" max="15115" width="10.140625" style="286" customWidth="1"/>
    <col min="15116" max="15116" width="9.140625" style="286"/>
    <col min="15117" max="15117" width="9" style="286" customWidth="1"/>
    <col min="15118" max="15357" width="9.140625" style="286"/>
    <col min="15358" max="15358" width="3" style="286" customWidth="1"/>
    <col min="15359" max="15359" width="4.42578125" style="286" customWidth="1"/>
    <col min="15360" max="15360" width="43.7109375" style="286" customWidth="1"/>
    <col min="15361" max="15361" width="6.28515625" style="286" customWidth="1"/>
    <col min="15362" max="15362" width="7.5703125" style="286" customWidth="1"/>
    <col min="15363" max="15363" width="10.28515625" style="286" customWidth="1"/>
    <col min="15364" max="15364" width="13.28515625" style="286" customWidth="1"/>
    <col min="15365" max="15365" width="0" style="286" hidden="1" customWidth="1"/>
    <col min="15366" max="15366" width="12.28515625" style="286" customWidth="1"/>
    <col min="15367" max="15368" width="11.7109375" style="286" customWidth="1"/>
    <col min="15369" max="15369" width="8" style="286" customWidth="1"/>
    <col min="15370" max="15370" width="9.85546875" style="286" customWidth="1"/>
    <col min="15371" max="15371" width="10.140625" style="286" customWidth="1"/>
    <col min="15372" max="15372" width="9.140625" style="286"/>
    <col min="15373" max="15373" width="9" style="286" customWidth="1"/>
    <col min="15374" max="15613" width="9.140625" style="286"/>
    <col min="15614" max="15614" width="3" style="286" customWidth="1"/>
    <col min="15615" max="15615" width="4.42578125" style="286" customWidth="1"/>
    <col min="15616" max="15616" width="43.7109375" style="286" customWidth="1"/>
    <col min="15617" max="15617" width="6.28515625" style="286" customWidth="1"/>
    <col min="15618" max="15618" width="7.5703125" style="286" customWidth="1"/>
    <col min="15619" max="15619" width="10.28515625" style="286" customWidth="1"/>
    <col min="15620" max="15620" width="13.28515625" style="286" customWidth="1"/>
    <col min="15621" max="15621" width="0" style="286" hidden="1" customWidth="1"/>
    <col min="15622" max="15622" width="12.28515625" style="286" customWidth="1"/>
    <col min="15623" max="15624" width="11.7109375" style="286" customWidth="1"/>
    <col min="15625" max="15625" width="8" style="286" customWidth="1"/>
    <col min="15626" max="15626" width="9.85546875" style="286" customWidth="1"/>
    <col min="15627" max="15627" width="10.140625" style="286" customWidth="1"/>
    <col min="15628" max="15628" width="9.140625" style="286"/>
    <col min="15629" max="15629" width="9" style="286" customWidth="1"/>
    <col min="15630" max="15869" width="9.140625" style="286"/>
    <col min="15870" max="15870" width="3" style="286" customWidth="1"/>
    <col min="15871" max="15871" width="4.42578125" style="286" customWidth="1"/>
    <col min="15872" max="15872" width="43.7109375" style="286" customWidth="1"/>
    <col min="15873" max="15873" width="6.28515625" style="286" customWidth="1"/>
    <col min="15874" max="15874" width="7.5703125" style="286" customWidth="1"/>
    <col min="15875" max="15875" width="10.28515625" style="286" customWidth="1"/>
    <col min="15876" max="15876" width="13.28515625" style="286" customWidth="1"/>
    <col min="15877" max="15877" width="0" style="286" hidden="1" customWidth="1"/>
    <col min="15878" max="15878" width="12.28515625" style="286" customWidth="1"/>
    <col min="15879" max="15880" width="11.7109375" style="286" customWidth="1"/>
    <col min="15881" max="15881" width="8" style="286" customWidth="1"/>
    <col min="15882" max="15882" width="9.85546875" style="286" customWidth="1"/>
    <col min="15883" max="15883" width="10.140625" style="286" customWidth="1"/>
    <col min="15884" max="15884" width="9.140625" style="286"/>
    <col min="15885" max="15885" width="9" style="286" customWidth="1"/>
    <col min="15886" max="16125" width="9.140625" style="286"/>
    <col min="16126" max="16126" width="3" style="286" customWidth="1"/>
    <col min="16127" max="16127" width="4.42578125" style="286" customWidth="1"/>
    <col min="16128" max="16128" width="43.7109375" style="286" customWidth="1"/>
    <col min="16129" max="16129" width="6.28515625" style="286" customWidth="1"/>
    <col min="16130" max="16130" width="7.5703125" style="286" customWidth="1"/>
    <col min="16131" max="16131" width="10.28515625" style="286" customWidth="1"/>
    <col min="16132" max="16132" width="13.28515625" style="286" customWidth="1"/>
    <col min="16133" max="16133" width="0" style="286" hidden="1" customWidth="1"/>
    <col min="16134" max="16134" width="12.28515625" style="286" customWidth="1"/>
    <col min="16135" max="16136" width="11.7109375" style="286" customWidth="1"/>
    <col min="16137" max="16137" width="8" style="286" customWidth="1"/>
    <col min="16138" max="16138" width="9.85546875" style="286" customWidth="1"/>
    <col min="16139" max="16139" width="10.140625" style="286" customWidth="1"/>
    <col min="16140" max="16140" width="9.140625" style="286"/>
    <col min="16141" max="16141" width="9" style="286" customWidth="1"/>
    <col min="16142" max="16384" width="9.140625" style="286"/>
  </cols>
  <sheetData>
    <row r="1" spans="1:9" s="62" customFormat="1" ht="18">
      <c r="A1" s="290" t="s">
        <v>98</v>
      </c>
      <c r="B1" s="300"/>
      <c r="C1" s="290" t="s">
        <v>608</v>
      </c>
      <c r="D1" s="592"/>
      <c r="E1" s="593"/>
      <c r="F1" s="592"/>
      <c r="G1" s="592"/>
      <c r="H1" s="291"/>
    </row>
    <row r="2" spans="1:9" ht="14.25" customHeight="1">
      <c r="A2" s="3" t="s">
        <v>107</v>
      </c>
      <c r="B2" s="3"/>
      <c r="H2" s="305"/>
      <c r="I2" s="242"/>
    </row>
    <row r="3" spans="1:9" ht="24">
      <c r="C3" s="303" t="s">
        <v>805</v>
      </c>
      <c r="D3" s="596"/>
      <c r="E3" s="597"/>
      <c r="F3" s="598"/>
      <c r="G3" s="598"/>
      <c r="H3" s="3"/>
      <c r="I3" s="3"/>
    </row>
    <row r="4" spans="1:9" ht="24">
      <c r="C4" s="303" t="s">
        <v>806</v>
      </c>
      <c r="D4" s="596"/>
      <c r="E4" s="597"/>
      <c r="F4" s="598"/>
      <c r="G4" s="598"/>
      <c r="H4" s="3"/>
      <c r="I4" s="3"/>
    </row>
    <row r="5" spans="1:9" ht="12.75" customHeight="1">
      <c r="B5" s="3"/>
      <c r="C5" s="3" t="s">
        <v>109</v>
      </c>
      <c r="D5" s="596"/>
      <c r="E5" s="597"/>
      <c r="F5" s="598"/>
      <c r="G5" s="598"/>
      <c r="H5" s="3"/>
      <c r="I5" s="3"/>
    </row>
    <row r="6" spans="1:9" ht="12.75" customHeight="1">
      <c r="B6" s="3"/>
      <c r="C6" s="286"/>
      <c r="D6" s="596"/>
      <c r="E6" s="597"/>
      <c r="F6" s="598"/>
      <c r="G6" s="598"/>
      <c r="H6" s="3"/>
      <c r="I6" s="3"/>
    </row>
    <row r="7" spans="1:9" s="617" customFormat="1">
      <c r="A7" s="618" t="s">
        <v>29</v>
      </c>
      <c r="B7" s="618"/>
      <c r="C7" s="619" t="s">
        <v>30</v>
      </c>
      <c r="D7" s="618" t="s">
        <v>31</v>
      </c>
      <c r="E7" s="620" t="s">
        <v>183</v>
      </c>
      <c r="F7" s="618" t="s">
        <v>184</v>
      </c>
      <c r="G7" s="618" t="s">
        <v>185</v>
      </c>
      <c r="I7" s="626"/>
    </row>
    <row r="8" spans="1:9">
      <c r="C8" s="310"/>
    </row>
    <row r="9" spans="1:9" ht="16.5" thickBot="1">
      <c r="A9" s="63"/>
      <c r="B9" s="158" t="s">
        <v>105</v>
      </c>
      <c r="C9" s="65" t="s">
        <v>727</v>
      </c>
      <c r="D9" s="599"/>
      <c r="E9" s="600"/>
      <c r="F9" s="601"/>
      <c r="G9" s="601"/>
    </row>
    <row r="10" spans="1:9">
      <c r="A10" s="325"/>
      <c r="B10" s="288"/>
      <c r="C10" s="310"/>
    </row>
    <row r="11" spans="1:9">
      <c r="A11" s="298" t="str">
        <f>$B$9</f>
        <v>I.</v>
      </c>
      <c r="B11" s="293">
        <f>COUNT($A$10:B10)+1</f>
        <v>1</v>
      </c>
      <c r="C11" s="242" t="s">
        <v>807</v>
      </c>
      <c r="D11" s="605" t="s">
        <v>125</v>
      </c>
      <c r="E11" s="603">
        <v>1</v>
      </c>
      <c r="F11" s="604"/>
      <c r="G11" s="604">
        <f>E11*F11</f>
        <v>0</v>
      </c>
    </row>
    <row r="12" spans="1:9">
      <c r="A12" s="317"/>
      <c r="B12" s="329"/>
      <c r="C12" s="242"/>
    </row>
    <row r="13" spans="1:9">
      <c r="A13" s="298" t="str">
        <f>$B$9</f>
        <v>I.</v>
      </c>
      <c r="B13" s="293">
        <f>COUNT($A$10:B12)+1</f>
        <v>2</v>
      </c>
      <c r="C13" s="242" t="s">
        <v>808</v>
      </c>
      <c r="D13" s="605" t="s">
        <v>188</v>
      </c>
      <c r="E13" s="603">
        <v>7</v>
      </c>
      <c r="F13" s="604"/>
      <c r="G13" s="604">
        <f>E13*F13</f>
        <v>0</v>
      </c>
    </row>
    <row r="14" spans="1:9">
      <c r="A14" s="317"/>
      <c r="B14" s="329"/>
      <c r="C14" s="242"/>
    </row>
    <row r="15" spans="1:9" ht="36">
      <c r="A15" s="298" t="str">
        <f>MK!$B$9</f>
        <v>I.</v>
      </c>
      <c r="B15" s="293">
        <v>3</v>
      </c>
      <c r="C15" s="242" t="s">
        <v>844</v>
      </c>
      <c r="D15" s="605" t="s">
        <v>731</v>
      </c>
      <c r="E15" s="603">
        <v>38</v>
      </c>
      <c r="F15" s="604"/>
      <c r="G15" s="604">
        <f>E15*F15</f>
        <v>0</v>
      </c>
    </row>
    <row r="16" spans="1:9">
      <c r="A16" s="317"/>
      <c r="B16" s="329"/>
      <c r="C16" s="242"/>
    </row>
    <row r="17" spans="1:11" ht="13.5" thickBot="1">
      <c r="A17" s="60"/>
      <c r="B17" s="319"/>
      <c r="C17" s="320" t="str">
        <f>CONCATENATE(B9," ",C9," - SKUPAJ:")</f>
        <v>I. PREDDELA IN RUŠITVENA DELA - SKUPAJ:</v>
      </c>
      <c r="D17" s="375"/>
      <c r="E17" s="587"/>
      <c r="F17" s="375"/>
      <c r="G17" s="606">
        <f>SUM(G11:G15)</f>
        <v>0</v>
      </c>
    </row>
    <row r="18" spans="1:11">
      <c r="C18" s="310"/>
    </row>
    <row r="19" spans="1:11" s="298" customFormat="1" ht="16.5" thickBot="1">
      <c r="A19" s="63"/>
      <c r="B19" s="158" t="s">
        <v>106</v>
      </c>
      <c r="C19" s="65" t="s">
        <v>745</v>
      </c>
      <c r="D19" s="599"/>
      <c r="E19" s="600"/>
      <c r="F19" s="601"/>
      <c r="G19" s="601"/>
    </row>
    <row r="20" spans="1:11" s="3" customFormat="1">
      <c r="A20" s="171"/>
      <c r="B20" s="293"/>
      <c r="C20" s="242"/>
      <c r="D20" s="605"/>
      <c r="E20" s="597"/>
      <c r="F20" s="604"/>
      <c r="G20" s="604"/>
      <c r="H20" s="313"/>
      <c r="I20" s="314"/>
      <c r="J20" s="315"/>
      <c r="K20" s="286"/>
    </row>
    <row r="21" spans="1:11" s="3" customFormat="1" ht="36">
      <c r="A21" s="298" t="str">
        <f>B19</f>
        <v>II.</v>
      </c>
      <c r="B21" s="293">
        <v>1</v>
      </c>
      <c r="C21" s="242" t="s">
        <v>810</v>
      </c>
      <c r="D21" s="598"/>
      <c r="E21" s="598"/>
      <c r="F21" s="598"/>
      <c r="G21" s="598"/>
      <c r="H21" s="313"/>
      <c r="I21" s="314"/>
      <c r="J21" s="315"/>
      <c r="K21" s="316"/>
    </row>
    <row r="22" spans="1:11" s="3" customFormat="1">
      <c r="A22" s="298"/>
      <c r="B22" s="293"/>
      <c r="C22" s="353" t="s">
        <v>3733</v>
      </c>
      <c r="D22" s="605" t="s">
        <v>136</v>
      </c>
      <c r="E22" s="603">
        <v>343</v>
      </c>
      <c r="F22" s="604"/>
      <c r="G22" s="604">
        <f>E22*F22</f>
        <v>0</v>
      </c>
      <c r="H22" s="313"/>
      <c r="I22" s="314"/>
      <c r="J22" s="315"/>
      <c r="K22" s="316"/>
    </row>
    <row r="23" spans="1:11" s="3" customFormat="1">
      <c r="A23" s="298"/>
      <c r="B23" s="293"/>
      <c r="C23" s="353" t="s">
        <v>3734</v>
      </c>
      <c r="D23" s="605" t="s">
        <v>136</v>
      </c>
      <c r="E23" s="603">
        <v>61</v>
      </c>
      <c r="F23" s="604"/>
      <c r="G23" s="604">
        <f>E23*F23</f>
        <v>0</v>
      </c>
      <c r="H23" s="313"/>
      <c r="I23" s="314"/>
      <c r="J23" s="315"/>
      <c r="K23" s="316"/>
    </row>
    <row r="24" spans="1:11" s="3" customFormat="1">
      <c r="A24" s="298"/>
      <c r="B24" s="293"/>
      <c r="C24" s="353"/>
      <c r="D24" s="605"/>
      <c r="E24" s="603"/>
      <c r="F24" s="604"/>
      <c r="G24" s="604"/>
      <c r="H24" s="313"/>
      <c r="I24" s="314"/>
      <c r="J24" s="315"/>
      <c r="K24" s="316"/>
    </row>
    <row r="25" spans="1:11" s="3" customFormat="1" ht="36">
      <c r="A25" s="298" t="str">
        <f>B19</f>
        <v>II.</v>
      </c>
      <c r="B25" s="293">
        <v>2</v>
      </c>
      <c r="C25" s="242" t="s">
        <v>3735</v>
      </c>
      <c r="D25" s="598"/>
      <c r="E25" s="598"/>
      <c r="F25" s="598"/>
      <c r="G25" s="598"/>
      <c r="H25" s="313"/>
      <c r="I25" s="314"/>
      <c r="J25" s="315"/>
      <c r="K25" s="316"/>
    </row>
    <row r="26" spans="1:11" s="3" customFormat="1">
      <c r="A26" s="298"/>
      <c r="B26" s="293"/>
      <c r="C26" s="353" t="s">
        <v>3730</v>
      </c>
      <c r="D26" s="605" t="s">
        <v>136</v>
      </c>
      <c r="E26" s="603">
        <v>8</v>
      </c>
      <c r="F26" s="604"/>
      <c r="G26" s="604">
        <f>E26*F26</f>
        <v>0</v>
      </c>
      <c r="H26" s="313"/>
      <c r="I26" s="314"/>
      <c r="J26" s="315"/>
      <c r="K26" s="316"/>
    </row>
    <row r="27" spans="1:11" s="3" customFormat="1">
      <c r="A27" s="298"/>
      <c r="B27" s="293"/>
      <c r="C27" s="353" t="s">
        <v>3732</v>
      </c>
      <c r="D27" s="605" t="s">
        <v>136</v>
      </c>
      <c r="E27" s="603">
        <v>1</v>
      </c>
      <c r="F27" s="604"/>
      <c r="G27" s="604">
        <f>E27*F27</f>
        <v>0</v>
      </c>
      <c r="H27" s="313"/>
      <c r="I27" s="314"/>
      <c r="J27" s="315"/>
      <c r="K27" s="316"/>
    </row>
    <row r="28" spans="1:11" s="3" customFormat="1">
      <c r="A28" s="317"/>
      <c r="B28" s="293"/>
      <c r="C28" s="352"/>
      <c r="D28" s="605"/>
      <c r="E28" s="603"/>
      <c r="F28" s="604"/>
      <c r="G28" s="604"/>
      <c r="H28" s="313"/>
      <c r="I28" s="314"/>
      <c r="J28" s="315"/>
      <c r="K28" s="316"/>
    </row>
    <row r="29" spans="1:11" s="3" customFormat="1" ht="24">
      <c r="A29" s="298" t="str">
        <f>B19</f>
        <v>II.</v>
      </c>
      <c r="B29" s="293">
        <v>3</v>
      </c>
      <c r="C29" s="242" t="s">
        <v>812</v>
      </c>
      <c r="D29" s="605" t="s">
        <v>136</v>
      </c>
      <c r="E29" s="603">
        <v>4</v>
      </c>
      <c r="F29" s="604"/>
      <c r="G29" s="604">
        <f>E29*F29</f>
        <v>0</v>
      </c>
      <c r="H29" s="313"/>
      <c r="I29" s="314"/>
      <c r="J29" s="315"/>
      <c r="K29" s="316"/>
    </row>
    <row r="30" spans="1:11" s="3" customFormat="1">
      <c r="A30" s="317"/>
      <c r="B30" s="293"/>
      <c r="C30" s="242"/>
      <c r="D30" s="605"/>
      <c r="E30" s="603"/>
      <c r="F30" s="604"/>
      <c r="G30" s="604"/>
      <c r="H30" s="313"/>
      <c r="I30" s="314"/>
      <c r="J30" s="315"/>
      <c r="K30" s="316"/>
    </row>
    <row r="31" spans="1:11" s="3" customFormat="1" ht="24">
      <c r="A31" s="298" t="str">
        <f>B19</f>
        <v>II.</v>
      </c>
      <c r="B31" s="293">
        <v>4</v>
      </c>
      <c r="C31" s="242" t="s">
        <v>813</v>
      </c>
      <c r="D31" s="605" t="s">
        <v>137</v>
      </c>
      <c r="E31" s="603">
        <v>75</v>
      </c>
      <c r="F31" s="604"/>
      <c r="G31" s="604">
        <f>E31*F31</f>
        <v>0</v>
      </c>
      <c r="H31" s="313"/>
      <c r="I31" s="314"/>
      <c r="J31" s="315"/>
      <c r="K31" s="316"/>
    </row>
    <row r="32" spans="1:11" s="3" customFormat="1">
      <c r="A32" s="317"/>
      <c r="B32" s="293"/>
      <c r="C32" s="242"/>
      <c r="D32" s="605"/>
      <c r="E32" s="603"/>
      <c r="F32" s="604"/>
      <c r="G32" s="604"/>
      <c r="H32" s="313"/>
      <c r="I32" s="314"/>
      <c r="J32" s="315"/>
      <c r="K32" s="316"/>
    </row>
    <row r="33" spans="1:11" s="3" customFormat="1" ht="36">
      <c r="A33" s="298" t="str">
        <f>B19</f>
        <v>II.</v>
      </c>
      <c r="B33" s="293">
        <v>5</v>
      </c>
      <c r="C33" s="242" t="s">
        <v>814</v>
      </c>
      <c r="D33" s="605" t="s">
        <v>136</v>
      </c>
      <c r="E33" s="603">
        <v>62</v>
      </c>
      <c r="F33" s="604"/>
      <c r="G33" s="604">
        <f>E33*F33</f>
        <v>0</v>
      </c>
      <c r="H33" s="313"/>
      <c r="I33" s="314"/>
      <c r="J33" s="315"/>
      <c r="K33" s="316"/>
    </row>
    <row r="34" spans="1:11" s="3" customFormat="1">
      <c r="A34" s="317"/>
      <c r="B34" s="293"/>
      <c r="C34" s="242"/>
      <c r="D34" s="605"/>
      <c r="E34" s="603"/>
      <c r="F34" s="604"/>
      <c r="G34" s="604"/>
      <c r="H34" s="313"/>
      <c r="I34" s="314"/>
      <c r="J34" s="315"/>
      <c r="K34" s="316"/>
    </row>
    <row r="35" spans="1:11" s="3" customFormat="1" ht="24">
      <c r="A35" s="298" t="str">
        <f>B19</f>
        <v>II.</v>
      </c>
      <c r="B35" s="293">
        <v>6</v>
      </c>
      <c r="C35" s="242" t="s">
        <v>815</v>
      </c>
      <c r="D35" s="605" t="s">
        <v>136</v>
      </c>
      <c r="E35" s="603">
        <v>329</v>
      </c>
      <c r="F35" s="604"/>
      <c r="G35" s="604">
        <f>E35*F35</f>
        <v>0</v>
      </c>
      <c r="H35" s="313"/>
      <c r="I35" s="314"/>
      <c r="J35" s="315"/>
      <c r="K35" s="316"/>
    </row>
    <row r="36" spans="1:11" s="3" customFormat="1">
      <c r="A36" s="317"/>
      <c r="B36" s="293"/>
      <c r="C36" s="242"/>
      <c r="D36" s="605"/>
      <c r="E36" s="603"/>
      <c r="F36" s="604"/>
      <c r="G36" s="604"/>
      <c r="H36" s="313"/>
      <c r="I36" s="314"/>
      <c r="J36" s="315"/>
      <c r="K36" s="316"/>
    </row>
    <row r="37" spans="1:11" s="3" customFormat="1" ht="24">
      <c r="A37" s="298" t="str">
        <f>B19</f>
        <v>II.</v>
      </c>
      <c r="B37" s="293">
        <v>7</v>
      </c>
      <c r="C37" s="326" t="s">
        <v>816</v>
      </c>
      <c r="D37" s="605" t="s">
        <v>136</v>
      </c>
      <c r="E37" s="603">
        <v>25</v>
      </c>
      <c r="F37" s="604"/>
      <c r="G37" s="604">
        <f>E37*F37</f>
        <v>0</v>
      </c>
      <c r="H37" s="313"/>
      <c r="I37" s="314"/>
      <c r="J37" s="315"/>
      <c r="K37" s="316"/>
    </row>
    <row r="38" spans="1:11" s="3" customFormat="1">
      <c r="A38" s="317"/>
      <c r="B38" s="293"/>
      <c r="C38" s="242"/>
      <c r="D38" s="605"/>
      <c r="E38" s="603"/>
      <c r="F38" s="604"/>
      <c r="G38" s="604"/>
      <c r="H38" s="313"/>
      <c r="I38" s="314"/>
      <c r="J38" s="315"/>
      <c r="K38" s="316"/>
    </row>
    <row r="39" spans="1:11" s="3" customFormat="1" ht="36">
      <c r="A39" s="331" t="s">
        <v>106</v>
      </c>
      <c r="B39" s="293">
        <v>8</v>
      </c>
      <c r="C39" s="242" t="s">
        <v>817</v>
      </c>
      <c r="D39" s="605" t="s">
        <v>136</v>
      </c>
      <c r="E39" s="603">
        <v>67</v>
      </c>
      <c r="F39" s="604"/>
      <c r="G39" s="604">
        <f>E39*F39</f>
        <v>0</v>
      </c>
      <c r="H39" s="313"/>
      <c r="I39" s="314"/>
      <c r="J39" s="315"/>
      <c r="K39" s="316"/>
    </row>
    <row r="40" spans="1:11" s="3" customFormat="1">
      <c r="A40" s="298"/>
      <c r="B40" s="293"/>
      <c r="C40" s="242"/>
      <c r="D40" s="605"/>
      <c r="E40" s="603"/>
      <c r="F40" s="604"/>
      <c r="G40" s="604"/>
      <c r="H40" s="313"/>
      <c r="I40" s="314"/>
      <c r="J40" s="315"/>
      <c r="K40" s="316"/>
    </row>
    <row r="41" spans="1:11" s="3" customFormat="1" ht="13.5" thickBot="1">
      <c r="A41" s="60"/>
      <c r="B41" s="319"/>
      <c r="C41" s="320" t="str">
        <f>CONCATENATE(B19," ",C19," - SKUPAJ:")</f>
        <v>II. ZEMELJSKA DELA - SKUPAJ:</v>
      </c>
      <c r="D41" s="375"/>
      <c r="E41" s="587"/>
      <c r="F41" s="375"/>
      <c r="G41" s="606">
        <f>SUM(G22:G39)</f>
        <v>0</v>
      </c>
      <c r="H41" s="313"/>
      <c r="I41" s="314"/>
      <c r="J41" s="315"/>
      <c r="K41" s="316"/>
    </row>
    <row r="42" spans="1:11" s="263" customFormat="1">
      <c r="A42" s="322"/>
      <c r="B42" s="323"/>
      <c r="C42" s="324"/>
      <c r="D42" s="588"/>
      <c r="E42" s="589"/>
      <c r="F42" s="588"/>
      <c r="G42" s="607"/>
    </row>
    <row r="43" spans="1:11" s="263" customFormat="1" ht="16.5" thickBot="1">
      <c r="A43" s="63"/>
      <c r="B43" s="158" t="s">
        <v>138</v>
      </c>
      <c r="C43" s="65" t="s">
        <v>111</v>
      </c>
      <c r="D43" s="611"/>
      <c r="E43" s="600"/>
      <c r="F43" s="612"/>
      <c r="G43" s="601"/>
    </row>
    <row r="44" spans="1:11" s="3" customFormat="1">
      <c r="A44" s="317"/>
      <c r="B44" s="284"/>
      <c r="C44" s="242"/>
      <c r="D44" s="596"/>
      <c r="E44" s="597"/>
      <c r="F44" s="604"/>
      <c r="G44" s="604"/>
      <c r="H44" s="313"/>
      <c r="I44" s="314"/>
      <c r="J44" s="315"/>
      <c r="K44" s="286"/>
    </row>
    <row r="45" spans="1:11" s="3" customFormat="1" ht="36">
      <c r="A45" s="298" t="str">
        <f>B43</f>
        <v>III.</v>
      </c>
      <c r="B45" s="284">
        <f>COUNT($A$40:B43)+1</f>
        <v>1</v>
      </c>
      <c r="C45" s="242" t="s">
        <v>818</v>
      </c>
      <c r="D45" s="605" t="s">
        <v>136</v>
      </c>
      <c r="E45" s="603">
        <v>7</v>
      </c>
      <c r="F45" s="604"/>
      <c r="G45" s="604">
        <f>E45*F45</f>
        <v>0</v>
      </c>
      <c r="H45" s="313"/>
      <c r="I45" s="314"/>
      <c r="J45" s="315"/>
      <c r="K45" s="286"/>
    </row>
    <row r="46" spans="1:11" s="3" customFormat="1">
      <c r="A46" s="317"/>
      <c r="B46" s="284"/>
      <c r="C46" s="242"/>
      <c r="D46" s="596"/>
      <c r="E46" s="597"/>
      <c r="F46" s="604"/>
      <c r="G46" s="604"/>
      <c r="H46" s="313"/>
      <c r="I46" s="314"/>
      <c r="J46" s="315"/>
      <c r="K46" s="286"/>
    </row>
    <row r="47" spans="1:11" s="3" customFormat="1" ht="36">
      <c r="A47" s="298" t="str">
        <f>B43</f>
        <v>III.</v>
      </c>
      <c r="B47" s="284">
        <f>COUNT($A$40:B45)+1</f>
        <v>2</v>
      </c>
      <c r="C47" s="242" t="s">
        <v>819</v>
      </c>
      <c r="D47" s="605" t="s">
        <v>136</v>
      </c>
      <c r="E47" s="603">
        <v>13</v>
      </c>
      <c r="F47" s="604"/>
      <c r="G47" s="604">
        <f>E47*F47</f>
        <v>0</v>
      </c>
      <c r="H47" s="313"/>
      <c r="I47" s="314"/>
      <c r="J47" s="315"/>
      <c r="K47" s="286"/>
    </row>
    <row r="48" spans="1:11" s="3" customFormat="1">
      <c r="A48" s="317"/>
      <c r="B48" s="284"/>
      <c r="C48" s="242"/>
      <c r="D48" s="596"/>
      <c r="E48" s="597"/>
      <c r="F48" s="604"/>
      <c r="G48" s="604"/>
      <c r="H48" s="313"/>
      <c r="I48" s="314"/>
      <c r="J48" s="315"/>
      <c r="K48" s="286"/>
    </row>
    <row r="49" spans="1:11" ht="156">
      <c r="A49" s="298" t="str">
        <f>B43</f>
        <v>III.</v>
      </c>
      <c r="B49" s="284">
        <f>COUNT($A$40:B48)+1</f>
        <v>3</v>
      </c>
      <c r="C49" s="242" t="s">
        <v>852</v>
      </c>
      <c r="D49" s="605" t="s">
        <v>775</v>
      </c>
      <c r="E49" s="603">
        <v>1</v>
      </c>
      <c r="F49" s="604"/>
      <c r="G49" s="604">
        <f>E49*F49</f>
        <v>0</v>
      </c>
    </row>
    <row r="50" spans="1:11">
      <c r="A50" s="298"/>
      <c r="B50" s="284"/>
      <c r="C50" s="242"/>
      <c r="D50" s="605"/>
      <c r="E50" s="603"/>
      <c r="F50" s="604"/>
      <c r="G50" s="604"/>
    </row>
    <row r="51" spans="1:11" ht="24">
      <c r="A51" s="298" t="str">
        <f>B43</f>
        <v>III.</v>
      </c>
      <c r="B51" s="284">
        <f>COUNT($A$40:B50)+1</f>
        <v>4</v>
      </c>
      <c r="C51" s="242" t="s">
        <v>853</v>
      </c>
      <c r="D51" s="605" t="s">
        <v>187</v>
      </c>
      <c r="E51" s="603">
        <v>264</v>
      </c>
      <c r="F51" s="604"/>
      <c r="G51" s="604">
        <f>E51*F51</f>
        <v>0</v>
      </c>
    </row>
    <row r="52" spans="1:11">
      <c r="A52" s="298"/>
      <c r="B52" s="284"/>
      <c r="C52" s="242" t="s">
        <v>854</v>
      </c>
      <c r="D52" s="605"/>
      <c r="E52" s="603"/>
      <c r="F52" s="604"/>
      <c r="G52" s="604"/>
    </row>
    <row r="53" spans="1:11">
      <c r="A53" s="298"/>
      <c r="B53" s="284"/>
      <c r="C53" s="242"/>
      <c r="D53" s="605"/>
      <c r="E53" s="603"/>
      <c r="F53" s="604"/>
      <c r="G53" s="604"/>
    </row>
    <row r="54" spans="1:11" ht="36">
      <c r="A54" s="298" t="str">
        <f>B43</f>
        <v>III.</v>
      </c>
      <c r="B54" s="284">
        <f>COUNT($A$40:B53)+1</f>
        <v>5</v>
      </c>
      <c r="C54" s="242" t="s">
        <v>855</v>
      </c>
      <c r="D54" s="605" t="s">
        <v>187</v>
      </c>
      <c r="E54" s="603">
        <v>537</v>
      </c>
      <c r="F54" s="604"/>
      <c r="G54" s="604">
        <f>E54*F54</f>
        <v>0</v>
      </c>
    </row>
    <row r="55" spans="1:11" s="3" customFormat="1" ht="12" customHeight="1">
      <c r="A55" s="331"/>
      <c r="B55" s="284"/>
      <c r="C55" s="242"/>
      <c r="D55" s="605"/>
      <c r="E55" s="603"/>
      <c r="F55" s="604"/>
      <c r="G55" s="604"/>
      <c r="H55" s="313"/>
      <c r="I55" s="314"/>
      <c r="J55" s="315"/>
      <c r="K55" s="286"/>
    </row>
    <row r="56" spans="1:11" ht="48">
      <c r="A56" s="298" t="str">
        <f>B43</f>
        <v>III.</v>
      </c>
      <c r="B56" s="284">
        <f>COUNT($A$40:B55)+1</f>
        <v>6</v>
      </c>
      <c r="C56" s="242" t="s">
        <v>856</v>
      </c>
      <c r="D56" s="605" t="s">
        <v>188</v>
      </c>
      <c r="E56" s="603">
        <v>11</v>
      </c>
      <c r="F56" s="604"/>
      <c r="G56" s="604">
        <f>E56*F56</f>
        <v>0</v>
      </c>
    </row>
    <row r="57" spans="1:11" s="3" customFormat="1" ht="12" customHeight="1">
      <c r="A57" s="331"/>
      <c r="B57" s="284"/>
      <c r="C57" s="242"/>
      <c r="D57" s="605"/>
      <c r="E57" s="603"/>
      <c r="F57" s="604"/>
      <c r="G57" s="604"/>
      <c r="H57" s="313"/>
      <c r="I57" s="314"/>
      <c r="J57" s="315"/>
      <c r="K57" s="286"/>
    </row>
    <row r="58" spans="1:11" s="3" customFormat="1" ht="84">
      <c r="A58" s="298"/>
      <c r="B58" s="284"/>
      <c r="C58" s="242" t="s">
        <v>834</v>
      </c>
      <c r="D58" s="605"/>
      <c r="E58" s="603"/>
      <c r="F58" s="604"/>
      <c r="G58" s="604"/>
      <c r="H58" s="313"/>
      <c r="I58" s="314"/>
      <c r="J58" s="315"/>
      <c r="K58" s="286"/>
    </row>
    <row r="59" spans="1:11" s="3" customFormat="1">
      <c r="A59" s="331"/>
      <c r="B59" s="284"/>
      <c r="C59" s="242"/>
      <c r="D59" s="605"/>
      <c r="E59" s="603"/>
      <c r="F59" s="604"/>
      <c r="G59" s="604"/>
      <c r="H59" s="313"/>
      <c r="I59" s="314"/>
      <c r="J59" s="315"/>
      <c r="K59" s="286"/>
    </row>
    <row r="60" spans="1:11" s="3" customFormat="1" ht="13.5" customHeight="1" thickBot="1">
      <c r="A60" s="60"/>
      <c r="B60" s="319"/>
      <c r="C60" s="320" t="str">
        <f>CONCATENATE(B43," ",C43," - SKUPAJ:")</f>
        <v>III. GRADBENA DELA - SKUPAJ:</v>
      </c>
      <c r="D60" s="375"/>
      <c r="E60" s="587"/>
      <c r="F60" s="375"/>
      <c r="G60" s="606">
        <f>SUM(G45:G56)</f>
        <v>0</v>
      </c>
      <c r="H60" s="313"/>
      <c r="I60" s="314"/>
      <c r="J60" s="315"/>
      <c r="K60" s="286"/>
    </row>
    <row r="61" spans="1:11" s="3" customFormat="1" ht="13.5" customHeight="1">
      <c r="A61" s="322"/>
      <c r="B61" s="323"/>
      <c r="C61" s="328"/>
      <c r="D61" s="590"/>
      <c r="E61" s="591"/>
      <c r="F61" s="590"/>
      <c r="G61" s="610"/>
      <c r="H61" s="313"/>
      <c r="I61" s="314"/>
      <c r="J61" s="315"/>
      <c r="K61" s="286"/>
    </row>
    <row r="62" spans="1:11" s="3" customFormat="1" ht="13.5" customHeight="1" thickBot="1">
      <c r="A62" s="63"/>
      <c r="B62" s="158" t="s">
        <v>139</v>
      </c>
      <c r="C62" s="136" t="s">
        <v>835</v>
      </c>
      <c r="D62" s="599"/>
      <c r="E62" s="600"/>
      <c r="F62" s="601"/>
      <c r="G62" s="601"/>
      <c r="H62" s="313"/>
      <c r="I62" s="314"/>
      <c r="J62" s="315"/>
      <c r="K62" s="286"/>
    </row>
    <row r="63" spans="1:11" s="3" customFormat="1" ht="13.5" customHeight="1">
      <c r="A63" s="325"/>
      <c r="B63" s="88"/>
      <c r="C63" s="310"/>
      <c r="D63" s="588"/>
      <c r="E63" s="589"/>
      <c r="F63" s="595"/>
      <c r="G63" s="595"/>
      <c r="H63" s="313"/>
      <c r="I63" s="314"/>
      <c r="J63" s="315"/>
      <c r="K63" s="286"/>
    </row>
    <row r="64" spans="1:11" s="3" customFormat="1" ht="48">
      <c r="A64" s="298" t="str">
        <f>B62</f>
        <v>IV.</v>
      </c>
      <c r="B64" s="284" t="s">
        <v>857</v>
      </c>
      <c r="C64" s="242" t="s">
        <v>858</v>
      </c>
      <c r="D64" s="605" t="s">
        <v>731</v>
      </c>
      <c r="E64" s="603">
        <v>1</v>
      </c>
      <c r="F64" s="604"/>
      <c r="G64" s="604">
        <f>E64*F64</f>
        <v>0</v>
      </c>
      <c r="H64" s="313"/>
      <c r="I64" s="314"/>
      <c r="J64" s="315"/>
      <c r="K64" s="286"/>
    </row>
    <row r="65" spans="1:11" s="3" customFormat="1" ht="13.5" customHeight="1">
      <c r="A65" s="331"/>
      <c r="B65" s="284"/>
      <c r="C65" s="242"/>
      <c r="D65" s="605"/>
      <c r="E65" s="603"/>
      <c r="F65" s="604"/>
      <c r="G65" s="604"/>
      <c r="H65" s="313"/>
      <c r="I65" s="314"/>
      <c r="J65" s="315"/>
      <c r="K65" s="286"/>
    </row>
    <row r="66" spans="1:11" s="3" customFormat="1" ht="60">
      <c r="A66" s="298" t="str">
        <f>A64</f>
        <v>IV.</v>
      </c>
      <c r="B66" s="293">
        <v>2</v>
      </c>
      <c r="C66" s="242" t="s">
        <v>859</v>
      </c>
      <c r="D66" s="605" t="s">
        <v>731</v>
      </c>
      <c r="E66" s="603">
        <v>125</v>
      </c>
      <c r="F66" s="604"/>
      <c r="G66" s="604">
        <f>E66*F66</f>
        <v>0</v>
      </c>
      <c r="H66" s="313"/>
      <c r="I66" s="314"/>
      <c r="J66" s="315"/>
      <c r="K66" s="286"/>
    </row>
    <row r="67" spans="1:11" s="3" customFormat="1">
      <c r="A67" s="298"/>
      <c r="B67" s="293"/>
      <c r="C67" s="242"/>
      <c r="D67" s="605"/>
      <c r="E67" s="603"/>
      <c r="F67" s="604"/>
      <c r="G67" s="604"/>
      <c r="H67" s="313"/>
      <c r="I67" s="314"/>
      <c r="J67" s="315"/>
      <c r="K67" s="286"/>
    </row>
    <row r="68" spans="1:11" s="3" customFormat="1" ht="48">
      <c r="A68" s="298" t="str">
        <f>A66</f>
        <v>IV.</v>
      </c>
      <c r="B68" s="293">
        <v>3</v>
      </c>
      <c r="C68" s="242" t="s">
        <v>860</v>
      </c>
      <c r="D68" s="605" t="s">
        <v>731</v>
      </c>
      <c r="E68" s="603">
        <v>15</v>
      </c>
      <c r="F68" s="604"/>
      <c r="G68" s="604">
        <f>E68*F68</f>
        <v>0</v>
      </c>
      <c r="H68" s="313"/>
      <c r="I68" s="314"/>
      <c r="J68" s="315"/>
      <c r="K68" s="286"/>
    </row>
    <row r="69" spans="1:11" s="3" customFormat="1" ht="13.5" customHeight="1">
      <c r="A69" s="331"/>
      <c r="B69" s="284"/>
      <c r="C69" s="242"/>
      <c r="D69" s="605"/>
      <c r="E69" s="603"/>
      <c r="F69" s="604"/>
      <c r="G69" s="604"/>
      <c r="H69" s="313"/>
      <c r="I69" s="314"/>
      <c r="J69" s="315"/>
      <c r="K69" s="286"/>
    </row>
    <row r="70" spans="1:11" s="3" customFormat="1" ht="24">
      <c r="A70" s="298" t="str">
        <f>B62</f>
        <v>IV.</v>
      </c>
      <c r="B70" s="293">
        <v>4</v>
      </c>
      <c r="C70" s="242" t="s">
        <v>861</v>
      </c>
      <c r="D70" s="605" t="s">
        <v>731</v>
      </c>
      <c r="E70" s="603">
        <v>125</v>
      </c>
      <c r="F70" s="604"/>
      <c r="G70" s="604">
        <f>E70*F70</f>
        <v>0</v>
      </c>
      <c r="H70" s="313"/>
      <c r="I70" s="314"/>
      <c r="J70" s="315"/>
      <c r="K70" s="286"/>
    </row>
    <row r="71" spans="1:11" s="3" customFormat="1" ht="13.5" customHeight="1">
      <c r="A71" s="331"/>
      <c r="B71" s="284"/>
      <c r="C71" s="242"/>
      <c r="D71" s="605"/>
      <c r="E71" s="603"/>
      <c r="F71" s="604"/>
      <c r="G71" s="604"/>
      <c r="H71" s="313"/>
      <c r="I71" s="314"/>
      <c r="J71" s="315"/>
      <c r="K71" s="286"/>
    </row>
    <row r="72" spans="1:11" s="3" customFormat="1" ht="96">
      <c r="A72" s="298" t="str">
        <f>B62</f>
        <v>IV.</v>
      </c>
      <c r="B72" s="284" t="s">
        <v>824</v>
      </c>
      <c r="C72" s="242" t="s">
        <v>862</v>
      </c>
      <c r="D72" s="605"/>
      <c r="E72" s="603"/>
      <c r="F72" s="604"/>
      <c r="G72" s="604"/>
      <c r="H72" s="313"/>
      <c r="I72" s="314"/>
      <c r="J72" s="315"/>
      <c r="K72" s="286"/>
    </row>
    <row r="73" spans="1:11" s="3" customFormat="1" ht="13.5" customHeight="1">
      <c r="A73" s="331"/>
      <c r="B73" s="284"/>
      <c r="C73" s="242" t="s">
        <v>863</v>
      </c>
      <c r="D73" s="605" t="s">
        <v>188</v>
      </c>
      <c r="E73" s="603">
        <v>2</v>
      </c>
      <c r="F73" s="604"/>
      <c r="G73" s="604">
        <f t="shared" ref="G73:G85" si="0">E73*F73</f>
        <v>0</v>
      </c>
      <c r="H73" s="313"/>
      <c r="I73" s="314"/>
      <c r="J73" s="315"/>
      <c r="K73" s="286"/>
    </row>
    <row r="74" spans="1:11" s="3" customFormat="1" ht="13.5" customHeight="1">
      <c r="A74" s="331"/>
      <c r="B74" s="284"/>
      <c r="C74" s="242" t="s">
        <v>864</v>
      </c>
      <c r="D74" s="605" t="s">
        <v>188</v>
      </c>
      <c r="E74" s="603">
        <v>1</v>
      </c>
      <c r="F74" s="604"/>
      <c r="G74" s="604">
        <f t="shared" si="0"/>
        <v>0</v>
      </c>
      <c r="H74" s="313"/>
      <c r="I74" s="314"/>
      <c r="J74" s="315"/>
      <c r="K74" s="286"/>
    </row>
    <row r="75" spans="1:11" s="3" customFormat="1" ht="13.5" customHeight="1">
      <c r="A75" s="298"/>
      <c r="B75" s="284"/>
      <c r="C75" s="242" t="s">
        <v>865</v>
      </c>
      <c r="D75" s="605" t="s">
        <v>188</v>
      </c>
      <c r="E75" s="603">
        <v>1</v>
      </c>
      <c r="F75" s="604"/>
      <c r="G75" s="604">
        <f t="shared" si="0"/>
        <v>0</v>
      </c>
      <c r="H75" s="313"/>
      <c r="I75" s="314"/>
      <c r="J75" s="315"/>
      <c r="K75" s="286"/>
    </row>
    <row r="76" spans="1:11" s="3" customFormat="1" ht="13.5" customHeight="1">
      <c r="A76" s="298"/>
      <c r="B76" s="284"/>
      <c r="C76" s="242" t="s">
        <v>866</v>
      </c>
      <c r="D76" s="605" t="s">
        <v>188</v>
      </c>
      <c r="E76" s="603">
        <v>1</v>
      </c>
      <c r="F76" s="604"/>
      <c r="G76" s="604">
        <f t="shared" si="0"/>
        <v>0</v>
      </c>
      <c r="H76" s="313"/>
      <c r="I76" s="314"/>
      <c r="J76" s="315"/>
      <c r="K76" s="286"/>
    </row>
    <row r="77" spans="1:11" s="3" customFormat="1" ht="13.5" customHeight="1">
      <c r="A77" s="298"/>
      <c r="B77" s="284"/>
      <c r="C77" s="242" t="s">
        <v>867</v>
      </c>
      <c r="D77" s="605" t="s">
        <v>188</v>
      </c>
      <c r="E77" s="603">
        <v>1</v>
      </c>
      <c r="F77" s="604"/>
      <c r="G77" s="604">
        <f t="shared" si="0"/>
        <v>0</v>
      </c>
      <c r="H77" s="313"/>
      <c r="I77" s="314"/>
      <c r="J77" s="315"/>
      <c r="K77" s="286"/>
    </row>
    <row r="78" spans="1:11" s="3" customFormat="1" ht="13.5" customHeight="1">
      <c r="A78" s="298"/>
      <c r="B78" s="284"/>
      <c r="C78" s="242" t="s">
        <v>868</v>
      </c>
      <c r="D78" s="605" t="s">
        <v>188</v>
      </c>
      <c r="E78" s="603">
        <v>1</v>
      </c>
      <c r="F78" s="604"/>
      <c r="G78" s="604">
        <f t="shared" si="0"/>
        <v>0</v>
      </c>
      <c r="H78" s="313"/>
      <c r="I78" s="314"/>
      <c r="J78" s="315"/>
      <c r="K78" s="286"/>
    </row>
    <row r="79" spans="1:11" s="3" customFormat="1" ht="13.5" customHeight="1">
      <c r="A79" s="298"/>
      <c r="B79" s="284"/>
      <c r="C79" s="242" t="s">
        <v>869</v>
      </c>
      <c r="D79" s="605" t="s">
        <v>188</v>
      </c>
      <c r="E79" s="603">
        <v>2</v>
      </c>
      <c r="F79" s="604"/>
      <c r="G79" s="604">
        <f t="shared" si="0"/>
        <v>0</v>
      </c>
      <c r="H79" s="313"/>
      <c r="I79" s="314"/>
      <c r="J79" s="315"/>
      <c r="K79" s="286"/>
    </row>
    <row r="80" spans="1:11" s="3" customFormat="1" ht="13.5" customHeight="1">
      <c r="A80" s="298"/>
      <c r="B80" s="284"/>
      <c r="C80" s="242" t="s">
        <v>870</v>
      </c>
      <c r="D80" s="605" t="s">
        <v>188</v>
      </c>
      <c r="E80" s="603">
        <v>2</v>
      </c>
      <c r="F80" s="604"/>
      <c r="G80" s="604">
        <f t="shared" si="0"/>
        <v>0</v>
      </c>
      <c r="H80" s="313"/>
      <c r="I80" s="314"/>
      <c r="J80" s="315"/>
      <c r="K80" s="286"/>
    </row>
    <row r="81" spans="1:11" s="3" customFormat="1" ht="13.5" customHeight="1">
      <c r="A81" s="298"/>
      <c r="B81" s="284"/>
      <c r="C81" s="242" t="s">
        <v>871</v>
      </c>
      <c r="D81" s="605" t="s">
        <v>188</v>
      </c>
      <c r="E81" s="603">
        <v>2</v>
      </c>
      <c r="F81" s="604"/>
      <c r="G81" s="604">
        <f t="shared" si="0"/>
        <v>0</v>
      </c>
      <c r="H81" s="313"/>
      <c r="I81" s="314"/>
      <c r="J81" s="315"/>
      <c r="K81" s="286"/>
    </row>
    <row r="82" spans="1:11" s="3" customFormat="1" ht="13.5" customHeight="1">
      <c r="A82" s="298"/>
      <c r="B82" s="284"/>
      <c r="C82" s="242" t="s">
        <v>872</v>
      </c>
      <c r="D82" s="605" t="s">
        <v>188</v>
      </c>
      <c r="E82" s="603">
        <v>1</v>
      </c>
      <c r="F82" s="604"/>
      <c r="G82" s="604">
        <f t="shared" si="0"/>
        <v>0</v>
      </c>
      <c r="H82" s="313"/>
      <c r="I82" s="314"/>
      <c r="J82" s="315"/>
      <c r="K82" s="286"/>
    </row>
    <row r="83" spans="1:11" s="3" customFormat="1" ht="13.5" customHeight="1">
      <c r="A83" s="298"/>
      <c r="B83" s="284"/>
      <c r="C83" s="242" t="s">
        <v>873</v>
      </c>
      <c r="D83" s="605" t="s">
        <v>188</v>
      </c>
      <c r="E83" s="603">
        <v>1</v>
      </c>
      <c r="F83" s="604"/>
      <c r="G83" s="604">
        <f t="shared" si="0"/>
        <v>0</v>
      </c>
      <c r="H83" s="313"/>
      <c r="I83" s="314"/>
      <c r="J83" s="315"/>
      <c r="K83" s="286"/>
    </row>
    <row r="84" spans="1:11" s="3" customFormat="1" ht="13.5" customHeight="1">
      <c r="A84" s="298"/>
      <c r="B84" s="284"/>
      <c r="C84" s="242" t="s">
        <v>874</v>
      </c>
      <c r="D84" s="605" t="s">
        <v>188</v>
      </c>
      <c r="E84" s="603">
        <v>2</v>
      </c>
      <c r="F84" s="604"/>
      <c r="G84" s="604">
        <f t="shared" si="0"/>
        <v>0</v>
      </c>
      <c r="H84" s="313"/>
      <c r="I84" s="314"/>
      <c r="J84" s="315"/>
      <c r="K84" s="286"/>
    </row>
    <row r="85" spans="1:11" s="3" customFormat="1" ht="13.5" customHeight="1">
      <c r="A85" s="298"/>
      <c r="B85" s="284"/>
      <c r="C85" s="242" t="s">
        <v>875</v>
      </c>
      <c r="D85" s="605" t="s">
        <v>188</v>
      </c>
      <c r="E85" s="603">
        <v>1</v>
      </c>
      <c r="F85" s="604"/>
      <c r="G85" s="604">
        <f t="shared" si="0"/>
        <v>0</v>
      </c>
      <c r="H85" s="313"/>
      <c r="I85" s="314"/>
      <c r="J85" s="315"/>
      <c r="K85" s="286"/>
    </row>
    <row r="86" spans="1:11" s="3" customFormat="1" ht="13.5" customHeight="1">
      <c r="A86" s="298"/>
      <c r="B86" s="284"/>
      <c r="C86" s="242"/>
      <c r="D86" s="605"/>
      <c r="E86" s="603"/>
      <c r="F86" s="604"/>
      <c r="G86" s="604"/>
      <c r="H86" s="313"/>
      <c r="I86" s="314"/>
      <c r="J86" s="315"/>
      <c r="K86" s="286"/>
    </row>
    <row r="87" spans="1:11" s="3" customFormat="1" ht="24">
      <c r="A87" s="298" t="str">
        <f>A66</f>
        <v>IV.</v>
      </c>
      <c r="B87" s="284" t="s">
        <v>751</v>
      </c>
      <c r="C87" s="242" t="s">
        <v>876</v>
      </c>
      <c r="D87" s="605" t="s">
        <v>188</v>
      </c>
      <c r="E87" s="603">
        <v>3</v>
      </c>
      <c r="F87" s="604"/>
      <c r="G87" s="604">
        <f>E87*F87</f>
        <v>0</v>
      </c>
      <c r="H87" s="313"/>
      <c r="I87" s="314"/>
      <c r="J87" s="315"/>
      <c r="K87" s="286"/>
    </row>
    <row r="88" spans="1:11" s="3" customFormat="1" ht="13.5" customHeight="1">
      <c r="A88" s="298"/>
      <c r="B88" s="284"/>
      <c r="C88" s="358"/>
      <c r="D88" s="605"/>
      <c r="E88" s="603"/>
      <c r="F88" s="604"/>
      <c r="G88" s="604"/>
      <c r="H88" s="313"/>
      <c r="I88" s="314"/>
      <c r="J88" s="315"/>
      <c r="K88" s="286"/>
    </row>
    <row r="89" spans="1:11" s="3" customFormat="1" ht="132">
      <c r="A89" s="298" t="str">
        <f>A70</f>
        <v>IV.</v>
      </c>
      <c r="B89" s="284" t="s">
        <v>753</v>
      </c>
      <c r="C89" s="242" t="s">
        <v>877</v>
      </c>
      <c r="D89" s="605" t="s">
        <v>188</v>
      </c>
      <c r="E89" s="603">
        <v>1</v>
      </c>
      <c r="F89" s="604"/>
      <c r="G89" s="604">
        <f>E89*F89</f>
        <v>0</v>
      </c>
      <c r="H89" s="313"/>
      <c r="I89" s="314"/>
      <c r="J89" s="315"/>
      <c r="K89" s="286"/>
    </row>
    <row r="90" spans="1:11" s="3" customFormat="1" ht="13.5" customHeight="1">
      <c r="A90" s="298"/>
      <c r="B90" s="284"/>
      <c r="C90" s="358"/>
      <c r="D90" s="605"/>
      <c r="E90" s="603"/>
      <c r="F90" s="604"/>
      <c r="G90" s="604"/>
      <c r="H90" s="313"/>
      <c r="I90" s="314"/>
      <c r="J90" s="315"/>
      <c r="K90" s="286"/>
    </row>
    <row r="91" spans="1:11" s="3" customFormat="1" ht="132">
      <c r="A91" s="298" t="str">
        <f>A72</f>
        <v>IV.</v>
      </c>
      <c r="B91" s="284" t="s">
        <v>763</v>
      </c>
      <c r="C91" s="242" t="s">
        <v>878</v>
      </c>
      <c r="D91" s="605" t="s">
        <v>188</v>
      </c>
      <c r="E91" s="603">
        <v>3</v>
      </c>
      <c r="F91" s="604"/>
      <c r="G91" s="604">
        <f>E91*F91</f>
        <v>0</v>
      </c>
      <c r="H91" s="313"/>
      <c r="I91" s="314"/>
      <c r="J91" s="315"/>
      <c r="K91" s="286"/>
    </row>
    <row r="92" spans="1:11" s="3" customFormat="1" ht="13.5" customHeight="1">
      <c r="A92" s="298"/>
      <c r="B92" s="284"/>
      <c r="C92" s="358"/>
      <c r="D92" s="605"/>
      <c r="E92" s="603"/>
      <c r="F92" s="604"/>
      <c r="G92" s="604"/>
      <c r="H92" s="313"/>
      <c r="I92" s="314"/>
      <c r="J92" s="315"/>
      <c r="K92" s="286"/>
    </row>
    <row r="93" spans="1:11" s="3" customFormat="1" ht="72">
      <c r="A93" s="298" t="str">
        <f>A91</f>
        <v>IV.</v>
      </c>
      <c r="B93" s="284" t="s">
        <v>765</v>
      </c>
      <c r="C93" s="242" t="s">
        <v>879</v>
      </c>
      <c r="D93" s="605" t="s">
        <v>188</v>
      </c>
      <c r="E93" s="603">
        <v>1</v>
      </c>
      <c r="F93" s="604"/>
      <c r="G93" s="604">
        <f>E93*F93</f>
        <v>0</v>
      </c>
      <c r="H93" s="313"/>
      <c r="I93" s="314"/>
      <c r="J93" s="315"/>
      <c r="K93" s="286"/>
    </row>
    <row r="94" spans="1:11" s="3" customFormat="1" ht="13.5" customHeight="1">
      <c r="A94" s="298"/>
      <c r="B94" s="284"/>
      <c r="C94" s="242"/>
      <c r="D94" s="605"/>
      <c r="E94" s="603"/>
      <c r="F94" s="604"/>
      <c r="G94" s="604"/>
      <c r="H94" s="313"/>
      <c r="I94" s="314"/>
      <c r="J94" s="315"/>
      <c r="K94" s="286"/>
    </row>
    <row r="95" spans="1:11" s="3" customFormat="1" ht="72">
      <c r="A95" s="298" t="str">
        <f>A93</f>
        <v>IV.</v>
      </c>
      <c r="B95" s="284" t="s">
        <v>767</v>
      </c>
      <c r="C95" s="242" t="s">
        <v>880</v>
      </c>
      <c r="D95" s="605" t="s">
        <v>188</v>
      </c>
      <c r="E95" s="603">
        <v>1</v>
      </c>
      <c r="F95" s="604"/>
      <c r="G95" s="604">
        <f>E95*F95</f>
        <v>0</v>
      </c>
      <c r="H95" s="313"/>
      <c r="I95" s="314"/>
      <c r="J95" s="315"/>
      <c r="K95" s="286"/>
    </row>
    <row r="96" spans="1:11" s="3" customFormat="1" ht="13.5" customHeight="1">
      <c r="A96" s="298"/>
      <c r="B96" s="284"/>
      <c r="C96" s="358"/>
      <c r="D96" s="605"/>
      <c r="E96" s="603"/>
      <c r="F96" s="604"/>
      <c r="G96" s="604"/>
      <c r="H96" s="313"/>
      <c r="I96" s="314"/>
      <c r="J96" s="315"/>
      <c r="K96" s="286"/>
    </row>
    <row r="97" spans="1:11" s="3" customFormat="1" ht="36">
      <c r="A97" s="298" t="str">
        <f>A95</f>
        <v>IV.</v>
      </c>
      <c r="B97" s="284" t="s">
        <v>769</v>
      </c>
      <c r="C97" s="242" t="s">
        <v>881</v>
      </c>
      <c r="D97" s="605" t="s">
        <v>188</v>
      </c>
      <c r="E97" s="603">
        <v>1</v>
      </c>
      <c r="F97" s="604"/>
      <c r="G97" s="604">
        <f>E97*F97</f>
        <v>0</v>
      </c>
      <c r="H97" s="313"/>
      <c r="I97" s="314"/>
      <c r="J97" s="315"/>
      <c r="K97" s="286"/>
    </row>
    <row r="98" spans="1:11" s="3" customFormat="1">
      <c r="A98" s="298"/>
      <c r="B98" s="284"/>
      <c r="C98" s="242"/>
      <c r="D98" s="605"/>
      <c r="E98" s="603"/>
      <c r="F98" s="604"/>
      <c r="G98" s="604"/>
      <c r="H98" s="313"/>
      <c r="I98" s="314"/>
      <c r="J98" s="315"/>
      <c r="K98" s="286"/>
    </row>
    <row r="99" spans="1:11" s="3" customFormat="1" ht="24">
      <c r="A99" s="298" t="str">
        <f>A97</f>
        <v>IV.</v>
      </c>
      <c r="B99" s="284" t="s">
        <v>771</v>
      </c>
      <c r="C99" s="242" t="s">
        <v>882</v>
      </c>
      <c r="D99" s="629" t="s">
        <v>188</v>
      </c>
      <c r="E99" s="630">
        <v>1</v>
      </c>
      <c r="F99" s="604"/>
      <c r="G99" s="604">
        <f>E99*F99</f>
        <v>0</v>
      </c>
      <c r="H99" s="277"/>
      <c r="I99" s="285"/>
      <c r="J99" s="315"/>
      <c r="K99" s="286"/>
    </row>
    <row r="100" spans="1:11" s="3" customFormat="1">
      <c r="A100" s="298"/>
      <c r="B100" s="284"/>
      <c r="C100" s="242"/>
      <c r="D100" s="605"/>
      <c r="E100" s="603"/>
      <c r="F100" s="604"/>
      <c r="G100" s="604"/>
      <c r="H100" s="313"/>
      <c r="I100" s="314"/>
      <c r="J100" s="315"/>
      <c r="K100" s="286"/>
    </row>
    <row r="101" spans="1:11" s="3" customFormat="1" ht="96">
      <c r="A101" s="298" t="str">
        <f>A95</f>
        <v>IV.</v>
      </c>
      <c r="B101" s="284" t="s">
        <v>773</v>
      </c>
      <c r="C101" s="242" t="s">
        <v>883</v>
      </c>
      <c r="D101" s="605" t="s">
        <v>188</v>
      </c>
      <c r="E101" s="603">
        <v>1</v>
      </c>
      <c r="F101" s="604"/>
      <c r="G101" s="604">
        <f>E101*F101</f>
        <v>0</v>
      </c>
      <c r="H101" s="313"/>
      <c r="I101" s="314"/>
      <c r="J101" s="315"/>
      <c r="K101" s="286"/>
    </row>
    <row r="102" spans="1:11" s="3" customFormat="1" ht="13.5" customHeight="1">
      <c r="A102" s="298"/>
      <c r="B102" s="284"/>
      <c r="C102" s="358"/>
      <c r="D102" s="605"/>
      <c r="E102" s="603"/>
      <c r="F102" s="604"/>
      <c r="G102" s="604"/>
      <c r="H102" s="313"/>
      <c r="I102" s="314"/>
      <c r="J102" s="315"/>
      <c r="K102" s="286"/>
    </row>
    <row r="103" spans="1:11" s="3" customFormat="1" ht="31.5" customHeight="1">
      <c r="A103" s="298" t="str">
        <f>A97</f>
        <v>IV.</v>
      </c>
      <c r="B103" s="284" t="s">
        <v>776</v>
      </c>
      <c r="C103" s="242" t="s">
        <v>884</v>
      </c>
      <c r="D103" s="605" t="s">
        <v>731</v>
      </c>
      <c r="E103" s="603">
        <v>125</v>
      </c>
      <c r="F103" s="604"/>
      <c r="G103" s="604">
        <f>E103*F103</f>
        <v>0</v>
      </c>
      <c r="H103" s="313"/>
      <c r="I103" s="314"/>
      <c r="J103" s="315"/>
      <c r="K103" s="286"/>
    </row>
    <row r="104" spans="1:11" s="3" customFormat="1" ht="13.5" customHeight="1">
      <c r="A104" s="298"/>
      <c r="B104" s="284"/>
      <c r="C104" s="358"/>
      <c r="D104" s="605"/>
      <c r="E104" s="603"/>
      <c r="F104" s="604"/>
      <c r="G104" s="604"/>
      <c r="H104" s="313"/>
      <c r="I104" s="314"/>
      <c r="J104" s="315"/>
      <c r="K104" s="286"/>
    </row>
    <row r="105" spans="1:11" s="3" customFormat="1" ht="48">
      <c r="A105" s="298" t="str">
        <f>A103</f>
        <v>IV.</v>
      </c>
      <c r="B105" s="284" t="s">
        <v>778</v>
      </c>
      <c r="C105" s="242" t="s">
        <v>885</v>
      </c>
      <c r="D105" s="605" t="s">
        <v>731</v>
      </c>
      <c r="E105" s="603">
        <v>125</v>
      </c>
      <c r="F105" s="604"/>
      <c r="G105" s="604">
        <f>E105*F105</f>
        <v>0</v>
      </c>
      <c r="H105" s="313"/>
      <c r="I105" s="314"/>
      <c r="J105" s="315"/>
      <c r="K105" s="286"/>
    </row>
    <row r="106" spans="1:11" s="3" customFormat="1" ht="13.5" customHeight="1">
      <c r="A106" s="298"/>
      <c r="B106" s="284"/>
      <c r="C106" s="358"/>
      <c r="D106" s="605"/>
      <c r="E106" s="603"/>
      <c r="F106" s="604"/>
      <c r="G106" s="604"/>
      <c r="H106" s="313"/>
      <c r="I106" s="314"/>
      <c r="J106" s="315"/>
      <c r="K106" s="286"/>
    </row>
    <row r="107" spans="1:11" s="3" customFormat="1" ht="24.75" customHeight="1">
      <c r="A107" s="298" t="str">
        <f>A105</f>
        <v>IV.</v>
      </c>
      <c r="B107" s="284" t="s">
        <v>779</v>
      </c>
      <c r="C107" s="242" t="s">
        <v>3800</v>
      </c>
      <c r="D107" s="605" t="s">
        <v>188</v>
      </c>
      <c r="E107" s="603">
        <v>2</v>
      </c>
      <c r="F107" s="604"/>
      <c r="G107" s="604">
        <f>E107*F107</f>
        <v>0</v>
      </c>
      <c r="H107" s="313"/>
      <c r="I107" s="314"/>
      <c r="J107" s="315"/>
      <c r="K107" s="286"/>
    </row>
    <row r="108" spans="1:11" s="3" customFormat="1" ht="13.5" customHeight="1">
      <c r="A108" s="298"/>
      <c r="B108" s="284"/>
      <c r="C108" s="358"/>
      <c r="D108" s="605"/>
      <c r="E108" s="603"/>
      <c r="F108" s="604"/>
      <c r="G108" s="604"/>
      <c r="H108" s="313"/>
      <c r="I108" s="314"/>
      <c r="J108" s="315"/>
      <c r="K108" s="286"/>
    </row>
    <row r="109" spans="1:11" s="3" customFormat="1" ht="13.5" customHeight="1">
      <c r="A109" s="317"/>
      <c r="B109" s="284"/>
      <c r="C109" s="242"/>
      <c r="D109" s="596"/>
      <c r="E109" s="597"/>
      <c r="F109" s="604"/>
      <c r="G109" s="604"/>
      <c r="H109" s="313"/>
      <c r="I109" s="314"/>
      <c r="J109" s="315"/>
      <c r="K109" s="286"/>
    </row>
    <row r="110" spans="1:11" s="3" customFormat="1" ht="13.5" customHeight="1" thickBot="1">
      <c r="A110" s="60"/>
      <c r="B110" s="319"/>
      <c r="C110" s="359" t="str">
        <f>CONCATENATE(B62," ",C62," - SKUPAJ:")</f>
        <v>IV. DOBAVA IN MONTAŽA CEVNEGA MATERIALA - SKUPAJ:</v>
      </c>
      <c r="D110" s="375"/>
      <c r="E110" s="587"/>
      <c r="F110" s="375"/>
      <c r="G110" s="606">
        <f>SUM(G64:G107)</f>
        <v>0</v>
      </c>
      <c r="H110" s="313"/>
      <c r="I110" s="314"/>
      <c r="J110" s="315"/>
      <c r="K110" s="286"/>
    </row>
    <row r="111" spans="1:11" s="3" customFormat="1" ht="13.5" customHeight="1">
      <c r="A111" s="322"/>
      <c r="B111" s="323"/>
      <c r="C111" s="328"/>
      <c r="D111" s="590"/>
      <c r="E111" s="591"/>
      <c r="F111" s="590"/>
      <c r="G111" s="610"/>
      <c r="H111" s="313"/>
      <c r="I111" s="314"/>
      <c r="J111" s="315"/>
      <c r="K111" s="286"/>
    </row>
    <row r="112" spans="1:11" s="260" customFormat="1">
      <c r="A112" s="347"/>
      <c r="B112" s="348"/>
      <c r="C112" s="349"/>
      <c r="D112" s="615"/>
      <c r="E112" s="616"/>
      <c r="F112" s="384"/>
      <c r="G112" s="384"/>
    </row>
    <row r="113" spans="1:7" s="260" customFormat="1" ht="15">
      <c r="A113" s="351"/>
      <c r="B113" s="263"/>
      <c r="C113" s="1001" t="s">
        <v>3573</v>
      </c>
      <c r="D113" s="1044"/>
      <c r="E113" s="1045"/>
      <c r="F113" s="1044"/>
      <c r="G113" s="1046">
        <f>G17+G41+G60+G110</f>
        <v>0</v>
      </c>
    </row>
    <row r="114" spans="1:7" s="260" customFormat="1">
      <c r="A114" s="286"/>
      <c r="B114" s="286"/>
      <c r="C114" s="287"/>
      <c r="D114" s="588"/>
      <c r="E114" s="589"/>
      <c r="F114" s="595"/>
      <c r="G114" s="595"/>
    </row>
    <row r="118" spans="1:7">
      <c r="C118" s="242"/>
    </row>
    <row r="119" spans="1:7">
      <c r="C119" s="242"/>
    </row>
    <row r="120" spans="1:7">
      <c r="C120" s="358"/>
    </row>
    <row r="130" spans="1:12" s="723" customFormat="1">
      <c r="A130" s="721"/>
      <c r="B130" s="721"/>
      <c r="C130" s="912"/>
      <c r="D130" s="781"/>
      <c r="E130" s="913"/>
      <c r="F130" s="722"/>
      <c r="G130" s="722"/>
      <c r="H130" s="721"/>
      <c r="I130" s="721"/>
      <c r="J130" s="721"/>
      <c r="K130" s="721"/>
      <c r="L130" s="721"/>
    </row>
    <row r="157" spans="1:12" s="723" customFormat="1">
      <c r="A157" s="721"/>
      <c r="B157" s="721"/>
      <c r="C157" s="912"/>
      <c r="D157" s="781"/>
      <c r="E157" s="913"/>
      <c r="F157" s="722"/>
      <c r="G157" s="722"/>
      <c r="H157" s="721"/>
      <c r="I157" s="721"/>
      <c r="J157" s="721"/>
      <c r="K157" s="721"/>
      <c r="L157" s="721"/>
    </row>
    <row r="158" spans="1:12" s="721" customFormat="1">
      <c r="C158" s="912"/>
      <c r="D158" s="781"/>
      <c r="E158" s="913"/>
      <c r="F158" s="722"/>
      <c r="G158" s="722"/>
    </row>
    <row r="159" spans="1:12" s="723" customFormat="1">
      <c r="A159" s="721"/>
      <c r="B159" s="721"/>
      <c r="C159" s="912"/>
      <c r="D159" s="781"/>
      <c r="E159" s="913"/>
      <c r="F159" s="722"/>
      <c r="G159" s="722"/>
      <c r="H159" s="721"/>
      <c r="I159" s="721"/>
      <c r="J159" s="721"/>
      <c r="K159" s="721"/>
      <c r="L159" s="721"/>
    </row>
    <row r="160" spans="1:12" s="721" customFormat="1">
      <c r="C160" s="912"/>
      <c r="D160" s="781"/>
      <c r="E160" s="913"/>
      <c r="F160" s="722"/>
      <c r="G160" s="722"/>
    </row>
    <row r="161" spans="1:12" s="723" customFormat="1">
      <c r="A161" s="721"/>
      <c r="B161" s="721"/>
      <c r="C161" s="912"/>
      <c r="D161" s="781"/>
      <c r="E161" s="913"/>
      <c r="F161" s="722"/>
      <c r="G161" s="722"/>
      <c r="H161" s="721"/>
      <c r="I161" s="721"/>
      <c r="J161" s="721"/>
      <c r="K161" s="721"/>
      <c r="L161" s="721"/>
    </row>
    <row r="162" spans="1:12" s="721" customFormat="1">
      <c r="C162" s="912"/>
      <c r="D162" s="781"/>
      <c r="E162" s="913"/>
      <c r="F162" s="722"/>
      <c r="G162" s="722"/>
    </row>
    <row r="163" spans="1:12" s="723" customFormat="1">
      <c r="A163" s="721"/>
      <c r="B163" s="721"/>
      <c r="C163" s="912"/>
      <c r="D163" s="781"/>
      <c r="E163" s="913"/>
      <c r="F163" s="722"/>
      <c r="G163" s="722"/>
      <c r="H163" s="721"/>
      <c r="I163" s="721"/>
      <c r="J163" s="721"/>
      <c r="K163" s="721"/>
      <c r="L163" s="721"/>
    </row>
    <row r="164" spans="1:12" s="721" customFormat="1">
      <c r="C164" s="912"/>
      <c r="D164" s="781"/>
      <c r="E164" s="913"/>
      <c r="F164" s="722"/>
      <c r="G164" s="722"/>
    </row>
    <row r="165" spans="1:12" s="723" customFormat="1">
      <c r="A165" s="721"/>
      <c r="B165" s="721"/>
      <c r="C165" s="912"/>
      <c r="D165" s="781"/>
      <c r="E165" s="913"/>
      <c r="F165" s="722"/>
      <c r="G165" s="722"/>
      <c r="H165" s="721"/>
      <c r="I165" s="721"/>
      <c r="J165" s="721"/>
      <c r="K165" s="721"/>
      <c r="L165" s="721"/>
    </row>
    <row r="166" spans="1:12" s="721" customFormat="1">
      <c r="C166" s="912"/>
      <c r="D166" s="781"/>
      <c r="E166" s="913"/>
      <c r="F166" s="722"/>
      <c r="G166" s="722"/>
    </row>
    <row r="167" spans="1:12" s="723" customFormat="1">
      <c r="A167" s="721"/>
      <c r="B167" s="721"/>
      <c r="C167" s="912"/>
      <c r="D167" s="781"/>
      <c r="E167" s="913"/>
      <c r="F167" s="722"/>
      <c r="G167" s="722"/>
      <c r="H167" s="721"/>
      <c r="I167" s="721"/>
      <c r="J167" s="721"/>
      <c r="K167" s="721"/>
      <c r="L167" s="721"/>
    </row>
    <row r="168" spans="1:12" s="721" customFormat="1">
      <c r="C168" s="912"/>
      <c r="D168" s="781"/>
      <c r="E168" s="913"/>
      <c r="F168" s="722"/>
      <c r="G168" s="722"/>
    </row>
    <row r="169" spans="1:12" s="723" customFormat="1">
      <c r="A169" s="721"/>
      <c r="B169" s="721"/>
      <c r="C169" s="912"/>
      <c r="D169" s="781"/>
      <c r="E169" s="913"/>
      <c r="F169" s="722"/>
      <c r="G169" s="722"/>
      <c r="H169" s="721"/>
      <c r="I169" s="721"/>
      <c r="J169" s="721"/>
      <c r="K169" s="721"/>
      <c r="L169" s="721"/>
    </row>
    <row r="170" spans="1:12" s="721" customFormat="1">
      <c r="C170" s="912"/>
      <c r="D170" s="781"/>
      <c r="E170" s="913"/>
      <c r="F170" s="722"/>
      <c r="G170" s="722"/>
    </row>
    <row r="171" spans="1:12" s="723" customFormat="1">
      <c r="A171" s="721"/>
      <c r="B171" s="721"/>
      <c r="C171" s="912"/>
      <c r="D171" s="781"/>
      <c r="E171" s="913"/>
      <c r="F171" s="722"/>
      <c r="G171" s="722"/>
      <c r="H171" s="721"/>
      <c r="I171" s="721"/>
      <c r="J171" s="721"/>
      <c r="K171" s="721"/>
      <c r="L171" s="721"/>
    </row>
    <row r="172" spans="1:12" s="721" customFormat="1">
      <c r="C172" s="912"/>
      <c r="D172" s="781"/>
      <c r="E172" s="913"/>
      <c r="F172" s="722"/>
      <c r="G172" s="722"/>
    </row>
    <row r="173" spans="1:12" s="721" customFormat="1">
      <c r="C173" s="912"/>
      <c r="D173" s="781"/>
      <c r="E173" s="913"/>
      <c r="F173" s="722"/>
      <c r="G173" s="722"/>
    </row>
    <row r="174" spans="1:12" s="721" customFormat="1">
      <c r="C174" s="912"/>
      <c r="D174" s="781"/>
      <c r="E174" s="913"/>
      <c r="F174" s="722"/>
      <c r="G174" s="722"/>
    </row>
    <row r="175" spans="1:12" s="721" customFormat="1">
      <c r="C175" s="912"/>
      <c r="D175" s="781"/>
      <c r="E175" s="913"/>
      <c r="F175" s="722"/>
      <c r="G175" s="722"/>
    </row>
    <row r="176" spans="1:12" s="721" customFormat="1">
      <c r="C176" s="912"/>
      <c r="D176" s="781"/>
      <c r="E176" s="913"/>
      <c r="F176" s="722"/>
      <c r="G176" s="722"/>
    </row>
    <row r="177" spans="3:7" s="721" customFormat="1">
      <c r="C177" s="912"/>
      <c r="D177" s="781"/>
      <c r="E177" s="913"/>
      <c r="F177" s="722"/>
      <c r="G177" s="722"/>
    </row>
    <row r="178" spans="3:7" s="721" customFormat="1">
      <c r="C178" s="912"/>
      <c r="D178" s="781"/>
      <c r="E178" s="913"/>
      <c r="F178" s="722"/>
      <c r="G178" s="722"/>
    </row>
    <row r="179" spans="3:7" s="721" customFormat="1">
      <c r="C179" s="912"/>
      <c r="D179" s="781"/>
      <c r="E179" s="913"/>
      <c r="F179" s="722"/>
      <c r="G179" s="722"/>
    </row>
    <row r="180" spans="3:7" s="721" customFormat="1">
      <c r="C180" s="912"/>
      <c r="D180" s="781"/>
      <c r="E180" s="913"/>
      <c r="F180" s="722"/>
      <c r="G180" s="722"/>
    </row>
    <row r="181" spans="3:7" s="721" customFormat="1">
      <c r="C181" s="912"/>
      <c r="D181" s="781"/>
      <c r="E181" s="913"/>
      <c r="F181" s="722"/>
      <c r="G181" s="722"/>
    </row>
    <row r="182" spans="3:7" s="721" customFormat="1">
      <c r="C182" s="912"/>
      <c r="D182" s="781"/>
      <c r="E182" s="913"/>
      <c r="F182" s="722"/>
      <c r="G182" s="722"/>
    </row>
    <row r="183" spans="3:7" s="721" customFormat="1">
      <c r="C183" s="912"/>
      <c r="D183" s="781"/>
      <c r="E183" s="913"/>
      <c r="F183" s="722"/>
      <c r="G183" s="722"/>
    </row>
    <row r="184" spans="3:7" s="721" customFormat="1">
      <c r="C184" s="912"/>
      <c r="D184" s="781"/>
      <c r="E184" s="913"/>
      <c r="F184" s="722"/>
      <c r="G184" s="722"/>
    </row>
    <row r="185" spans="3:7" s="721" customFormat="1">
      <c r="C185" s="912"/>
      <c r="D185" s="781"/>
      <c r="E185" s="913"/>
      <c r="F185" s="722"/>
      <c r="G185" s="722"/>
    </row>
    <row r="186" spans="3:7" s="721" customFormat="1">
      <c r="C186" s="912"/>
      <c r="D186" s="781"/>
      <c r="E186" s="913"/>
      <c r="F186" s="722"/>
      <c r="G186" s="722"/>
    </row>
    <row r="187" spans="3:7" s="721" customFormat="1">
      <c r="C187" s="912"/>
      <c r="D187" s="781"/>
      <c r="E187" s="913"/>
      <c r="F187" s="722"/>
      <c r="G187" s="722"/>
    </row>
    <row r="188" spans="3:7" s="721" customFormat="1">
      <c r="C188" s="912"/>
      <c r="D188" s="781"/>
      <c r="E188" s="913"/>
      <c r="F188" s="722"/>
      <c r="G188" s="722"/>
    </row>
    <row r="189" spans="3:7" s="721" customFormat="1">
      <c r="C189" s="912"/>
      <c r="D189" s="781"/>
      <c r="E189" s="913"/>
      <c r="F189" s="722"/>
      <c r="G189" s="722"/>
    </row>
    <row r="190" spans="3:7" s="721" customFormat="1">
      <c r="C190" s="912"/>
      <c r="D190" s="781"/>
      <c r="E190" s="913"/>
      <c r="F190" s="722"/>
      <c r="G190" s="722"/>
    </row>
    <row r="191" spans="3:7" s="721" customFormat="1">
      <c r="C191" s="912"/>
      <c r="D191" s="781"/>
      <c r="E191" s="913"/>
      <c r="F191" s="722"/>
      <c r="G191" s="722"/>
    </row>
    <row r="192" spans="3:7" s="721" customFormat="1">
      <c r="C192" s="912"/>
      <c r="D192" s="781"/>
      <c r="E192" s="913"/>
      <c r="F192" s="722"/>
      <c r="G192" s="722"/>
    </row>
    <row r="193" spans="3:7" s="721" customFormat="1">
      <c r="C193" s="912"/>
      <c r="D193" s="781"/>
      <c r="E193" s="913"/>
      <c r="F193" s="722"/>
      <c r="G193" s="722"/>
    </row>
    <row r="194" spans="3:7" s="721" customFormat="1">
      <c r="C194" s="912"/>
      <c r="D194" s="781"/>
      <c r="E194" s="913"/>
      <c r="F194" s="722"/>
      <c r="G194" s="722"/>
    </row>
    <row r="195" spans="3:7" s="721" customFormat="1">
      <c r="C195" s="912"/>
      <c r="D195" s="781"/>
      <c r="E195" s="913"/>
      <c r="F195" s="722"/>
      <c r="G195" s="722"/>
    </row>
    <row r="196" spans="3:7" s="721" customFormat="1">
      <c r="C196" s="912"/>
      <c r="D196" s="781"/>
      <c r="E196" s="913"/>
      <c r="F196" s="722"/>
      <c r="G196" s="722"/>
    </row>
    <row r="197" spans="3:7" s="721" customFormat="1">
      <c r="C197" s="912"/>
      <c r="D197" s="781"/>
      <c r="E197" s="913"/>
      <c r="F197" s="722"/>
      <c r="G197" s="722"/>
    </row>
    <row r="198" spans="3:7" s="721" customFormat="1">
      <c r="C198" s="912"/>
      <c r="D198" s="781"/>
      <c r="E198" s="913"/>
      <c r="F198" s="722"/>
      <c r="G198" s="722"/>
    </row>
    <row r="199" spans="3:7" s="721" customFormat="1">
      <c r="C199" s="912"/>
      <c r="D199" s="781"/>
      <c r="E199" s="913"/>
      <c r="F199" s="722"/>
      <c r="G199" s="722"/>
    </row>
    <row r="200" spans="3:7" s="721" customFormat="1">
      <c r="C200" s="912"/>
      <c r="D200" s="781"/>
      <c r="E200" s="913"/>
      <c r="F200" s="722"/>
      <c r="G200" s="722"/>
    </row>
    <row r="201" spans="3:7" s="721" customFormat="1">
      <c r="C201" s="912"/>
      <c r="D201" s="781"/>
      <c r="E201" s="913"/>
      <c r="F201" s="722"/>
      <c r="G201" s="722"/>
    </row>
    <row r="202" spans="3:7" s="721" customFormat="1">
      <c r="C202" s="912"/>
      <c r="D202" s="781"/>
      <c r="E202" s="913"/>
      <c r="F202" s="722"/>
      <c r="G202" s="722"/>
    </row>
    <row r="203" spans="3:7" s="721" customFormat="1">
      <c r="C203" s="912"/>
      <c r="D203" s="781"/>
      <c r="E203" s="913"/>
      <c r="F203" s="722"/>
      <c r="G203" s="722"/>
    </row>
    <row r="204" spans="3:7" s="721" customFormat="1">
      <c r="C204" s="912"/>
      <c r="D204" s="781"/>
      <c r="E204" s="913"/>
      <c r="F204" s="722"/>
      <c r="G204" s="722"/>
    </row>
    <row r="205" spans="3:7" s="721" customFormat="1">
      <c r="C205" s="912"/>
      <c r="D205" s="781"/>
      <c r="E205" s="913"/>
      <c r="F205" s="722"/>
      <c r="G205" s="722"/>
    </row>
    <row r="206" spans="3:7" s="721" customFormat="1">
      <c r="C206" s="912"/>
      <c r="D206" s="781"/>
      <c r="E206" s="913"/>
      <c r="F206" s="722"/>
      <c r="G206" s="722"/>
    </row>
    <row r="207" spans="3:7" s="721" customFormat="1">
      <c r="C207" s="912"/>
      <c r="D207" s="781"/>
      <c r="E207" s="913"/>
      <c r="F207" s="722"/>
      <c r="G207" s="722"/>
    </row>
    <row r="208" spans="3:7" s="721" customFormat="1">
      <c r="C208" s="912"/>
      <c r="D208" s="781"/>
      <c r="E208" s="913"/>
      <c r="F208" s="722"/>
      <c r="G208" s="722"/>
    </row>
    <row r="209" spans="3:7" s="721" customFormat="1">
      <c r="C209" s="912"/>
      <c r="D209" s="781"/>
      <c r="E209" s="913"/>
      <c r="F209" s="722"/>
      <c r="G209" s="722"/>
    </row>
    <row r="210" spans="3:7" s="721" customFormat="1">
      <c r="C210" s="912"/>
      <c r="D210" s="781"/>
      <c r="E210" s="913"/>
      <c r="F210" s="722"/>
      <c r="G210" s="722"/>
    </row>
    <row r="211" spans="3:7" s="721" customFormat="1">
      <c r="C211" s="912"/>
      <c r="D211" s="781"/>
      <c r="E211" s="913"/>
      <c r="F211" s="722"/>
      <c r="G211" s="722"/>
    </row>
    <row r="212" spans="3:7" s="721" customFormat="1">
      <c r="C212" s="912"/>
      <c r="D212" s="781"/>
      <c r="E212" s="913"/>
      <c r="F212" s="722"/>
      <c r="G212" s="722"/>
    </row>
    <row r="213" spans="3:7" s="721" customFormat="1">
      <c r="C213" s="912"/>
      <c r="D213" s="781"/>
      <c r="E213" s="913"/>
      <c r="F213" s="722"/>
      <c r="G213" s="722"/>
    </row>
    <row r="214" spans="3:7" s="721" customFormat="1">
      <c r="C214" s="912"/>
      <c r="D214" s="781"/>
      <c r="E214" s="913"/>
      <c r="F214" s="722"/>
      <c r="G214" s="722"/>
    </row>
    <row r="215" spans="3:7" s="721" customFormat="1">
      <c r="C215" s="912"/>
      <c r="D215" s="781"/>
      <c r="E215" s="913"/>
      <c r="F215" s="722"/>
      <c r="G215" s="722"/>
    </row>
    <row r="216" spans="3:7" s="721" customFormat="1">
      <c r="C216" s="912"/>
      <c r="D216" s="781"/>
      <c r="E216" s="913"/>
      <c r="F216" s="722"/>
      <c r="G216" s="722"/>
    </row>
    <row r="217" spans="3:7" s="721" customFormat="1">
      <c r="C217" s="912"/>
      <c r="D217" s="781"/>
      <c r="E217" s="913"/>
      <c r="F217" s="722"/>
      <c r="G217" s="722"/>
    </row>
    <row r="218" spans="3:7" s="721" customFormat="1">
      <c r="C218" s="912"/>
      <c r="D218" s="781"/>
      <c r="E218" s="913"/>
      <c r="F218" s="722"/>
      <c r="G218" s="722"/>
    </row>
    <row r="219" spans="3:7" s="721" customFormat="1">
      <c r="C219" s="912"/>
      <c r="D219" s="781"/>
      <c r="E219" s="913"/>
      <c r="F219" s="722"/>
      <c r="G219" s="722"/>
    </row>
    <row r="220" spans="3:7" s="721" customFormat="1">
      <c r="C220" s="912"/>
      <c r="D220" s="781"/>
      <c r="E220" s="913"/>
      <c r="F220" s="722"/>
      <c r="G220" s="722"/>
    </row>
    <row r="221" spans="3:7" s="721" customFormat="1">
      <c r="C221" s="912"/>
      <c r="D221" s="781"/>
      <c r="E221" s="913"/>
      <c r="F221" s="722"/>
      <c r="G221" s="722"/>
    </row>
    <row r="222" spans="3:7" s="721" customFormat="1">
      <c r="C222" s="912"/>
      <c r="D222" s="781"/>
      <c r="E222" s="913"/>
      <c r="F222" s="722"/>
      <c r="G222" s="722"/>
    </row>
    <row r="223" spans="3:7" s="721" customFormat="1">
      <c r="C223" s="912"/>
      <c r="D223" s="781"/>
      <c r="E223" s="913"/>
      <c r="F223" s="722"/>
      <c r="G223" s="722"/>
    </row>
    <row r="224" spans="3:7" s="721" customFormat="1">
      <c r="C224" s="912"/>
      <c r="D224" s="781"/>
      <c r="E224" s="913"/>
      <c r="F224" s="722"/>
      <c r="G224" s="722"/>
    </row>
    <row r="225" spans="3:7" s="721" customFormat="1">
      <c r="C225" s="912"/>
      <c r="D225" s="781"/>
      <c r="E225" s="913"/>
      <c r="F225" s="722"/>
      <c r="G225" s="722"/>
    </row>
    <row r="226" spans="3:7" s="721" customFormat="1">
      <c r="C226" s="912"/>
      <c r="D226" s="781"/>
      <c r="E226" s="913"/>
      <c r="F226" s="722"/>
      <c r="G226" s="722"/>
    </row>
    <row r="227" spans="3:7" s="721" customFormat="1">
      <c r="C227" s="912"/>
      <c r="D227" s="781"/>
      <c r="E227" s="913"/>
      <c r="F227" s="722"/>
      <c r="G227" s="722"/>
    </row>
    <row r="228" spans="3:7" s="721" customFormat="1">
      <c r="C228" s="912"/>
      <c r="D228" s="781"/>
      <c r="E228" s="913"/>
      <c r="F228" s="722"/>
      <c r="G228" s="722"/>
    </row>
    <row r="229" spans="3:7" s="721" customFormat="1">
      <c r="C229" s="912"/>
      <c r="D229" s="781"/>
      <c r="E229" s="913"/>
      <c r="F229" s="722"/>
      <c r="G229" s="722"/>
    </row>
    <row r="230" spans="3:7" s="721" customFormat="1">
      <c r="C230" s="912"/>
      <c r="D230" s="781"/>
      <c r="E230" s="913"/>
      <c r="F230" s="722"/>
      <c r="G230" s="722"/>
    </row>
    <row r="231" spans="3:7" s="721" customFormat="1">
      <c r="C231" s="912"/>
      <c r="D231" s="781"/>
      <c r="E231" s="913"/>
      <c r="F231" s="722"/>
      <c r="G231" s="722"/>
    </row>
    <row r="232" spans="3:7" s="721" customFormat="1">
      <c r="C232" s="912"/>
      <c r="D232" s="781"/>
      <c r="E232" s="913"/>
      <c r="F232" s="722"/>
      <c r="G232" s="722"/>
    </row>
    <row r="233" spans="3:7" s="721" customFormat="1">
      <c r="C233" s="912"/>
      <c r="D233" s="781"/>
      <c r="E233" s="913"/>
      <c r="F233" s="722"/>
      <c r="G233" s="722"/>
    </row>
    <row r="234" spans="3:7" s="721" customFormat="1">
      <c r="C234" s="912"/>
      <c r="D234" s="781"/>
      <c r="E234" s="913"/>
      <c r="F234" s="722"/>
      <c r="G234" s="722"/>
    </row>
    <row r="235" spans="3:7" s="721" customFormat="1">
      <c r="C235" s="912"/>
      <c r="D235" s="781"/>
      <c r="E235" s="913"/>
      <c r="F235" s="722"/>
      <c r="G235" s="722"/>
    </row>
    <row r="236" spans="3:7" s="721" customFormat="1">
      <c r="C236" s="912"/>
      <c r="D236" s="781"/>
      <c r="E236" s="913"/>
      <c r="F236" s="722"/>
      <c r="G236" s="722"/>
    </row>
    <row r="237" spans="3:7" s="721" customFormat="1">
      <c r="C237" s="912"/>
      <c r="D237" s="781"/>
      <c r="E237" s="913"/>
      <c r="F237" s="722"/>
      <c r="G237" s="722"/>
    </row>
    <row r="238" spans="3:7" s="721" customFormat="1">
      <c r="C238" s="912"/>
      <c r="D238" s="781"/>
      <c r="E238" s="913"/>
      <c r="F238" s="722"/>
      <c r="G238" s="722"/>
    </row>
    <row r="239" spans="3:7" s="721" customFormat="1">
      <c r="C239" s="912"/>
      <c r="D239" s="781"/>
      <c r="E239" s="913"/>
      <c r="F239" s="722"/>
      <c r="G239" s="722"/>
    </row>
    <row r="240" spans="3:7" s="721" customFormat="1">
      <c r="C240" s="912"/>
      <c r="D240" s="781"/>
      <c r="E240" s="913"/>
      <c r="F240" s="722"/>
      <c r="G240" s="722"/>
    </row>
    <row r="241" spans="3:7" s="721" customFormat="1">
      <c r="C241" s="912"/>
      <c r="D241" s="781"/>
      <c r="E241" s="913"/>
      <c r="F241" s="722"/>
      <c r="G241" s="722"/>
    </row>
    <row r="242" spans="3:7" s="721" customFormat="1">
      <c r="C242" s="912"/>
      <c r="D242" s="781"/>
      <c r="E242" s="913"/>
      <c r="F242" s="722"/>
      <c r="G242" s="722"/>
    </row>
    <row r="243" spans="3:7" s="721" customFormat="1">
      <c r="C243" s="912"/>
      <c r="D243" s="781"/>
      <c r="E243" s="913"/>
      <c r="F243" s="722"/>
      <c r="G243" s="722"/>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685FA-1637-4816-B962-1B3BA15C8CE4}">
  <sheetPr codeName="List17">
    <tabColor rgb="FF00B050"/>
  </sheetPr>
  <dimension ref="A1:L112"/>
  <sheetViews>
    <sheetView view="pageBreakPreview" zoomScaleNormal="100" zoomScaleSheetLayoutView="100" workbookViewId="0">
      <selection activeCell="F12" sqref="F12"/>
    </sheetView>
  </sheetViews>
  <sheetFormatPr defaultColWidth="9.140625" defaultRowHeight="12.75"/>
  <cols>
    <col min="1" max="1" width="5.5703125" style="286" customWidth="1"/>
    <col min="2" max="2" width="44.7109375" style="287" customWidth="1"/>
    <col min="3" max="3" width="6.7109375" style="286" customWidth="1"/>
    <col min="4" max="4" width="7.5703125" style="288" customWidth="1"/>
    <col min="5" max="5" width="3" style="286" customWidth="1"/>
    <col min="6" max="6" width="20" style="286" customWidth="1"/>
    <col min="7" max="7" width="9.140625" style="286"/>
    <col min="8" max="8" width="16.7109375" style="286" customWidth="1"/>
    <col min="9" max="9" width="9.85546875" style="286" customWidth="1"/>
    <col min="10" max="10" width="2.5703125" style="286" bestFit="1" customWidth="1"/>
    <col min="11" max="11" width="9.140625" style="286"/>
    <col min="12" max="12" width="9" style="286" customWidth="1"/>
    <col min="13" max="252" width="9.140625" style="286"/>
    <col min="253" max="253" width="5.5703125" style="286" customWidth="1"/>
    <col min="254" max="254" width="44.7109375" style="286" customWidth="1"/>
    <col min="255" max="255" width="6.7109375" style="286" customWidth="1"/>
    <col min="256" max="256" width="7.5703125" style="286" customWidth="1"/>
    <col min="257" max="257" width="3" style="286" customWidth="1"/>
    <col min="258" max="258" width="20" style="286" customWidth="1"/>
    <col min="259" max="259" width="20.42578125" style="286" customWidth="1"/>
    <col min="260" max="260" width="19.42578125" style="286" customWidth="1"/>
    <col min="261" max="261" width="11" style="286" customWidth="1"/>
    <col min="262" max="262" width="10.140625" style="286" customWidth="1"/>
    <col min="263" max="263" width="9.140625" style="286"/>
    <col min="264" max="264" width="16.7109375" style="286" customWidth="1"/>
    <col min="265" max="265" width="9.85546875" style="286" customWidth="1"/>
    <col min="266" max="266" width="2.5703125" style="286" bestFit="1" customWidth="1"/>
    <col min="267" max="267" width="9.140625" style="286"/>
    <col min="268" max="268" width="9" style="286" customWidth="1"/>
    <col min="269" max="508" width="9.140625" style="286"/>
    <col min="509" max="509" width="5.5703125" style="286" customWidth="1"/>
    <col min="510" max="510" width="44.7109375" style="286" customWidth="1"/>
    <col min="511" max="511" width="6.7109375" style="286" customWidth="1"/>
    <col min="512" max="512" width="7.5703125" style="286" customWidth="1"/>
    <col min="513" max="513" width="3" style="286" customWidth="1"/>
    <col min="514" max="514" width="20" style="286" customWidth="1"/>
    <col min="515" max="515" width="20.42578125" style="286" customWidth="1"/>
    <col min="516" max="516" width="19.42578125" style="286" customWidth="1"/>
    <col min="517" max="517" width="11" style="286" customWidth="1"/>
    <col min="518" max="518" width="10.140625" style="286" customWidth="1"/>
    <col min="519" max="519" width="9.140625" style="286"/>
    <col min="520" max="520" width="16.7109375" style="286" customWidth="1"/>
    <col min="521" max="521" width="9.85546875" style="286" customWidth="1"/>
    <col min="522" max="522" width="2.5703125" style="286" bestFit="1" customWidth="1"/>
    <col min="523" max="523" width="9.140625" style="286"/>
    <col min="524" max="524" width="9" style="286" customWidth="1"/>
    <col min="525" max="764" width="9.140625" style="286"/>
    <col min="765" max="765" width="5.5703125" style="286" customWidth="1"/>
    <col min="766" max="766" width="44.7109375" style="286" customWidth="1"/>
    <col min="767" max="767" width="6.7109375" style="286" customWidth="1"/>
    <col min="768" max="768" width="7.5703125" style="286" customWidth="1"/>
    <col min="769" max="769" width="3" style="286" customWidth="1"/>
    <col min="770" max="770" width="20" style="286" customWidth="1"/>
    <col min="771" max="771" width="20.42578125" style="286" customWidth="1"/>
    <col min="772" max="772" width="19.42578125" style="286" customWidth="1"/>
    <col min="773" max="773" width="11" style="286" customWidth="1"/>
    <col min="774" max="774" width="10.140625" style="286" customWidth="1"/>
    <col min="775" max="775" width="9.140625" style="286"/>
    <col min="776" max="776" width="16.7109375" style="286" customWidth="1"/>
    <col min="777" max="777" width="9.85546875" style="286" customWidth="1"/>
    <col min="778" max="778" width="2.5703125" style="286" bestFit="1" customWidth="1"/>
    <col min="779" max="779" width="9.140625" style="286"/>
    <col min="780" max="780" width="9" style="286" customWidth="1"/>
    <col min="781" max="1020" width="9.140625" style="286"/>
    <col min="1021" max="1021" width="5.5703125" style="286" customWidth="1"/>
    <col min="1022" max="1022" width="44.7109375" style="286" customWidth="1"/>
    <col min="1023" max="1023" width="6.7109375" style="286" customWidth="1"/>
    <col min="1024" max="1024" width="7.5703125" style="286" customWidth="1"/>
    <col min="1025" max="1025" width="3" style="286" customWidth="1"/>
    <col min="1026" max="1026" width="20" style="286" customWidth="1"/>
    <col min="1027" max="1027" width="20.42578125" style="286" customWidth="1"/>
    <col min="1028" max="1028" width="19.42578125" style="286" customWidth="1"/>
    <col min="1029" max="1029" width="11" style="286" customWidth="1"/>
    <col min="1030" max="1030" width="10.140625" style="286" customWidth="1"/>
    <col min="1031" max="1031" width="9.140625" style="286"/>
    <col min="1032" max="1032" width="16.7109375" style="286" customWidth="1"/>
    <col min="1033" max="1033" width="9.85546875" style="286" customWidth="1"/>
    <col min="1034" max="1034" width="2.5703125" style="286" bestFit="1" customWidth="1"/>
    <col min="1035" max="1035" width="9.140625" style="286"/>
    <col min="1036" max="1036" width="9" style="286" customWidth="1"/>
    <col min="1037" max="1276" width="9.140625" style="286"/>
    <col min="1277" max="1277" width="5.5703125" style="286" customWidth="1"/>
    <col min="1278" max="1278" width="44.7109375" style="286" customWidth="1"/>
    <col min="1279" max="1279" width="6.7109375" style="286" customWidth="1"/>
    <col min="1280" max="1280" width="7.5703125" style="286" customWidth="1"/>
    <col min="1281" max="1281" width="3" style="286" customWidth="1"/>
    <col min="1282" max="1282" width="20" style="286" customWidth="1"/>
    <col min="1283" max="1283" width="20.42578125" style="286" customWidth="1"/>
    <col min="1284" max="1284" width="19.42578125" style="286" customWidth="1"/>
    <col min="1285" max="1285" width="11" style="286" customWidth="1"/>
    <col min="1286" max="1286" width="10.140625" style="286" customWidth="1"/>
    <col min="1287" max="1287" width="9.140625" style="286"/>
    <col min="1288" max="1288" width="16.7109375" style="286" customWidth="1"/>
    <col min="1289" max="1289" width="9.85546875" style="286" customWidth="1"/>
    <col min="1290" max="1290" width="2.5703125" style="286" bestFit="1" customWidth="1"/>
    <col min="1291" max="1291" width="9.140625" style="286"/>
    <col min="1292" max="1292" width="9" style="286" customWidth="1"/>
    <col min="1293" max="1532" width="9.140625" style="286"/>
    <col min="1533" max="1533" width="5.5703125" style="286" customWidth="1"/>
    <col min="1534" max="1534" width="44.7109375" style="286" customWidth="1"/>
    <col min="1535" max="1535" width="6.7109375" style="286" customWidth="1"/>
    <col min="1536" max="1536" width="7.5703125" style="286" customWidth="1"/>
    <col min="1537" max="1537" width="3" style="286" customWidth="1"/>
    <col min="1538" max="1538" width="20" style="286" customWidth="1"/>
    <col min="1539" max="1539" width="20.42578125" style="286" customWidth="1"/>
    <col min="1540" max="1540" width="19.42578125" style="286" customWidth="1"/>
    <col min="1541" max="1541" width="11" style="286" customWidth="1"/>
    <col min="1542" max="1542" width="10.140625" style="286" customWidth="1"/>
    <col min="1543" max="1543" width="9.140625" style="286"/>
    <col min="1544" max="1544" width="16.7109375" style="286" customWidth="1"/>
    <col min="1545" max="1545" width="9.85546875" style="286" customWidth="1"/>
    <col min="1546" max="1546" width="2.5703125" style="286" bestFit="1" customWidth="1"/>
    <col min="1547" max="1547" width="9.140625" style="286"/>
    <col min="1548" max="1548" width="9" style="286" customWidth="1"/>
    <col min="1549" max="1788" width="9.140625" style="286"/>
    <col min="1789" max="1789" width="5.5703125" style="286" customWidth="1"/>
    <col min="1790" max="1790" width="44.7109375" style="286" customWidth="1"/>
    <col min="1791" max="1791" width="6.7109375" style="286" customWidth="1"/>
    <col min="1792" max="1792" width="7.5703125" style="286" customWidth="1"/>
    <col min="1793" max="1793" width="3" style="286" customWidth="1"/>
    <col min="1794" max="1794" width="20" style="286" customWidth="1"/>
    <col min="1795" max="1795" width="20.42578125" style="286" customWidth="1"/>
    <col min="1796" max="1796" width="19.42578125" style="286" customWidth="1"/>
    <col min="1797" max="1797" width="11" style="286" customWidth="1"/>
    <col min="1798" max="1798" width="10.140625" style="286" customWidth="1"/>
    <col min="1799" max="1799" width="9.140625" style="286"/>
    <col min="1800" max="1800" width="16.7109375" style="286" customWidth="1"/>
    <col min="1801" max="1801" width="9.85546875" style="286" customWidth="1"/>
    <col min="1802" max="1802" width="2.5703125" style="286" bestFit="1" customWidth="1"/>
    <col min="1803" max="1803" width="9.140625" style="286"/>
    <col min="1804" max="1804" width="9" style="286" customWidth="1"/>
    <col min="1805" max="2044" width="9.140625" style="286"/>
    <col min="2045" max="2045" width="5.5703125" style="286" customWidth="1"/>
    <col min="2046" max="2046" width="44.7109375" style="286" customWidth="1"/>
    <col min="2047" max="2047" width="6.7109375" style="286" customWidth="1"/>
    <col min="2048" max="2048" width="7.5703125" style="286" customWidth="1"/>
    <col min="2049" max="2049" width="3" style="286" customWidth="1"/>
    <col min="2050" max="2050" width="20" style="286" customWidth="1"/>
    <col min="2051" max="2051" width="20.42578125" style="286" customWidth="1"/>
    <col min="2052" max="2052" width="19.42578125" style="286" customWidth="1"/>
    <col min="2053" max="2053" width="11" style="286" customWidth="1"/>
    <col min="2054" max="2054" width="10.140625" style="286" customWidth="1"/>
    <col min="2055" max="2055" width="9.140625" style="286"/>
    <col min="2056" max="2056" width="16.7109375" style="286" customWidth="1"/>
    <col min="2057" max="2057" width="9.85546875" style="286" customWidth="1"/>
    <col min="2058" max="2058" width="2.5703125" style="286" bestFit="1" customWidth="1"/>
    <col min="2059" max="2059" width="9.140625" style="286"/>
    <col min="2060" max="2060" width="9" style="286" customWidth="1"/>
    <col min="2061" max="2300" width="9.140625" style="286"/>
    <col min="2301" max="2301" width="5.5703125" style="286" customWidth="1"/>
    <col min="2302" max="2302" width="44.7109375" style="286" customWidth="1"/>
    <col min="2303" max="2303" width="6.7109375" style="286" customWidth="1"/>
    <col min="2304" max="2304" width="7.5703125" style="286" customWidth="1"/>
    <col min="2305" max="2305" width="3" style="286" customWidth="1"/>
    <col min="2306" max="2306" width="20" style="286" customWidth="1"/>
    <col min="2307" max="2307" width="20.42578125" style="286" customWidth="1"/>
    <col min="2308" max="2308" width="19.42578125" style="286" customWidth="1"/>
    <col min="2309" max="2309" width="11" style="286" customWidth="1"/>
    <col min="2310" max="2310" width="10.140625" style="286" customWidth="1"/>
    <col min="2311" max="2311" width="9.140625" style="286"/>
    <col min="2312" max="2312" width="16.7109375" style="286" customWidth="1"/>
    <col min="2313" max="2313" width="9.85546875" style="286" customWidth="1"/>
    <col min="2314" max="2314" width="2.5703125" style="286" bestFit="1" customWidth="1"/>
    <col min="2315" max="2315" width="9.140625" style="286"/>
    <col min="2316" max="2316" width="9" style="286" customWidth="1"/>
    <col min="2317" max="2556" width="9.140625" style="286"/>
    <col min="2557" max="2557" width="5.5703125" style="286" customWidth="1"/>
    <col min="2558" max="2558" width="44.7109375" style="286" customWidth="1"/>
    <col min="2559" max="2559" width="6.7109375" style="286" customWidth="1"/>
    <col min="2560" max="2560" width="7.5703125" style="286" customWidth="1"/>
    <col min="2561" max="2561" width="3" style="286" customWidth="1"/>
    <col min="2562" max="2562" width="20" style="286" customWidth="1"/>
    <col min="2563" max="2563" width="20.42578125" style="286" customWidth="1"/>
    <col min="2564" max="2564" width="19.42578125" style="286" customWidth="1"/>
    <col min="2565" max="2565" width="11" style="286" customWidth="1"/>
    <col min="2566" max="2566" width="10.140625" style="286" customWidth="1"/>
    <col min="2567" max="2567" width="9.140625" style="286"/>
    <col min="2568" max="2568" width="16.7109375" style="286" customWidth="1"/>
    <col min="2569" max="2569" width="9.85546875" style="286" customWidth="1"/>
    <col min="2570" max="2570" width="2.5703125" style="286" bestFit="1" customWidth="1"/>
    <col min="2571" max="2571" width="9.140625" style="286"/>
    <col min="2572" max="2572" width="9" style="286" customWidth="1"/>
    <col min="2573" max="2812" width="9.140625" style="286"/>
    <col min="2813" max="2813" width="5.5703125" style="286" customWidth="1"/>
    <col min="2814" max="2814" width="44.7109375" style="286" customWidth="1"/>
    <col min="2815" max="2815" width="6.7109375" style="286" customWidth="1"/>
    <col min="2816" max="2816" width="7.5703125" style="286" customWidth="1"/>
    <col min="2817" max="2817" width="3" style="286" customWidth="1"/>
    <col min="2818" max="2818" width="20" style="286" customWidth="1"/>
    <col min="2819" max="2819" width="20.42578125" style="286" customWidth="1"/>
    <col min="2820" max="2820" width="19.42578125" style="286" customWidth="1"/>
    <col min="2821" max="2821" width="11" style="286" customWidth="1"/>
    <col min="2822" max="2822" width="10.140625" style="286" customWidth="1"/>
    <col min="2823" max="2823" width="9.140625" style="286"/>
    <col min="2824" max="2824" width="16.7109375" style="286" customWidth="1"/>
    <col min="2825" max="2825" width="9.85546875" style="286" customWidth="1"/>
    <col min="2826" max="2826" width="2.5703125" style="286" bestFit="1" customWidth="1"/>
    <col min="2827" max="2827" width="9.140625" style="286"/>
    <col min="2828" max="2828" width="9" style="286" customWidth="1"/>
    <col min="2829" max="3068" width="9.140625" style="286"/>
    <col min="3069" max="3069" width="5.5703125" style="286" customWidth="1"/>
    <col min="3070" max="3070" width="44.7109375" style="286" customWidth="1"/>
    <col min="3071" max="3071" width="6.7109375" style="286" customWidth="1"/>
    <col min="3072" max="3072" width="7.5703125" style="286" customWidth="1"/>
    <col min="3073" max="3073" width="3" style="286" customWidth="1"/>
    <col min="3074" max="3074" width="20" style="286" customWidth="1"/>
    <col min="3075" max="3075" width="20.42578125" style="286" customWidth="1"/>
    <col min="3076" max="3076" width="19.42578125" style="286" customWidth="1"/>
    <col min="3077" max="3077" width="11" style="286" customWidth="1"/>
    <col min="3078" max="3078" width="10.140625" style="286" customWidth="1"/>
    <col min="3079" max="3079" width="9.140625" style="286"/>
    <col min="3080" max="3080" width="16.7109375" style="286" customWidth="1"/>
    <col min="3081" max="3081" width="9.85546875" style="286" customWidth="1"/>
    <col min="3082" max="3082" width="2.5703125" style="286" bestFit="1" customWidth="1"/>
    <col min="3083" max="3083" width="9.140625" style="286"/>
    <col min="3084" max="3084" width="9" style="286" customWidth="1"/>
    <col min="3085" max="3324" width="9.140625" style="286"/>
    <col min="3325" max="3325" width="5.5703125" style="286" customWidth="1"/>
    <col min="3326" max="3326" width="44.7109375" style="286" customWidth="1"/>
    <col min="3327" max="3327" width="6.7109375" style="286" customWidth="1"/>
    <col min="3328" max="3328" width="7.5703125" style="286" customWidth="1"/>
    <col min="3329" max="3329" width="3" style="286" customWidth="1"/>
    <col min="3330" max="3330" width="20" style="286" customWidth="1"/>
    <col min="3331" max="3331" width="20.42578125" style="286" customWidth="1"/>
    <col min="3332" max="3332" width="19.42578125" style="286" customWidth="1"/>
    <col min="3333" max="3333" width="11" style="286" customWidth="1"/>
    <col min="3334" max="3334" width="10.140625" style="286" customWidth="1"/>
    <col min="3335" max="3335" width="9.140625" style="286"/>
    <col min="3336" max="3336" width="16.7109375" style="286" customWidth="1"/>
    <col min="3337" max="3337" width="9.85546875" style="286" customWidth="1"/>
    <col min="3338" max="3338" width="2.5703125" style="286" bestFit="1" customWidth="1"/>
    <col min="3339" max="3339" width="9.140625" style="286"/>
    <col min="3340" max="3340" width="9" style="286" customWidth="1"/>
    <col min="3341" max="3580" width="9.140625" style="286"/>
    <col min="3581" max="3581" width="5.5703125" style="286" customWidth="1"/>
    <col min="3582" max="3582" width="44.7109375" style="286" customWidth="1"/>
    <col min="3583" max="3583" width="6.7109375" style="286" customWidth="1"/>
    <col min="3584" max="3584" width="7.5703125" style="286" customWidth="1"/>
    <col min="3585" max="3585" width="3" style="286" customWidth="1"/>
    <col min="3586" max="3586" width="20" style="286" customWidth="1"/>
    <col min="3587" max="3587" width="20.42578125" style="286" customWidth="1"/>
    <col min="3588" max="3588" width="19.42578125" style="286" customWidth="1"/>
    <col min="3589" max="3589" width="11" style="286" customWidth="1"/>
    <col min="3590" max="3590" width="10.140625" style="286" customWidth="1"/>
    <col min="3591" max="3591" width="9.140625" style="286"/>
    <col min="3592" max="3592" width="16.7109375" style="286" customWidth="1"/>
    <col min="3593" max="3593" width="9.85546875" style="286" customWidth="1"/>
    <col min="3594" max="3594" width="2.5703125" style="286" bestFit="1" customWidth="1"/>
    <col min="3595" max="3595" width="9.140625" style="286"/>
    <col min="3596" max="3596" width="9" style="286" customWidth="1"/>
    <col min="3597" max="3836" width="9.140625" style="286"/>
    <col min="3837" max="3837" width="5.5703125" style="286" customWidth="1"/>
    <col min="3838" max="3838" width="44.7109375" style="286" customWidth="1"/>
    <col min="3839" max="3839" width="6.7109375" style="286" customWidth="1"/>
    <col min="3840" max="3840" width="7.5703125" style="286" customWidth="1"/>
    <col min="3841" max="3841" width="3" style="286" customWidth="1"/>
    <col min="3842" max="3842" width="20" style="286" customWidth="1"/>
    <col min="3843" max="3843" width="20.42578125" style="286" customWidth="1"/>
    <col min="3844" max="3844" width="19.42578125" style="286" customWidth="1"/>
    <col min="3845" max="3845" width="11" style="286" customWidth="1"/>
    <col min="3846" max="3846" width="10.140625" style="286" customWidth="1"/>
    <col min="3847" max="3847" width="9.140625" style="286"/>
    <col min="3848" max="3848" width="16.7109375" style="286" customWidth="1"/>
    <col min="3849" max="3849" width="9.85546875" style="286" customWidth="1"/>
    <col min="3850" max="3850" width="2.5703125" style="286" bestFit="1" customWidth="1"/>
    <col min="3851" max="3851" width="9.140625" style="286"/>
    <col min="3852" max="3852" width="9" style="286" customWidth="1"/>
    <col min="3853" max="4092" width="9.140625" style="286"/>
    <col min="4093" max="4093" width="5.5703125" style="286" customWidth="1"/>
    <col min="4094" max="4094" width="44.7109375" style="286" customWidth="1"/>
    <col min="4095" max="4095" width="6.7109375" style="286" customWidth="1"/>
    <col min="4096" max="4096" width="7.5703125" style="286" customWidth="1"/>
    <col min="4097" max="4097" width="3" style="286" customWidth="1"/>
    <col min="4098" max="4098" width="20" style="286" customWidth="1"/>
    <col min="4099" max="4099" width="20.42578125" style="286" customWidth="1"/>
    <col min="4100" max="4100" width="19.42578125" style="286" customWidth="1"/>
    <col min="4101" max="4101" width="11" style="286" customWidth="1"/>
    <col min="4102" max="4102" width="10.140625" style="286" customWidth="1"/>
    <col min="4103" max="4103" width="9.140625" style="286"/>
    <col min="4104" max="4104" width="16.7109375" style="286" customWidth="1"/>
    <col min="4105" max="4105" width="9.85546875" style="286" customWidth="1"/>
    <col min="4106" max="4106" width="2.5703125" style="286" bestFit="1" customWidth="1"/>
    <col min="4107" max="4107" width="9.140625" style="286"/>
    <col min="4108" max="4108" width="9" style="286" customWidth="1"/>
    <col min="4109" max="4348" width="9.140625" style="286"/>
    <col min="4349" max="4349" width="5.5703125" style="286" customWidth="1"/>
    <col min="4350" max="4350" width="44.7109375" style="286" customWidth="1"/>
    <col min="4351" max="4351" width="6.7109375" style="286" customWidth="1"/>
    <col min="4352" max="4352" width="7.5703125" style="286" customWidth="1"/>
    <col min="4353" max="4353" width="3" style="286" customWidth="1"/>
    <col min="4354" max="4354" width="20" style="286" customWidth="1"/>
    <col min="4355" max="4355" width="20.42578125" style="286" customWidth="1"/>
    <col min="4356" max="4356" width="19.42578125" style="286" customWidth="1"/>
    <col min="4357" max="4357" width="11" style="286" customWidth="1"/>
    <col min="4358" max="4358" width="10.140625" style="286" customWidth="1"/>
    <col min="4359" max="4359" width="9.140625" style="286"/>
    <col min="4360" max="4360" width="16.7109375" style="286" customWidth="1"/>
    <col min="4361" max="4361" width="9.85546875" style="286" customWidth="1"/>
    <col min="4362" max="4362" width="2.5703125" style="286" bestFit="1" customWidth="1"/>
    <col min="4363" max="4363" width="9.140625" style="286"/>
    <col min="4364" max="4364" width="9" style="286" customWidth="1"/>
    <col min="4365" max="4604" width="9.140625" style="286"/>
    <col min="4605" max="4605" width="5.5703125" style="286" customWidth="1"/>
    <col min="4606" max="4606" width="44.7109375" style="286" customWidth="1"/>
    <col min="4607" max="4607" width="6.7109375" style="286" customWidth="1"/>
    <col min="4608" max="4608" width="7.5703125" style="286" customWidth="1"/>
    <col min="4609" max="4609" width="3" style="286" customWidth="1"/>
    <col min="4610" max="4610" width="20" style="286" customWidth="1"/>
    <col min="4611" max="4611" width="20.42578125" style="286" customWidth="1"/>
    <col min="4612" max="4612" width="19.42578125" style="286" customWidth="1"/>
    <col min="4613" max="4613" width="11" style="286" customWidth="1"/>
    <col min="4614" max="4614" width="10.140625" style="286" customWidth="1"/>
    <col min="4615" max="4615" width="9.140625" style="286"/>
    <col min="4616" max="4616" width="16.7109375" style="286" customWidth="1"/>
    <col min="4617" max="4617" width="9.85546875" style="286" customWidth="1"/>
    <col min="4618" max="4618" width="2.5703125" style="286" bestFit="1" customWidth="1"/>
    <col min="4619" max="4619" width="9.140625" style="286"/>
    <col min="4620" max="4620" width="9" style="286" customWidth="1"/>
    <col min="4621" max="4860" width="9.140625" style="286"/>
    <col min="4861" max="4861" width="5.5703125" style="286" customWidth="1"/>
    <col min="4862" max="4862" width="44.7109375" style="286" customWidth="1"/>
    <col min="4863" max="4863" width="6.7109375" style="286" customWidth="1"/>
    <col min="4864" max="4864" width="7.5703125" style="286" customWidth="1"/>
    <col min="4865" max="4865" width="3" style="286" customWidth="1"/>
    <col min="4866" max="4866" width="20" style="286" customWidth="1"/>
    <col min="4867" max="4867" width="20.42578125" style="286" customWidth="1"/>
    <col min="4868" max="4868" width="19.42578125" style="286" customWidth="1"/>
    <col min="4869" max="4869" width="11" style="286" customWidth="1"/>
    <col min="4870" max="4870" width="10.140625" style="286" customWidth="1"/>
    <col min="4871" max="4871" width="9.140625" style="286"/>
    <col min="4872" max="4872" width="16.7109375" style="286" customWidth="1"/>
    <col min="4873" max="4873" width="9.85546875" style="286" customWidth="1"/>
    <col min="4874" max="4874" width="2.5703125" style="286" bestFit="1" customWidth="1"/>
    <col min="4875" max="4875" width="9.140625" style="286"/>
    <col min="4876" max="4876" width="9" style="286" customWidth="1"/>
    <col min="4877" max="5116" width="9.140625" style="286"/>
    <col min="5117" max="5117" width="5.5703125" style="286" customWidth="1"/>
    <col min="5118" max="5118" width="44.7109375" style="286" customWidth="1"/>
    <col min="5119" max="5119" width="6.7109375" style="286" customWidth="1"/>
    <col min="5120" max="5120" width="7.5703125" style="286" customWidth="1"/>
    <col min="5121" max="5121" width="3" style="286" customWidth="1"/>
    <col min="5122" max="5122" width="20" style="286" customWidth="1"/>
    <col min="5123" max="5123" width="20.42578125" style="286" customWidth="1"/>
    <col min="5124" max="5124" width="19.42578125" style="286" customWidth="1"/>
    <col min="5125" max="5125" width="11" style="286" customWidth="1"/>
    <col min="5126" max="5126" width="10.140625" style="286" customWidth="1"/>
    <col min="5127" max="5127" width="9.140625" style="286"/>
    <col min="5128" max="5128" width="16.7109375" style="286" customWidth="1"/>
    <col min="5129" max="5129" width="9.85546875" style="286" customWidth="1"/>
    <col min="5130" max="5130" width="2.5703125" style="286" bestFit="1" customWidth="1"/>
    <col min="5131" max="5131" width="9.140625" style="286"/>
    <col min="5132" max="5132" width="9" style="286" customWidth="1"/>
    <col min="5133" max="5372" width="9.140625" style="286"/>
    <col min="5373" max="5373" width="5.5703125" style="286" customWidth="1"/>
    <col min="5374" max="5374" width="44.7109375" style="286" customWidth="1"/>
    <col min="5375" max="5375" width="6.7109375" style="286" customWidth="1"/>
    <col min="5376" max="5376" width="7.5703125" style="286" customWidth="1"/>
    <col min="5377" max="5377" width="3" style="286" customWidth="1"/>
    <col min="5378" max="5378" width="20" style="286" customWidth="1"/>
    <col min="5379" max="5379" width="20.42578125" style="286" customWidth="1"/>
    <col min="5380" max="5380" width="19.42578125" style="286" customWidth="1"/>
    <col min="5381" max="5381" width="11" style="286" customWidth="1"/>
    <col min="5382" max="5382" width="10.140625" style="286" customWidth="1"/>
    <col min="5383" max="5383" width="9.140625" style="286"/>
    <col min="5384" max="5384" width="16.7109375" style="286" customWidth="1"/>
    <col min="5385" max="5385" width="9.85546875" style="286" customWidth="1"/>
    <col min="5386" max="5386" width="2.5703125" style="286" bestFit="1" customWidth="1"/>
    <col min="5387" max="5387" width="9.140625" style="286"/>
    <col min="5388" max="5388" width="9" style="286" customWidth="1"/>
    <col min="5389" max="5628" width="9.140625" style="286"/>
    <col min="5629" max="5629" width="5.5703125" style="286" customWidth="1"/>
    <col min="5630" max="5630" width="44.7109375" style="286" customWidth="1"/>
    <col min="5631" max="5631" width="6.7109375" style="286" customWidth="1"/>
    <col min="5632" max="5632" width="7.5703125" style="286" customWidth="1"/>
    <col min="5633" max="5633" width="3" style="286" customWidth="1"/>
    <col min="5634" max="5634" width="20" style="286" customWidth="1"/>
    <col min="5635" max="5635" width="20.42578125" style="286" customWidth="1"/>
    <col min="5636" max="5636" width="19.42578125" style="286" customWidth="1"/>
    <col min="5637" max="5637" width="11" style="286" customWidth="1"/>
    <col min="5638" max="5638" width="10.140625" style="286" customWidth="1"/>
    <col min="5639" max="5639" width="9.140625" style="286"/>
    <col min="5640" max="5640" width="16.7109375" style="286" customWidth="1"/>
    <col min="5641" max="5641" width="9.85546875" style="286" customWidth="1"/>
    <col min="5642" max="5642" width="2.5703125" style="286" bestFit="1" customWidth="1"/>
    <col min="5643" max="5643" width="9.140625" style="286"/>
    <col min="5644" max="5644" width="9" style="286" customWidth="1"/>
    <col min="5645" max="5884" width="9.140625" style="286"/>
    <col min="5885" max="5885" width="5.5703125" style="286" customWidth="1"/>
    <col min="5886" max="5886" width="44.7109375" style="286" customWidth="1"/>
    <col min="5887" max="5887" width="6.7109375" style="286" customWidth="1"/>
    <col min="5888" max="5888" width="7.5703125" style="286" customWidth="1"/>
    <col min="5889" max="5889" width="3" style="286" customWidth="1"/>
    <col min="5890" max="5890" width="20" style="286" customWidth="1"/>
    <col min="5891" max="5891" width="20.42578125" style="286" customWidth="1"/>
    <col min="5892" max="5892" width="19.42578125" style="286" customWidth="1"/>
    <col min="5893" max="5893" width="11" style="286" customWidth="1"/>
    <col min="5894" max="5894" width="10.140625" style="286" customWidth="1"/>
    <col min="5895" max="5895" width="9.140625" style="286"/>
    <col min="5896" max="5896" width="16.7109375" style="286" customWidth="1"/>
    <col min="5897" max="5897" width="9.85546875" style="286" customWidth="1"/>
    <col min="5898" max="5898" width="2.5703125" style="286" bestFit="1" customWidth="1"/>
    <col min="5899" max="5899" width="9.140625" style="286"/>
    <col min="5900" max="5900" width="9" style="286" customWidth="1"/>
    <col min="5901" max="6140" width="9.140625" style="286"/>
    <col min="6141" max="6141" width="5.5703125" style="286" customWidth="1"/>
    <col min="6142" max="6142" width="44.7109375" style="286" customWidth="1"/>
    <col min="6143" max="6143" width="6.7109375" style="286" customWidth="1"/>
    <col min="6144" max="6144" width="7.5703125" style="286" customWidth="1"/>
    <col min="6145" max="6145" width="3" style="286" customWidth="1"/>
    <col min="6146" max="6146" width="20" style="286" customWidth="1"/>
    <col min="6147" max="6147" width="20.42578125" style="286" customWidth="1"/>
    <col min="6148" max="6148" width="19.42578125" style="286" customWidth="1"/>
    <col min="6149" max="6149" width="11" style="286" customWidth="1"/>
    <col min="6150" max="6150" width="10.140625" style="286" customWidth="1"/>
    <col min="6151" max="6151" width="9.140625" style="286"/>
    <col min="6152" max="6152" width="16.7109375" style="286" customWidth="1"/>
    <col min="6153" max="6153" width="9.85546875" style="286" customWidth="1"/>
    <col min="6154" max="6154" width="2.5703125" style="286" bestFit="1" customWidth="1"/>
    <col min="6155" max="6155" width="9.140625" style="286"/>
    <col min="6156" max="6156" width="9" style="286" customWidth="1"/>
    <col min="6157" max="6396" width="9.140625" style="286"/>
    <col min="6397" max="6397" width="5.5703125" style="286" customWidth="1"/>
    <col min="6398" max="6398" width="44.7109375" style="286" customWidth="1"/>
    <col min="6399" max="6399" width="6.7109375" style="286" customWidth="1"/>
    <col min="6400" max="6400" width="7.5703125" style="286" customWidth="1"/>
    <col min="6401" max="6401" width="3" style="286" customWidth="1"/>
    <col min="6402" max="6402" width="20" style="286" customWidth="1"/>
    <col min="6403" max="6403" width="20.42578125" style="286" customWidth="1"/>
    <col min="6404" max="6404" width="19.42578125" style="286" customWidth="1"/>
    <col min="6405" max="6405" width="11" style="286" customWidth="1"/>
    <col min="6406" max="6406" width="10.140625" style="286" customWidth="1"/>
    <col min="6407" max="6407" width="9.140625" style="286"/>
    <col min="6408" max="6408" width="16.7109375" style="286" customWidth="1"/>
    <col min="6409" max="6409" width="9.85546875" style="286" customWidth="1"/>
    <col min="6410" max="6410" width="2.5703125" style="286" bestFit="1" customWidth="1"/>
    <col min="6411" max="6411" width="9.140625" style="286"/>
    <col min="6412" max="6412" width="9" style="286" customWidth="1"/>
    <col min="6413" max="6652" width="9.140625" style="286"/>
    <col min="6653" max="6653" width="5.5703125" style="286" customWidth="1"/>
    <col min="6654" max="6654" width="44.7109375" style="286" customWidth="1"/>
    <col min="6655" max="6655" width="6.7109375" style="286" customWidth="1"/>
    <col min="6656" max="6656" width="7.5703125" style="286" customWidth="1"/>
    <col min="6657" max="6657" width="3" style="286" customWidth="1"/>
    <col min="6658" max="6658" width="20" style="286" customWidth="1"/>
    <col min="6659" max="6659" width="20.42578125" style="286" customWidth="1"/>
    <col min="6660" max="6660" width="19.42578125" style="286" customWidth="1"/>
    <col min="6661" max="6661" width="11" style="286" customWidth="1"/>
    <col min="6662" max="6662" width="10.140625" style="286" customWidth="1"/>
    <col min="6663" max="6663" width="9.140625" style="286"/>
    <col min="6664" max="6664" width="16.7109375" style="286" customWidth="1"/>
    <col min="6665" max="6665" width="9.85546875" style="286" customWidth="1"/>
    <col min="6666" max="6666" width="2.5703125" style="286" bestFit="1" customWidth="1"/>
    <col min="6667" max="6667" width="9.140625" style="286"/>
    <col min="6668" max="6668" width="9" style="286" customWidth="1"/>
    <col min="6669" max="6908" width="9.140625" style="286"/>
    <col min="6909" max="6909" width="5.5703125" style="286" customWidth="1"/>
    <col min="6910" max="6910" width="44.7109375" style="286" customWidth="1"/>
    <col min="6911" max="6911" width="6.7109375" style="286" customWidth="1"/>
    <col min="6912" max="6912" width="7.5703125" style="286" customWidth="1"/>
    <col min="6913" max="6913" width="3" style="286" customWidth="1"/>
    <col min="6914" max="6914" width="20" style="286" customWidth="1"/>
    <col min="6915" max="6915" width="20.42578125" style="286" customWidth="1"/>
    <col min="6916" max="6916" width="19.42578125" style="286" customWidth="1"/>
    <col min="6917" max="6917" width="11" style="286" customWidth="1"/>
    <col min="6918" max="6918" width="10.140625" style="286" customWidth="1"/>
    <col min="6919" max="6919" width="9.140625" style="286"/>
    <col min="6920" max="6920" width="16.7109375" style="286" customWidth="1"/>
    <col min="6921" max="6921" width="9.85546875" style="286" customWidth="1"/>
    <col min="6922" max="6922" width="2.5703125" style="286" bestFit="1" customWidth="1"/>
    <col min="6923" max="6923" width="9.140625" style="286"/>
    <col min="6924" max="6924" width="9" style="286" customWidth="1"/>
    <col min="6925" max="7164" width="9.140625" style="286"/>
    <col min="7165" max="7165" width="5.5703125" style="286" customWidth="1"/>
    <col min="7166" max="7166" width="44.7109375" style="286" customWidth="1"/>
    <col min="7167" max="7167" width="6.7109375" style="286" customWidth="1"/>
    <col min="7168" max="7168" width="7.5703125" style="286" customWidth="1"/>
    <col min="7169" max="7169" width="3" style="286" customWidth="1"/>
    <col min="7170" max="7170" width="20" style="286" customWidth="1"/>
    <col min="7171" max="7171" width="20.42578125" style="286" customWidth="1"/>
    <col min="7172" max="7172" width="19.42578125" style="286" customWidth="1"/>
    <col min="7173" max="7173" width="11" style="286" customWidth="1"/>
    <col min="7174" max="7174" width="10.140625" style="286" customWidth="1"/>
    <col min="7175" max="7175" width="9.140625" style="286"/>
    <col min="7176" max="7176" width="16.7109375" style="286" customWidth="1"/>
    <col min="7177" max="7177" width="9.85546875" style="286" customWidth="1"/>
    <col min="7178" max="7178" width="2.5703125" style="286" bestFit="1" customWidth="1"/>
    <col min="7179" max="7179" width="9.140625" style="286"/>
    <col min="7180" max="7180" width="9" style="286" customWidth="1"/>
    <col min="7181" max="7420" width="9.140625" style="286"/>
    <col min="7421" max="7421" width="5.5703125" style="286" customWidth="1"/>
    <col min="7422" max="7422" width="44.7109375" style="286" customWidth="1"/>
    <col min="7423" max="7423" width="6.7109375" style="286" customWidth="1"/>
    <col min="7424" max="7424" width="7.5703125" style="286" customWidth="1"/>
    <col min="7425" max="7425" width="3" style="286" customWidth="1"/>
    <col min="7426" max="7426" width="20" style="286" customWidth="1"/>
    <col min="7427" max="7427" width="20.42578125" style="286" customWidth="1"/>
    <col min="7428" max="7428" width="19.42578125" style="286" customWidth="1"/>
    <col min="7429" max="7429" width="11" style="286" customWidth="1"/>
    <col min="7430" max="7430" width="10.140625" style="286" customWidth="1"/>
    <col min="7431" max="7431" width="9.140625" style="286"/>
    <col min="7432" max="7432" width="16.7109375" style="286" customWidth="1"/>
    <col min="7433" max="7433" width="9.85546875" style="286" customWidth="1"/>
    <col min="7434" max="7434" width="2.5703125" style="286" bestFit="1" customWidth="1"/>
    <col min="7435" max="7435" width="9.140625" style="286"/>
    <col min="7436" max="7436" width="9" style="286" customWidth="1"/>
    <col min="7437" max="7676" width="9.140625" style="286"/>
    <col min="7677" max="7677" width="5.5703125" style="286" customWidth="1"/>
    <col min="7678" max="7678" width="44.7109375" style="286" customWidth="1"/>
    <col min="7679" max="7679" width="6.7109375" style="286" customWidth="1"/>
    <col min="7680" max="7680" width="7.5703125" style="286" customWidth="1"/>
    <col min="7681" max="7681" width="3" style="286" customWidth="1"/>
    <col min="7682" max="7682" width="20" style="286" customWidth="1"/>
    <col min="7683" max="7683" width="20.42578125" style="286" customWidth="1"/>
    <col min="7684" max="7684" width="19.42578125" style="286" customWidth="1"/>
    <col min="7685" max="7685" width="11" style="286" customWidth="1"/>
    <col min="7686" max="7686" width="10.140625" style="286" customWidth="1"/>
    <col min="7687" max="7687" width="9.140625" style="286"/>
    <col min="7688" max="7688" width="16.7109375" style="286" customWidth="1"/>
    <col min="7689" max="7689" width="9.85546875" style="286" customWidth="1"/>
    <col min="7690" max="7690" width="2.5703125" style="286" bestFit="1" customWidth="1"/>
    <col min="7691" max="7691" width="9.140625" style="286"/>
    <col min="7692" max="7692" width="9" style="286" customWidth="1"/>
    <col min="7693" max="7932" width="9.140625" style="286"/>
    <col min="7933" max="7933" width="5.5703125" style="286" customWidth="1"/>
    <col min="7934" max="7934" width="44.7109375" style="286" customWidth="1"/>
    <col min="7935" max="7935" width="6.7109375" style="286" customWidth="1"/>
    <col min="7936" max="7936" width="7.5703125" style="286" customWidth="1"/>
    <col min="7937" max="7937" width="3" style="286" customWidth="1"/>
    <col min="7938" max="7938" width="20" style="286" customWidth="1"/>
    <col min="7939" max="7939" width="20.42578125" style="286" customWidth="1"/>
    <col min="7940" max="7940" width="19.42578125" style="286" customWidth="1"/>
    <col min="7941" max="7941" width="11" style="286" customWidth="1"/>
    <col min="7942" max="7942" width="10.140625" style="286" customWidth="1"/>
    <col min="7943" max="7943" width="9.140625" style="286"/>
    <col min="7944" max="7944" width="16.7109375" style="286" customWidth="1"/>
    <col min="7945" max="7945" width="9.85546875" style="286" customWidth="1"/>
    <col min="7946" max="7946" width="2.5703125" style="286" bestFit="1" customWidth="1"/>
    <col min="7947" max="7947" width="9.140625" style="286"/>
    <col min="7948" max="7948" width="9" style="286" customWidth="1"/>
    <col min="7949" max="8188" width="9.140625" style="286"/>
    <col min="8189" max="8189" width="5.5703125" style="286" customWidth="1"/>
    <col min="8190" max="8190" width="44.7109375" style="286" customWidth="1"/>
    <col min="8191" max="8191" width="6.7109375" style="286" customWidth="1"/>
    <col min="8192" max="8192" width="7.5703125" style="286" customWidth="1"/>
    <col min="8193" max="8193" width="3" style="286" customWidth="1"/>
    <col min="8194" max="8194" width="20" style="286" customWidth="1"/>
    <col min="8195" max="8195" width="20.42578125" style="286" customWidth="1"/>
    <col min="8196" max="8196" width="19.42578125" style="286" customWidth="1"/>
    <col min="8197" max="8197" width="11" style="286" customWidth="1"/>
    <col min="8198" max="8198" width="10.140625" style="286" customWidth="1"/>
    <col min="8199" max="8199" width="9.140625" style="286"/>
    <col min="8200" max="8200" width="16.7109375" style="286" customWidth="1"/>
    <col min="8201" max="8201" width="9.85546875" style="286" customWidth="1"/>
    <col min="8202" max="8202" width="2.5703125" style="286" bestFit="1" customWidth="1"/>
    <col min="8203" max="8203" width="9.140625" style="286"/>
    <col min="8204" max="8204" width="9" style="286" customWidth="1"/>
    <col min="8205" max="8444" width="9.140625" style="286"/>
    <col min="8445" max="8445" width="5.5703125" style="286" customWidth="1"/>
    <col min="8446" max="8446" width="44.7109375" style="286" customWidth="1"/>
    <col min="8447" max="8447" width="6.7109375" style="286" customWidth="1"/>
    <col min="8448" max="8448" width="7.5703125" style="286" customWidth="1"/>
    <col min="8449" max="8449" width="3" style="286" customWidth="1"/>
    <col min="8450" max="8450" width="20" style="286" customWidth="1"/>
    <col min="8451" max="8451" width="20.42578125" style="286" customWidth="1"/>
    <col min="8452" max="8452" width="19.42578125" style="286" customWidth="1"/>
    <col min="8453" max="8453" width="11" style="286" customWidth="1"/>
    <col min="8454" max="8454" width="10.140625" style="286" customWidth="1"/>
    <col min="8455" max="8455" width="9.140625" style="286"/>
    <col min="8456" max="8456" width="16.7109375" style="286" customWidth="1"/>
    <col min="8457" max="8457" width="9.85546875" style="286" customWidth="1"/>
    <col min="8458" max="8458" width="2.5703125" style="286" bestFit="1" customWidth="1"/>
    <col min="8459" max="8459" width="9.140625" style="286"/>
    <col min="8460" max="8460" width="9" style="286" customWidth="1"/>
    <col min="8461" max="8700" width="9.140625" style="286"/>
    <col min="8701" max="8701" width="5.5703125" style="286" customWidth="1"/>
    <col min="8702" max="8702" width="44.7109375" style="286" customWidth="1"/>
    <col min="8703" max="8703" width="6.7109375" style="286" customWidth="1"/>
    <col min="8704" max="8704" width="7.5703125" style="286" customWidth="1"/>
    <col min="8705" max="8705" width="3" style="286" customWidth="1"/>
    <col min="8706" max="8706" width="20" style="286" customWidth="1"/>
    <col min="8707" max="8707" width="20.42578125" style="286" customWidth="1"/>
    <col min="8708" max="8708" width="19.42578125" style="286" customWidth="1"/>
    <col min="8709" max="8709" width="11" style="286" customWidth="1"/>
    <col min="8710" max="8710" width="10.140625" style="286" customWidth="1"/>
    <col min="8711" max="8711" width="9.140625" style="286"/>
    <col min="8712" max="8712" width="16.7109375" style="286" customWidth="1"/>
    <col min="8713" max="8713" width="9.85546875" style="286" customWidth="1"/>
    <col min="8714" max="8714" width="2.5703125" style="286" bestFit="1" customWidth="1"/>
    <col min="8715" max="8715" width="9.140625" style="286"/>
    <col min="8716" max="8716" width="9" style="286" customWidth="1"/>
    <col min="8717" max="8956" width="9.140625" style="286"/>
    <col min="8957" max="8957" width="5.5703125" style="286" customWidth="1"/>
    <col min="8958" max="8958" width="44.7109375" style="286" customWidth="1"/>
    <col min="8959" max="8959" width="6.7109375" style="286" customWidth="1"/>
    <col min="8960" max="8960" width="7.5703125" style="286" customWidth="1"/>
    <col min="8961" max="8961" width="3" style="286" customWidth="1"/>
    <col min="8962" max="8962" width="20" style="286" customWidth="1"/>
    <col min="8963" max="8963" width="20.42578125" style="286" customWidth="1"/>
    <col min="8964" max="8964" width="19.42578125" style="286" customWidth="1"/>
    <col min="8965" max="8965" width="11" style="286" customWidth="1"/>
    <col min="8966" max="8966" width="10.140625" style="286" customWidth="1"/>
    <col min="8967" max="8967" width="9.140625" style="286"/>
    <col min="8968" max="8968" width="16.7109375" style="286" customWidth="1"/>
    <col min="8969" max="8969" width="9.85546875" style="286" customWidth="1"/>
    <col min="8970" max="8970" width="2.5703125" style="286" bestFit="1" customWidth="1"/>
    <col min="8971" max="8971" width="9.140625" style="286"/>
    <col min="8972" max="8972" width="9" style="286" customWidth="1"/>
    <col min="8973" max="9212" width="9.140625" style="286"/>
    <col min="9213" max="9213" width="5.5703125" style="286" customWidth="1"/>
    <col min="9214" max="9214" width="44.7109375" style="286" customWidth="1"/>
    <col min="9215" max="9215" width="6.7109375" style="286" customWidth="1"/>
    <col min="9216" max="9216" width="7.5703125" style="286" customWidth="1"/>
    <col min="9217" max="9217" width="3" style="286" customWidth="1"/>
    <col min="9218" max="9218" width="20" style="286" customWidth="1"/>
    <col min="9219" max="9219" width="20.42578125" style="286" customWidth="1"/>
    <col min="9220" max="9220" width="19.42578125" style="286" customWidth="1"/>
    <col min="9221" max="9221" width="11" style="286" customWidth="1"/>
    <col min="9222" max="9222" width="10.140625" style="286" customWidth="1"/>
    <col min="9223" max="9223" width="9.140625" style="286"/>
    <col min="9224" max="9224" width="16.7109375" style="286" customWidth="1"/>
    <col min="9225" max="9225" width="9.85546875" style="286" customWidth="1"/>
    <col min="9226" max="9226" width="2.5703125" style="286" bestFit="1" customWidth="1"/>
    <col min="9227" max="9227" width="9.140625" style="286"/>
    <col min="9228" max="9228" width="9" style="286" customWidth="1"/>
    <col min="9229" max="9468" width="9.140625" style="286"/>
    <col min="9469" max="9469" width="5.5703125" style="286" customWidth="1"/>
    <col min="9470" max="9470" width="44.7109375" style="286" customWidth="1"/>
    <col min="9471" max="9471" width="6.7109375" style="286" customWidth="1"/>
    <col min="9472" max="9472" width="7.5703125" style="286" customWidth="1"/>
    <col min="9473" max="9473" width="3" style="286" customWidth="1"/>
    <col min="9474" max="9474" width="20" style="286" customWidth="1"/>
    <col min="9475" max="9475" width="20.42578125" style="286" customWidth="1"/>
    <col min="9476" max="9476" width="19.42578125" style="286" customWidth="1"/>
    <col min="9477" max="9477" width="11" style="286" customWidth="1"/>
    <col min="9478" max="9478" width="10.140625" style="286" customWidth="1"/>
    <col min="9479" max="9479" width="9.140625" style="286"/>
    <col min="9480" max="9480" width="16.7109375" style="286" customWidth="1"/>
    <col min="9481" max="9481" width="9.85546875" style="286" customWidth="1"/>
    <col min="9482" max="9482" width="2.5703125" style="286" bestFit="1" customWidth="1"/>
    <col min="9483" max="9483" width="9.140625" style="286"/>
    <col min="9484" max="9484" width="9" style="286" customWidth="1"/>
    <col min="9485" max="9724" width="9.140625" style="286"/>
    <col min="9725" max="9725" width="5.5703125" style="286" customWidth="1"/>
    <col min="9726" max="9726" width="44.7109375" style="286" customWidth="1"/>
    <col min="9727" max="9727" width="6.7109375" style="286" customWidth="1"/>
    <col min="9728" max="9728" width="7.5703125" style="286" customWidth="1"/>
    <col min="9729" max="9729" width="3" style="286" customWidth="1"/>
    <col min="9730" max="9730" width="20" style="286" customWidth="1"/>
    <col min="9731" max="9731" width="20.42578125" style="286" customWidth="1"/>
    <col min="9732" max="9732" width="19.42578125" style="286" customWidth="1"/>
    <col min="9733" max="9733" width="11" style="286" customWidth="1"/>
    <col min="9734" max="9734" width="10.140625" style="286" customWidth="1"/>
    <col min="9735" max="9735" width="9.140625" style="286"/>
    <col min="9736" max="9736" width="16.7109375" style="286" customWidth="1"/>
    <col min="9737" max="9737" width="9.85546875" style="286" customWidth="1"/>
    <col min="9738" max="9738" width="2.5703125" style="286" bestFit="1" customWidth="1"/>
    <col min="9739" max="9739" width="9.140625" style="286"/>
    <col min="9740" max="9740" width="9" style="286" customWidth="1"/>
    <col min="9741" max="9980" width="9.140625" style="286"/>
    <col min="9981" max="9981" width="5.5703125" style="286" customWidth="1"/>
    <col min="9982" max="9982" width="44.7109375" style="286" customWidth="1"/>
    <col min="9983" max="9983" width="6.7109375" style="286" customWidth="1"/>
    <col min="9984" max="9984" width="7.5703125" style="286" customWidth="1"/>
    <col min="9985" max="9985" width="3" style="286" customWidth="1"/>
    <col min="9986" max="9986" width="20" style="286" customWidth="1"/>
    <col min="9987" max="9987" width="20.42578125" style="286" customWidth="1"/>
    <col min="9988" max="9988" width="19.42578125" style="286" customWidth="1"/>
    <col min="9989" max="9989" width="11" style="286" customWidth="1"/>
    <col min="9990" max="9990" width="10.140625" style="286" customWidth="1"/>
    <col min="9991" max="9991" width="9.140625" style="286"/>
    <col min="9992" max="9992" width="16.7109375" style="286" customWidth="1"/>
    <col min="9993" max="9993" width="9.85546875" style="286" customWidth="1"/>
    <col min="9994" max="9994" width="2.5703125" style="286" bestFit="1" customWidth="1"/>
    <col min="9995" max="9995" width="9.140625" style="286"/>
    <col min="9996" max="9996" width="9" style="286" customWidth="1"/>
    <col min="9997" max="10236" width="9.140625" style="286"/>
    <col min="10237" max="10237" width="5.5703125" style="286" customWidth="1"/>
    <col min="10238" max="10238" width="44.7109375" style="286" customWidth="1"/>
    <col min="10239" max="10239" width="6.7109375" style="286" customWidth="1"/>
    <col min="10240" max="10240" width="7.5703125" style="286" customWidth="1"/>
    <col min="10241" max="10241" width="3" style="286" customWidth="1"/>
    <col min="10242" max="10242" width="20" style="286" customWidth="1"/>
    <col min="10243" max="10243" width="20.42578125" style="286" customWidth="1"/>
    <col min="10244" max="10244" width="19.42578125" style="286" customWidth="1"/>
    <col min="10245" max="10245" width="11" style="286" customWidth="1"/>
    <col min="10246" max="10246" width="10.140625" style="286" customWidth="1"/>
    <col min="10247" max="10247" width="9.140625" style="286"/>
    <col min="10248" max="10248" width="16.7109375" style="286" customWidth="1"/>
    <col min="10249" max="10249" width="9.85546875" style="286" customWidth="1"/>
    <col min="10250" max="10250" width="2.5703125" style="286" bestFit="1" customWidth="1"/>
    <col min="10251" max="10251" width="9.140625" style="286"/>
    <col min="10252" max="10252" width="9" style="286" customWidth="1"/>
    <col min="10253" max="10492" width="9.140625" style="286"/>
    <col min="10493" max="10493" width="5.5703125" style="286" customWidth="1"/>
    <col min="10494" max="10494" width="44.7109375" style="286" customWidth="1"/>
    <col min="10495" max="10495" width="6.7109375" style="286" customWidth="1"/>
    <col min="10496" max="10496" width="7.5703125" style="286" customWidth="1"/>
    <col min="10497" max="10497" width="3" style="286" customWidth="1"/>
    <col min="10498" max="10498" width="20" style="286" customWidth="1"/>
    <col min="10499" max="10499" width="20.42578125" style="286" customWidth="1"/>
    <col min="10500" max="10500" width="19.42578125" style="286" customWidth="1"/>
    <col min="10501" max="10501" width="11" style="286" customWidth="1"/>
    <col min="10502" max="10502" width="10.140625" style="286" customWidth="1"/>
    <col min="10503" max="10503" width="9.140625" style="286"/>
    <col min="10504" max="10504" width="16.7109375" style="286" customWidth="1"/>
    <col min="10505" max="10505" width="9.85546875" style="286" customWidth="1"/>
    <col min="10506" max="10506" width="2.5703125" style="286" bestFit="1" customWidth="1"/>
    <col min="10507" max="10507" width="9.140625" style="286"/>
    <col min="10508" max="10508" width="9" style="286" customWidth="1"/>
    <col min="10509" max="10748" width="9.140625" style="286"/>
    <col min="10749" max="10749" width="5.5703125" style="286" customWidth="1"/>
    <col min="10750" max="10750" width="44.7109375" style="286" customWidth="1"/>
    <col min="10751" max="10751" width="6.7109375" style="286" customWidth="1"/>
    <col min="10752" max="10752" width="7.5703125" style="286" customWidth="1"/>
    <col min="10753" max="10753" width="3" style="286" customWidth="1"/>
    <col min="10754" max="10754" width="20" style="286" customWidth="1"/>
    <col min="10755" max="10755" width="20.42578125" style="286" customWidth="1"/>
    <col min="10756" max="10756" width="19.42578125" style="286" customWidth="1"/>
    <col min="10757" max="10757" width="11" style="286" customWidth="1"/>
    <col min="10758" max="10758" width="10.140625" style="286" customWidth="1"/>
    <col min="10759" max="10759" width="9.140625" style="286"/>
    <col min="10760" max="10760" width="16.7109375" style="286" customWidth="1"/>
    <col min="10761" max="10761" width="9.85546875" style="286" customWidth="1"/>
    <col min="10762" max="10762" width="2.5703125" style="286" bestFit="1" customWidth="1"/>
    <col min="10763" max="10763" width="9.140625" style="286"/>
    <col min="10764" max="10764" width="9" style="286" customWidth="1"/>
    <col min="10765" max="11004" width="9.140625" style="286"/>
    <col min="11005" max="11005" width="5.5703125" style="286" customWidth="1"/>
    <col min="11006" max="11006" width="44.7109375" style="286" customWidth="1"/>
    <col min="11007" max="11007" width="6.7109375" style="286" customWidth="1"/>
    <col min="11008" max="11008" width="7.5703125" style="286" customWidth="1"/>
    <col min="11009" max="11009" width="3" style="286" customWidth="1"/>
    <col min="11010" max="11010" width="20" style="286" customWidth="1"/>
    <col min="11011" max="11011" width="20.42578125" style="286" customWidth="1"/>
    <col min="11012" max="11012" width="19.42578125" style="286" customWidth="1"/>
    <col min="11013" max="11013" width="11" style="286" customWidth="1"/>
    <col min="11014" max="11014" width="10.140625" style="286" customWidth="1"/>
    <col min="11015" max="11015" width="9.140625" style="286"/>
    <col min="11016" max="11016" width="16.7109375" style="286" customWidth="1"/>
    <col min="11017" max="11017" width="9.85546875" style="286" customWidth="1"/>
    <col min="11018" max="11018" width="2.5703125" style="286" bestFit="1" customWidth="1"/>
    <col min="11019" max="11019" width="9.140625" style="286"/>
    <col min="11020" max="11020" width="9" style="286" customWidth="1"/>
    <col min="11021" max="11260" width="9.140625" style="286"/>
    <col min="11261" max="11261" width="5.5703125" style="286" customWidth="1"/>
    <col min="11262" max="11262" width="44.7109375" style="286" customWidth="1"/>
    <col min="11263" max="11263" width="6.7109375" style="286" customWidth="1"/>
    <col min="11264" max="11264" width="7.5703125" style="286" customWidth="1"/>
    <col min="11265" max="11265" width="3" style="286" customWidth="1"/>
    <col min="11266" max="11266" width="20" style="286" customWidth="1"/>
    <col min="11267" max="11267" width="20.42578125" style="286" customWidth="1"/>
    <col min="11268" max="11268" width="19.42578125" style="286" customWidth="1"/>
    <col min="11269" max="11269" width="11" style="286" customWidth="1"/>
    <col min="11270" max="11270" width="10.140625" style="286" customWidth="1"/>
    <col min="11271" max="11271" width="9.140625" style="286"/>
    <col min="11272" max="11272" width="16.7109375" style="286" customWidth="1"/>
    <col min="11273" max="11273" width="9.85546875" style="286" customWidth="1"/>
    <col min="11274" max="11274" width="2.5703125" style="286" bestFit="1" customWidth="1"/>
    <col min="11275" max="11275" width="9.140625" style="286"/>
    <col min="11276" max="11276" width="9" style="286" customWidth="1"/>
    <col min="11277" max="11516" width="9.140625" style="286"/>
    <col min="11517" max="11517" width="5.5703125" style="286" customWidth="1"/>
    <col min="11518" max="11518" width="44.7109375" style="286" customWidth="1"/>
    <col min="11519" max="11519" width="6.7109375" style="286" customWidth="1"/>
    <col min="11520" max="11520" width="7.5703125" style="286" customWidth="1"/>
    <col min="11521" max="11521" width="3" style="286" customWidth="1"/>
    <col min="11522" max="11522" width="20" style="286" customWidth="1"/>
    <col min="11523" max="11523" width="20.42578125" style="286" customWidth="1"/>
    <col min="11524" max="11524" width="19.42578125" style="286" customWidth="1"/>
    <col min="11525" max="11525" width="11" style="286" customWidth="1"/>
    <col min="11526" max="11526" width="10.140625" style="286" customWidth="1"/>
    <col min="11527" max="11527" width="9.140625" style="286"/>
    <col min="11528" max="11528" width="16.7109375" style="286" customWidth="1"/>
    <col min="11529" max="11529" width="9.85546875" style="286" customWidth="1"/>
    <col min="11530" max="11530" width="2.5703125" style="286" bestFit="1" customWidth="1"/>
    <col min="11531" max="11531" width="9.140625" style="286"/>
    <col min="11532" max="11532" width="9" style="286" customWidth="1"/>
    <col min="11533" max="11772" width="9.140625" style="286"/>
    <col min="11773" max="11773" width="5.5703125" style="286" customWidth="1"/>
    <col min="11774" max="11774" width="44.7109375" style="286" customWidth="1"/>
    <col min="11775" max="11775" width="6.7109375" style="286" customWidth="1"/>
    <col min="11776" max="11776" width="7.5703125" style="286" customWidth="1"/>
    <col min="11777" max="11777" width="3" style="286" customWidth="1"/>
    <col min="11778" max="11778" width="20" style="286" customWidth="1"/>
    <col min="11779" max="11779" width="20.42578125" style="286" customWidth="1"/>
    <col min="11780" max="11780" width="19.42578125" style="286" customWidth="1"/>
    <col min="11781" max="11781" width="11" style="286" customWidth="1"/>
    <col min="11782" max="11782" width="10.140625" style="286" customWidth="1"/>
    <col min="11783" max="11783" width="9.140625" style="286"/>
    <col min="11784" max="11784" width="16.7109375" style="286" customWidth="1"/>
    <col min="11785" max="11785" width="9.85546875" style="286" customWidth="1"/>
    <col min="11786" max="11786" width="2.5703125" style="286" bestFit="1" customWidth="1"/>
    <col min="11787" max="11787" width="9.140625" style="286"/>
    <col min="11788" max="11788" width="9" style="286" customWidth="1"/>
    <col min="11789" max="12028" width="9.140625" style="286"/>
    <col min="12029" max="12029" width="5.5703125" style="286" customWidth="1"/>
    <col min="12030" max="12030" width="44.7109375" style="286" customWidth="1"/>
    <col min="12031" max="12031" width="6.7109375" style="286" customWidth="1"/>
    <col min="12032" max="12032" width="7.5703125" style="286" customWidth="1"/>
    <col min="12033" max="12033" width="3" style="286" customWidth="1"/>
    <col min="12034" max="12034" width="20" style="286" customWidth="1"/>
    <col min="12035" max="12035" width="20.42578125" style="286" customWidth="1"/>
    <col min="12036" max="12036" width="19.42578125" style="286" customWidth="1"/>
    <col min="12037" max="12037" width="11" style="286" customWidth="1"/>
    <col min="12038" max="12038" width="10.140625" style="286" customWidth="1"/>
    <col min="12039" max="12039" width="9.140625" style="286"/>
    <col min="12040" max="12040" width="16.7109375" style="286" customWidth="1"/>
    <col min="12041" max="12041" width="9.85546875" style="286" customWidth="1"/>
    <col min="12042" max="12042" width="2.5703125" style="286" bestFit="1" customWidth="1"/>
    <col min="12043" max="12043" width="9.140625" style="286"/>
    <col min="12044" max="12044" width="9" style="286" customWidth="1"/>
    <col min="12045" max="12284" width="9.140625" style="286"/>
    <col min="12285" max="12285" width="5.5703125" style="286" customWidth="1"/>
    <col min="12286" max="12286" width="44.7109375" style="286" customWidth="1"/>
    <col min="12287" max="12287" width="6.7109375" style="286" customWidth="1"/>
    <col min="12288" max="12288" width="7.5703125" style="286" customWidth="1"/>
    <col min="12289" max="12289" width="3" style="286" customWidth="1"/>
    <col min="12290" max="12290" width="20" style="286" customWidth="1"/>
    <col min="12291" max="12291" width="20.42578125" style="286" customWidth="1"/>
    <col min="12292" max="12292" width="19.42578125" style="286" customWidth="1"/>
    <col min="12293" max="12293" width="11" style="286" customWidth="1"/>
    <col min="12294" max="12294" width="10.140625" style="286" customWidth="1"/>
    <col min="12295" max="12295" width="9.140625" style="286"/>
    <col min="12296" max="12296" width="16.7109375" style="286" customWidth="1"/>
    <col min="12297" max="12297" width="9.85546875" style="286" customWidth="1"/>
    <col min="12298" max="12298" width="2.5703125" style="286" bestFit="1" customWidth="1"/>
    <col min="12299" max="12299" width="9.140625" style="286"/>
    <col min="12300" max="12300" width="9" style="286" customWidth="1"/>
    <col min="12301" max="12540" width="9.140625" style="286"/>
    <col min="12541" max="12541" width="5.5703125" style="286" customWidth="1"/>
    <col min="12542" max="12542" width="44.7109375" style="286" customWidth="1"/>
    <col min="12543" max="12543" width="6.7109375" style="286" customWidth="1"/>
    <col min="12544" max="12544" width="7.5703125" style="286" customWidth="1"/>
    <col min="12545" max="12545" width="3" style="286" customWidth="1"/>
    <col min="12546" max="12546" width="20" style="286" customWidth="1"/>
    <col min="12547" max="12547" width="20.42578125" style="286" customWidth="1"/>
    <col min="12548" max="12548" width="19.42578125" style="286" customWidth="1"/>
    <col min="12549" max="12549" width="11" style="286" customWidth="1"/>
    <col min="12550" max="12550" width="10.140625" style="286" customWidth="1"/>
    <col min="12551" max="12551" width="9.140625" style="286"/>
    <col min="12552" max="12552" width="16.7109375" style="286" customWidth="1"/>
    <col min="12553" max="12553" width="9.85546875" style="286" customWidth="1"/>
    <col min="12554" max="12554" width="2.5703125" style="286" bestFit="1" customWidth="1"/>
    <col min="12555" max="12555" width="9.140625" style="286"/>
    <col min="12556" max="12556" width="9" style="286" customWidth="1"/>
    <col min="12557" max="12796" width="9.140625" style="286"/>
    <col min="12797" max="12797" width="5.5703125" style="286" customWidth="1"/>
    <col min="12798" max="12798" width="44.7109375" style="286" customWidth="1"/>
    <col min="12799" max="12799" width="6.7109375" style="286" customWidth="1"/>
    <col min="12800" max="12800" width="7.5703125" style="286" customWidth="1"/>
    <col min="12801" max="12801" width="3" style="286" customWidth="1"/>
    <col min="12802" max="12802" width="20" style="286" customWidth="1"/>
    <col min="12803" max="12803" width="20.42578125" style="286" customWidth="1"/>
    <col min="12804" max="12804" width="19.42578125" style="286" customWidth="1"/>
    <col min="12805" max="12805" width="11" style="286" customWidth="1"/>
    <col min="12806" max="12806" width="10.140625" style="286" customWidth="1"/>
    <col min="12807" max="12807" width="9.140625" style="286"/>
    <col min="12808" max="12808" width="16.7109375" style="286" customWidth="1"/>
    <col min="12809" max="12809" width="9.85546875" style="286" customWidth="1"/>
    <col min="12810" max="12810" width="2.5703125" style="286" bestFit="1" customWidth="1"/>
    <col min="12811" max="12811" width="9.140625" style="286"/>
    <col min="12812" max="12812" width="9" style="286" customWidth="1"/>
    <col min="12813" max="13052" width="9.140625" style="286"/>
    <col min="13053" max="13053" width="5.5703125" style="286" customWidth="1"/>
    <col min="13054" max="13054" width="44.7109375" style="286" customWidth="1"/>
    <col min="13055" max="13055" width="6.7109375" style="286" customWidth="1"/>
    <col min="13056" max="13056" width="7.5703125" style="286" customWidth="1"/>
    <col min="13057" max="13057" width="3" style="286" customWidth="1"/>
    <col min="13058" max="13058" width="20" style="286" customWidth="1"/>
    <col min="13059" max="13059" width="20.42578125" style="286" customWidth="1"/>
    <col min="13060" max="13060" width="19.42578125" style="286" customWidth="1"/>
    <col min="13061" max="13061" width="11" style="286" customWidth="1"/>
    <col min="13062" max="13062" width="10.140625" style="286" customWidth="1"/>
    <col min="13063" max="13063" width="9.140625" style="286"/>
    <col min="13064" max="13064" width="16.7109375" style="286" customWidth="1"/>
    <col min="13065" max="13065" width="9.85546875" style="286" customWidth="1"/>
    <col min="13066" max="13066" width="2.5703125" style="286" bestFit="1" customWidth="1"/>
    <col min="13067" max="13067" width="9.140625" style="286"/>
    <col min="13068" max="13068" width="9" style="286" customWidth="1"/>
    <col min="13069" max="13308" width="9.140625" style="286"/>
    <col min="13309" max="13309" width="5.5703125" style="286" customWidth="1"/>
    <col min="13310" max="13310" width="44.7109375" style="286" customWidth="1"/>
    <col min="13311" max="13311" width="6.7109375" style="286" customWidth="1"/>
    <col min="13312" max="13312" width="7.5703125" style="286" customWidth="1"/>
    <col min="13313" max="13313" width="3" style="286" customWidth="1"/>
    <col min="13314" max="13314" width="20" style="286" customWidth="1"/>
    <col min="13315" max="13315" width="20.42578125" style="286" customWidth="1"/>
    <col min="13316" max="13316" width="19.42578125" style="286" customWidth="1"/>
    <col min="13317" max="13317" width="11" style="286" customWidth="1"/>
    <col min="13318" max="13318" width="10.140625" style="286" customWidth="1"/>
    <col min="13319" max="13319" width="9.140625" style="286"/>
    <col min="13320" max="13320" width="16.7109375" style="286" customWidth="1"/>
    <col min="13321" max="13321" width="9.85546875" style="286" customWidth="1"/>
    <col min="13322" max="13322" width="2.5703125" style="286" bestFit="1" customWidth="1"/>
    <col min="13323" max="13323" width="9.140625" style="286"/>
    <col min="13324" max="13324" width="9" style="286" customWidth="1"/>
    <col min="13325" max="13564" width="9.140625" style="286"/>
    <col min="13565" max="13565" width="5.5703125" style="286" customWidth="1"/>
    <col min="13566" max="13566" width="44.7109375" style="286" customWidth="1"/>
    <col min="13567" max="13567" width="6.7109375" style="286" customWidth="1"/>
    <col min="13568" max="13568" width="7.5703125" style="286" customWidth="1"/>
    <col min="13569" max="13569" width="3" style="286" customWidth="1"/>
    <col min="13570" max="13570" width="20" style="286" customWidth="1"/>
    <col min="13571" max="13571" width="20.42578125" style="286" customWidth="1"/>
    <col min="13572" max="13572" width="19.42578125" style="286" customWidth="1"/>
    <col min="13573" max="13573" width="11" style="286" customWidth="1"/>
    <col min="13574" max="13574" width="10.140625" style="286" customWidth="1"/>
    <col min="13575" max="13575" width="9.140625" style="286"/>
    <col min="13576" max="13576" width="16.7109375" style="286" customWidth="1"/>
    <col min="13577" max="13577" width="9.85546875" style="286" customWidth="1"/>
    <col min="13578" max="13578" width="2.5703125" style="286" bestFit="1" customWidth="1"/>
    <col min="13579" max="13579" width="9.140625" style="286"/>
    <col min="13580" max="13580" width="9" style="286" customWidth="1"/>
    <col min="13581" max="13820" width="9.140625" style="286"/>
    <col min="13821" max="13821" width="5.5703125" style="286" customWidth="1"/>
    <col min="13822" max="13822" width="44.7109375" style="286" customWidth="1"/>
    <col min="13823" max="13823" width="6.7109375" style="286" customWidth="1"/>
    <col min="13824" max="13824" width="7.5703125" style="286" customWidth="1"/>
    <col min="13825" max="13825" width="3" style="286" customWidth="1"/>
    <col min="13826" max="13826" width="20" style="286" customWidth="1"/>
    <col min="13827" max="13827" width="20.42578125" style="286" customWidth="1"/>
    <col min="13828" max="13828" width="19.42578125" style="286" customWidth="1"/>
    <col min="13829" max="13829" width="11" style="286" customWidth="1"/>
    <col min="13830" max="13830" width="10.140625" style="286" customWidth="1"/>
    <col min="13831" max="13831" width="9.140625" style="286"/>
    <col min="13832" max="13832" width="16.7109375" style="286" customWidth="1"/>
    <col min="13833" max="13833" width="9.85546875" style="286" customWidth="1"/>
    <col min="13834" max="13834" width="2.5703125" style="286" bestFit="1" customWidth="1"/>
    <col min="13835" max="13835" width="9.140625" style="286"/>
    <col min="13836" max="13836" width="9" style="286" customWidth="1"/>
    <col min="13837" max="14076" width="9.140625" style="286"/>
    <col min="14077" max="14077" width="5.5703125" style="286" customWidth="1"/>
    <col min="14078" max="14078" width="44.7109375" style="286" customWidth="1"/>
    <col min="14079" max="14079" width="6.7109375" style="286" customWidth="1"/>
    <col min="14080" max="14080" width="7.5703125" style="286" customWidth="1"/>
    <col min="14081" max="14081" width="3" style="286" customWidth="1"/>
    <col min="14082" max="14082" width="20" style="286" customWidth="1"/>
    <col min="14083" max="14083" width="20.42578125" style="286" customWidth="1"/>
    <col min="14084" max="14084" width="19.42578125" style="286" customWidth="1"/>
    <col min="14085" max="14085" width="11" style="286" customWidth="1"/>
    <col min="14086" max="14086" width="10.140625" style="286" customWidth="1"/>
    <col min="14087" max="14087" width="9.140625" style="286"/>
    <col min="14088" max="14088" width="16.7109375" style="286" customWidth="1"/>
    <col min="14089" max="14089" width="9.85546875" style="286" customWidth="1"/>
    <col min="14090" max="14090" width="2.5703125" style="286" bestFit="1" customWidth="1"/>
    <col min="14091" max="14091" width="9.140625" style="286"/>
    <col min="14092" max="14092" width="9" style="286" customWidth="1"/>
    <col min="14093" max="14332" width="9.140625" style="286"/>
    <col min="14333" max="14333" width="5.5703125" style="286" customWidth="1"/>
    <col min="14334" max="14334" width="44.7109375" style="286" customWidth="1"/>
    <col min="14335" max="14335" width="6.7109375" style="286" customWidth="1"/>
    <col min="14336" max="14336" width="7.5703125" style="286" customWidth="1"/>
    <col min="14337" max="14337" width="3" style="286" customWidth="1"/>
    <col min="14338" max="14338" width="20" style="286" customWidth="1"/>
    <col min="14339" max="14339" width="20.42578125" style="286" customWidth="1"/>
    <col min="14340" max="14340" width="19.42578125" style="286" customWidth="1"/>
    <col min="14341" max="14341" width="11" style="286" customWidth="1"/>
    <col min="14342" max="14342" width="10.140625" style="286" customWidth="1"/>
    <col min="14343" max="14343" width="9.140625" style="286"/>
    <col min="14344" max="14344" width="16.7109375" style="286" customWidth="1"/>
    <col min="14345" max="14345" width="9.85546875" style="286" customWidth="1"/>
    <col min="14346" max="14346" width="2.5703125" style="286" bestFit="1" customWidth="1"/>
    <col min="14347" max="14347" width="9.140625" style="286"/>
    <col min="14348" max="14348" width="9" style="286" customWidth="1"/>
    <col min="14349" max="14588" width="9.140625" style="286"/>
    <col min="14589" max="14589" width="5.5703125" style="286" customWidth="1"/>
    <col min="14590" max="14590" width="44.7109375" style="286" customWidth="1"/>
    <col min="14591" max="14591" width="6.7109375" style="286" customWidth="1"/>
    <col min="14592" max="14592" width="7.5703125" style="286" customWidth="1"/>
    <col min="14593" max="14593" width="3" style="286" customWidth="1"/>
    <col min="14594" max="14594" width="20" style="286" customWidth="1"/>
    <col min="14595" max="14595" width="20.42578125" style="286" customWidth="1"/>
    <col min="14596" max="14596" width="19.42578125" style="286" customWidth="1"/>
    <col min="14597" max="14597" width="11" style="286" customWidth="1"/>
    <col min="14598" max="14598" width="10.140625" style="286" customWidth="1"/>
    <col min="14599" max="14599" width="9.140625" style="286"/>
    <col min="14600" max="14600" width="16.7109375" style="286" customWidth="1"/>
    <col min="14601" max="14601" width="9.85546875" style="286" customWidth="1"/>
    <col min="14602" max="14602" width="2.5703125" style="286" bestFit="1" customWidth="1"/>
    <col min="14603" max="14603" width="9.140625" style="286"/>
    <col min="14604" max="14604" width="9" style="286" customWidth="1"/>
    <col min="14605" max="14844" width="9.140625" style="286"/>
    <col min="14845" max="14845" width="5.5703125" style="286" customWidth="1"/>
    <col min="14846" max="14846" width="44.7109375" style="286" customWidth="1"/>
    <col min="14847" max="14847" width="6.7109375" style="286" customWidth="1"/>
    <col min="14848" max="14848" width="7.5703125" style="286" customWidth="1"/>
    <col min="14849" max="14849" width="3" style="286" customWidth="1"/>
    <col min="14850" max="14850" width="20" style="286" customWidth="1"/>
    <col min="14851" max="14851" width="20.42578125" style="286" customWidth="1"/>
    <col min="14852" max="14852" width="19.42578125" style="286" customWidth="1"/>
    <col min="14853" max="14853" width="11" style="286" customWidth="1"/>
    <col min="14854" max="14854" width="10.140625" style="286" customWidth="1"/>
    <col min="14855" max="14855" width="9.140625" style="286"/>
    <col min="14856" max="14856" width="16.7109375" style="286" customWidth="1"/>
    <col min="14857" max="14857" width="9.85546875" style="286" customWidth="1"/>
    <col min="14858" max="14858" width="2.5703125" style="286" bestFit="1" customWidth="1"/>
    <col min="14859" max="14859" width="9.140625" style="286"/>
    <col min="14860" max="14860" width="9" style="286" customWidth="1"/>
    <col min="14861" max="15100" width="9.140625" style="286"/>
    <col min="15101" max="15101" width="5.5703125" style="286" customWidth="1"/>
    <col min="15102" max="15102" width="44.7109375" style="286" customWidth="1"/>
    <col min="15103" max="15103" width="6.7109375" style="286" customWidth="1"/>
    <col min="15104" max="15104" width="7.5703125" style="286" customWidth="1"/>
    <col min="15105" max="15105" width="3" style="286" customWidth="1"/>
    <col min="15106" max="15106" width="20" style="286" customWidth="1"/>
    <col min="15107" max="15107" width="20.42578125" style="286" customWidth="1"/>
    <col min="15108" max="15108" width="19.42578125" style="286" customWidth="1"/>
    <col min="15109" max="15109" width="11" style="286" customWidth="1"/>
    <col min="15110" max="15110" width="10.140625" style="286" customWidth="1"/>
    <col min="15111" max="15111" width="9.140625" style="286"/>
    <col min="15112" max="15112" width="16.7109375" style="286" customWidth="1"/>
    <col min="15113" max="15113" width="9.85546875" style="286" customWidth="1"/>
    <col min="15114" max="15114" width="2.5703125" style="286" bestFit="1" customWidth="1"/>
    <col min="15115" max="15115" width="9.140625" style="286"/>
    <col min="15116" max="15116" width="9" style="286" customWidth="1"/>
    <col min="15117" max="15356" width="9.140625" style="286"/>
    <col min="15357" max="15357" width="5.5703125" style="286" customWidth="1"/>
    <col min="15358" max="15358" width="44.7109375" style="286" customWidth="1"/>
    <col min="15359" max="15359" width="6.7109375" style="286" customWidth="1"/>
    <col min="15360" max="15360" width="7.5703125" style="286" customWidth="1"/>
    <col min="15361" max="15361" width="3" style="286" customWidth="1"/>
    <col min="15362" max="15362" width="20" style="286" customWidth="1"/>
    <col min="15363" max="15363" width="20.42578125" style="286" customWidth="1"/>
    <col min="15364" max="15364" width="19.42578125" style="286" customWidth="1"/>
    <col min="15365" max="15365" width="11" style="286" customWidth="1"/>
    <col min="15366" max="15366" width="10.140625" style="286" customWidth="1"/>
    <col min="15367" max="15367" width="9.140625" style="286"/>
    <col min="15368" max="15368" width="16.7109375" style="286" customWidth="1"/>
    <col min="15369" max="15369" width="9.85546875" style="286" customWidth="1"/>
    <col min="15370" max="15370" width="2.5703125" style="286" bestFit="1" customWidth="1"/>
    <col min="15371" max="15371" width="9.140625" style="286"/>
    <col min="15372" max="15372" width="9" style="286" customWidth="1"/>
    <col min="15373" max="15612" width="9.140625" style="286"/>
    <col min="15613" max="15613" width="5.5703125" style="286" customWidth="1"/>
    <col min="15614" max="15614" width="44.7109375" style="286" customWidth="1"/>
    <col min="15615" max="15615" width="6.7109375" style="286" customWidth="1"/>
    <col min="15616" max="15616" width="7.5703125" style="286" customWidth="1"/>
    <col min="15617" max="15617" width="3" style="286" customWidth="1"/>
    <col min="15618" max="15618" width="20" style="286" customWidth="1"/>
    <col min="15619" max="15619" width="20.42578125" style="286" customWidth="1"/>
    <col min="15620" max="15620" width="19.42578125" style="286" customWidth="1"/>
    <col min="15621" max="15621" width="11" style="286" customWidth="1"/>
    <col min="15622" max="15622" width="10.140625" style="286" customWidth="1"/>
    <col min="15623" max="15623" width="9.140625" style="286"/>
    <col min="15624" max="15624" width="16.7109375" style="286" customWidth="1"/>
    <col min="15625" max="15625" width="9.85546875" style="286" customWidth="1"/>
    <col min="15626" max="15626" width="2.5703125" style="286" bestFit="1" customWidth="1"/>
    <col min="15627" max="15627" width="9.140625" style="286"/>
    <col min="15628" max="15628" width="9" style="286" customWidth="1"/>
    <col min="15629" max="15868" width="9.140625" style="286"/>
    <col min="15869" max="15869" width="5.5703125" style="286" customWidth="1"/>
    <col min="15870" max="15870" width="44.7109375" style="286" customWidth="1"/>
    <col min="15871" max="15871" width="6.7109375" style="286" customWidth="1"/>
    <col min="15872" max="15872" width="7.5703125" style="286" customWidth="1"/>
    <col min="15873" max="15873" width="3" style="286" customWidth="1"/>
    <col min="15874" max="15874" width="20" style="286" customWidth="1"/>
    <col min="15875" max="15875" width="20.42578125" style="286" customWidth="1"/>
    <col min="15876" max="15876" width="19.42578125" style="286" customWidth="1"/>
    <col min="15877" max="15877" width="11" style="286" customWidth="1"/>
    <col min="15878" max="15878" width="10.140625" style="286" customWidth="1"/>
    <col min="15879" max="15879" width="9.140625" style="286"/>
    <col min="15880" max="15880" width="16.7109375" style="286" customWidth="1"/>
    <col min="15881" max="15881" width="9.85546875" style="286" customWidth="1"/>
    <col min="15882" max="15882" width="2.5703125" style="286" bestFit="1" customWidth="1"/>
    <col min="15883" max="15883" width="9.140625" style="286"/>
    <col min="15884" max="15884" width="9" style="286" customWidth="1"/>
    <col min="15885" max="16124" width="9.140625" style="286"/>
    <col min="16125" max="16125" width="5.5703125" style="286" customWidth="1"/>
    <col min="16126" max="16126" width="44.7109375" style="286" customWidth="1"/>
    <col min="16127" max="16127" width="6.7109375" style="286" customWidth="1"/>
    <col min="16128" max="16128" width="7.5703125" style="286" customWidth="1"/>
    <col min="16129" max="16129" width="3" style="286" customWidth="1"/>
    <col min="16130" max="16130" width="20" style="286" customWidth="1"/>
    <col min="16131" max="16131" width="20.42578125" style="286" customWidth="1"/>
    <col min="16132" max="16132" width="19.42578125" style="286" customWidth="1"/>
    <col min="16133" max="16133" width="11" style="286" customWidth="1"/>
    <col min="16134" max="16134" width="10.140625" style="286" customWidth="1"/>
    <col min="16135" max="16135" width="9.140625" style="286"/>
    <col min="16136" max="16136" width="16.7109375" style="286" customWidth="1"/>
    <col min="16137" max="16137" width="9.85546875" style="286" customWidth="1"/>
    <col min="16138" max="16138" width="2.5703125" style="286" bestFit="1" customWidth="1"/>
    <col min="16139" max="16139" width="9.140625" style="286"/>
    <col min="16140" max="16140" width="9" style="286" customWidth="1"/>
    <col min="16141" max="16384" width="9.140625" style="286"/>
  </cols>
  <sheetData>
    <row r="1" spans="1:12" s="1" customFormat="1" ht="18">
      <c r="A1" s="246"/>
      <c r="B1" s="246"/>
      <c r="E1" s="247"/>
      <c r="J1" s="248"/>
    </row>
    <row r="2" spans="1:12" s="1" customFormat="1" ht="18">
      <c r="B2" s="253"/>
      <c r="C2" s="246"/>
      <c r="E2" s="247"/>
      <c r="J2" s="248"/>
    </row>
    <row r="3" spans="1:12" s="62" customFormat="1" ht="18">
      <c r="A3" s="252" t="s">
        <v>709</v>
      </c>
      <c r="J3" s="291"/>
    </row>
    <row r="4" spans="1:12" s="1" customFormat="1" ht="19.5" customHeight="1">
      <c r="A4" s="393"/>
      <c r="B4" s="394"/>
      <c r="C4" s="395"/>
      <c r="D4" s="396"/>
      <c r="E4" s="396"/>
      <c r="F4" s="259" t="s">
        <v>185</v>
      </c>
      <c r="J4" s="248"/>
    </row>
    <row r="5" spans="1:12" s="1245" customFormat="1" ht="10.5" customHeight="1">
      <c r="A5" s="1229"/>
      <c r="B5" s="1230"/>
      <c r="C5" s="1231"/>
      <c r="D5" s="1232"/>
      <c r="E5" s="1232"/>
      <c r="F5" s="1236"/>
      <c r="J5" s="1246"/>
    </row>
    <row r="6" spans="1:12" s="254" customFormat="1" ht="22.5" customHeight="1">
      <c r="A6" s="246" t="s">
        <v>108</v>
      </c>
      <c r="B6" s="292"/>
      <c r="C6" s="246"/>
      <c r="D6" s="1"/>
      <c r="E6" s="247"/>
      <c r="F6" s="1"/>
    </row>
    <row r="7" spans="1:12" s="263" customFormat="1">
      <c r="A7" s="265"/>
      <c r="B7" s="266"/>
      <c r="D7" s="264"/>
      <c r="E7" s="264"/>
      <c r="F7" s="264"/>
      <c r="I7" s="254"/>
      <c r="K7" s="264"/>
      <c r="L7" s="264"/>
    </row>
    <row r="8" spans="1:12" s="267" customFormat="1" ht="15">
      <c r="A8" s="267" t="str">
        <f>+'1. Gradbena dela'!A2</f>
        <v>E1.</v>
      </c>
      <c r="B8" s="271" t="str">
        <f>+'1. Gradbena dela'!C2</f>
        <v xml:space="preserve">GRADBENA DELA </v>
      </c>
      <c r="D8" s="269"/>
      <c r="F8" s="270">
        <f>'1. Gradbena dela'!G33</f>
        <v>0</v>
      </c>
    </row>
    <row r="9" spans="1:12" s="254" customFormat="1">
      <c r="A9" s="345"/>
      <c r="B9" s="342"/>
      <c r="D9" s="397"/>
      <c r="F9" s="346"/>
    </row>
    <row r="10" spans="1:12" s="267" customFormat="1" ht="15">
      <c r="A10" s="267" t="str">
        <f>+'2.Elektromontažna dela'!A2</f>
        <v>E2.</v>
      </c>
      <c r="B10" s="271" t="str">
        <f>+'2.Elektromontažna dela'!C2</f>
        <v xml:space="preserve">ELEKTROMONTAŽNA DELA </v>
      </c>
      <c r="D10" s="269"/>
      <c r="F10" s="270">
        <f>'2.Elektromontažna dela'!G32</f>
        <v>0</v>
      </c>
    </row>
    <row r="11" spans="1:12" s="254" customFormat="1">
      <c r="A11" s="345"/>
      <c r="B11" s="342"/>
      <c r="D11" s="397"/>
      <c r="F11" s="346"/>
    </row>
    <row r="12" spans="1:12" s="267" customFormat="1" ht="15">
      <c r="A12" s="44"/>
      <c r="B12" s="269" t="s">
        <v>3574</v>
      </c>
      <c r="D12" s="269" t="s">
        <v>710</v>
      </c>
      <c r="F12" s="270">
        <f>SUM(F8:F11)</f>
        <v>0</v>
      </c>
    </row>
    <row r="13" spans="1:12" s="252" customFormat="1" ht="12">
      <c r="B13" s="276"/>
      <c r="D13" s="277"/>
    </row>
    <row r="14" spans="1:12" s="3" customFormat="1" ht="12">
      <c r="B14" s="284"/>
      <c r="D14" s="285"/>
    </row>
    <row r="15" spans="1:12" s="3" customFormat="1" ht="12">
      <c r="B15" s="284"/>
      <c r="D15" s="285"/>
    </row>
    <row r="16" spans="1:12" s="3" customFormat="1" ht="12">
      <c r="B16" s="284"/>
      <c r="D16" s="285"/>
    </row>
    <row r="17" spans="1:4" s="3" customFormat="1">
      <c r="A17" s="388" t="s">
        <v>922</v>
      </c>
      <c r="B17" s="1047"/>
      <c r="D17" s="285"/>
    </row>
    <row r="18" spans="1:4" s="3" customFormat="1" ht="18">
      <c r="A18" s="246"/>
      <c r="B18" s="292"/>
      <c r="D18" s="285"/>
    </row>
    <row r="19" spans="1:4" s="3" customFormat="1" ht="36">
      <c r="A19" s="400">
        <f>COUNT($A$4:A18)+1</f>
        <v>1</v>
      </c>
      <c r="B19" s="401" t="s">
        <v>897</v>
      </c>
      <c r="D19" s="285"/>
    </row>
    <row r="20" spans="1:4" s="3" customFormat="1" ht="36">
      <c r="A20" s="400">
        <f>COUNT($A$3:A19)+1</f>
        <v>2</v>
      </c>
      <c r="B20" s="138" t="s">
        <v>61</v>
      </c>
      <c r="D20" s="285"/>
    </row>
    <row r="21" spans="1:4" s="3" customFormat="1" ht="84">
      <c r="A21" s="400">
        <f>COUNT($A$3:A20)+1</f>
        <v>3</v>
      </c>
      <c r="B21" s="404" t="s">
        <v>3575</v>
      </c>
      <c r="D21" s="285"/>
    </row>
    <row r="22" spans="1:4" s="3" customFormat="1" ht="48">
      <c r="A22" s="400">
        <f>COUNT($A$3:A21)+1</f>
        <v>4</v>
      </c>
      <c r="B22" s="138" t="s">
        <v>899</v>
      </c>
      <c r="D22" s="285"/>
    </row>
    <row r="23" spans="1:4" s="3" customFormat="1" ht="60">
      <c r="A23" s="400">
        <f>COUNT($A$3:A22)+1</f>
        <v>5</v>
      </c>
      <c r="B23" s="138" t="s">
        <v>712</v>
      </c>
      <c r="D23" s="285"/>
    </row>
    <row r="24" spans="1:4" s="3" customFormat="1" ht="36">
      <c r="A24" s="400">
        <f>COUNT($A$3:A23)+1</f>
        <v>6</v>
      </c>
      <c r="B24" s="294" t="s">
        <v>95</v>
      </c>
      <c r="D24" s="285"/>
    </row>
    <row r="25" spans="1:4" s="3" customFormat="1" ht="24">
      <c r="A25" s="400">
        <f>COUNT($A$3:A24)+1</f>
        <v>7</v>
      </c>
      <c r="B25" s="294" t="s">
        <v>713</v>
      </c>
      <c r="D25" s="285"/>
    </row>
    <row r="26" spans="1:4" s="3" customFormat="1" ht="36">
      <c r="A26" s="400">
        <f>COUNT($A$3:A25)+1</f>
        <v>8</v>
      </c>
      <c r="B26" s="294" t="s">
        <v>714</v>
      </c>
      <c r="D26" s="285"/>
    </row>
    <row r="27" spans="1:4" s="3" customFormat="1" ht="24">
      <c r="A27" s="400">
        <f>COUNT($A$3:A26)+1</f>
        <v>9</v>
      </c>
      <c r="B27" s="294" t="s">
        <v>59</v>
      </c>
      <c r="D27" s="285"/>
    </row>
    <row r="28" spans="1:4" s="3" customFormat="1" ht="36">
      <c r="A28" s="400">
        <f>COUNT($A$3:A27)+1</f>
        <v>10</v>
      </c>
      <c r="B28" s="294" t="s">
        <v>60</v>
      </c>
      <c r="D28" s="285"/>
    </row>
    <row r="29" spans="1:4" s="3" customFormat="1" ht="24">
      <c r="A29" s="400"/>
      <c r="B29" s="294" t="s">
        <v>900</v>
      </c>
      <c r="D29" s="285"/>
    </row>
    <row r="30" spans="1:4" s="3" customFormat="1" ht="36">
      <c r="A30" s="400"/>
      <c r="B30" s="294" t="s">
        <v>716</v>
      </c>
      <c r="D30" s="285"/>
    </row>
    <row r="31" spans="1:4" s="3" customFormat="1" ht="36">
      <c r="A31" s="400"/>
      <c r="B31" s="294" t="s">
        <v>717</v>
      </c>
      <c r="D31" s="285"/>
    </row>
    <row r="32" spans="1:4" s="3" customFormat="1" ht="36">
      <c r="A32" s="405"/>
      <c r="B32" s="294" t="s">
        <v>718</v>
      </c>
      <c r="D32" s="285"/>
    </row>
    <row r="33" spans="1:4" s="3" customFormat="1" ht="48">
      <c r="A33" s="400"/>
      <c r="B33" s="294" t="s">
        <v>887</v>
      </c>
      <c r="D33" s="285"/>
    </row>
    <row r="34" spans="1:4" s="3" customFormat="1" ht="36">
      <c r="A34" s="405"/>
      <c r="B34" s="294" t="s">
        <v>719</v>
      </c>
      <c r="D34" s="285"/>
    </row>
    <row r="35" spans="1:4" s="3" customFormat="1" ht="48">
      <c r="A35" s="400"/>
      <c r="B35" s="294" t="s">
        <v>720</v>
      </c>
      <c r="D35" s="285"/>
    </row>
    <row r="36" spans="1:4" s="3" customFormat="1" ht="36">
      <c r="A36" s="400"/>
      <c r="B36" s="294" t="s">
        <v>721</v>
      </c>
      <c r="D36" s="285"/>
    </row>
    <row r="37" spans="1:4" s="3" customFormat="1" ht="36">
      <c r="A37" s="400"/>
      <c r="B37" s="294" t="s">
        <v>722</v>
      </c>
      <c r="D37" s="285"/>
    </row>
    <row r="38" spans="1:4" s="3" customFormat="1" ht="24">
      <c r="A38" s="400"/>
      <c r="B38" s="294" t="s">
        <v>723</v>
      </c>
      <c r="D38" s="285"/>
    </row>
    <row r="39" spans="1:4" s="3" customFormat="1" ht="12">
      <c r="A39" s="400"/>
      <c r="B39" s="294" t="s">
        <v>724</v>
      </c>
      <c r="D39" s="285"/>
    </row>
    <row r="40" spans="1:4" s="3" customFormat="1" ht="24">
      <c r="A40" s="400"/>
      <c r="B40" s="294" t="s">
        <v>725</v>
      </c>
      <c r="D40" s="285"/>
    </row>
    <row r="41" spans="1:4" s="3" customFormat="1" ht="12">
      <c r="B41" s="284"/>
      <c r="D41" s="285"/>
    </row>
    <row r="42" spans="1:4" s="3" customFormat="1" ht="12">
      <c r="B42" s="284"/>
      <c r="D42" s="285"/>
    </row>
    <row r="43" spans="1:4" s="3" customFormat="1" ht="12">
      <c r="B43" s="284"/>
      <c r="D43" s="285"/>
    </row>
    <row r="44" spans="1:4" s="3" customFormat="1" ht="12">
      <c r="B44" s="284"/>
      <c r="D44" s="285"/>
    </row>
    <row r="45" spans="1:4" s="3" customFormat="1" ht="12">
      <c r="B45" s="284"/>
      <c r="D45" s="285"/>
    </row>
    <row r="46" spans="1:4" s="3" customFormat="1" ht="12">
      <c r="B46" s="284"/>
      <c r="D46" s="285"/>
    </row>
    <row r="47" spans="1:4" s="3" customFormat="1" ht="12">
      <c r="B47" s="284"/>
      <c r="D47" s="285"/>
    </row>
    <row r="48" spans="1:4" s="3" customFormat="1" ht="12">
      <c r="B48" s="284"/>
      <c r="D48" s="285"/>
    </row>
    <row r="49" spans="2:4" s="3" customFormat="1" ht="12">
      <c r="B49" s="284"/>
      <c r="D49" s="285"/>
    </row>
    <row r="50" spans="2:4" s="3" customFormat="1" ht="12">
      <c r="B50" s="284"/>
      <c r="D50" s="285"/>
    </row>
    <row r="51" spans="2:4" s="3" customFormat="1" ht="12">
      <c r="B51" s="284"/>
      <c r="D51" s="285"/>
    </row>
    <row r="52" spans="2:4" s="3" customFormat="1" ht="12">
      <c r="B52" s="284"/>
      <c r="D52" s="285"/>
    </row>
    <row r="53" spans="2:4" s="3" customFormat="1" ht="12">
      <c r="B53" s="284"/>
      <c r="D53" s="285"/>
    </row>
    <row r="54" spans="2:4" s="3" customFormat="1" ht="12">
      <c r="B54" s="284"/>
      <c r="D54" s="285"/>
    </row>
    <row r="55" spans="2:4" s="3" customFormat="1" ht="12">
      <c r="B55" s="284"/>
      <c r="D55" s="285"/>
    </row>
    <row r="56" spans="2:4" s="3" customFormat="1" ht="12">
      <c r="B56" s="284"/>
      <c r="D56" s="285"/>
    </row>
    <row r="57" spans="2:4" s="3" customFormat="1" ht="12">
      <c r="B57" s="284"/>
      <c r="D57" s="285"/>
    </row>
    <row r="58" spans="2:4" s="3" customFormat="1" ht="12">
      <c r="B58" s="284"/>
      <c r="D58" s="285"/>
    </row>
    <row r="59" spans="2:4" s="3" customFormat="1" ht="12">
      <c r="B59" s="284"/>
      <c r="D59" s="285"/>
    </row>
    <row r="60" spans="2:4" s="3" customFormat="1" ht="12">
      <c r="B60" s="284"/>
      <c r="D60" s="285"/>
    </row>
    <row r="61" spans="2:4" s="3" customFormat="1" ht="12">
      <c r="B61" s="284"/>
      <c r="D61" s="285"/>
    </row>
    <row r="62" spans="2:4" s="3" customFormat="1" ht="12">
      <c r="B62" s="284"/>
      <c r="D62" s="285"/>
    </row>
    <row r="63" spans="2:4" s="3" customFormat="1" ht="12">
      <c r="B63" s="284"/>
      <c r="D63" s="285"/>
    </row>
    <row r="64" spans="2:4" s="3" customFormat="1" ht="12">
      <c r="B64" s="284"/>
      <c r="D64" s="285"/>
    </row>
    <row r="65" spans="2:4" s="3" customFormat="1" ht="12">
      <c r="B65" s="284"/>
      <c r="D65" s="285"/>
    </row>
    <row r="66" spans="2:4" s="3" customFormat="1" ht="12">
      <c r="B66" s="284"/>
      <c r="D66" s="285"/>
    </row>
    <row r="67" spans="2:4" s="3" customFormat="1" ht="12">
      <c r="B67" s="284"/>
      <c r="D67" s="285"/>
    </row>
    <row r="68" spans="2:4" s="3" customFormat="1" ht="12">
      <c r="B68" s="284"/>
      <c r="D68" s="285"/>
    </row>
    <row r="69" spans="2:4" s="3" customFormat="1" ht="12">
      <c r="B69" s="284"/>
      <c r="D69" s="285"/>
    </row>
    <row r="70" spans="2:4" s="3" customFormat="1" ht="12">
      <c r="B70" s="284"/>
      <c r="D70" s="285"/>
    </row>
    <row r="71" spans="2:4" s="3" customFormat="1" ht="12">
      <c r="B71" s="284"/>
      <c r="D71" s="285"/>
    </row>
    <row r="72" spans="2:4" s="3" customFormat="1" ht="12">
      <c r="B72" s="284"/>
      <c r="D72" s="285"/>
    </row>
    <row r="73" spans="2:4" s="3" customFormat="1" ht="12">
      <c r="B73" s="284"/>
      <c r="D73" s="285"/>
    </row>
    <row r="74" spans="2:4" s="3" customFormat="1" ht="12">
      <c r="B74" s="284"/>
      <c r="D74" s="285"/>
    </row>
    <row r="75" spans="2:4" s="3" customFormat="1" ht="12">
      <c r="B75" s="284"/>
      <c r="D75" s="285"/>
    </row>
    <row r="76" spans="2:4" s="3" customFormat="1" ht="12">
      <c r="B76" s="284"/>
      <c r="D76" s="285"/>
    </row>
    <row r="77" spans="2:4" s="3" customFormat="1" ht="12">
      <c r="B77" s="284"/>
      <c r="D77" s="285"/>
    </row>
    <row r="78" spans="2:4" s="3" customFormat="1" ht="12">
      <c r="B78" s="284"/>
      <c r="D78" s="285"/>
    </row>
    <row r="79" spans="2:4" s="3" customFormat="1" ht="12">
      <c r="B79" s="284"/>
      <c r="D79" s="285"/>
    </row>
    <row r="80" spans="2:4" s="3" customFormat="1" ht="12">
      <c r="B80" s="284"/>
      <c r="D80" s="285"/>
    </row>
    <row r="81" spans="2:4" s="3" customFormat="1" ht="12">
      <c r="B81" s="284"/>
      <c r="D81" s="285"/>
    </row>
    <row r="82" spans="2:4" s="3" customFormat="1" ht="12">
      <c r="B82" s="284"/>
      <c r="D82" s="285"/>
    </row>
    <row r="83" spans="2:4" s="3" customFormat="1" ht="12">
      <c r="B83" s="284"/>
      <c r="D83" s="285"/>
    </row>
    <row r="84" spans="2:4" s="3" customFormat="1" ht="12">
      <c r="B84" s="284"/>
      <c r="D84" s="285"/>
    </row>
    <row r="85" spans="2:4" s="3" customFormat="1" ht="12">
      <c r="B85" s="284"/>
      <c r="D85" s="285"/>
    </row>
    <row r="86" spans="2:4" s="3" customFormat="1" ht="12">
      <c r="B86" s="284"/>
      <c r="D86" s="285"/>
    </row>
    <row r="87" spans="2:4" s="3" customFormat="1" ht="12">
      <c r="B87" s="284"/>
      <c r="D87" s="285"/>
    </row>
    <row r="88" spans="2:4" s="3" customFormat="1" ht="12">
      <c r="B88" s="284"/>
      <c r="D88" s="285"/>
    </row>
    <row r="89" spans="2:4" s="3" customFormat="1" ht="12">
      <c r="B89" s="284"/>
      <c r="D89" s="285"/>
    </row>
    <row r="90" spans="2:4" s="3" customFormat="1" ht="12">
      <c r="B90" s="284"/>
      <c r="D90" s="285"/>
    </row>
    <row r="91" spans="2:4" s="3" customFormat="1" ht="12">
      <c r="B91" s="284"/>
      <c r="D91" s="285"/>
    </row>
    <row r="92" spans="2:4" s="3" customFormat="1" ht="12">
      <c r="B92" s="284"/>
      <c r="D92" s="285"/>
    </row>
    <row r="93" spans="2:4" s="3" customFormat="1" ht="12">
      <c r="B93" s="284"/>
      <c r="D93" s="285"/>
    </row>
    <row r="94" spans="2:4" s="3" customFormat="1" ht="12">
      <c r="B94" s="284"/>
      <c r="D94" s="285"/>
    </row>
    <row r="95" spans="2:4" s="3" customFormat="1" ht="12">
      <c r="B95" s="284"/>
      <c r="D95" s="285"/>
    </row>
    <row r="96" spans="2:4" s="3" customFormat="1" ht="12">
      <c r="B96" s="284"/>
      <c r="D96" s="285"/>
    </row>
    <row r="97" spans="2:4" s="3" customFormat="1" ht="12">
      <c r="B97" s="284"/>
      <c r="D97" s="285"/>
    </row>
    <row r="98" spans="2:4" s="3" customFormat="1" ht="12">
      <c r="B98" s="284"/>
      <c r="D98" s="285"/>
    </row>
    <row r="99" spans="2:4" s="3" customFormat="1" ht="12">
      <c r="B99" s="284"/>
      <c r="D99" s="285"/>
    </row>
    <row r="100" spans="2:4" s="3" customFormat="1" ht="12">
      <c r="B100" s="284"/>
      <c r="D100" s="285"/>
    </row>
    <row r="101" spans="2:4" s="3" customFormat="1" ht="12">
      <c r="B101" s="284"/>
      <c r="D101" s="285"/>
    </row>
    <row r="102" spans="2:4" s="3" customFormat="1" ht="12">
      <c r="B102" s="284"/>
      <c r="D102" s="285"/>
    </row>
    <row r="103" spans="2:4" s="3" customFormat="1" ht="12">
      <c r="B103" s="284"/>
      <c r="D103" s="285"/>
    </row>
    <row r="104" spans="2:4" s="3" customFormat="1" ht="12">
      <c r="B104" s="284"/>
      <c r="D104" s="285"/>
    </row>
    <row r="105" spans="2:4" s="3" customFormat="1" ht="12">
      <c r="B105" s="284"/>
      <c r="D105" s="285"/>
    </row>
    <row r="106" spans="2:4" s="3" customFormat="1" ht="12">
      <c r="B106" s="284"/>
      <c r="D106" s="285"/>
    </row>
    <row r="107" spans="2:4" s="3" customFormat="1" ht="12">
      <c r="B107" s="284"/>
      <c r="D107" s="285"/>
    </row>
    <row r="108" spans="2:4" s="3" customFormat="1" ht="12">
      <c r="B108" s="284"/>
      <c r="D108" s="285"/>
    </row>
    <row r="109" spans="2:4" s="3" customFormat="1" ht="12">
      <c r="B109" s="284"/>
      <c r="D109" s="285"/>
    </row>
    <row r="110" spans="2:4" s="3" customFormat="1" ht="12">
      <c r="B110" s="284"/>
      <c r="D110" s="285"/>
    </row>
    <row r="111" spans="2:4" s="3" customFormat="1" ht="12">
      <c r="B111" s="284"/>
      <c r="D111" s="285"/>
    </row>
    <row r="112" spans="2:4" s="3" customFormat="1" ht="12">
      <c r="B112" s="284"/>
      <c r="D112" s="285"/>
    </row>
  </sheetData>
  <pageMargins left="0.98425196850393704" right="0.39370078740157483" top="0.98425196850393704" bottom="0.74803149606299213" header="0" footer="0.39370078740157483"/>
  <pageSetup paperSize="9" firstPageNumber="0" orientation="portrait" r:id="rId1"/>
  <headerFooter alignWithMargins="0">
    <oddFooter>&amp;R&amp;P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84F43-43AD-41A6-B38C-A9C27602C207}">
  <sheetPr codeName="List18">
    <tabColor rgb="FF00B050"/>
  </sheetPr>
  <dimension ref="A1:H137"/>
  <sheetViews>
    <sheetView view="pageBreakPreview" zoomScaleNormal="100" zoomScaleSheetLayoutView="100" workbookViewId="0">
      <selection activeCell="C28" sqref="C28"/>
    </sheetView>
  </sheetViews>
  <sheetFormatPr defaultColWidth="9.140625" defaultRowHeight="12.75"/>
  <cols>
    <col min="1" max="1" width="2.5703125" style="286" customWidth="1"/>
    <col min="2" max="2" width="4.42578125" style="286" customWidth="1"/>
    <col min="3" max="3" width="43.7109375" style="287" customWidth="1"/>
    <col min="4" max="4" width="6.28515625" style="595" customWidth="1"/>
    <col min="5" max="5" width="7.5703125" style="656" customWidth="1"/>
    <col min="6" max="6" width="9.5703125" style="595" customWidth="1"/>
    <col min="7" max="7" width="13.28515625" style="595" customWidth="1"/>
    <col min="8" max="8" width="9" style="286" customWidth="1"/>
    <col min="9" max="251" width="9.140625" style="286"/>
    <col min="252" max="252" width="2.5703125" style="286" customWidth="1"/>
    <col min="253" max="253" width="4.42578125" style="286" customWidth="1"/>
    <col min="254" max="254" width="43.7109375" style="286" customWidth="1"/>
    <col min="255" max="255" width="6.28515625" style="286" customWidth="1"/>
    <col min="256" max="256" width="7.5703125" style="286" customWidth="1"/>
    <col min="257" max="257" width="9.5703125" style="286" customWidth="1"/>
    <col min="258" max="258" width="13.28515625" style="286" customWidth="1"/>
    <col min="259" max="259" width="20.42578125" style="286" customWidth="1"/>
    <col min="260" max="262" width="11.7109375" style="286" customWidth="1"/>
    <col min="263" max="263" width="9.85546875" style="286" customWidth="1"/>
    <col min="264" max="264" width="9" style="286" customWidth="1"/>
    <col min="265" max="507" width="9.140625" style="286"/>
    <col min="508" max="508" width="2.5703125" style="286" customWidth="1"/>
    <col min="509" max="509" width="4.42578125" style="286" customWidth="1"/>
    <col min="510" max="510" width="43.7109375" style="286" customWidth="1"/>
    <col min="511" max="511" width="6.28515625" style="286" customWidth="1"/>
    <col min="512" max="512" width="7.5703125" style="286" customWidth="1"/>
    <col min="513" max="513" width="9.5703125" style="286" customWidth="1"/>
    <col min="514" max="514" width="13.28515625" style="286" customWidth="1"/>
    <col min="515" max="515" width="20.42578125" style="286" customWidth="1"/>
    <col min="516" max="518" width="11.7109375" style="286" customWidth="1"/>
    <col min="519" max="519" width="9.85546875" style="286" customWidth="1"/>
    <col min="520" max="520" width="9" style="286" customWidth="1"/>
    <col min="521" max="763" width="9.140625" style="286"/>
    <col min="764" max="764" width="2.5703125" style="286" customWidth="1"/>
    <col min="765" max="765" width="4.42578125" style="286" customWidth="1"/>
    <col min="766" max="766" width="43.7109375" style="286" customWidth="1"/>
    <col min="767" max="767" width="6.28515625" style="286" customWidth="1"/>
    <col min="768" max="768" width="7.5703125" style="286" customWidth="1"/>
    <col min="769" max="769" width="9.5703125" style="286" customWidth="1"/>
    <col min="770" max="770" width="13.28515625" style="286" customWidth="1"/>
    <col min="771" max="771" width="20.42578125" style="286" customWidth="1"/>
    <col min="772" max="774" width="11.7109375" style="286" customWidth="1"/>
    <col min="775" max="775" width="9.85546875" style="286" customWidth="1"/>
    <col min="776" max="776" width="9" style="286" customWidth="1"/>
    <col min="777" max="1019" width="9.140625" style="286"/>
    <col min="1020" max="1020" width="2.5703125" style="286" customWidth="1"/>
    <col min="1021" max="1021" width="4.42578125" style="286" customWidth="1"/>
    <col min="1022" max="1022" width="43.7109375" style="286" customWidth="1"/>
    <col min="1023" max="1023" width="6.28515625" style="286" customWidth="1"/>
    <col min="1024" max="1024" width="7.5703125" style="286" customWidth="1"/>
    <col min="1025" max="1025" width="9.5703125" style="286" customWidth="1"/>
    <col min="1026" max="1026" width="13.28515625" style="286" customWidth="1"/>
    <col min="1027" max="1027" width="20.42578125" style="286" customWidth="1"/>
    <col min="1028" max="1030" width="11.7109375" style="286" customWidth="1"/>
    <col min="1031" max="1031" width="9.85546875" style="286" customWidth="1"/>
    <col min="1032" max="1032" width="9" style="286" customWidth="1"/>
    <col min="1033" max="1275" width="9.140625" style="286"/>
    <col min="1276" max="1276" width="2.5703125" style="286" customWidth="1"/>
    <col min="1277" max="1277" width="4.42578125" style="286" customWidth="1"/>
    <col min="1278" max="1278" width="43.7109375" style="286" customWidth="1"/>
    <col min="1279" max="1279" width="6.28515625" style="286" customWidth="1"/>
    <col min="1280" max="1280" width="7.5703125" style="286" customWidth="1"/>
    <col min="1281" max="1281" width="9.5703125" style="286" customWidth="1"/>
    <col min="1282" max="1282" width="13.28515625" style="286" customWidth="1"/>
    <col min="1283" max="1283" width="20.42578125" style="286" customWidth="1"/>
    <col min="1284" max="1286" width="11.7109375" style="286" customWidth="1"/>
    <col min="1287" max="1287" width="9.85546875" style="286" customWidth="1"/>
    <col min="1288" max="1288" width="9" style="286" customWidth="1"/>
    <col min="1289" max="1531" width="9.140625" style="286"/>
    <col min="1532" max="1532" width="2.5703125" style="286" customWidth="1"/>
    <col min="1533" max="1533" width="4.42578125" style="286" customWidth="1"/>
    <col min="1534" max="1534" width="43.7109375" style="286" customWidth="1"/>
    <col min="1535" max="1535" width="6.28515625" style="286" customWidth="1"/>
    <col min="1536" max="1536" width="7.5703125" style="286" customWidth="1"/>
    <col min="1537" max="1537" width="9.5703125" style="286" customWidth="1"/>
    <col min="1538" max="1538" width="13.28515625" style="286" customWidth="1"/>
    <col min="1539" max="1539" width="20.42578125" style="286" customWidth="1"/>
    <col min="1540" max="1542" width="11.7109375" style="286" customWidth="1"/>
    <col min="1543" max="1543" width="9.85546875" style="286" customWidth="1"/>
    <col min="1544" max="1544" width="9" style="286" customWidth="1"/>
    <col min="1545" max="1787" width="9.140625" style="286"/>
    <col min="1788" max="1788" width="2.5703125" style="286" customWidth="1"/>
    <col min="1789" max="1789" width="4.42578125" style="286" customWidth="1"/>
    <col min="1790" max="1790" width="43.7109375" style="286" customWidth="1"/>
    <col min="1791" max="1791" width="6.28515625" style="286" customWidth="1"/>
    <col min="1792" max="1792" width="7.5703125" style="286" customWidth="1"/>
    <col min="1793" max="1793" width="9.5703125" style="286" customWidth="1"/>
    <col min="1794" max="1794" width="13.28515625" style="286" customWidth="1"/>
    <col min="1795" max="1795" width="20.42578125" style="286" customWidth="1"/>
    <col min="1796" max="1798" width="11.7109375" style="286" customWidth="1"/>
    <col min="1799" max="1799" width="9.85546875" style="286" customWidth="1"/>
    <col min="1800" max="1800" width="9" style="286" customWidth="1"/>
    <col min="1801" max="2043" width="9.140625" style="286"/>
    <col min="2044" max="2044" width="2.5703125" style="286" customWidth="1"/>
    <col min="2045" max="2045" width="4.42578125" style="286" customWidth="1"/>
    <col min="2046" max="2046" width="43.7109375" style="286" customWidth="1"/>
    <col min="2047" max="2047" width="6.28515625" style="286" customWidth="1"/>
    <col min="2048" max="2048" width="7.5703125" style="286" customWidth="1"/>
    <col min="2049" max="2049" width="9.5703125" style="286" customWidth="1"/>
    <col min="2050" max="2050" width="13.28515625" style="286" customWidth="1"/>
    <col min="2051" max="2051" width="20.42578125" style="286" customWidth="1"/>
    <col min="2052" max="2054" width="11.7109375" style="286" customWidth="1"/>
    <col min="2055" max="2055" width="9.85546875" style="286" customWidth="1"/>
    <col min="2056" max="2056" width="9" style="286" customWidth="1"/>
    <col min="2057" max="2299" width="9.140625" style="286"/>
    <col min="2300" max="2300" width="2.5703125" style="286" customWidth="1"/>
    <col min="2301" max="2301" width="4.42578125" style="286" customWidth="1"/>
    <col min="2302" max="2302" width="43.7109375" style="286" customWidth="1"/>
    <col min="2303" max="2303" width="6.28515625" style="286" customWidth="1"/>
    <col min="2304" max="2304" width="7.5703125" style="286" customWidth="1"/>
    <col min="2305" max="2305" width="9.5703125" style="286" customWidth="1"/>
    <col min="2306" max="2306" width="13.28515625" style="286" customWidth="1"/>
    <col min="2307" max="2307" width="20.42578125" style="286" customWidth="1"/>
    <col min="2308" max="2310" width="11.7109375" style="286" customWidth="1"/>
    <col min="2311" max="2311" width="9.85546875" style="286" customWidth="1"/>
    <col min="2312" max="2312" width="9" style="286" customWidth="1"/>
    <col min="2313" max="2555" width="9.140625" style="286"/>
    <col min="2556" max="2556" width="2.5703125" style="286" customWidth="1"/>
    <col min="2557" max="2557" width="4.42578125" style="286" customWidth="1"/>
    <col min="2558" max="2558" width="43.7109375" style="286" customWidth="1"/>
    <col min="2559" max="2559" width="6.28515625" style="286" customWidth="1"/>
    <col min="2560" max="2560" width="7.5703125" style="286" customWidth="1"/>
    <col min="2561" max="2561" width="9.5703125" style="286" customWidth="1"/>
    <col min="2562" max="2562" width="13.28515625" style="286" customWidth="1"/>
    <col min="2563" max="2563" width="20.42578125" style="286" customWidth="1"/>
    <col min="2564" max="2566" width="11.7109375" style="286" customWidth="1"/>
    <col min="2567" max="2567" width="9.85546875" style="286" customWidth="1"/>
    <col min="2568" max="2568" width="9" style="286" customWidth="1"/>
    <col min="2569" max="2811" width="9.140625" style="286"/>
    <col min="2812" max="2812" width="2.5703125" style="286" customWidth="1"/>
    <col min="2813" max="2813" width="4.42578125" style="286" customWidth="1"/>
    <col min="2814" max="2814" width="43.7109375" style="286" customWidth="1"/>
    <col min="2815" max="2815" width="6.28515625" style="286" customWidth="1"/>
    <col min="2816" max="2816" width="7.5703125" style="286" customWidth="1"/>
    <col min="2817" max="2817" width="9.5703125" style="286" customWidth="1"/>
    <col min="2818" max="2818" width="13.28515625" style="286" customWidth="1"/>
    <col min="2819" max="2819" width="20.42578125" style="286" customWidth="1"/>
    <col min="2820" max="2822" width="11.7109375" style="286" customWidth="1"/>
    <col min="2823" max="2823" width="9.85546875" style="286" customWidth="1"/>
    <col min="2824" max="2824" width="9" style="286" customWidth="1"/>
    <col min="2825" max="3067" width="9.140625" style="286"/>
    <col min="3068" max="3068" width="2.5703125" style="286" customWidth="1"/>
    <col min="3069" max="3069" width="4.42578125" style="286" customWidth="1"/>
    <col min="3070" max="3070" width="43.7109375" style="286" customWidth="1"/>
    <col min="3071" max="3071" width="6.28515625" style="286" customWidth="1"/>
    <col min="3072" max="3072" width="7.5703125" style="286" customWidth="1"/>
    <col min="3073" max="3073" width="9.5703125" style="286" customWidth="1"/>
    <col min="3074" max="3074" width="13.28515625" style="286" customWidth="1"/>
    <col min="3075" max="3075" width="20.42578125" style="286" customWidth="1"/>
    <col min="3076" max="3078" width="11.7109375" style="286" customWidth="1"/>
    <col min="3079" max="3079" width="9.85546875" style="286" customWidth="1"/>
    <col min="3080" max="3080" width="9" style="286" customWidth="1"/>
    <col min="3081" max="3323" width="9.140625" style="286"/>
    <col min="3324" max="3324" width="2.5703125" style="286" customWidth="1"/>
    <col min="3325" max="3325" width="4.42578125" style="286" customWidth="1"/>
    <col min="3326" max="3326" width="43.7109375" style="286" customWidth="1"/>
    <col min="3327" max="3327" width="6.28515625" style="286" customWidth="1"/>
    <col min="3328" max="3328" width="7.5703125" style="286" customWidth="1"/>
    <col min="3329" max="3329" width="9.5703125" style="286" customWidth="1"/>
    <col min="3330" max="3330" width="13.28515625" style="286" customWidth="1"/>
    <col min="3331" max="3331" width="20.42578125" style="286" customWidth="1"/>
    <col min="3332" max="3334" width="11.7109375" style="286" customWidth="1"/>
    <col min="3335" max="3335" width="9.85546875" style="286" customWidth="1"/>
    <col min="3336" max="3336" width="9" style="286" customWidth="1"/>
    <col min="3337" max="3579" width="9.140625" style="286"/>
    <col min="3580" max="3580" width="2.5703125" style="286" customWidth="1"/>
    <col min="3581" max="3581" width="4.42578125" style="286" customWidth="1"/>
    <col min="3582" max="3582" width="43.7109375" style="286" customWidth="1"/>
    <col min="3583" max="3583" width="6.28515625" style="286" customWidth="1"/>
    <col min="3584" max="3584" width="7.5703125" style="286" customWidth="1"/>
    <col min="3585" max="3585" width="9.5703125" style="286" customWidth="1"/>
    <col min="3586" max="3586" width="13.28515625" style="286" customWidth="1"/>
    <col min="3587" max="3587" width="20.42578125" style="286" customWidth="1"/>
    <col min="3588" max="3590" width="11.7109375" style="286" customWidth="1"/>
    <col min="3591" max="3591" width="9.85546875" style="286" customWidth="1"/>
    <col min="3592" max="3592" width="9" style="286" customWidth="1"/>
    <col min="3593" max="3835" width="9.140625" style="286"/>
    <col min="3836" max="3836" width="2.5703125" style="286" customWidth="1"/>
    <col min="3837" max="3837" width="4.42578125" style="286" customWidth="1"/>
    <col min="3838" max="3838" width="43.7109375" style="286" customWidth="1"/>
    <col min="3839" max="3839" width="6.28515625" style="286" customWidth="1"/>
    <col min="3840" max="3840" width="7.5703125" style="286" customWidth="1"/>
    <col min="3841" max="3841" width="9.5703125" style="286" customWidth="1"/>
    <col min="3842" max="3842" width="13.28515625" style="286" customWidth="1"/>
    <col min="3843" max="3843" width="20.42578125" style="286" customWidth="1"/>
    <col min="3844" max="3846" width="11.7109375" style="286" customWidth="1"/>
    <col min="3847" max="3847" width="9.85546875" style="286" customWidth="1"/>
    <col min="3848" max="3848" width="9" style="286" customWidth="1"/>
    <col min="3849" max="4091" width="9.140625" style="286"/>
    <col min="4092" max="4092" width="2.5703125" style="286" customWidth="1"/>
    <col min="4093" max="4093" width="4.42578125" style="286" customWidth="1"/>
    <col min="4094" max="4094" width="43.7109375" style="286" customWidth="1"/>
    <col min="4095" max="4095" width="6.28515625" style="286" customWidth="1"/>
    <col min="4096" max="4096" width="7.5703125" style="286" customWidth="1"/>
    <col min="4097" max="4097" width="9.5703125" style="286" customWidth="1"/>
    <col min="4098" max="4098" width="13.28515625" style="286" customWidth="1"/>
    <col min="4099" max="4099" width="20.42578125" style="286" customWidth="1"/>
    <col min="4100" max="4102" width="11.7109375" style="286" customWidth="1"/>
    <col min="4103" max="4103" width="9.85546875" style="286" customWidth="1"/>
    <col min="4104" max="4104" width="9" style="286" customWidth="1"/>
    <col min="4105" max="4347" width="9.140625" style="286"/>
    <col min="4348" max="4348" width="2.5703125" style="286" customWidth="1"/>
    <col min="4349" max="4349" width="4.42578125" style="286" customWidth="1"/>
    <col min="4350" max="4350" width="43.7109375" style="286" customWidth="1"/>
    <col min="4351" max="4351" width="6.28515625" style="286" customWidth="1"/>
    <col min="4352" max="4352" width="7.5703125" style="286" customWidth="1"/>
    <col min="4353" max="4353" width="9.5703125" style="286" customWidth="1"/>
    <col min="4354" max="4354" width="13.28515625" style="286" customWidth="1"/>
    <col min="4355" max="4355" width="20.42578125" style="286" customWidth="1"/>
    <col min="4356" max="4358" width="11.7109375" style="286" customWidth="1"/>
    <col min="4359" max="4359" width="9.85546875" style="286" customWidth="1"/>
    <col min="4360" max="4360" width="9" style="286" customWidth="1"/>
    <col min="4361" max="4603" width="9.140625" style="286"/>
    <col min="4604" max="4604" width="2.5703125" style="286" customWidth="1"/>
    <col min="4605" max="4605" width="4.42578125" style="286" customWidth="1"/>
    <col min="4606" max="4606" width="43.7109375" style="286" customWidth="1"/>
    <col min="4607" max="4607" width="6.28515625" style="286" customWidth="1"/>
    <col min="4608" max="4608" width="7.5703125" style="286" customWidth="1"/>
    <col min="4609" max="4609" width="9.5703125" style="286" customWidth="1"/>
    <col min="4610" max="4610" width="13.28515625" style="286" customWidth="1"/>
    <col min="4611" max="4611" width="20.42578125" style="286" customWidth="1"/>
    <col min="4612" max="4614" width="11.7109375" style="286" customWidth="1"/>
    <col min="4615" max="4615" width="9.85546875" style="286" customWidth="1"/>
    <col min="4616" max="4616" width="9" style="286" customWidth="1"/>
    <col min="4617" max="4859" width="9.140625" style="286"/>
    <col min="4860" max="4860" width="2.5703125" style="286" customWidth="1"/>
    <col min="4861" max="4861" width="4.42578125" style="286" customWidth="1"/>
    <col min="4862" max="4862" width="43.7109375" style="286" customWidth="1"/>
    <col min="4863" max="4863" width="6.28515625" style="286" customWidth="1"/>
    <col min="4864" max="4864" width="7.5703125" style="286" customWidth="1"/>
    <col min="4865" max="4865" width="9.5703125" style="286" customWidth="1"/>
    <col min="4866" max="4866" width="13.28515625" style="286" customWidth="1"/>
    <col min="4867" max="4867" width="20.42578125" style="286" customWidth="1"/>
    <col min="4868" max="4870" width="11.7109375" style="286" customWidth="1"/>
    <col min="4871" max="4871" width="9.85546875" style="286" customWidth="1"/>
    <col min="4872" max="4872" width="9" style="286" customWidth="1"/>
    <col min="4873" max="5115" width="9.140625" style="286"/>
    <col min="5116" max="5116" width="2.5703125" style="286" customWidth="1"/>
    <col min="5117" max="5117" width="4.42578125" style="286" customWidth="1"/>
    <col min="5118" max="5118" width="43.7109375" style="286" customWidth="1"/>
    <col min="5119" max="5119" width="6.28515625" style="286" customWidth="1"/>
    <col min="5120" max="5120" width="7.5703125" style="286" customWidth="1"/>
    <col min="5121" max="5121" width="9.5703125" style="286" customWidth="1"/>
    <col min="5122" max="5122" width="13.28515625" style="286" customWidth="1"/>
    <col min="5123" max="5123" width="20.42578125" style="286" customWidth="1"/>
    <col min="5124" max="5126" width="11.7109375" style="286" customWidth="1"/>
    <col min="5127" max="5127" width="9.85546875" style="286" customWidth="1"/>
    <col min="5128" max="5128" width="9" style="286" customWidth="1"/>
    <col min="5129" max="5371" width="9.140625" style="286"/>
    <col min="5372" max="5372" width="2.5703125" style="286" customWidth="1"/>
    <col min="5373" max="5373" width="4.42578125" style="286" customWidth="1"/>
    <col min="5374" max="5374" width="43.7109375" style="286" customWidth="1"/>
    <col min="5375" max="5375" width="6.28515625" style="286" customWidth="1"/>
    <col min="5376" max="5376" width="7.5703125" style="286" customWidth="1"/>
    <col min="5377" max="5377" width="9.5703125" style="286" customWidth="1"/>
    <col min="5378" max="5378" width="13.28515625" style="286" customWidth="1"/>
    <col min="5379" max="5379" width="20.42578125" style="286" customWidth="1"/>
    <col min="5380" max="5382" width="11.7109375" style="286" customWidth="1"/>
    <col min="5383" max="5383" width="9.85546875" style="286" customWidth="1"/>
    <col min="5384" max="5384" width="9" style="286" customWidth="1"/>
    <col min="5385" max="5627" width="9.140625" style="286"/>
    <col min="5628" max="5628" width="2.5703125" style="286" customWidth="1"/>
    <col min="5629" max="5629" width="4.42578125" style="286" customWidth="1"/>
    <col min="5630" max="5630" width="43.7109375" style="286" customWidth="1"/>
    <col min="5631" max="5631" width="6.28515625" style="286" customWidth="1"/>
    <col min="5632" max="5632" width="7.5703125" style="286" customWidth="1"/>
    <col min="5633" max="5633" width="9.5703125" style="286" customWidth="1"/>
    <col min="5634" max="5634" width="13.28515625" style="286" customWidth="1"/>
    <col min="5635" max="5635" width="20.42578125" style="286" customWidth="1"/>
    <col min="5636" max="5638" width="11.7109375" style="286" customWidth="1"/>
    <col min="5639" max="5639" width="9.85546875" style="286" customWidth="1"/>
    <col min="5640" max="5640" width="9" style="286" customWidth="1"/>
    <col min="5641" max="5883" width="9.140625" style="286"/>
    <col min="5884" max="5884" width="2.5703125" style="286" customWidth="1"/>
    <col min="5885" max="5885" width="4.42578125" style="286" customWidth="1"/>
    <col min="5886" max="5886" width="43.7109375" style="286" customWidth="1"/>
    <col min="5887" max="5887" width="6.28515625" style="286" customWidth="1"/>
    <col min="5888" max="5888" width="7.5703125" style="286" customWidth="1"/>
    <col min="5889" max="5889" width="9.5703125" style="286" customWidth="1"/>
    <col min="5890" max="5890" width="13.28515625" style="286" customWidth="1"/>
    <col min="5891" max="5891" width="20.42578125" style="286" customWidth="1"/>
    <col min="5892" max="5894" width="11.7109375" style="286" customWidth="1"/>
    <col min="5895" max="5895" width="9.85546875" style="286" customWidth="1"/>
    <col min="5896" max="5896" width="9" style="286" customWidth="1"/>
    <col min="5897" max="6139" width="9.140625" style="286"/>
    <col min="6140" max="6140" width="2.5703125" style="286" customWidth="1"/>
    <col min="6141" max="6141" width="4.42578125" style="286" customWidth="1"/>
    <col min="6142" max="6142" width="43.7109375" style="286" customWidth="1"/>
    <col min="6143" max="6143" width="6.28515625" style="286" customWidth="1"/>
    <col min="6144" max="6144" width="7.5703125" style="286" customWidth="1"/>
    <col min="6145" max="6145" width="9.5703125" style="286" customWidth="1"/>
    <col min="6146" max="6146" width="13.28515625" style="286" customWidth="1"/>
    <col min="6147" max="6147" width="20.42578125" style="286" customWidth="1"/>
    <col min="6148" max="6150" width="11.7109375" style="286" customWidth="1"/>
    <col min="6151" max="6151" width="9.85546875" style="286" customWidth="1"/>
    <col min="6152" max="6152" width="9" style="286" customWidth="1"/>
    <col min="6153" max="6395" width="9.140625" style="286"/>
    <col min="6396" max="6396" width="2.5703125" style="286" customWidth="1"/>
    <col min="6397" max="6397" width="4.42578125" style="286" customWidth="1"/>
    <col min="6398" max="6398" width="43.7109375" style="286" customWidth="1"/>
    <col min="6399" max="6399" width="6.28515625" style="286" customWidth="1"/>
    <col min="6400" max="6400" width="7.5703125" style="286" customWidth="1"/>
    <col min="6401" max="6401" width="9.5703125" style="286" customWidth="1"/>
    <col min="6402" max="6402" width="13.28515625" style="286" customWidth="1"/>
    <col min="6403" max="6403" width="20.42578125" style="286" customWidth="1"/>
    <col min="6404" max="6406" width="11.7109375" style="286" customWidth="1"/>
    <col min="6407" max="6407" width="9.85546875" style="286" customWidth="1"/>
    <col min="6408" max="6408" width="9" style="286" customWidth="1"/>
    <col min="6409" max="6651" width="9.140625" style="286"/>
    <col min="6652" max="6652" width="2.5703125" style="286" customWidth="1"/>
    <col min="6653" max="6653" width="4.42578125" style="286" customWidth="1"/>
    <col min="6654" max="6654" width="43.7109375" style="286" customWidth="1"/>
    <col min="6655" max="6655" width="6.28515625" style="286" customWidth="1"/>
    <col min="6656" max="6656" width="7.5703125" style="286" customWidth="1"/>
    <col min="6657" max="6657" width="9.5703125" style="286" customWidth="1"/>
    <col min="6658" max="6658" width="13.28515625" style="286" customWidth="1"/>
    <col min="6659" max="6659" width="20.42578125" style="286" customWidth="1"/>
    <col min="6660" max="6662" width="11.7109375" style="286" customWidth="1"/>
    <col min="6663" max="6663" width="9.85546875" style="286" customWidth="1"/>
    <col min="6664" max="6664" width="9" style="286" customWidth="1"/>
    <col min="6665" max="6907" width="9.140625" style="286"/>
    <col min="6908" max="6908" width="2.5703125" style="286" customWidth="1"/>
    <col min="6909" max="6909" width="4.42578125" style="286" customWidth="1"/>
    <col min="6910" max="6910" width="43.7109375" style="286" customWidth="1"/>
    <col min="6911" max="6911" width="6.28515625" style="286" customWidth="1"/>
    <col min="6912" max="6912" width="7.5703125" style="286" customWidth="1"/>
    <col min="6913" max="6913" width="9.5703125" style="286" customWidth="1"/>
    <col min="6914" max="6914" width="13.28515625" style="286" customWidth="1"/>
    <col min="6915" max="6915" width="20.42578125" style="286" customWidth="1"/>
    <col min="6916" max="6918" width="11.7109375" style="286" customWidth="1"/>
    <col min="6919" max="6919" width="9.85546875" style="286" customWidth="1"/>
    <col min="6920" max="6920" width="9" style="286" customWidth="1"/>
    <col min="6921" max="7163" width="9.140625" style="286"/>
    <col min="7164" max="7164" width="2.5703125" style="286" customWidth="1"/>
    <col min="7165" max="7165" width="4.42578125" style="286" customWidth="1"/>
    <col min="7166" max="7166" width="43.7109375" style="286" customWidth="1"/>
    <col min="7167" max="7167" width="6.28515625" style="286" customWidth="1"/>
    <col min="7168" max="7168" width="7.5703125" style="286" customWidth="1"/>
    <col min="7169" max="7169" width="9.5703125" style="286" customWidth="1"/>
    <col min="7170" max="7170" width="13.28515625" style="286" customWidth="1"/>
    <col min="7171" max="7171" width="20.42578125" style="286" customWidth="1"/>
    <col min="7172" max="7174" width="11.7109375" style="286" customWidth="1"/>
    <col min="7175" max="7175" width="9.85546875" style="286" customWidth="1"/>
    <col min="7176" max="7176" width="9" style="286" customWidth="1"/>
    <col min="7177" max="7419" width="9.140625" style="286"/>
    <col min="7420" max="7420" width="2.5703125" style="286" customWidth="1"/>
    <col min="7421" max="7421" width="4.42578125" style="286" customWidth="1"/>
    <col min="7422" max="7422" width="43.7109375" style="286" customWidth="1"/>
    <col min="7423" max="7423" width="6.28515625" style="286" customWidth="1"/>
    <col min="7424" max="7424" width="7.5703125" style="286" customWidth="1"/>
    <col min="7425" max="7425" width="9.5703125" style="286" customWidth="1"/>
    <col min="7426" max="7426" width="13.28515625" style="286" customWidth="1"/>
    <col min="7427" max="7427" width="20.42578125" style="286" customWidth="1"/>
    <col min="7428" max="7430" width="11.7109375" style="286" customWidth="1"/>
    <col min="7431" max="7431" width="9.85546875" style="286" customWidth="1"/>
    <col min="7432" max="7432" width="9" style="286" customWidth="1"/>
    <col min="7433" max="7675" width="9.140625" style="286"/>
    <col min="7676" max="7676" width="2.5703125" style="286" customWidth="1"/>
    <col min="7677" max="7677" width="4.42578125" style="286" customWidth="1"/>
    <col min="7678" max="7678" width="43.7109375" style="286" customWidth="1"/>
    <col min="7679" max="7679" width="6.28515625" style="286" customWidth="1"/>
    <col min="7680" max="7680" width="7.5703125" style="286" customWidth="1"/>
    <col min="7681" max="7681" width="9.5703125" style="286" customWidth="1"/>
    <col min="7682" max="7682" width="13.28515625" style="286" customWidth="1"/>
    <col min="7683" max="7683" width="20.42578125" style="286" customWidth="1"/>
    <col min="7684" max="7686" width="11.7109375" style="286" customWidth="1"/>
    <col min="7687" max="7687" width="9.85546875" style="286" customWidth="1"/>
    <col min="7688" max="7688" width="9" style="286" customWidth="1"/>
    <col min="7689" max="7931" width="9.140625" style="286"/>
    <col min="7932" max="7932" width="2.5703125" style="286" customWidth="1"/>
    <col min="7933" max="7933" width="4.42578125" style="286" customWidth="1"/>
    <col min="7934" max="7934" width="43.7109375" style="286" customWidth="1"/>
    <col min="7935" max="7935" width="6.28515625" style="286" customWidth="1"/>
    <col min="7936" max="7936" width="7.5703125" style="286" customWidth="1"/>
    <col min="7937" max="7937" width="9.5703125" style="286" customWidth="1"/>
    <col min="7938" max="7938" width="13.28515625" style="286" customWidth="1"/>
    <col min="7939" max="7939" width="20.42578125" style="286" customWidth="1"/>
    <col min="7940" max="7942" width="11.7109375" style="286" customWidth="1"/>
    <col min="7943" max="7943" width="9.85546875" style="286" customWidth="1"/>
    <col min="7944" max="7944" width="9" style="286" customWidth="1"/>
    <col min="7945" max="8187" width="9.140625" style="286"/>
    <col min="8188" max="8188" width="2.5703125" style="286" customWidth="1"/>
    <col min="8189" max="8189" width="4.42578125" style="286" customWidth="1"/>
    <col min="8190" max="8190" width="43.7109375" style="286" customWidth="1"/>
    <col min="8191" max="8191" width="6.28515625" style="286" customWidth="1"/>
    <col min="8192" max="8192" width="7.5703125" style="286" customWidth="1"/>
    <col min="8193" max="8193" width="9.5703125" style="286" customWidth="1"/>
    <col min="8194" max="8194" width="13.28515625" style="286" customWidth="1"/>
    <col min="8195" max="8195" width="20.42578125" style="286" customWidth="1"/>
    <col min="8196" max="8198" width="11.7109375" style="286" customWidth="1"/>
    <col min="8199" max="8199" width="9.85546875" style="286" customWidth="1"/>
    <col min="8200" max="8200" width="9" style="286" customWidth="1"/>
    <col min="8201" max="8443" width="9.140625" style="286"/>
    <col min="8444" max="8444" width="2.5703125" style="286" customWidth="1"/>
    <col min="8445" max="8445" width="4.42578125" style="286" customWidth="1"/>
    <col min="8446" max="8446" width="43.7109375" style="286" customWidth="1"/>
    <col min="8447" max="8447" width="6.28515625" style="286" customWidth="1"/>
    <col min="8448" max="8448" width="7.5703125" style="286" customWidth="1"/>
    <col min="8449" max="8449" width="9.5703125" style="286" customWidth="1"/>
    <col min="8450" max="8450" width="13.28515625" style="286" customWidth="1"/>
    <col min="8451" max="8451" width="20.42578125" style="286" customWidth="1"/>
    <col min="8452" max="8454" width="11.7109375" style="286" customWidth="1"/>
    <col min="8455" max="8455" width="9.85546875" style="286" customWidth="1"/>
    <col min="8456" max="8456" width="9" style="286" customWidth="1"/>
    <col min="8457" max="8699" width="9.140625" style="286"/>
    <col min="8700" max="8700" width="2.5703125" style="286" customWidth="1"/>
    <col min="8701" max="8701" width="4.42578125" style="286" customWidth="1"/>
    <col min="8702" max="8702" width="43.7109375" style="286" customWidth="1"/>
    <col min="8703" max="8703" width="6.28515625" style="286" customWidth="1"/>
    <col min="8704" max="8704" width="7.5703125" style="286" customWidth="1"/>
    <col min="8705" max="8705" width="9.5703125" style="286" customWidth="1"/>
    <col min="8706" max="8706" width="13.28515625" style="286" customWidth="1"/>
    <col min="8707" max="8707" width="20.42578125" style="286" customWidth="1"/>
    <col min="8708" max="8710" width="11.7109375" style="286" customWidth="1"/>
    <col min="8711" max="8711" width="9.85546875" style="286" customWidth="1"/>
    <col min="8712" max="8712" width="9" style="286" customWidth="1"/>
    <col min="8713" max="8955" width="9.140625" style="286"/>
    <col min="8956" max="8956" width="2.5703125" style="286" customWidth="1"/>
    <col min="8957" max="8957" width="4.42578125" style="286" customWidth="1"/>
    <col min="8958" max="8958" width="43.7109375" style="286" customWidth="1"/>
    <col min="8959" max="8959" width="6.28515625" style="286" customWidth="1"/>
    <col min="8960" max="8960" width="7.5703125" style="286" customWidth="1"/>
    <col min="8961" max="8961" width="9.5703125" style="286" customWidth="1"/>
    <col min="8962" max="8962" width="13.28515625" style="286" customWidth="1"/>
    <col min="8963" max="8963" width="20.42578125" style="286" customWidth="1"/>
    <col min="8964" max="8966" width="11.7109375" style="286" customWidth="1"/>
    <col min="8967" max="8967" width="9.85546875" style="286" customWidth="1"/>
    <col min="8968" max="8968" width="9" style="286" customWidth="1"/>
    <col min="8969" max="9211" width="9.140625" style="286"/>
    <col min="9212" max="9212" width="2.5703125" style="286" customWidth="1"/>
    <col min="9213" max="9213" width="4.42578125" style="286" customWidth="1"/>
    <col min="9214" max="9214" width="43.7109375" style="286" customWidth="1"/>
    <col min="9215" max="9215" width="6.28515625" style="286" customWidth="1"/>
    <col min="9216" max="9216" width="7.5703125" style="286" customWidth="1"/>
    <col min="9217" max="9217" width="9.5703125" style="286" customWidth="1"/>
    <col min="9218" max="9218" width="13.28515625" style="286" customWidth="1"/>
    <col min="9219" max="9219" width="20.42578125" style="286" customWidth="1"/>
    <col min="9220" max="9222" width="11.7109375" style="286" customWidth="1"/>
    <col min="9223" max="9223" width="9.85546875" style="286" customWidth="1"/>
    <col min="9224" max="9224" width="9" style="286" customWidth="1"/>
    <col min="9225" max="9467" width="9.140625" style="286"/>
    <col min="9468" max="9468" width="2.5703125" style="286" customWidth="1"/>
    <col min="9469" max="9469" width="4.42578125" style="286" customWidth="1"/>
    <col min="9470" max="9470" width="43.7109375" style="286" customWidth="1"/>
    <col min="9471" max="9471" width="6.28515625" style="286" customWidth="1"/>
    <col min="9472" max="9472" width="7.5703125" style="286" customWidth="1"/>
    <col min="9473" max="9473" width="9.5703125" style="286" customWidth="1"/>
    <col min="9474" max="9474" width="13.28515625" style="286" customWidth="1"/>
    <col min="9475" max="9475" width="20.42578125" style="286" customWidth="1"/>
    <col min="9476" max="9478" width="11.7109375" style="286" customWidth="1"/>
    <col min="9479" max="9479" width="9.85546875" style="286" customWidth="1"/>
    <col min="9480" max="9480" width="9" style="286" customWidth="1"/>
    <col min="9481" max="9723" width="9.140625" style="286"/>
    <col min="9724" max="9724" width="2.5703125" style="286" customWidth="1"/>
    <col min="9725" max="9725" width="4.42578125" style="286" customWidth="1"/>
    <col min="9726" max="9726" width="43.7109375" style="286" customWidth="1"/>
    <col min="9727" max="9727" width="6.28515625" style="286" customWidth="1"/>
    <col min="9728" max="9728" width="7.5703125" style="286" customWidth="1"/>
    <col min="9729" max="9729" width="9.5703125" style="286" customWidth="1"/>
    <col min="9730" max="9730" width="13.28515625" style="286" customWidth="1"/>
    <col min="9731" max="9731" width="20.42578125" style="286" customWidth="1"/>
    <col min="9732" max="9734" width="11.7109375" style="286" customWidth="1"/>
    <col min="9735" max="9735" width="9.85546875" style="286" customWidth="1"/>
    <col min="9736" max="9736" width="9" style="286" customWidth="1"/>
    <col min="9737" max="9979" width="9.140625" style="286"/>
    <col min="9980" max="9980" width="2.5703125" style="286" customWidth="1"/>
    <col min="9981" max="9981" width="4.42578125" style="286" customWidth="1"/>
    <col min="9982" max="9982" width="43.7109375" style="286" customWidth="1"/>
    <col min="9983" max="9983" width="6.28515625" style="286" customWidth="1"/>
    <col min="9984" max="9984" width="7.5703125" style="286" customWidth="1"/>
    <col min="9985" max="9985" width="9.5703125" style="286" customWidth="1"/>
    <col min="9986" max="9986" width="13.28515625" style="286" customWidth="1"/>
    <col min="9987" max="9987" width="20.42578125" style="286" customWidth="1"/>
    <col min="9988" max="9990" width="11.7109375" style="286" customWidth="1"/>
    <col min="9991" max="9991" width="9.85546875" style="286" customWidth="1"/>
    <col min="9992" max="9992" width="9" style="286" customWidth="1"/>
    <col min="9993" max="10235" width="9.140625" style="286"/>
    <col min="10236" max="10236" width="2.5703125" style="286" customWidth="1"/>
    <col min="10237" max="10237" width="4.42578125" style="286" customWidth="1"/>
    <col min="10238" max="10238" width="43.7109375" style="286" customWidth="1"/>
    <col min="10239" max="10239" width="6.28515625" style="286" customWidth="1"/>
    <col min="10240" max="10240" width="7.5703125" style="286" customWidth="1"/>
    <col min="10241" max="10241" width="9.5703125" style="286" customWidth="1"/>
    <col min="10242" max="10242" width="13.28515625" style="286" customWidth="1"/>
    <col min="10243" max="10243" width="20.42578125" style="286" customWidth="1"/>
    <col min="10244" max="10246" width="11.7109375" style="286" customWidth="1"/>
    <col min="10247" max="10247" width="9.85546875" style="286" customWidth="1"/>
    <col min="10248" max="10248" width="9" style="286" customWidth="1"/>
    <col min="10249" max="10491" width="9.140625" style="286"/>
    <col min="10492" max="10492" width="2.5703125" style="286" customWidth="1"/>
    <col min="10493" max="10493" width="4.42578125" style="286" customWidth="1"/>
    <col min="10494" max="10494" width="43.7109375" style="286" customWidth="1"/>
    <col min="10495" max="10495" width="6.28515625" style="286" customWidth="1"/>
    <col min="10496" max="10496" width="7.5703125" style="286" customWidth="1"/>
    <col min="10497" max="10497" width="9.5703125" style="286" customWidth="1"/>
    <col min="10498" max="10498" width="13.28515625" style="286" customWidth="1"/>
    <col min="10499" max="10499" width="20.42578125" style="286" customWidth="1"/>
    <col min="10500" max="10502" width="11.7109375" style="286" customWidth="1"/>
    <col min="10503" max="10503" width="9.85546875" style="286" customWidth="1"/>
    <col min="10504" max="10504" width="9" style="286" customWidth="1"/>
    <col min="10505" max="10747" width="9.140625" style="286"/>
    <col min="10748" max="10748" width="2.5703125" style="286" customWidth="1"/>
    <col min="10749" max="10749" width="4.42578125" style="286" customWidth="1"/>
    <col min="10750" max="10750" width="43.7109375" style="286" customWidth="1"/>
    <col min="10751" max="10751" width="6.28515625" style="286" customWidth="1"/>
    <col min="10752" max="10752" width="7.5703125" style="286" customWidth="1"/>
    <col min="10753" max="10753" width="9.5703125" style="286" customWidth="1"/>
    <col min="10754" max="10754" width="13.28515625" style="286" customWidth="1"/>
    <col min="10755" max="10755" width="20.42578125" style="286" customWidth="1"/>
    <col min="10756" max="10758" width="11.7109375" style="286" customWidth="1"/>
    <col min="10759" max="10759" width="9.85546875" style="286" customWidth="1"/>
    <col min="10760" max="10760" width="9" style="286" customWidth="1"/>
    <col min="10761" max="11003" width="9.140625" style="286"/>
    <col min="11004" max="11004" width="2.5703125" style="286" customWidth="1"/>
    <col min="11005" max="11005" width="4.42578125" style="286" customWidth="1"/>
    <col min="11006" max="11006" width="43.7109375" style="286" customWidth="1"/>
    <col min="11007" max="11007" width="6.28515625" style="286" customWidth="1"/>
    <col min="11008" max="11008" width="7.5703125" style="286" customWidth="1"/>
    <col min="11009" max="11009" width="9.5703125" style="286" customWidth="1"/>
    <col min="11010" max="11010" width="13.28515625" style="286" customWidth="1"/>
    <col min="11011" max="11011" width="20.42578125" style="286" customWidth="1"/>
    <col min="11012" max="11014" width="11.7109375" style="286" customWidth="1"/>
    <col min="11015" max="11015" width="9.85546875" style="286" customWidth="1"/>
    <col min="11016" max="11016" width="9" style="286" customWidth="1"/>
    <col min="11017" max="11259" width="9.140625" style="286"/>
    <col min="11260" max="11260" width="2.5703125" style="286" customWidth="1"/>
    <col min="11261" max="11261" width="4.42578125" style="286" customWidth="1"/>
    <col min="11262" max="11262" width="43.7109375" style="286" customWidth="1"/>
    <col min="11263" max="11263" width="6.28515625" style="286" customWidth="1"/>
    <col min="11264" max="11264" width="7.5703125" style="286" customWidth="1"/>
    <col min="11265" max="11265" width="9.5703125" style="286" customWidth="1"/>
    <col min="11266" max="11266" width="13.28515625" style="286" customWidth="1"/>
    <col min="11267" max="11267" width="20.42578125" style="286" customWidth="1"/>
    <col min="11268" max="11270" width="11.7109375" style="286" customWidth="1"/>
    <col min="11271" max="11271" width="9.85546875" style="286" customWidth="1"/>
    <col min="11272" max="11272" width="9" style="286" customWidth="1"/>
    <col min="11273" max="11515" width="9.140625" style="286"/>
    <col min="11516" max="11516" width="2.5703125" style="286" customWidth="1"/>
    <col min="11517" max="11517" width="4.42578125" style="286" customWidth="1"/>
    <col min="11518" max="11518" width="43.7109375" style="286" customWidth="1"/>
    <col min="11519" max="11519" width="6.28515625" style="286" customWidth="1"/>
    <col min="11520" max="11520" width="7.5703125" style="286" customWidth="1"/>
    <col min="11521" max="11521" width="9.5703125" style="286" customWidth="1"/>
    <col min="11522" max="11522" width="13.28515625" style="286" customWidth="1"/>
    <col min="11523" max="11523" width="20.42578125" style="286" customWidth="1"/>
    <col min="11524" max="11526" width="11.7109375" style="286" customWidth="1"/>
    <col min="11527" max="11527" width="9.85546875" style="286" customWidth="1"/>
    <col min="11528" max="11528" width="9" style="286" customWidth="1"/>
    <col min="11529" max="11771" width="9.140625" style="286"/>
    <col min="11772" max="11772" width="2.5703125" style="286" customWidth="1"/>
    <col min="11773" max="11773" width="4.42578125" style="286" customWidth="1"/>
    <col min="11774" max="11774" width="43.7109375" style="286" customWidth="1"/>
    <col min="11775" max="11775" width="6.28515625" style="286" customWidth="1"/>
    <col min="11776" max="11776" width="7.5703125" style="286" customWidth="1"/>
    <col min="11777" max="11777" width="9.5703125" style="286" customWidth="1"/>
    <col min="11778" max="11778" width="13.28515625" style="286" customWidth="1"/>
    <col min="11779" max="11779" width="20.42578125" style="286" customWidth="1"/>
    <col min="11780" max="11782" width="11.7109375" style="286" customWidth="1"/>
    <col min="11783" max="11783" width="9.85546875" style="286" customWidth="1"/>
    <col min="11784" max="11784" width="9" style="286" customWidth="1"/>
    <col min="11785" max="12027" width="9.140625" style="286"/>
    <col min="12028" max="12028" width="2.5703125" style="286" customWidth="1"/>
    <col min="12029" max="12029" width="4.42578125" style="286" customWidth="1"/>
    <col min="12030" max="12030" width="43.7109375" style="286" customWidth="1"/>
    <col min="12031" max="12031" width="6.28515625" style="286" customWidth="1"/>
    <col min="12032" max="12032" width="7.5703125" style="286" customWidth="1"/>
    <col min="12033" max="12033" width="9.5703125" style="286" customWidth="1"/>
    <col min="12034" max="12034" width="13.28515625" style="286" customWidth="1"/>
    <col min="12035" max="12035" width="20.42578125" style="286" customWidth="1"/>
    <col min="12036" max="12038" width="11.7109375" style="286" customWidth="1"/>
    <col min="12039" max="12039" width="9.85546875" style="286" customWidth="1"/>
    <col min="12040" max="12040" width="9" style="286" customWidth="1"/>
    <col min="12041" max="12283" width="9.140625" style="286"/>
    <col min="12284" max="12284" width="2.5703125" style="286" customWidth="1"/>
    <col min="12285" max="12285" width="4.42578125" style="286" customWidth="1"/>
    <col min="12286" max="12286" width="43.7109375" style="286" customWidth="1"/>
    <col min="12287" max="12287" width="6.28515625" style="286" customWidth="1"/>
    <col min="12288" max="12288" width="7.5703125" style="286" customWidth="1"/>
    <col min="12289" max="12289" width="9.5703125" style="286" customWidth="1"/>
    <col min="12290" max="12290" width="13.28515625" style="286" customWidth="1"/>
    <col min="12291" max="12291" width="20.42578125" style="286" customWidth="1"/>
    <col min="12292" max="12294" width="11.7109375" style="286" customWidth="1"/>
    <col min="12295" max="12295" width="9.85546875" style="286" customWidth="1"/>
    <col min="12296" max="12296" width="9" style="286" customWidth="1"/>
    <col min="12297" max="12539" width="9.140625" style="286"/>
    <col min="12540" max="12540" width="2.5703125" style="286" customWidth="1"/>
    <col min="12541" max="12541" width="4.42578125" style="286" customWidth="1"/>
    <col min="12542" max="12542" width="43.7109375" style="286" customWidth="1"/>
    <col min="12543" max="12543" width="6.28515625" style="286" customWidth="1"/>
    <col min="12544" max="12544" width="7.5703125" style="286" customWidth="1"/>
    <col min="12545" max="12545" width="9.5703125" style="286" customWidth="1"/>
    <col min="12546" max="12546" width="13.28515625" style="286" customWidth="1"/>
    <col min="12547" max="12547" width="20.42578125" style="286" customWidth="1"/>
    <col min="12548" max="12550" width="11.7109375" style="286" customWidth="1"/>
    <col min="12551" max="12551" width="9.85546875" style="286" customWidth="1"/>
    <col min="12552" max="12552" width="9" style="286" customWidth="1"/>
    <col min="12553" max="12795" width="9.140625" style="286"/>
    <col min="12796" max="12796" width="2.5703125" style="286" customWidth="1"/>
    <col min="12797" max="12797" width="4.42578125" style="286" customWidth="1"/>
    <col min="12798" max="12798" width="43.7109375" style="286" customWidth="1"/>
    <col min="12799" max="12799" width="6.28515625" style="286" customWidth="1"/>
    <col min="12800" max="12800" width="7.5703125" style="286" customWidth="1"/>
    <col min="12801" max="12801" width="9.5703125" style="286" customWidth="1"/>
    <col min="12802" max="12802" width="13.28515625" style="286" customWidth="1"/>
    <col min="12803" max="12803" width="20.42578125" style="286" customWidth="1"/>
    <col min="12804" max="12806" width="11.7109375" style="286" customWidth="1"/>
    <col min="12807" max="12807" width="9.85546875" style="286" customWidth="1"/>
    <col min="12808" max="12808" width="9" style="286" customWidth="1"/>
    <col min="12809" max="13051" width="9.140625" style="286"/>
    <col min="13052" max="13052" width="2.5703125" style="286" customWidth="1"/>
    <col min="13053" max="13053" width="4.42578125" style="286" customWidth="1"/>
    <col min="13054" max="13054" width="43.7109375" style="286" customWidth="1"/>
    <col min="13055" max="13055" width="6.28515625" style="286" customWidth="1"/>
    <col min="13056" max="13056" width="7.5703125" style="286" customWidth="1"/>
    <col min="13057" max="13057" width="9.5703125" style="286" customWidth="1"/>
    <col min="13058" max="13058" width="13.28515625" style="286" customWidth="1"/>
    <col min="13059" max="13059" width="20.42578125" style="286" customWidth="1"/>
    <col min="13060" max="13062" width="11.7109375" style="286" customWidth="1"/>
    <col min="13063" max="13063" width="9.85546875" style="286" customWidth="1"/>
    <col min="13064" max="13064" width="9" style="286" customWidth="1"/>
    <col min="13065" max="13307" width="9.140625" style="286"/>
    <col min="13308" max="13308" width="2.5703125" style="286" customWidth="1"/>
    <col min="13309" max="13309" width="4.42578125" style="286" customWidth="1"/>
    <col min="13310" max="13310" width="43.7109375" style="286" customWidth="1"/>
    <col min="13311" max="13311" width="6.28515625" style="286" customWidth="1"/>
    <col min="13312" max="13312" width="7.5703125" style="286" customWidth="1"/>
    <col min="13313" max="13313" width="9.5703125" style="286" customWidth="1"/>
    <col min="13314" max="13314" width="13.28515625" style="286" customWidth="1"/>
    <col min="13315" max="13315" width="20.42578125" style="286" customWidth="1"/>
    <col min="13316" max="13318" width="11.7109375" style="286" customWidth="1"/>
    <col min="13319" max="13319" width="9.85546875" style="286" customWidth="1"/>
    <col min="13320" max="13320" width="9" style="286" customWidth="1"/>
    <col min="13321" max="13563" width="9.140625" style="286"/>
    <col min="13564" max="13564" width="2.5703125" style="286" customWidth="1"/>
    <col min="13565" max="13565" width="4.42578125" style="286" customWidth="1"/>
    <col min="13566" max="13566" width="43.7109375" style="286" customWidth="1"/>
    <col min="13567" max="13567" width="6.28515625" style="286" customWidth="1"/>
    <col min="13568" max="13568" width="7.5703125" style="286" customWidth="1"/>
    <col min="13569" max="13569" width="9.5703125" style="286" customWidth="1"/>
    <col min="13570" max="13570" width="13.28515625" style="286" customWidth="1"/>
    <col min="13571" max="13571" width="20.42578125" style="286" customWidth="1"/>
    <col min="13572" max="13574" width="11.7109375" style="286" customWidth="1"/>
    <col min="13575" max="13575" width="9.85546875" style="286" customWidth="1"/>
    <col min="13576" max="13576" width="9" style="286" customWidth="1"/>
    <col min="13577" max="13819" width="9.140625" style="286"/>
    <col min="13820" max="13820" width="2.5703125" style="286" customWidth="1"/>
    <col min="13821" max="13821" width="4.42578125" style="286" customWidth="1"/>
    <col min="13822" max="13822" width="43.7109375" style="286" customWidth="1"/>
    <col min="13823" max="13823" width="6.28515625" style="286" customWidth="1"/>
    <col min="13824" max="13824" width="7.5703125" style="286" customWidth="1"/>
    <col min="13825" max="13825" width="9.5703125" style="286" customWidth="1"/>
    <col min="13826" max="13826" width="13.28515625" style="286" customWidth="1"/>
    <col min="13827" max="13827" width="20.42578125" style="286" customWidth="1"/>
    <col min="13828" max="13830" width="11.7109375" style="286" customWidth="1"/>
    <col min="13831" max="13831" width="9.85546875" style="286" customWidth="1"/>
    <col min="13832" max="13832" width="9" style="286" customWidth="1"/>
    <col min="13833" max="14075" width="9.140625" style="286"/>
    <col min="14076" max="14076" width="2.5703125" style="286" customWidth="1"/>
    <col min="14077" max="14077" width="4.42578125" style="286" customWidth="1"/>
    <col min="14078" max="14078" width="43.7109375" style="286" customWidth="1"/>
    <col min="14079" max="14079" width="6.28515625" style="286" customWidth="1"/>
    <col min="14080" max="14080" width="7.5703125" style="286" customWidth="1"/>
    <col min="14081" max="14081" width="9.5703125" style="286" customWidth="1"/>
    <col min="14082" max="14082" width="13.28515625" style="286" customWidth="1"/>
    <col min="14083" max="14083" width="20.42578125" style="286" customWidth="1"/>
    <col min="14084" max="14086" width="11.7109375" style="286" customWidth="1"/>
    <col min="14087" max="14087" width="9.85546875" style="286" customWidth="1"/>
    <col min="14088" max="14088" width="9" style="286" customWidth="1"/>
    <col min="14089" max="14331" width="9.140625" style="286"/>
    <col min="14332" max="14332" width="2.5703125" style="286" customWidth="1"/>
    <col min="14333" max="14333" width="4.42578125" style="286" customWidth="1"/>
    <col min="14334" max="14334" width="43.7109375" style="286" customWidth="1"/>
    <col min="14335" max="14335" width="6.28515625" style="286" customWidth="1"/>
    <col min="14336" max="14336" width="7.5703125" style="286" customWidth="1"/>
    <col min="14337" max="14337" width="9.5703125" style="286" customWidth="1"/>
    <col min="14338" max="14338" width="13.28515625" style="286" customWidth="1"/>
    <col min="14339" max="14339" width="20.42578125" style="286" customWidth="1"/>
    <col min="14340" max="14342" width="11.7109375" style="286" customWidth="1"/>
    <col min="14343" max="14343" width="9.85546875" style="286" customWidth="1"/>
    <col min="14344" max="14344" width="9" style="286" customWidth="1"/>
    <col min="14345" max="14587" width="9.140625" style="286"/>
    <col min="14588" max="14588" width="2.5703125" style="286" customWidth="1"/>
    <col min="14589" max="14589" width="4.42578125" style="286" customWidth="1"/>
    <col min="14590" max="14590" width="43.7109375" style="286" customWidth="1"/>
    <col min="14591" max="14591" width="6.28515625" style="286" customWidth="1"/>
    <col min="14592" max="14592" width="7.5703125" style="286" customWidth="1"/>
    <col min="14593" max="14593" width="9.5703125" style="286" customWidth="1"/>
    <col min="14594" max="14594" width="13.28515625" style="286" customWidth="1"/>
    <col min="14595" max="14595" width="20.42578125" style="286" customWidth="1"/>
    <col min="14596" max="14598" width="11.7109375" style="286" customWidth="1"/>
    <col min="14599" max="14599" width="9.85546875" style="286" customWidth="1"/>
    <col min="14600" max="14600" width="9" style="286" customWidth="1"/>
    <col min="14601" max="14843" width="9.140625" style="286"/>
    <col min="14844" max="14844" width="2.5703125" style="286" customWidth="1"/>
    <col min="14845" max="14845" width="4.42578125" style="286" customWidth="1"/>
    <col min="14846" max="14846" width="43.7109375" style="286" customWidth="1"/>
    <col min="14847" max="14847" width="6.28515625" style="286" customWidth="1"/>
    <col min="14848" max="14848" width="7.5703125" style="286" customWidth="1"/>
    <col min="14849" max="14849" width="9.5703125" style="286" customWidth="1"/>
    <col min="14850" max="14850" width="13.28515625" style="286" customWidth="1"/>
    <col min="14851" max="14851" width="20.42578125" style="286" customWidth="1"/>
    <col min="14852" max="14854" width="11.7109375" style="286" customWidth="1"/>
    <col min="14855" max="14855" width="9.85546875" style="286" customWidth="1"/>
    <col min="14856" max="14856" width="9" style="286" customWidth="1"/>
    <col min="14857" max="15099" width="9.140625" style="286"/>
    <col min="15100" max="15100" width="2.5703125" style="286" customWidth="1"/>
    <col min="15101" max="15101" width="4.42578125" style="286" customWidth="1"/>
    <col min="15102" max="15102" width="43.7109375" style="286" customWidth="1"/>
    <col min="15103" max="15103" width="6.28515625" style="286" customWidth="1"/>
    <col min="15104" max="15104" width="7.5703125" style="286" customWidth="1"/>
    <col min="15105" max="15105" width="9.5703125" style="286" customWidth="1"/>
    <col min="15106" max="15106" width="13.28515625" style="286" customWidth="1"/>
    <col min="15107" max="15107" width="20.42578125" style="286" customWidth="1"/>
    <col min="15108" max="15110" width="11.7109375" style="286" customWidth="1"/>
    <col min="15111" max="15111" width="9.85546875" style="286" customWidth="1"/>
    <col min="15112" max="15112" width="9" style="286" customWidth="1"/>
    <col min="15113" max="15355" width="9.140625" style="286"/>
    <col min="15356" max="15356" width="2.5703125" style="286" customWidth="1"/>
    <col min="15357" max="15357" width="4.42578125" style="286" customWidth="1"/>
    <col min="15358" max="15358" width="43.7109375" style="286" customWidth="1"/>
    <col min="15359" max="15359" width="6.28515625" style="286" customWidth="1"/>
    <col min="15360" max="15360" width="7.5703125" style="286" customWidth="1"/>
    <col min="15361" max="15361" width="9.5703125" style="286" customWidth="1"/>
    <col min="15362" max="15362" width="13.28515625" style="286" customWidth="1"/>
    <col min="15363" max="15363" width="20.42578125" style="286" customWidth="1"/>
    <col min="15364" max="15366" width="11.7109375" style="286" customWidth="1"/>
    <col min="15367" max="15367" width="9.85546875" style="286" customWidth="1"/>
    <col min="15368" max="15368" width="9" style="286" customWidth="1"/>
    <col min="15369" max="15611" width="9.140625" style="286"/>
    <col min="15612" max="15612" width="2.5703125" style="286" customWidth="1"/>
    <col min="15613" max="15613" width="4.42578125" style="286" customWidth="1"/>
    <col min="15614" max="15614" width="43.7109375" style="286" customWidth="1"/>
    <col min="15615" max="15615" width="6.28515625" style="286" customWidth="1"/>
    <col min="15616" max="15616" width="7.5703125" style="286" customWidth="1"/>
    <col min="15617" max="15617" width="9.5703125" style="286" customWidth="1"/>
    <col min="15618" max="15618" width="13.28515625" style="286" customWidth="1"/>
    <col min="15619" max="15619" width="20.42578125" style="286" customWidth="1"/>
    <col min="15620" max="15622" width="11.7109375" style="286" customWidth="1"/>
    <col min="15623" max="15623" width="9.85546875" style="286" customWidth="1"/>
    <col min="15624" max="15624" width="9" style="286" customWidth="1"/>
    <col min="15625" max="15867" width="9.140625" style="286"/>
    <col min="15868" max="15868" width="2.5703125" style="286" customWidth="1"/>
    <col min="15869" max="15869" width="4.42578125" style="286" customWidth="1"/>
    <col min="15870" max="15870" width="43.7109375" style="286" customWidth="1"/>
    <col min="15871" max="15871" width="6.28515625" style="286" customWidth="1"/>
    <col min="15872" max="15872" width="7.5703125" style="286" customWidth="1"/>
    <col min="15873" max="15873" width="9.5703125" style="286" customWidth="1"/>
    <col min="15874" max="15874" width="13.28515625" style="286" customWidth="1"/>
    <col min="15875" max="15875" width="20.42578125" style="286" customWidth="1"/>
    <col min="15876" max="15878" width="11.7109375" style="286" customWidth="1"/>
    <col min="15879" max="15879" width="9.85546875" style="286" customWidth="1"/>
    <col min="15880" max="15880" width="9" style="286" customWidth="1"/>
    <col min="15881" max="16123" width="9.140625" style="286"/>
    <col min="16124" max="16124" width="2.5703125" style="286" customWidth="1"/>
    <col min="16125" max="16125" width="4.42578125" style="286" customWidth="1"/>
    <col min="16126" max="16126" width="43.7109375" style="286" customWidth="1"/>
    <col min="16127" max="16127" width="6.28515625" style="286" customWidth="1"/>
    <col min="16128" max="16128" width="7.5703125" style="286" customWidth="1"/>
    <col min="16129" max="16129" width="9.5703125" style="286" customWidth="1"/>
    <col min="16130" max="16130" width="13.28515625" style="286" customWidth="1"/>
    <col min="16131" max="16131" width="20.42578125" style="286" customWidth="1"/>
    <col min="16132" max="16134" width="11.7109375" style="286" customWidth="1"/>
    <col min="16135" max="16135" width="9.85546875" style="286" customWidth="1"/>
    <col min="16136" max="16136" width="9" style="286" customWidth="1"/>
    <col min="16137" max="16384" width="9.140625" style="286"/>
  </cols>
  <sheetData>
    <row r="1" spans="1:8" s="1" customFormat="1" ht="18">
      <c r="A1" s="246"/>
      <c r="B1" s="292"/>
      <c r="C1" s="246"/>
      <c r="D1" s="594"/>
      <c r="E1" s="653"/>
      <c r="F1" s="594"/>
      <c r="G1" s="594"/>
    </row>
    <row r="2" spans="1:8" s="62" customFormat="1" ht="18">
      <c r="A2" s="290" t="s">
        <v>3322</v>
      </c>
      <c r="B2" s="300"/>
      <c r="C2" s="290" t="s">
        <v>3325</v>
      </c>
      <c r="D2" s="592"/>
      <c r="E2" s="654"/>
      <c r="F2" s="592"/>
      <c r="G2" s="592"/>
    </row>
    <row r="3" spans="1:8" s="62" customFormat="1" ht="18">
      <c r="A3" s="290"/>
      <c r="B3" s="300"/>
      <c r="C3" s="290"/>
      <c r="D3" s="592"/>
      <c r="E3" s="654"/>
      <c r="F3" s="592"/>
      <c r="G3" s="592"/>
    </row>
    <row r="4" spans="1:8" ht="12.75" customHeight="1">
      <c r="A4" s="3" t="s">
        <v>109</v>
      </c>
      <c r="B4" s="3"/>
      <c r="C4" s="122"/>
      <c r="D4" s="598"/>
      <c r="E4" s="621"/>
      <c r="F4" s="598"/>
      <c r="G4" s="598"/>
    </row>
    <row r="5" spans="1:8" s="617" customFormat="1">
      <c r="A5" s="640" t="s">
        <v>29</v>
      </c>
      <c r="B5" s="640"/>
      <c r="C5" s="641" t="s">
        <v>30</v>
      </c>
      <c r="D5" s="640" t="s">
        <v>31</v>
      </c>
      <c r="E5" s="827" t="s">
        <v>183</v>
      </c>
      <c r="F5" s="640" t="s">
        <v>184</v>
      </c>
      <c r="G5" s="640" t="s">
        <v>185</v>
      </c>
    </row>
    <row r="6" spans="1:8">
      <c r="C6" s="310"/>
    </row>
    <row r="7" spans="1:8" s="298" customFormat="1" ht="16.5" thickBot="1">
      <c r="A7" s="63"/>
      <c r="B7" s="64"/>
      <c r="C7" s="65" t="s">
        <v>3325</v>
      </c>
      <c r="D7" s="601"/>
      <c r="E7" s="658"/>
      <c r="F7" s="601"/>
      <c r="G7" s="601"/>
    </row>
    <row r="8" spans="1:8">
      <c r="A8" s="325"/>
      <c r="B8" s="288"/>
      <c r="C8" s="310"/>
    </row>
    <row r="9" spans="1:8">
      <c r="A9" s="325"/>
      <c r="B9" s="288"/>
      <c r="C9" s="410" t="s">
        <v>901</v>
      </c>
    </row>
    <row r="10" spans="1:8">
      <c r="A10" s="325"/>
      <c r="B10" s="288"/>
      <c r="C10" s="410"/>
    </row>
    <row r="11" spans="1:8" s="415" customFormat="1" ht="48">
      <c r="A11" s="411" t="s">
        <v>105</v>
      </c>
      <c r="B11" s="412">
        <v>1</v>
      </c>
      <c r="C11" s="413" t="s">
        <v>902</v>
      </c>
      <c r="D11" s="629" t="s">
        <v>125</v>
      </c>
      <c r="E11" s="627">
        <v>1</v>
      </c>
      <c r="F11" s="634"/>
      <c r="G11" s="634">
        <f>E11*F11</f>
        <v>0</v>
      </c>
      <c r="H11" s="414"/>
    </row>
    <row r="12" spans="1:8" s="415" customFormat="1" ht="24">
      <c r="A12" s="411"/>
      <c r="B12" s="412"/>
      <c r="C12" s="413" t="s">
        <v>903</v>
      </c>
      <c r="D12" s="629" t="s">
        <v>136</v>
      </c>
      <c r="E12" s="627">
        <v>20.2</v>
      </c>
      <c r="F12" s="634"/>
      <c r="G12" s="634">
        <f>E12*F12</f>
        <v>0</v>
      </c>
      <c r="H12" s="414"/>
    </row>
    <row r="13" spans="1:8" s="415" customFormat="1" ht="24">
      <c r="A13" s="416"/>
      <c r="B13" s="417"/>
      <c r="C13" s="418" t="s">
        <v>904</v>
      </c>
      <c r="D13" s="629" t="s">
        <v>136</v>
      </c>
      <c r="E13" s="627">
        <v>11.5</v>
      </c>
      <c r="F13" s="634"/>
      <c r="G13" s="634">
        <f>E13*F13</f>
        <v>0</v>
      </c>
      <c r="H13" s="414"/>
    </row>
    <row r="14" spans="1:8" s="415" customFormat="1" ht="24">
      <c r="A14" s="416"/>
      <c r="B14" s="417"/>
      <c r="C14" s="418" t="s">
        <v>905</v>
      </c>
      <c r="D14" s="629" t="s">
        <v>136</v>
      </c>
      <c r="E14" s="627">
        <v>8.6999999999999993</v>
      </c>
      <c r="F14" s="634"/>
      <c r="G14" s="634">
        <f>E14*F14</f>
        <v>0</v>
      </c>
      <c r="H14" s="414"/>
    </row>
    <row r="15" spans="1:8" s="298" customFormat="1">
      <c r="A15" s="411"/>
      <c r="B15" s="412"/>
      <c r="C15" s="418"/>
      <c r="D15" s="629"/>
      <c r="E15" s="627"/>
      <c r="F15" s="634"/>
      <c r="G15" s="634"/>
      <c r="H15" s="419"/>
    </row>
    <row r="16" spans="1:8" s="298" customFormat="1" ht="48">
      <c r="A16" s="411" t="s">
        <v>105</v>
      </c>
      <c r="B16" s="412">
        <v>2</v>
      </c>
      <c r="C16" s="418" t="s">
        <v>906</v>
      </c>
      <c r="D16" s="629"/>
      <c r="E16" s="627"/>
      <c r="F16" s="634"/>
      <c r="G16" s="634"/>
      <c r="H16" s="419"/>
    </row>
    <row r="17" spans="1:8" s="415" customFormat="1" ht="24">
      <c r="A17" s="411"/>
      <c r="B17" s="412"/>
      <c r="C17" s="418" t="s">
        <v>907</v>
      </c>
      <c r="D17" s="629" t="s">
        <v>136</v>
      </c>
      <c r="E17" s="627">
        <v>15.6</v>
      </c>
      <c r="F17" s="634"/>
      <c r="G17" s="634">
        <f>E17*F17</f>
        <v>0</v>
      </c>
      <c r="H17" s="414"/>
    </row>
    <row r="18" spans="1:8" s="415" customFormat="1" ht="12">
      <c r="A18" s="416"/>
      <c r="B18" s="417"/>
      <c r="C18" s="418" t="s">
        <v>908</v>
      </c>
      <c r="D18" s="629" t="s">
        <v>136</v>
      </c>
      <c r="E18" s="627">
        <v>11</v>
      </c>
      <c r="F18" s="634"/>
      <c r="G18" s="634">
        <f>E18*F18</f>
        <v>0</v>
      </c>
      <c r="H18" s="414"/>
    </row>
    <row r="19" spans="1:8" s="415" customFormat="1" ht="24">
      <c r="A19" s="416"/>
      <c r="B19" s="417"/>
      <c r="C19" s="418" t="s">
        <v>905</v>
      </c>
      <c r="D19" s="629" t="s">
        <v>136</v>
      </c>
      <c r="E19" s="627">
        <v>4.5999999999999996</v>
      </c>
      <c r="F19" s="634"/>
      <c r="G19" s="634">
        <f>E19*F19</f>
        <v>0</v>
      </c>
      <c r="H19" s="414"/>
    </row>
    <row r="20" spans="1:8" s="298" customFormat="1" ht="56.25" customHeight="1">
      <c r="A20" s="411"/>
      <c r="B20" s="412"/>
      <c r="C20" s="418" t="s">
        <v>909</v>
      </c>
      <c r="D20" s="629" t="s">
        <v>136</v>
      </c>
      <c r="E20" s="627">
        <v>4</v>
      </c>
      <c r="F20" s="634"/>
      <c r="G20" s="634">
        <f>E20*F20</f>
        <v>0</v>
      </c>
      <c r="H20" s="419"/>
    </row>
    <row r="21" spans="1:8" s="298" customFormat="1">
      <c r="A21" s="411"/>
      <c r="B21" s="412"/>
      <c r="C21" s="418"/>
      <c r="D21" s="629"/>
      <c r="E21" s="627"/>
      <c r="F21" s="634"/>
      <c r="G21" s="634"/>
      <c r="H21" s="419"/>
    </row>
    <row r="22" spans="1:8" s="896" customFormat="1" ht="36">
      <c r="A22" s="889" t="s">
        <v>105</v>
      </c>
      <c r="B22" s="890">
        <v>4</v>
      </c>
      <c r="C22" s="891" t="s">
        <v>3359</v>
      </c>
      <c r="D22" s="892" t="s">
        <v>186</v>
      </c>
      <c r="E22" s="893">
        <v>20</v>
      </c>
      <c r="F22" s="894"/>
      <c r="G22" s="634">
        <f>E22*F22</f>
        <v>0</v>
      </c>
      <c r="H22" s="895"/>
    </row>
    <row r="23" spans="1:8" s="899" customFormat="1">
      <c r="A23" s="889"/>
      <c r="B23" s="890"/>
      <c r="C23" s="897"/>
      <c r="D23" s="892"/>
      <c r="E23" s="893"/>
      <c r="F23" s="894"/>
      <c r="G23" s="894"/>
      <c r="H23" s="898"/>
    </row>
    <row r="24" spans="1:8" s="899" customFormat="1" ht="24">
      <c r="A24" s="889" t="s">
        <v>105</v>
      </c>
      <c r="B24" s="890">
        <v>5</v>
      </c>
      <c r="C24" s="897" t="s">
        <v>910</v>
      </c>
      <c r="D24" s="892" t="s">
        <v>186</v>
      </c>
      <c r="E24" s="893">
        <v>43</v>
      </c>
      <c r="F24" s="894"/>
      <c r="G24" s="634">
        <f>E24*F24</f>
        <v>0</v>
      </c>
      <c r="H24" s="898"/>
    </row>
    <row r="25" spans="1:8" s="899" customFormat="1">
      <c r="A25" s="889"/>
      <c r="B25" s="890"/>
      <c r="C25" s="897"/>
      <c r="D25" s="892"/>
      <c r="E25" s="893"/>
      <c r="F25" s="894"/>
      <c r="G25" s="894"/>
      <c r="H25" s="898"/>
    </row>
    <row r="26" spans="1:8" s="899" customFormat="1" ht="48">
      <c r="A26" s="889" t="s">
        <v>105</v>
      </c>
      <c r="B26" s="890">
        <v>6</v>
      </c>
      <c r="C26" s="897" t="s">
        <v>911</v>
      </c>
      <c r="D26" s="892" t="s">
        <v>186</v>
      </c>
      <c r="E26" s="893">
        <v>43</v>
      </c>
      <c r="F26" s="894"/>
      <c r="G26" s="634">
        <f>E26*F26</f>
        <v>0</v>
      </c>
      <c r="H26" s="898"/>
    </row>
    <row r="27" spans="1:8" s="899" customFormat="1">
      <c r="A27" s="889"/>
      <c r="B27" s="890"/>
      <c r="C27" s="897"/>
      <c r="D27" s="892"/>
      <c r="E27" s="893"/>
      <c r="F27" s="894"/>
      <c r="G27" s="894"/>
      <c r="H27" s="898"/>
    </row>
    <row r="28" spans="1:8" s="899" customFormat="1" ht="60">
      <c r="A28" s="889" t="s">
        <v>105</v>
      </c>
      <c r="B28" s="890">
        <v>7</v>
      </c>
      <c r="C28" s="897" t="s">
        <v>3801</v>
      </c>
      <c r="D28" s="892" t="s">
        <v>125</v>
      </c>
      <c r="E28" s="893">
        <v>1</v>
      </c>
      <c r="F28" s="894"/>
      <c r="G28" s="634">
        <f>E28*F28</f>
        <v>0</v>
      </c>
      <c r="H28" s="898"/>
    </row>
    <row r="29" spans="1:8" s="899" customFormat="1">
      <c r="A29" s="889"/>
      <c r="B29" s="890"/>
      <c r="C29" s="897"/>
      <c r="D29" s="892"/>
      <c r="E29" s="893"/>
      <c r="F29" s="894"/>
      <c r="G29" s="894"/>
      <c r="H29" s="898"/>
    </row>
    <row r="30" spans="1:8" s="263" customFormat="1" ht="13.5" thickBot="1">
      <c r="A30" s="60"/>
      <c r="B30" s="56"/>
      <c r="C30" s="320" t="str">
        <f>CONCATENATE(B7," ",C7," - SKUPAJ:")</f>
        <v xml:space="preserve"> GRADBENA DELA  - SKUPAJ:</v>
      </c>
      <c r="D30" s="375"/>
      <c r="E30" s="606"/>
      <c r="F30" s="375"/>
      <c r="G30" s="606">
        <f>SUM(G11:G29)</f>
        <v>0</v>
      </c>
    </row>
    <row r="31" spans="1:8" s="263" customFormat="1">
      <c r="A31" s="322"/>
      <c r="B31" s="265"/>
      <c r="C31" s="328"/>
      <c r="D31" s="590"/>
      <c r="E31" s="610"/>
      <c r="F31" s="590"/>
      <c r="G31" s="610"/>
    </row>
    <row r="32" spans="1:8" s="254" customFormat="1">
      <c r="A32" s="347"/>
      <c r="B32" s="347"/>
      <c r="C32" s="349"/>
      <c r="D32" s="639"/>
      <c r="E32" s="384"/>
      <c r="F32" s="384"/>
      <c r="G32" s="384"/>
      <c r="H32" s="430"/>
    </row>
    <row r="33" spans="1:7" s="260" customFormat="1" ht="15">
      <c r="A33" s="343"/>
      <c r="B33" s="1048"/>
      <c r="C33" s="1049" t="str">
        <f>CONCATENATE(A2,"",C2," - SKUPAJ:")</f>
        <v>E1.GRADBENA DELA  - SKUPAJ:</v>
      </c>
      <c r="D33" s="1044"/>
      <c r="E33" s="1046"/>
      <c r="F33" s="1044"/>
      <c r="G33" s="1046">
        <f>G30</f>
        <v>0</v>
      </c>
    </row>
    <row r="34" spans="1:7" s="254" customFormat="1">
      <c r="C34" s="342"/>
      <c r="D34" s="382"/>
      <c r="E34" s="829"/>
      <c r="F34" s="382"/>
      <c r="G34" s="613"/>
    </row>
    <row r="35" spans="1:7" s="3" customFormat="1" ht="12">
      <c r="C35" s="284"/>
      <c r="D35" s="598"/>
      <c r="E35" s="621"/>
      <c r="F35" s="598"/>
      <c r="G35" s="598"/>
    </row>
    <row r="36" spans="1:7" s="3" customFormat="1" ht="12">
      <c r="C36" s="284"/>
      <c r="D36" s="598"/>
      <c r="E36" s="621"/>
      <c r="F36" s="598"/>
      <c r="G36" s="598"/>
    </row>
    <row r="37" spans="1:7" s="3" customFormat="1" ht="12">
      <c r="C37" s="284"/>
      <c r="D37" s="598"/>
      <c r="E37" s="621"/>
      <c r="F37" s="598"/>
      <c r="G37" s="598"/>
    </row>
    <row r="38" spans="1:7" s="3" customFormat="1" ht="12">
      <c r="C38" s="284"/>
      <c r="D38" s="598"/>
      <c r="E38" s="621"/>
      <c r="F38" s="598"/>
      <c r="G38" s="598"/>
    </row>
    <row r="39" spans="1:7" s="3" customFormat="1" ht="12">
      <c r="C39" s="284"/>
      <c r="D39" s="598"/>
      <c r="E39" s="621"/>
      <c r="F39" s="598"/>
      <c r="G39" s="598"/>
    </row>
    <row r="40" spans="1:7" s="3" customFormat="1" ht="12">
      <c r="C40" s="284"/>
      <c r="D40" s="598"/>
      <c r="E40" s="621"/>
      <c r="F40" s="598"/>
      <c r="G40" s="598"/>
    </row>
    <row r="41" spans="1:7" s="3" customFormat="1" ht="12">
      <c r="C41" s="284"/>
      <c r="D41" s="598"/>
      <c r="E41" s="621"/>
      <c r="F41" s="598"/>
      <c r="G41" s="598"/>
    </row>
    <row r="42" spans="1:7" s="3" customFormat="1" ht="12">
      <c r="C42" s="284"/>
      <c r="D42" s="598"/>
      <c r="E42" s="621"/>
      <c r="F42" s="598"/>
      <c r="G42" s="598"/>
    </row>
    <row r="43" spans="1:7" s="3" customFormat="1" ht="12">
      <c r="C43" s="284"/>
      <c r="D43" s="598"/>
      <c r="E43" s="621"/>
      <c r="F43" s="598"/>
      <c r="G43" s="598"/>
    </row>
    <row r="44" spans="1:7" s="3" customFormat="1" ht="12">
      <c r="C44" s="284"/>
      <c r="D44" s="598"/>
      <c r="E44" s="621"/>
      <c r="F44" s="598"/>
      <c r="G44" s="598"/>
    </row>
    <row r="45" spans="1:7" s="3" customFormat="1" ht="12">
      <c r="C45" s="284"/>
      <c r="D45" s="598"/>
      <c r="E45" s="621"/>
      <c r="F45" s="598"/>
      <c r="G45" s="598"/>
    </row>
    <row r="46" spans="1:7" s="3" customFormat="1" ht="12">
      <c r="C46" s="284"/>
      <c r="D46" s="598"/>
      <c r="E46" s="621"/>
      <c r="F46" s="598"/>
      <c r="G46" s="598"/>
    </row>
    <row r="47" spans="1:7" s="3" customFormat="1" ht="12">
      <c r="C47" s="284"/>
      <c r="D47" s="598"/>
      <c r="E47" s="621"/>
      <c r="F47" s="598"/>
      <c r="G47" s="598"/>
    </row>
    <row r="48" spans="1:7" s="3" customFormat="1" ht="12">
      <c r="C48" s="284"/>
      <c r="D48" s="598"/>
      <c r="E48" s="621"/>
      <c r="F48" s="598"/>
      <c r="G48" s="598"/>
    </row>
    <row r="49" spans="3:7" s="3" customFormat="1" ht="12">
      <c r="C49" s="284"/>
      <c r="D49" s="598"/>
      <c r="E49" s="621"/>
      <c r="F49" s="598"/>
      <c r="G49" s="598"/>
    </row>
    <row r="50" spans="3:7" s="3" customFormat="1" ht="12">
      <c r="C50" s="284"/>
      <c r="D50" s="598"/>
      <c r="E50" s="621"/>
      <c r="F50" s="598"/>
      <c r="G50" s="598"/>
    </row>
    <row r="51" spans="3:7" s="3" customFormat="1" ht="12">
      <c r="C51" s="284"/>
      <c r="D51" s="598"/>
      <c r="E51" s="621"/>
      <c r="F51" s="598"/>
      <c r="G51" s="598"/>
    </row>
    <row r="52" spans="3:7" s="3" customFormat="1" ht="12">
      <c r="C52" s="284"/>
      <c r="D52" s="598"/>
      <c r="E52" s="621"/>
      <c r="F52" s="598"/>
      <c r="G52" s="598"/>
    </row>
    <row r="53" spans="3:7" s="3" customFormat="1" ht="12">
      <c r="C53" s="284"/>
      <c r="D53" s="598"/>
      <c r="E53" s="621"/>
      <c r="F53" s="598"/>
      <c r="G53" s="598"/>
    </row>
    <row r="54" spans="3:7" s="3" customFormat="1" ht="12">
      <c r="C54" s="284"/>
      <c r="D54" s="598"/>
      <c r="E54" s="621"/>
      <c r="F54" s="598"/>
      <c r="G54" s="598"/>
    </row>
    <row r="55" spans="3:7" s="3" customFormat="1" ht="12">
      <c r="C55" s="284"/>
      <c r="D55" s="598"/>
      <c r="E55" s="621"/>
      <c r="F55" s="598"/>
      <c r="G55" s="598"/>
    </row>
    <row r="56" spans="3:7" s="3" customFormat="1" ht="12">
      <c r="C56" s="284"/>
      <c r="D56" s="598"/>
      <c r="E56" s="621"/>
      <c r="F56" s="598"/>
      <c r="G56" s="598"/>
    </row>
    <row r="57" spans="3:7" s="3" customFormat="1" ht="12">
      <c r="C57" s="284"/>
      <c r="D57" s="598"/>
      <c r="E57" s="621"/>
      <c r="F57" s="598"/>
      <c r="G57" s="598"/>
    </row>
    <row r="58" spans="3:7" s="3" customFormat="1" ht="12">
      <c r="C58" s="284"/>
      <c r="D58" s="598"/>
      <c r="E58" s="621"/>
      <c r="F58" s="598"/>
      <c r="G58" s="598"/>
    </row>
    <row r="59" spans="3:7" s="3" customFormat="1" ht="12">
      <c r="C59" s="284"/>
      <c r="D59" s="598"/>
      <c r="E59" s="621"/>
      <c r="F59" s="598"/>
      <c r="G59" s="598"/>
    </row>
    <row r="60" spans="3:7" s="3" customFormat="1" ht="12">
      <c r="C60" s="284"/>
      <c r="D60" s="598"/>
      <c r="E60" s="621"/>
      <c r="F60" s="598"/>
      <c r="G60" s="598"/>
    </row>
    <row r="61" spans="3:7" s="3" customFormat="1" ht="12">
      <c r="C61" s="284"/>
      <c r="D61" s="598"/>
      <c r="E61" s="621"/>
      <c r="F61" s="598"/>
      <c r="G61" s="598"/>
    </row>
    <row r="62" spans="3:7" s="3" customFormat="1" ht="12">
      <c r="C62" s="284"/>
      <c r="D62" s="598"/>
      <c r="E62" s="621"/>
      <c r="F62" s="598"/>
      <c r="G62" s="598"/>
    </row>
    <row r="63" spans="3:7" s="3" customFormat="1" ht="12">
      <c r="C63" s="284"/>
      <c r="D63" s="598"/>
      <c r="E63" s="621"/>
      <c r="F63" s="598"/>
      <c r="G63" s="598"/>
    </row>
    <row r="64" spans="3:7" s="3" customFormat="1" ht="12">
      <c r="C64" s="284"/>
      <c r="D64" s="598"/>
      <c r="E64" s="621"/>
      <c r="F64" s="598"/>
      <c r="G64" s="598"/>
    </row>
    <row r="65" spans="3:7" s="3" customFormat="1" ht="12">
      <c r="C65" s="284"/>
      <c r="D65" s="598"/>
      <c r="E65" s="621"/>
      <c r="F65" s="598"/>
      <c r="G65" s="598"/>
    </row>
    <row r="66" spans="3:7" s="3" customFormat="1" ht="12">
      <c r="C66" s="284"/>
      <c r="D66" s="598"/>
      <c r="E66" s="621"/>
      <c r="F66" s="598"/>
      <c r="G66" s="598"/>
    </row>
    <row r="67" spans="3:7" s="3" customFormat="1" ht="12">
      <c r="C67" s="284"/>
      <c r="D67" s="598"/>
      <c r="E67" s="621"/>
      <c r="F67" s="598"/>
      <c r="G67" s="598"/>
    </row>
    <row r="68" spans="3:7" s="3" customFormat="1" ht="12">
      <c r="C68" s="284"/>
      <c r="D68" s="598"/>
      <c r="E68" s="621"/>
      <c r="F68" s="598"/>
      <c r="G68" s="598"/>
    </row>
    <row r="69" spans="3:7" s="3" customFormat="1" ht="12">
      <c r="C69" s="284"/>
      <c r="D69" s="598"/>
      <c r="E69" s="621"/>
      <c r="F69" s="598"/>
      <c r="G69" s="598"/>
    </row>
    <row r="70" spans="3:7" s="3" customFormat="1" ht="12">
      <c r="C70" s="284"/>
      <c r="D70" s="598"/>
      <c r="E70" s="621"/>
      <c r="F70" s="598"/>
      <c r="G70" s="598"/>
    </row>
    <row r="71" spans="3:7" s="3" customFormat="1" ht="12">
      <c r="C71" s="284"/>
      <c r="D71" s="598"/>
      <c r="E71" s="621"/>
      <c r="F71" s="598"/>
      <c r="G71" s="598"/>
    </row>
    <row r="72" spans="3:7" s="3" customFormat="1" ht="12">
      <c r="C72" s="284"/>
      <c r="D72" s="598"/>
      <c r="E72" s="621"/>
      <c r="F72" s="598"/>
      <c r="G72" s="598"/>
    </row>
    <row r="73" spans="3:7" s="3" customFormat="1" ht="12">
      <c r="C73" s="284"/>
      <c r="D73" s="598"/>
      <c r="E73" s="621"/>
      <c r="F73" s="598"/>
      <c r="G73" s="598"/>
    </row>
    <row r="74" spans="3:7" s="3" customFormat="1" ht="12">
      <c r="C74" s="284"/>
      <c r="D74" s="598"/>
      <c r="E74" s="621"/>
      <c r="F74" s="598"/>
      <c r="G74" s="598"/>
    </row>
    <row r="75" spans="3:7" s="3" customFormat="1" ht="12">
      <c r="C75" s="284"/>
      <c r="D75" s="598"/>
      <c r="E75" s="621"/>
      <c r="F75" s="598"/>
      <c r="G75" s="598"/>
    </row>
    <row r="76" spans="3:7" s="3" customFormat="1" ht="12">
      <c r="C76" s="284"/>
      <c r="D76" s="598"/>
      <c r="E76" s="621"/>
      <c r="F76" s="598"/>
      <c r="G76" s="598"/>
    </row>
    <row r="77" spans="3:7" s="3" customFormat="1" ht="12">
      <c r="C77" s="284"/>
      <c r="D77" s="598"/>
      <c r="E77" s="621"/>
      <c r="F77" s="598"/>
      <c r="G77" s="598"/>
    </row>
    <row r="78" spans="3:7" s="3" customFormat="1" ht="12">
      <c r="C78" s="284"/>
      <c r="D78" s="598"/>
      <c r="E78" s="621"/>
      <c r="F78" s="598"/>
      <c r="G78" s="598"/>
    </row>
    <row r="79" spans="3:7" s="3" customFormat="1" ht="12">
      <c r="C79" s="284"/>
      <c r="D79" s="598"/>
      <c r="E79" s="621"/>
      <c r="F79" s="598"/>
      <c r="G79" s="598"/>
    </row>
    <row r="80" spans="3:7" s="3" customFormat="1" ht="12">
      <c r="C80" s="284"/>
      <c r="D80" s="598"/>
      <c r="E80" s="621"/>
      <c r="F80" s="598"/>
      <c r="G80" s="598"/>
    </row>
    <row r="81" spans="3:7" s="3" customFormat="1" ht="12">
      <c r="C81" s="284"/>
      <c r="D81" s="598"/>
      <c r="E81" s="621"/>
      <c r="F81" s="598"/>
      <c r="G81" s="598"/>
    </row>
    <row r="82" spans="3:7" s="3" customFormat="1" ht="12">
      <c r="C82" s="284"/>
      <c r="D82" s="598"/>
      <c r="E82" s="621"/>
      <c r="F82" s="598"/>
      <c r="G82" s="598"/>
    </row>
    <row r="83" spans="3:7" s="3" customFormat="1" ht="12">
      <c r="C83" s="284"/>
      <c r="D83" s="598"/>
      <c r="E83" s="621"/>
      <c r="F83" s="598"/>
      <c r="G83" s="598"/>
    </row>
    <row r="84" spans="3:7" s="3" customFormat="1" ht="12">
      <c r="C84" s="284"/>
      <c r="D84" s="598"/>
      <c r="E84" s="621"/>
      <c r="F84" s="598"/>
      <c r="G84" s="598"/>
    </row>
    <row r="85" spans="3:7" s="3" customFormat="1" ht="12">
      <c r="C85" s="284"/>
      <c r="D85" s="598"/>
      <c r="E85" s="621"/>
      <c r="F85" s="598"/>
      <c r="G85" s="598"/>
    </row>
    <row r="86" spans="3:7" s="3" customFormat="1" ht="12">
      <c r="C86" s="284"/>
      <c r="D86" s="598"/>
      <c r="E86" s="621"/>
      <c r="F86" s="598"/>
      <c r="G86" s="598"/>
    </row>
    <row r="87" spans="3:7" s="3" customFormat="1" ht="12">
      <c r="C87" s="284"/>
      <c r="D87" s="598"/>
      <c r="E87" s="621"/>
      <c r="F87" s="598"/>
      <c r="G87" s="598"/>
    </row>
    <row r="88" spans="3:7" s="3" customFormat="1" ht="12">
      <c r="C88" s="284"/>
      <c r="D88" s="598"/>
      <c r="E88" s="621"/>
      <c r="F88" s="598"/>
      <c r="G88" s="598"/>
    </row>
    <row r="89" spans="3:7" s="3" customFormat="1" ht="12">
      <c r="C89" s="284"/>
      <c r="D89" s="598"/>
      <c r="E89" s="621"/>
      <c r="F89" s="598"/>
      <c r="G89" s="598"/>
    </row>
    <row r="90" spans="3:7" s="3" customFormat="1" ht="12">
      <c r="C90" s="284"/>
      <c r="D90" s="598"/>
      <c r="E90" s="621"/>
      <c r="F90" s="598"/>
      <c r="G90" s="598"/>
    </row>
    <row r="91" spans="3:7" s="3" customFormat="1" ht="12">
      <c r="C91" s="284"/>
      <c r="D91" s="598"/>
      <c r="E91" s="621"/>
      <c r="F91" s="598"/>
      <c r="G91" s="598"/>
    </row>
    <row r="92" spans="3:7" s="3" customFormat="1" ht="12">
      <c r="C92" s="284"/>
      <c r="D92" s="598"/>
      <c r="E92" s="621"/>
      <c r="F92" s="598"/>
      <c r="G92" s="598"/>
    </row>
    <row r="93" spans="3:7" s="3" customFormat="1" ht="12">
      <c r="C93" s="284"/>
      <c r="D93" s="598"/>
      <c r="E93" s="621"/>
      <c r="F93" s="598"/>
      <c r="G93" s="598"/>
    </row>
    <row r="94" spans="3:7" s="3" customFormat="1" ht="12">
      <c r="C94" s="284"/>
      <c r="D94" s="598"/>
      <c r="E94" s="621"/>
      <c r="F94" s="598"/>
      <c r="G94" s="598"/>
    </row>
    <row r="95" spans="3:7" s="3" customFormat="1" ht="12">
      <c r="C95" s="284"/>
      <c r="D95" s="598"/>
      <c r="E95" s="621"/>
      <c r="F95" s="598"/>
      <c r="G95" s="598"/>
    </row>
    <row r="96" spans="3:7" s="3" customFormat="1" ht="12">
      <c r="C96" s="284"/>
      <c r="D96" s="598"/>
      <c r="E96" s="621"/>
      <c r="F96" s="598"/>
      <c r="G96" s="598"/>
    </row>
    <row r="97" spans="3:7" s="3" customFormat="1" ht="12">
      <c r="C97" s="284"/>
      <c r="D97" s="598"/>
      <c r="E97" s="621"/>
      <c r="F97" s="598"/>
      <c r="G97" s="598"/>
    </row>
    <row r="98" spans="3:7" s="3" customFormat="1" ht="12">
      <c r="C98" s="284"/>
      <c r="D98" s="598"/>
      <c r="E98" s="621"/>
      <c r="F98" s="598"/>
      <c r="G98" s="598"/>
    </row>
    <row r="99" spans="3:7" s="3" customFormat="1" ht="12">
      <c r="C99" s="284"/>
      <c r="D99" s="598"/>
      <c r="E99" s="621"/>
      <c r="F99" s="598"/>
      <c r="G99" s="598"/>
    </row>
    <row r="100" spans="3:7" s="3" customFormat="1" ht="12">
      <c r="C100" s="284"/>
      <c r="D100" s="598"/>
      <c r="E100" s="621"/>
      <c r="F100" s="598"/>
      <c r="G100" s="598"/>
    </row>
    <row r="101" spans="3:7" s="3" customFormat="1" ht="12">
      <c r="C101" s="284"/>
      <c r="D101" s="598"/>
      <c r="E101" s="621"/>
      <c r="F101" s="598"/>
      <c r="G101" s="598"/>
    </row>
    <row r="102" spans="3:7" s="3" customFormat="1" ht="12">
      <c r="C102" s="284"/>
      <c r="D102" s="598"/>
      <c r="E102" s="621"/>
      <c r="F102" s="598"/>
      <c r="G102" s="598"/>
    </row>
    <row r="103" spans="3:7" s="3" customFormat="1" ht="12">
      <c r="C103" s="284"/>
      <c r="D103" s="598"/>
      <c r="E103" s="621"/>
      <c r="F103" s="598"/>
      <c r="G103" s="598"/>
    </row>
    <row r="104" spans="3:7" s="3" customFormat="1" ht="12">
      <c r="C104" s="284"/>
      <c r="D104" s="598"/>
      <c r="E104" s="621"/>
      <c r="F104" s="598"/>
      <c r="G104" s="598"/>
    </row>
    <row r="105" spans="3:7" s="3" customFormat="1" ht="12">
      <c r="C105" s="284"/>
      <c r="D105" s="598"/>
      <c r="E105" s="621"/>
      <c r="F105" s="598"/>
      <c r="G105" s="598"/>
    </row>
    <row r="106" spans="3:7" s="3" customFormat="1" ht="12">
      <c r="C106" s="284"/>
      <c r="D106" s="598"/>
      <c r="E106" s="621"/>
      <c r="F106" s="598"/>
      <c r="G106" s="598"/>
    </row>
    <row r="107" spans="3:7" s="3" customFormat="1" ht="12">
      <c r="C107" s="284"/>
      <c r="D107" s="598"/>
      <c r="E107" s="621"/>
      <c r="F107" s="598"/>
      <c r="G107" s="598"/>
    </row>
    <row r="108" spans="3:7" s="3" customFormat="1" ht="12">
      <c r="C108" s="284"/>
      <c r="D108" s="598"/>
      <c r="E108" s="621"/>
      <c r="F108" s="598"/>
      <c r="G108" s="598"/>
    </row>
    <row r="109" spans="3:7" s="3" customFormat="1" ht="12">
      <c r="C109" s="284"/>
      <c r="D109" s="598"/>
      <c r="E109" s="621"/>
      <c r="F109" s="598"/>
      <c r="G109" s="598"/>
    </row>
    <row r="110" spans="3:7" s="3" customFormat="1" ht="12">
      <c r="C110" s="284"/>
      <c r="D110" s="598"/>
      <c r="E110" s="621"/>
      <c r="F110" s="598"/>
      <c r="G110" s="598"/>
    </row>
    <row r="111" spans="3:7" s="3" customFormat="1" ht="12">
      <c r="C111" s="284"/>
      <c r="D111" s="598"/>
      <c r="E111" s="621"/>
      <c r="F111" s="598"/>
      <c r="G111" s="598"/>
    </row>
    <row r="112" spans="3:7" s="3" customFormat="1" ht="12">
      <c r="C112" s="284"/>
      <c r="D112" s="598"/>
      <c r="E112" s="621"/>
      <c r="F112" s="598"/>
      <c r="G112" s="598"/>
    </row>
    <row r="113" spans="3:7" s="3" customFormat="1" ht="12">
      <c r="C113" s="284"/>
      <c r="D113" s="598"/>
      <c r="E113" s="621"/>
      <c r="F113" s="598"/>
      <c r="G113" s="598"/>
    </row>
    <row r="114" spans="3:7" s="3" customFormat="1" ht="12">
      <c r="C114" s="284"/>
      <c r="D114" s="598"/>
      <c r="E114" s="621"/>
      <c r="F114" s="598"/>
      <c r="G114" s="598"/>
    </row>
    <row r="115" spans="3:7" s="3" customFormat="1" ht="12">
      <c r="C115" s="284"/>
      <c r="D115" s="598"/>
      <c r="E115" s="621"/>
      <c r="F115" s="598"/>
      <c r="G115" s="598"/>
    </row>
    <row r="116" spans="3:7" s="3" customFormat="1" ht="12">
      <c r="C116" s="284"/>
      <c r="D116" s="598"/>
      <c r="E116" s="621"/>
      <c r="F116" s="598"/>
      <c r="G116" s="598"/>
    </row>
    <row r="117" spans="3:7" s="3" customFormat="1" ht="12">
      <c r="C117" s="284"/>
      <c r="D117" s="598"/>
      <c r="E117" s="621"/>
      <c r="F117" s="598"/>
      <c r="G117" s="598"/>
    </row>
    <row r="118" spans="3:7" s="3" customFormat="1" ht="12">
      <c r="C118" s="284"/>
      <c r="D118" s="598"/>
      <c r="E118" s="621"/>
      <c r="F118" s="598"/>
      <c r="G118" s="598"/>
    </row>
    <row r="119" spans="3:7" s="3" customFormat="1" ht="12">
      <c r="C119" s="284"/>
      <c r="D119" s="598"/>
      <c r="E119" s="621"/>
      <c r="F119" s="598"/>
      <c r="G119" s="598"/>
    </row>
    <row r="120" spans="3:7" s="3" customFormat="1" ht="12">
      <c r="C120" s="284"/>
      <c r="D120" s="598"/>
      <c r="E120" s="621"/>
      <c r="F120" s="598"/>
      <c r="G120" s="598"/>
    </row>
    <row r="121" spans="3:7" s="3" customFormat="1" ht="12">
      <c r="C121" s="284"/>
      <c r="D121" s="598"/>
      <c r="E121" s="621"/>
      <c r="F121" s="598"/>
      <c r="G121" s="598"/>
    </row>
    <row r="122" spans="3:7" s="3" customFormat="1" ht="12">
      <c r="C122" s="284"/>
      <c r="D122" s="598"/>
      <c r="E122" s="621"/>
      <c r="F122" s="598"/>
      <c r="G122" s="598"/>
    </row>
    <row r="123" spans="3:7" s="3" customFormat="1" ht="12">
      <c r="C123" s="284"/>
      <c r="D123" s="598"/>
      <c r="E123" s="621"/>
      <c r="F123" s="598"/>
      <c r="G123" s="598"/>
    </row>
    <row r="124" spans="3:7" s="3" customFormat="1" ht="12">
      <c r="C124" s="284"/>
      <c r="D124" s="598"/>
      <c r="E124" s="621"/>
      <c r="F124" s="598"/>
      <c r="G124" s="598"/>
    </row>
    <row r="125" spans="3:7" s="3" customFormat="1" ht="12">
      <c r="C125" s="284"/>
      <c r="D125" s="598"/>
      <c r="E125" s="621"/>
      <c r="F125" s="598"/>
      <c r="G125" s="598"/>
    </row>
    <row r="126" spans="3:7" s="3" customFormat="1" ht="12">
      <c r="C126" s="284"/>
      <c r="D126" s="598"/>
      <c r="E126" s="621"/>
      <c r="F126" s="598"/>
      <c r="G126" s="598"/>
    </row>
    <row r="127" spans="3:7" s="3" customFormat="1" ht="12">
      <c r="C127" s="284"/>
      <c r="D127" s="598"/>
      <c r="E127" s="621"/>
      <c r="F127" s="598"/>
      <c r="G127" s="598"/>
    </row>
    <row r="128" spans="3:7" s="3" customFormat="1" ht="12">
      <c r="C128" s="284"/>
      <c r="D128" s="598"/>
      <c r="E128" s="621"/>
      <c r="F128" s="598"/>
      <c r="G128" s="598"/>
    </row>
    <row r="129" spans="3:7" s="3" customFormat="1" ht="12">
      <c r="C129" s="284"/>
      <c r="D129" s="598"/>
      <c r="E129" s="621"/>
      <c r="F129" s="598"/>
      <c r="G129" s="598"/>
    </row>
    <row r="130" spans="3:7" s="3" customFormat="1" ht="12">
      <c r="C130" s="284"/>
      <c r="D130" s="598"/>
      <c r="E130" s="621"/>
      <c r="F130" s="598"/>
      <c r="G130" s="598"/>
    </row>
    <row r="131" spans="3:7" s="3" customFormat="1" ht="12">
      <c r="C131" s="284"/>
      <c r="D131" s="598"/>
      <c r="E131" s="621"/>
      <c r="F131" s="598"/>
      <c r="G131" s="598"/>
    </row>
    <row r="132" spans="3:7" s="3" customFormat="1" ht="12">
      <c r="C132" s="284"/>
      <c r="D132" s="598"/>
      <c r="E132" s="621"/>
      <c r="F132" s="598"/>
      <c r="G132" s="598"/>
    </row>
    <row r="133" spans="3:7" s="3" customFormat="1" ht="12">
      <c r="C133" s="284"/>
      <c r="D133" s="598"/>
      <c r="E133" s="621"/>
      <c r="F133" s="598"/>
      <c r="G133" s="598"/>
    </row>
    <row r="134" spans="3:7" s="3" customFormat="1" ht="12">
      <c r="C134" s="284"/>
      <c r="D134" s="598"/>
      <c r="E134" s="621"/>
      <c r="F134" s="598"/>
      <c r="G134" s="598"/>
    </row>
    <row r="135" spans="3:7" s="3" customFormat="1" ht="12">
      <c r="C135" s="284"/>
      <c r="D135" s="598"/>
      <c r="E135" s="621"/>
      <c r="F135" s="598"/>
      <c r="G135" s="598"/>
    </row>
    <row r="136" spans="3:7" s="3" customFormat="1" ht="12">
      <c r="C136" s="284"/>
      <c r="D136" s="598"/>
      <c r="E136" s="621"/>
      <c r="F136" s="598"/>
      <c r="G136" s="598"/>
    </row>
    <row r="137" spans="3:7" s="3" customFormat="1" ht="12">
      <c r="C137" s="284"/>
      <c r="D137" s="598"/>
      <c r="E137" s="621"/>
      <c r="F137" s="598"/>
      <c r="G137" s="598"/>
    </row>
  </sheetData>
  <pageMargins left="0.98425196850393704" right="0.39370078740157483" top="0.98425196850393704" bottom="0.74803149606299213" header="0" footer="0.39370078740157483"/>
  <pageSetup paperSize="9" firstPageNumber="0" orientation="portrait" r:id="rId1"/>
  <headerFooter alignWithMargins="0">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3A1BC-8496-4305-AB66-97C98C27818F}">
  <sheetPr codeName="List20">
    <tabColor rgb="FF00B050"/>
  </sheetPr>
  <dimension ref="A1:I81"/>
  <sheetViews>
    <sheetView view="pageBreakPreview" zoomScaleNormal="100" zoomScaleSheetLayoutView="100" workbookViewId="0">
      <selection activeCell="G32" sqref="G32"/>
    </sheetView>
  </sheetViews>
  <sheetFormatPr defaultColWidth="9.140625" defaultRowHeight="12.75"/>
  <cols>
    <col min="1" max="1" width="2.5703125" style="286" customWidth="1"/>
    <col min="2" max="2" width="4.42578125" style="286" customWidth="1"/>
    <col min="3" max="3" width="43.7109375" style="287" customWidth="1"/>
    <col min="4" max="4" width="6.28515625" style="595" customWidth="1"/>
    <col min="5" max="5" width="7.5703125" style="595" customWidth="1"/>
    <col min="6" max="6" width="9.5703125" style="595" customWidth="1"/>
    <col min="7" max="7" width="11.28515625" style="595" customWidth="1"/>
    <col min="8" max="8" width="9.140625" style="286"/>
    <col min="9" max="9" width="9" style="286" customWidth="1"/>
    <col min="10" max="249" width="9.140625" style="286"/>
    <col min="250" max="250" width="2.5703125" style="286" customWidth="1"/>
    <col min="251" max="251" width="4.42578125" style="286" customWidth="1"/>
    <col min="252" max="252" width="43.7109375" style="286" customWidth="1"/>
    <col min="253" max="253" width="6.28515625" style="286" customWidth="1"/>
    <col min="254" max="254" width="7.5703125" style="286" customWidth="1"/>
    <col min="255" max="255" width="9.5703125" style="286" customWidth="1"/>
    <col min="256" max="257" width="11.28515625" style="286" customWidth="1"/>
    <col min="258" max="260" width="11.7109375" style="286" customWidth="1"/>
    <col min="261" max="261" width="16.7109375" style="286" customWidth="1"/>
    <col min="262" max="262" width="9.85546875" style="286" customWidth="1"/>
    <col min="263" max="263" width="14.28515625" style="286" customWidth="1"/>
    <col min="264" max="264" width="9.140625" style="286"/>
    <col min="265" max="265" width="9" style="286" customWidth="1"/>
    <col min="266" max="505" width="9.140625" style="286"/>
    <col min="506" max="506" width="2.5703125" style="286" customWidth="1"/>
    <col min="507" max="507" width="4.42578125" style="286" customWidth="1"/>
    <col min="508" max="508" width="43.7109375" style="286" customWidth="1"/>
    <col min="509" max="509" width="6.28515625" style="286" customWidth="1"/>
    <col min="510" max="510" width="7.5703125" style="286" customWidth="1"/>
    <col min="511" max="511" width="9.5703125" style="286" customWidth="1"/>
    <col min="512" max="513" width="11.28515625" style="286" customWidth="1"/>
    <col min="514" max="516" width="11.7109375" style="286" customWidth="1"/>
    <col min="517" max="517" width="16.7109375" style="286" customWidth="1"/>
    <col min="518" max="518" width="9.85546875" style="286" customWidth="1"/>
    <col min="519" max="519" width="14.28515625" style="286" customWidth="1"/>
    <col min="520" max="520" width="9.140625" style="286"/>
    <col min="521" max="521" width="9" style="286" customWidth="1"/>
    <col min="522" max="761" width="9.140625" style="286"/>
    <col min="762" max="762" width="2.5703125" style="286" customWidth="1"/>
    <col min="763" max="763" width="4.42578125" style="286" customWidth="1"/>
    <col min="764" max="764" width="43.7109375" style="286" customWidth="1"/>
    <col min="765" max="765" width="6.28515625" style="286" customWidth="1"/>
    <col min="766" max="766" width="7.5703125" style="286" customWidth="1"/>
    <col min="767" max="767" width="9.5703125" style="286" customWidth="1"/>
    <col min="768" max="769" width="11.28515625" style="286" customWidth="1"/>
    <col min="770" max="772" width="11.7109375" style="286" customWidth="1"/>
    <col min="773" max="773" width="16.7109375" style="286" customWidth="1"/>
    <col min="774" max="774" width="9.85546875" style="286" customWidth="1"/>
    <col min="775" max="775" width="14.28515625" style="286" customWidth="1"/>
    <col min="776" max="776" width="9.140625" style="286"/>
    <col min="777" max="777" width="9" style="286" customWidth="1"/>
    <col min="778" max="1017" width="9.140625" style="286"/>
    <col min="1018" max="1018" width="2.5703125" style="286" customWidth="1"/>
    <col min="1019" max="1019" width="4.42578125" style="286" customWidth="1"/>
    <col min="1020" max="1020" width="43.7109375" style="286" customWidth="1"/>
    <col min="1021" max="1021" width="6.28515625" style="286" customWidth="1"/>
    <col min="1022" max="1022" width="7.5703125" style="286" customWidth="1"/>
    <col min="1023" max="1023" width="9.5703125" style="286" customWidth="1"/>
    <col min="1024" max="1025" width="11.28515625" style="286" customWidth="1"/>
    <col min="1026" max="1028" width="11.7109375" style="286" customWidth="1"/>
    <col min="1029" max="1029" width="16.7109375" style="286" customWidth="1"/>
    <col min="1030" max="1030" width="9.85546875" style="286" customWidth="1"/>
    <col min="1031" max="1031" width="14.28515625" style="286" customWidth="1"/>
    <col min="1032" max="1032" width="9.140625" style="286"/>
    <col min="1033" max="1033" width="9" style="286" customWidth="1"/>
    <col min="1034" max="1273" width="9.140625" style="286"/>
    <col min="1274" max="1274" width="2.5703125" style="286" customWidth="1"/>
    <col min="1275" max="1275" width="4.42578125" style="286" customWidth="1"/>
    <col min="1276" max="1276" width="43.7109375" style="286" customWidth="1"/>
    <col min="1277" max="1277" width="6.28515625" style="286" customWidth="1"/>
    <col min="1278" max="1278" width="7.5703125" style="286" customWidth="1"/>
    <col min="1279" max="1279" width="9.5703125" style="286" customWidth="1"/>
    <col min="1280" max="1281" width="11.28515625" style="286" customWidth="1"/>
    <col min="1282" max="1284" width="11.7109375" style="286" customWidth="1"/>
    <col min="1285" max="1285" width="16.7109375" style="286" customWidth="1"/>
    <col min="1286" max="1286" width="9.85546875" style="286" customWidth="1"/>
    <col min="1287" max="1287" width="14.28515625" style="286" customWidth="1"/>
    <col min="1288" max="1288" width="9.140625" style="286"/>
    <col min="1289" max="1289" width="9" style="286" customWidth="1"/>
    <col min="1290" max="1529" width="9.140625" style="286"/>
    <col min="1530" max="1530" width="2.5703125" style="286" customWidth="1"/>
    <col min="1531" max="1531" width="4.42578125" style="286" customWidth="1"/>
    <col min="1532" max="1532" width="43.7109375" style="286" customWidth="1"/>
    <col min="1533" max="1533" width="6.28515625" style="286" customWidth="1"/>
    <col min="1534" max="1534" width="7.5703125" style="286" customWidth="1"/>
    <col min="1535" max="1535" width="9.5703125" style="286" customWidth="1"/>
    <col min="1536" max="1537" width="11.28515625" style="286" customWidth="1"/>
    <col min="1538" max="1540" width="11.7109375" style="286" customWidth="1"/>
    <col min="1541" max="1541" width="16.7109375" style="286" customWidth="1"/>
    <col min="1542" max="1542" width="9.85546875" style="286" customWidth="1"/>
    <col min="1543" max="1543" width="14.28515625" style="286" customWidth="1"/>
    <col min="1544" max="1544" width="9.140625" style="286"/>
    <col min="1545" max="1545" width="9" style="286" customWidth="1"/>
    <col min="1546" max="1785" width="9.140625" style="286"/>
    <col min="1786" max="1786" width="2.5703125" style="286" customWidth="1"/>
    <col min="1787" max="1787" width="4.42578125" style="286" customWidth="1"/>
    <col min="1788" max="1788" width="43.7109375" style="286" customWidth="1"/>
    <col min="1789" max="1789" width="6.28515625" style="286" customWidth="1"/>
    <col min="1790" max="1790" width="7.5703125" style="286" customWidth="1"/>
    <col min="1791" max="1791" width="9.5703125" style="286" customWidth="1"/>
    <col min="1792" max="1793" width="11.28515625" style="286" customWidth="1"/>
    <col min="1794" max="1796" width="11.7109375" style="286" customWidth="1"/>
    <col min="1797" max="1797" width="16.7109375" style="286" customWidth="1"/>
    <col min="1798" max="1798" width="9.85546875" style="286" customWidth="1"/>
    <col min="1799" max="1799" width="14.28515625" style="286" customWidth="1"/>
    <col min="1800" max="1800" width="9.140625" style="286"/>
    <col min="1801" max="1801" width="9" style="286" customWidth="1"/>
    <col min="1802" max="2041" width="9.140625" style="286"/>
    <col min="2042" max="2042" width="2.5703125" style="286" customWidth="1"/>
    <col min="2043" max="2043" width="4.42578125" style="286" customWidth="1"/>
    <col min="2044" max="2044" width="43.7109375" style="286" customWidth="1"/>
    <col min="2045" max="2045" width="6.28515625" style="286" customWidth="1"/>
    <col min="2046" max="2046" width="7.5703125" style="286" customWidth="1"/>
    <col min="2047" max="2047" width="9.5703125" style="286" customWidth="1"/>
    <col min="2048" max="2049" width="11.28515625" style="286" customWidth="1"/>
    <col min="2050" max="2052" width="11.7109375" style="286" customWidth="1"/>
    <col min="2053" max="2053" width="16.7109375" style="286" customWidth="1"/>
    <col min="2054" max="2054" width="9.85546875" style="286" customWidth="1"/>
    <col min="2055" max="2055" width="14.28515625" style="286" customWidth="1"/>
    <col min="2056" max="2056" width="9.140625" style="286"/>
    <col min="2057" max="2057" width="9" style="286" customWidth="1"/>
    <col min="2058" max="2297" width="9.140625" style="286"/>
    <col min="2298" max="2298" width="2.5703125" style="286" customWidth="1"/>
    <col min="2299" max="2299" width="4.42578125" style="286" customWidth="1"/>
    <col min="2300" max="2300" width="43.7109375" style="286" customWidth="1"/>
    <col min="2301" max="2301" width="6.28515625" style="286" customWidth="1"/>
    <col min="2302" max="2302" width="7.5703125" style="286" customWidth="1"/>
    <col min="2303" max="2303" width="9.5703125" style="286" customWidth="1"/>
    <col min="2304" max="2305" width="11.28515625" style="286" customWidth="1"/>
    <col min="2306" max="2308" width="11.7109375" style="286" customWidth="1"/>
    <col min="2309" max="2309" width="16.7109375" style="286" customWidth="1"/>
    <col min="2310" max="2310" width="9.85546875" style="286" customWidth="1"/>
    <col min="2311" max="2311" width="14.28515625" style="286" customWidth="1"/>
    <col min="2312" max="2312" width="9.140625" style="286"/>
    <col min="2313" max="2313" width="9" style="286" customWidth="1"/>
    <col min="2314" max="2553" width="9.140625" style="286"/>
    <col min="2554" max="2554" width="2.5703125" style="286" customWidth="1"/>
    <col min="2555" max="2555" width="4.42578125" style="286" customWidth="1"/>
    <col min="2556" max="2556" width="43.7109375" style="286" customWidth="1"/>
    <col min="2557" max="2557" width="6.28515625" style="286" customWidth="1"/>
    <col min="2558" max="2558" width="7.5703125" style="286" customWidth="1"/>
    <col min="2559" max="2559" width="9.5703125" style="286" customWidth="1"/>
    <col min="2560" max="2561" width="11.28515625" style="286" customWidth="1"/>
    <col min="2562" max="2564" width="11.7109375" style="286" customWidth="1"/>
    <col min="2565" max="2565" width="16.7109375" style="286" customWidth="1"/>
    <col min="2566" max="2566" width="9.85546875" style="286" customWidth="1"/>
    <col min="2567" max="2567" width="14.28515625" style="286" customWidth="1"/>
    <col min="2568" max="2568" width="9.140625" style="286"/>
    <col min="2569" max="2569" width="9" style="286" customWidth="1"/>
    <col min="2570" max="2809" width="9.140625" style="286"/>
    <col min="2810" max="2810" width="2.5703125" style="286" customWidth="1"/>
    <col min="2811" max="2811" width="4.42578125" style="286" customWidth="1"/>
    <col min="2812" max="2812" width="43.7109375" style="286" customWidth="1"/>
    <col min="2813" max="2813" width="6.28515625" style="286" customWidth="1"/>
    <col min="2814" max="2814" width="7.5703125" style="286" customWidth="1"/>
    <col min="2815" max="2815" width="9.5703125" style="286" customWidth="1"/>
    <col min="2816" max="2817" width="11.28515625" style="286" customWidth="1"/>
    <col min="2818" max="2820" width="11.7109375" style="286" customWidth="1"/>
    <col min="2821" max="2821" width="16.7109375" style="286" customWidth="1"/>
    <col min="2822" max="2822" width="9.85546875" style="286" customWidth="1"/>
    <col min="2823" max="2823" width="14.28515625" style="286" customWidth="1"/>
    <col min="2824" max="2824" width="9.140625" style="286"/>
    <col min="2825" max="2825" width="9" style="286" customWidth="1"/>
    <col min="2826" max="3065" width="9.140625" style="286"/>
    <col min="3066" max="3066" width="2.5703125" style="286" customWidth="1"/>
    <col min="3067" max="3067" width="4.42578125" style="286" customWidth="1"/>
    <col min="3068" max="3068" width="43.7109375" style="286" customWidth="1"/>
    <col min="3069" max="3069" width="6.28515625" style="286" customWidth="1"/>
    <col min="3070" max="3070" width="7.5703125" style="286" customWidth="1"/>
    <col min="3071" max="3071" width="9.5703125" style="286" customWidth="1"/>
    <col min="3072" max="3073" width="11.28515625" style="286" customWidth="1"/>
    <col min="3074" max="3076" width="11.7109375" style="286" customWidth="1"/>
    <col min="3077" max="3077" width="16.7109375" style="286" customWidth="1"/>
    <col min="3078" max="3078" width="9.85546875" style="286" customWidth="1"/>
    <col min="3079" max="3079" width="14.28515625" style="286" customWidth="1"/>
    <col min="3080" max="3080" width="9.140625" style="286"/>
    <col min="3081" max="3081" width="9" style="286" customWidth="1"/>
    <col min="3082" max="3321" width="9.140625" style="286"/>
    <col min="3322" max="3322" width="2.5703125" style="286" customWidth="1"/>
    <col min="3323" max="3323" width="4.42578125" style="286" customWidth="1"/>
    <col min="3324" max="3324" width="43.7109375" style="286" customWidth="1"/>
    <col min="3325" max="3325" width="6.28515625" style="286" customWidth="1"/>
    <col min="3326" max="3326" width="7.5703125" style="286" customWidth="1"/>
    <col min="3327" max="3327" width="9.5703125" style="286" customWidth="1"/>
    <col min="3328" max="3329" width="11.28515625" style="286" customWidth="1"/>
    <col min="3330" max="3332" width="11.7109375" style="286" customWidth="1"/>
    <col min="3333" max="3333" width="16.7109375" style="286" customWidth="1"/>
    <col min="3334" max="3334" width="9.85546875" style="286" customWidth="1"/>
    <col min="3335" max="3335" width="14.28515625" style="286" customWidth="1"/>
    <col min="3336" max="3336" width="9.140625" style="286"/>
    <col min="3337" max="3337" width="9" style="286" customWidth="1"/>
    <col min="3338" max="3577" width="9.140625" style="286"/>
    <col min="3578" max="3578" width="2.5703125" style="286" customWidth="1"/>
    <col min="3579" max="3579" width="4.42578125" style="286" customWidth="1"/>
    <col min="3580" max="3580" width="43.7109375" style="286" customWidth="1"/>
    <col min="3581" max="3581" width="6.28515625" style="286" customWidth="1"/>
    <col min="3582" max="3582" width="7.5703125" style="286" customWidth="1"/>
    <col min="3583" max="3583" width="9.5703125" style="286" customWidth="1"/>
    <col min="3584" max="3585" width="11.28515625" style="286" customWidth="1"/>
    <col min="3586" max="3588" width="11.7109375" style="286" customWidth="1"/>
    <col min="3589" max="3589" width="16.7109375" style="286" customWidth="1"/>
    <col min="3590" max="3590" width="9.85546875" style="286" customWidth="1"/>
    <col min="3591" max="3591" width="14.28515625" style="286" customWidth="1"/>
    <col min="3592" max="3592" width="9.140625" style="286"/>
    <col min="3593" max="3593" width="9" style="286" customWidth="1"/>
    <col min="3594" max="3833" width="9.140625" style="286"/>
    <col min="3834" max="3834" width="2.5703125" style="286" customWidth="1"/>
    <col min="3835" max="3835" width="4.42578125" style="286" customWidth="1"/>
    <col min="3836" max="3836" width="43.7109375" style="286" customWidth="1"/>
    <col min="3837" max="3837" width="6.28515625" style="286" customWidth="1"/>
    <col min="3838" max="3838" width="7.5703125" style="286" customWidth="1"/>
    <col min="3839" max="3839" width="9.5703125" style="286" customWidth="1"/>
    <col min="3840" max="3841" width="11.28515625" style="286" customWidth="1"/>
    <col min="3842" max="3844" width="11.7109375" style="286" customWidth="1"/>
    <col min="3845" max="3845" width="16.7109375" style="286" customWidth="1"/>
    <col min="3846" max="3846" width="9.85546875" style="286" customWidth="1"/>
    <col min="3847" max="3847" width="14.28515625" style="286" customWidth="1"/>
    <col min="3848" max="3848" width="9.140625" style="286"/>
    <col min="3849" max="3849" width="9" style="286" customWidth="1"/>
    <col min="3850" max="4089" width="9.140625" style="286"/>
    <col min="4090" max="4090" width="2.5703125" style="286" customWidth="1"/>
    <col min="4091" max="4091" width="4.42578125" style="286" customWidth="1"/>
    <col min="4092" max="4092" width="43.7109375" style="286" customWidth="1"/>
    <col min="4093" max="4093" width="6.28515625" style="286" customWidth="1"/>
    <col min="4094" max="4094" width="7.5703125" style="286" customWidth="1"/>
    <col min="4095" max="4095" width="9.5703125" style="286" customWidth="1"/>
    <col min="4096" max="4097" width="11.28515625" style="286" customWidth="1"/>
    <col min="4098" max="4100" width="11.7109375" style="286" customWidth="1"/>
    <col min="4101" max="4101" width="16.7109375" style="286" customWidth="1"/>
    <col min="4102" max="4102" width="9.85546875" style="286" customWidth="1"/>
    <col min="4103" max="4103" width="14.28515625" style="286" customWidth="1"/>
    <col min="4104" max="4104" width="9.140625" style="286"/>
    <col min="4105" max="4105" width="9" style="286" customWidth="1"/>
    <col min="4106" max="4345" width="9.140625" style="286"/>
    <col min="4346" max="4346" width="2.5703125" style="286" customWidth="1"/>
    <col min="4347" max="4347" width="4.42578125" style="286" customWidth="1"/>
    <col min="4348" max="4348" width="43.7109375" style="286" customWidth="1"/>
    <col min="4349" max="4349" width="6.28515625" style="286" customWidth="1"/>
    <col min="4350" max="4350" width="7.5703125" style="286" customWidth="1"/>
    <col min="4351" max="4351" width="9.5703125" style="286" customWidth="1"/>
    <col min="4352" max="4353" width="11.28515625" style="286" customWidth="1"/>
    <col min="4354" max="4356" width="11.7109375" style="286" customWidth="1"/>
    <col min="4357" max="4357" width="16.7109375" style="286" customWidth="1"/>
    <col min="4358" max="4358" width="9.85546875" style="286" customWidth="1"/>
    <col min="4359" max="4359" width="14.28515625" style="286" customWidth="1"/>
    <col min="4360" max="4360" width="9.140625" style="286"/>
    <col min="4361" max="4361" width="9" style="286" customWidth="1"/>
    <col min="4362" max="4601" width="9.140625" style="286"/>
    <col min="4602" max="4602" width="2.5703125" style="286" customWidth="1"/>
    <col min="4603" max="4603" width="4.42578125" style="286" customWidth="1"/>
    <col min="4604" max="4604" width="43.7109375" style="286" customWidth="1"/>
    <col min="4605" max="4605" width="6.28515625" style="286" customWidth="1"/>
    <col min="4606" max="4606" width="7.5703125" style="286" customWidth="1"/>
    <col min="4607" max="4607" width="9.5703125" style="286" customWidth="1"/>
    <col min="4608" max="4609" width="11.28515625" style="286" customWidth="1"/>
    <col min="4610" max="4612" width="11.7109375" style="286" customWidth="1"/>
    <col min="4613" max="4613" width="16.7109375" style="286" customWidth="1"/>
    <col min="4614" max="4614" width="9.85546875" style="286" customWidth="1"/>
    <col min="4615" max="4615" width="14.28515625" style="286" customWidth="1"/>
    <col min="4616" max="4616" width="9.140625" style="286"/>
    <col min="4617" max="4617" width="9" style="286" customWidth="1"/>
    <col min="4618" max="4857" width="9.140625" style="286"/>
    <col min="4858" max="4858" width="2.5703125" style="286" customWidth="1"/>
    <col min="4859" max="4859" width="4.42578125" style="286" customWidth="1"/>
    <col min="4860" max="4860" width="43.7109375" style="286" customWidth="1"/>
    <col min="4861" max="4861" width="6.28515625" style="286" customWidth="1"/>
    <col min="4862" max="4862" width="7.5703125" style="286" customWidth="1"/>
    <col min="4863" max="4863" width="9.5703125" style="286" customWidth="1"/>
    <col min="4864" max="4865" width="11.28515625" style="286" customWidth="1"/>
    <col min="4866" max="4868" width="11.7109375" style="286" customWidth="1"/>
    <col min="4869" max="4869" width="16.7109375" style="286" customWidth="1"/>
    <col min="4870" max="4870" width="9.85546875" style="286" customWidth="1"/>
    <col min="4871" max="4871" width="14.28515625" style="286" customWidth="1"/>
    <col min="4872" max="4872" width="9.140625" style="286"/>
    <col min="4873" max="4873" width="9" style="286" customWidth="1"/>
    <col min="4874" max="5113" width="9.140625" style="286"/>
    <col min="5114" max="5114" width="2.5703125" style="286" customWidth="1"/>
    <col min="5115" max="5115" width="4.42578125" style="286" customWidth="1"/>
    <col min="5116" max="5116" width="43.7109375" style="286" customWidth="1"/>
    <col min="5117" max="5117" width="6.28515625" style="286" customWidth="1"/>
    <col min="5118" max="5118" width="7.5703125" style="286" customWidth="1"/>
    <col min="5119" max="5119" width="9.5703125" style="286" customWidth="1"/>
    <col min="5120" max="5121" width="11.28515625" style="286" customWidth="1"/>
    <col min="5122" max="5124" width="11.7109375" style="286" customWidth="1"/>
    <col min="5125" max="5125" width="16.7109375" style="286" customWidth="1"/>
    <col min="5126" max="5126" width="9.85546875" style="286" customWidth="1"/>
    <col min="5127" max="5127" width="14.28515625" style="286" customWidth="1"/>
    <col min="5128" max="5128" width="9.140625" style="286"/>
    <col min="5129" max="5129" width="9" style="286" customWidth="1"/>
    <col min="5130" max="5369" width="9.140625" style="286"/>
    <col min="5370" max="5370" width="2.5703125" style="286" customWidth="1"/>
    <col min="5371" max="5371" width="4.42578125" style="286" customWidth="1"/>
    <col min="5372" max="5372" width="43.7109375" style="286" customWidth="1"/>
    <col min="5373" max="5373" width="6.28515625" style="286" customWidth="1"/>
    <col min="5374" max="5374" width="7.5703125" style="286" customWidth="1"/>
    <col min="5375" max="5375" width="9.5703125" style="286" customWidth="1"/>
    <col min="5376" max="5377" width="11.28515625" style="286" customWidth="1"/>
    <col min="5378" max="5380" width="11.7109375" style="286" customWidth="1"/>
    <col min="5381" max="5381" width="16.7109375" style="286" customWidth="1"/>
    <col min="5382" max="5382" width="9.85546875" style="286" customWidth="1"/>
    <col min="5383" max="5383" width="14.28515625" style="286" customWidth="1"/>
    <col min="5384" max="5384" width="9.140625" style="286"/>
    <col min="5385" max="5385" width="9" style="286" customWidth="1"/>
    <col min="5386" max="5625" width="9.140625" style="286"/>
    <col min="5626" max="5626" width="2.5703125" style="286" customWidth="1"/>
    <col min="5627" max="5627" width="4.42578125" style="286" customWidth="1"/>
    <col min="5628" max="5628" width="43.7109375" style="286" customWidth="1"/>
    <col min="5629" max="5629" width="6.28515625" style="286" customWidth="1"/>
    <col min="5630" max="5630" width="7.5703125" style="286" customWidth="1"/>
    <col min="5631" max="5631" width="9.5703125" style="286" customWidth="1"/>
    <col min="5632" max="5633" width="11.28515625" style="286" customWidth="1"/>
    <col min="5634" max="5636" width="11.7109375" style="286" customWidth="1"/>
    <col min="5637" max="5637" width="16.7109375" style="286" customWidth="1"/>
    <col min="5638" max="5638" width="9.85546875" style="286" customWidth="1"/>
    <col min="5639" max="5639" width="14.28515625" style="286" customWidth="1"/>
    <col min="5640" max="5640" width="9.140625" style="286"/>
    <col min="5641" max="5641" width="9" style="286" customWidth="1"/>
    <col min="5642" max="5881" width="9.140625" style="286"/>
    <col min="5882" max="5882" width="2.5703125" style="286" customWidth="1"/>
    <col min="5883" max="5883" width="4.42578125" style="286" customWidth="1"/>
    <col min="5884" max="5884" width="43.7109375" style="286" customWidth="1"/>
    <col min="5885" max="5885" width="6.28515625" style="286" customWidth="1"/>
    <col min="5886" max="5886" width="7.5703125" style="286" customWidth="1"/>
    <col min="5887" max="5887" width="9.5703125" style="286" customWidth="1"/>
    <col min="5888" max="5889" width="11.28515625" style="286" customWidth="1"/>
    <col min="5890" max="5892" width="11.7109375" style="286" customWidth="1"/>
    <col min="5893" max="5893" width="16.7109375" style="286" customWidth="1"/>
    <col min="5894" max="5894" width="9.85546875" style="286" customWidth="1"/>
    <col min="5895" max="5895" width="14.28515625" style="286" customWidth="1"/>
    <col min="5896" max="5896" width="9.140625" style="286"/>
    <col min="5897" max="5897" width="9" style="286" customWidth="1"/>
    <col min="5898" max="6137" width="9.140625" style="286"/>
    <col min="6138" max="6138" width="2.5703125" style="286" customWidth="1"/>
    <col min="6139" max="6139" width="4.42578125" style="286" customWidth="1"/>
    <col min="6140" max="6140" width="43.7109375" style="286" customWidth="1"/>
    <col min="6141" max="6141" width="6.28515625" style="286" customWidth="1"/>
    <col min="6142" max="6142" width="7.5703125" style="286" customWidth="1"/>
    <col min="6143" max="6143" width="9.5703125" style="286" customWidth="1"/>
    <col min="6144" max="6145" width="11.28515625" style="286" customWidth="1"/>
    <col min="6146" max="6148" width="11.7109375" style="286" customWidth="1"/>
    <col min="6149" max="6149" width="16.7109375" style="286" customWidth="1"/>
    <col min="6150" max="6150" width="9.85546875" style="286" customWidth="1"/>
    <col min="6151" max="6151" width="14.28515625" style="286" customWidth="1"/>
    <col min="6152" max="6152" width="9.140625" style="286"/>
    <col min="6153" max="6153" width="9" style="286" customWidth="1"/>
    <col min="6154" max="6393" width="9.140625" style="286"/>
    <col min="6394" max="6394" width="2.5703125" style="286" customWidth="1"/>
    <col min="6395" max="6395" width="4.42578125" style="286" customWidth="1"/>
    <col min="6396" max="6396" width="43.7109375" style="286" customWidth="1"/>
    <col min="6397" max="6397" width="6.28515625" style="286" customWidth="1"/>
    <col min="6398" max="6398" width="7.5703125" style="286" customWidth="1"/>
    <col min="6399" max="6399" width="9.5703125" style="286" customWidth="1"/>
    <col min="6400" max="6401" width="11.28515625" style="286" customWidth="1"/>
    <col min="6402" max="6404" width="11.7109375" style="286" customWidth="1"/>
    <col min="6405" max="6405" width="16.7109375" style="286" customWidth="1"/>
    <col min="6406" max="6406" width="9.85546875" style="286" customWidth="1"/>
    <col min="6407" max="6407" width="14.28515625" style="286" customWidth="1"/>
    <col min="6408" max="6408" width="9.140625" style="286"/>
    <col min="6409" max="6409" width="9" style="286" customWidth="1"/>
    <col min="6410" max="6649" width="9.140625" style="286"/>
    <col min="6650" max="6650" width="2.5703125" style="286" customWidth="1"/>
    <col min="6651" max="6651" width="4.42578125" style="286" customWidth="1"/>
    <col min="6652" max="6652" width="43.7109375" style="286" customWidth="1"/>
    <col min="6653" max="6653" width="6.28515625" style="286" customWidth="1"/>
    <col min="6654" max="6654" width="7.5703125" style="286" customWidth="1"/>
    <col min="6655" max="6655" width="9.5703125" style="286" customWidth="1"/>
    <col min="6656" max="6657" width="11.28515625" style="286" customWidth="1"/>
    <col min="6658" max="6660" width="11.7109375" style="286" customWidth="1"/>
    <col min="6661" max="6661" width="16.7109375" style="286" customWidth="1"/>
    <col min="6662" max="6662" width="9.85546875" style="286" customWidth="1"/>
    <col min="6663" max="6663" width="14.28515625" style="286" customWidth="1"/>
    <col min="6664" max="6664" width="9.140625" style="286"/>
    <col min="6665" max="6665" width="9" style="286" customWidth="1"/>
    <col min="6666" max="6905" width="9.140625" style="286"/>
    <col min="6906" max="6906" width="2.5703125" style="286" customWidth="1"/>
    <col min="6907" max="6907" width="4.42578125" style="286" customWidth="1"/>
    <col min="6908" max="6908" width="43.7109375" style="286" customWidth="1"/>
    <col min="6909" max="6909" width="6.28515625" style="286" customWidth="1"/>
    <col min="6910" max="6910" width="7.5703125" style="286" customWidth="1"/>
    <col min="6911" max="6911" width="9.5703125" style="286" customWidth="1"/>
    <col min="6912" max="6913" width="11.28515625" style="286" customWidth="1"/>
    <col min="6914" max="6916" width="11.7109375" style="286" customWidth="1"/>
    <col min="6917" max="6917" width="16.7109375" style="286" customWidth="1"/>
    <col min="6918" max="6918" width="9.85546875" style="286" customWidth="1"/>
    <col min="6919" max="6919" width="14.28515625" style="286" customWidth="1"/>
    <col min="6920" max="6920" width="9.140625" style="286"/>
    <col min="6921" max="6921" width="9" style="286" customWidth="1"/>
    <col min="6922" max="7161" width="9.140625" style="286"/>
    <col min="7162" max="7162" width="2.5703125" style="286" customWidth="1"/>
    <col min="7163" max="7163" width="4.42578125" style="286" customWidth="1"/>
    <col min="7164" max="7164" width="43.7109375" style="286" customWidth="1"/>
    <col min="7165" max="7165" width="6.28515625" style="286" customWidth="1"/>
    <col min="7166" max="7166" width="7.5703125" style="286" customWidth="1"/>
    <col min="7167" max="7167" width="9.5703125" style="286" customWidth="1"/>
    <col min="7168" max="7169" width="11.28515625" style="286" customWidth="1"/>
    <col min="7170" max="7172" width="11.7109375" style="286" customWidth="1"/>
    <col min="7173" max="7173" width="16.7109375" style="286" customWidth="1"/>
    <col min="7174" max="7174" width="9.85546875" style="286" customWidth="1"/>
    <col min="7175" max="7175" width="14.28515625" style="286" customWidth="1"/>
    <col min="7176" max="7176" width="9.140625" style="286"/>
    <col min="7177" max="7177" width="9" style="286" customWidth="1"/>
    <col min="7178" max="7417" width="9.140625" style="286"/>
    <col min="7418" max="7418" width="2.5703125" style="286" customWidth="1"/>
    <col min="7419" max="7419" width="4.42578125" style="286" customWidth="1"/>
    <col min="7420" max="7420" width="43.7109375" style="286" customWidth="1"/>
    <col min="7421" max="7421" width="6.28515625" style="286" customWidth="1"/>
    <col min="7422" max="7422" width="7.5703125" style="286" customWidth="1"/>
    <col min="7423" max="7423" width="9.5703125" style="286" customWidth="1"/>
    <col min="7424" max="7425" width="11.28515625" style="286" customWidth="1"/>
    <col min="7426" max="7428" width="11.7109375" style="286" customWidth="1"/>
    <col min="7429" max="7429" width="16.7109375" style="286" customWidth="1"/>
    <col min="7430" max="7430" width="9.85546875" style="286" customWidth="1"/>
    <col min="7431" max="7431" width="14.28515625" style="286" customWidth="1"/>
    <col min="7432" max="7432" width="9.140625" style="286"/>
    <col min="7433" max="7433" width="9" style="286" customWidth="1"/>
    <col min="7434" max="7673" width="9.140625" style="286"/>
    <col min="7674" max="7674" width="2.5703125" style="286" customWidth="1"/>
    <col min="7675" max="7675" width="4.42578125" style="286" customWidth="1"/>
    <col min="7676" max="7676" width="43.7109375" style="286" customWidth="1"/>
    <col min="7677" max="7677" width="6.28515625" style="286" customWidth="1"/>
    <col min="7678" max="7678" width="7.5703125" style="286" customWidth="1"/>
    <col min="7679" max="7679" width="9.5703125" style="286" customWidth="1"/>
    <col min="7680" max="7681" width="11.28515625" style="286" customWidth="1"/>
    <col min="7682" max="7684" width="11.7109375" style="286" customWidth="1"/>
    <col min="7685" max="7685" width="16.7109375" style="286" customWidth="1"/>
    <col min="7686" max="7686" width="9.85546875" style="286" customWidth="1"/>
    <col min="7687" max="7687" width="14.28515625" style="286" customWidth="1"/>
    <col min="7688" max="7688" width="9.140625" style="286"/>
    <col min="7689" max="7689" width="9" style="286" customWidth="1"/>
    <col min="7690" max="7929" width="9.140625" style="286"/>
    <col min="7930" max="7930" width="2.5703125" style="286" customWidth="1"/>
    <col min="7931" max="7931" width="4.42578125" style="286" customWidth="1"/>
    <col min="7932" max="7932" width="43.7109375" style="286" customWidth="1"/>
    <col min="7933" max="7933" width="6.28515625" style="286" customWidth="1"/>
    <col min="7934" max="7934" width="7.5703125" style="286" customWidth="1"/>
    <col min="7935" max="7935" width="9.5703125" style="286" customWidth="1"/>
    <col min="7936" max="7937" width="11.28515625" style="286" customWidth="1"/>
    <col min="7938" max="7940" width="11.7109375" style="286" customWidth="1"/>
    <col min="7941" max="7941" width="16.7109375" style="286" customWidth="1"/>
    <col min="7942" max="7942" width="9.85546875" style="286" customWidth="1"/>
    <col min="7943" max="7943" width="14.28515625" style="286" customWidth="1"/>
    <col min="7944" max="7944" width="9.140625" style="286"/>
    <col min="7945" max="7945" width="9" style="286" customWidth="1"/>
    <col min="7946" max="8185" width="9.140625" style="286"/>
    <col min="8186" max="8186" width="2.5703125" style="286" customWidth="1"/>
    <col min="8187" max="8187" width="4.42578125" style="286" customWidth="1"/>
    <col min="8188" max="8188" width="43.7109375" style="286" customWidth="1"/>
    <col min="8189" max="8189" width="6.28515625" style="286" customWidth="1"/>
    <col min="8190" max="8190" width="7.5703125" style="286" customWidth="1"/>
    <col min="8191" max="8191" width="9.5703125" style="286" customWidth="1"/>
    <col min="8192" max="8193" width="11.28515625" style="286" customWidth="1"/>
    <col min="8194" max="8196" width="11.7109375" style="286" customWidth="1"/>
    <col min="8197" max="8197" width="16.7109375" style="286" customWidth="1"/>
    <col min="8198" max="8198" width="9.85546875" style="286" customWidth="1"/>
    <col min="8199" max="8199" width="14.28515625" style="286" customWidth="1"/>
    <col min="8200" max="8200" width="9.140625" style="286"/>
    <col min="8201" max="8201" width="9" style="286" customWidth="1"/>
    <col min="8202" max="8441" width="9.140625" style="286"/>
    <col min="8442" max="8442" width="2.5703125" style="286" customWidth="1"/>
    <col min="8443" max="8443" width="4.42578125" style="286" customWidth="1"/>
    <col min="8444" max="8444" width="43.7109375" style="286" customWidth="1"/>
    <col min="8445" max="8445" width="6.28515625" style="286" customWidth="1"/>
    <col min="8446" max="8446" width="7.5703125" style="286" customWidth="1"/>
    <col min="8447" max="8447" width="9.5703125" style="286" customWidth="1"/>
    <col min="8448" max="8449" width="11.28515625" style="286" customWidth="1"/>
    <col min="8450" max="8452" width="11.7109375" style="286" customWidth="1"/>
    <col min="8453" max="8453" width="16.7109375" style="286" customWidth="1"/>
    <col min="8454" max="8454" width="9.85546875" style="286" customWidth="1"/>
    <col min="8455" max="8455" width="14.28515625" style="286" customWidth="1"/>
    <col min="8456" max="8456" width="9.140625" style="286"/>
    <col min="8457" max="8457" width="9" style="286" customWidth="1"/>
    <col min="8458" max="8697" width="9.140625" style="286"/>
    <col min="8698" max="8698" width="2.5703125" style="286" customWidth="1"/>
    <col min="8699" max="8699" width="4.42578125" style="286" customWidth="1"/>
    <col min="8700" max="8700" width="43.7109375" style="286" customWidth="1"/>
    <col min="8701" max="8701" width="6.28515625" style="286" customWidth="1"/>
    <col min="8702" max="8702" width="7.5703125" style="286" customWidth="1"/>
    <col min="8703" max="8703" width="9.5703125" style="286" customWidth="1"/>
    <col min="8704" max="8705" width="11.28515625" style="286" customWidth="1"/>
    <col min="8706" max="8708" width="11.7109375" style="286" customWidth="1"/>
    <col min="8709" max="8709" width="16.7109375" style="286" customWidth="1"/>
    <col min="8710" max="8710" width="9.85546875" style="286" customWidth="1"/>
    <col min="8711" max="8711" width="14.28515625" style="286" customWidth="1"/>
    <col min="8712" max="8712" width="9.140625" style="286"/>
    <col min="8713" max="8713" width="9" style="286" customWidth="1"/>
    <col min="8714" max="8953" width="9.140625" style="286"/>
    <col min="8954" max="8954" width="2.5703125" style="286" customWidth="1"/>
    <col min="8955" max="8955" width="4.42578125" style="286" customWidth="1"/>
    <col min="8956" max="8956" width="43.7109375" style="286" customWidth="1"/>
    <col min="8957" max="8957" width="6.28515625" style="286" customWidth="1"/>
    <col min="8958" max="8958" width="7.5703125" style="286" customWidth="1"/>
    <col min="8959" max="8959" width="9.5703125" style="286" customWidth="1"/>
    <col min="8960" max="8961" width="11.28515625" style="286" customWidth="1"/>
    <col min="8962" max="8964" width="11.7109375" style="286" customWidth="1"/>
    <col min="8965" max="8965" width="16.7109375" style="286" customWidth="1"/>
    <col min="8966" max="8966" width="9.85546875" style="286" customWidth="1"/>
    <col min="8967" max="8967" width="14.28515625" style="286" customWidth="1"/>
    <col min="8968" max="8968" width="9.140625" style="286"/>
    <col min="8969" max="8969" width="9" style="286" customWidth="1"/>
    <col min="8970" max="9209" width="9.140625" style="286"/>
    <col min="9210" max="9210" width="2.5703125" style="286" customWidth="1"/>
    <col min="9211" max="9211" width="4.42578125" style="286" customWidth="1"/>
    <col min="9212" max="9212" width="43.7109375" style="286" customWidth="1"/>
    <col min="9213" max="9213" width="6.28515625" style="286" customWidth="1"/>
    <col min="9214" max="9214" width="7.5703125" style="286" customWidth="1"/>
    <col min="9215" max="9215" width="9.5703125" style="286" customWidth="1"/>
    <col min="9216" max="9217" width="11.28515625" style="286" customWidth="1"/>
    <col min="9218" max="9220" width="11.7109375" style="286" customWidth="1"/>
    <col min="9221" max="9221" width="16.7109375" style="286" customWidth="1"/>
    <col min="9222" max="9222" width="9.85546875" style="286" customWidth="1"/>
    <col min="9223" max="9223" width="14.28515625" style="286" customWidth="1"/>
    <col min="9224" max="9224" width="9.140625" style="286"/>
    <col min="9225" max="9225" width="9" style="286" customWidth="1"/>
    <col min="9226" max="9465" width="9.140625" style="286"/>
    <col min="9466" max="9466" width="2.5703125" style="286" customWidth="1"/>
    <col min="9467" max="9467" width="4.42578125" style="286" customWidth="1"/>
    <col min="9468" max="9468" width="43.7109375" style="286" customWidth="1"/>
    <col min="9469" max="9469" width="6.28515625" style="286" customWidth="1"/>
    <col min="9470" max="9470" width="7.5703125" style="286" customWidth="1"/>
    <col min="9471" max="9471" width="9.5703125" style="286" customWidth="1"/>
    <col min="9472" max="9473" width="11.28515625" style="286" customWidth="1"/>
    <col min="9474" max="9476" width="11.7109375" style="286" customWidth="1"/>
    <col min="9477" max="9477" width="16.7109375" style="286" customWidth="1"/>
    <col min="9478" max="9478" width="9.85546875" style="286" customWidth="1"/>
    <col min="9479" max="9479" width="14.28515625" style="286" customWidth="1"/>
    <col min="9480" max="9480" width="9.140625" style="286"/>
    <col min="9481" max="9481" width="9" style="286" customWidth="1"/>
    <col min="9482" max="9721" width="9.140625" style="286"/>
    <col min="9722" max="9722" width="2.5703125" style="286" customWidth="1"/>
    <col min="9723" max="9723" width="4.42578125" style="286" customWidth="1"/>
    <col min="9724" max="9724" width="43.7109375" style="286" customWidth="1"/>
    <col min="9725" max="9725" width="6.28515625" style="286" customWidth="1"/>
    <col min="9726" max="9726" width="7.5703125" style="286" customWidth="1"/>
    <col min="9727" max="9727" width="9.5703125" style="286" customWidth="1"/>
    <col min="9728" max="9729" width="11.28515625" style="286" customWidth="1"/>
    <col min="9730" max="9732" width="11.7109375" style="286" customWidth="1"/>
    <col min="9733" max="9733" width="16.7109375" style="286" customWidth="1"/>
    <col min="9734" max="9734" width="9.85546875" style="286" customWidth="1"/>
    <col min="9735" max="9735" width="14.28515625" style="286" customWidth="1"/>
    <col min="9736" max="9736" width="9.140625" style="286"/>
    <col min="9737" max="9737" width="9" style="286" customWidth="1"/>
    <col min="9738" max="9977" width="9.140625" style="286"/>
    <col min="9978" max="9978" width="2.5703125" style="286" customWidth="1"/>
    <col min="9979" max="9979" width="4.42578125" style="286" customWidth="1"/>
    <col min="9980" max="9980" width="43.7109375" style="286" customWidth="1"/>
    <col min="9981" max="9981" width="6.28515625" style="286" customWidth="1"/>
    <col min="9982" max="9982" width="7.5703125" style="286" customWidth="1"/>
    <col min="9983" max="9983" width="9.5703125" style="286" customWidth="1"/>
    <col min="9984" max="9985" width="11.28515625" style="286" customWidth="1"/>
    <col min="9986" max="9988" width="11.7109375" style="286" customWidth="1"/>
    <col min="9989" max="9989" width="16.7109375" style="286" customWidth="1"/>
    <col min="9990" max="9990" width="9.85546875" style="286" customWidth="1"/>
    <col min="9991" max="9991" width="14.28515625" style="286" customWidth="1"/>
    <col min="9992" max="9992" width="9.140625" style="286"/>
    <col min="9993" max="9993" width="9" style="286" customWidth="1"/>
    <col min="9994" max="10233" width="9.140625" style="286"/>
    <col min="10234" max="10234" width="2.5703125" style="286" customWidth="1"/>
    <col min="10235" max="10235" width="4.42578125" style="286" customWidth="1"/>
    <col min="10236" max="10236" width="43.7109375" style="286" customWidth="1"/>
    <col min="10237" max="10237" width="6.28515625" style="286" customWidth="1"/>
    <col min="10238" max="10238" width="7.5703125" style="286" customWidth="1"/>
    <col min="10239" max="10239" width="9.5703125" style="286" customWidth="1"/>
    <col min="10240" max="10241" width="11.28515625" style="286" customWidth="1"/>
    <col min="10242" max="10244" width="11.7109375" style="286" customWidth="1"/>
    <col min="10245" max="10245" width="16.7109375" style="286" customWidth="1"/>
    <col min="10246" max="10246" width="9.85546875" style="286" customWidth="1"/>
    <col min="10247" max="10247" width="14.28515625" style="286" customWidth="1"/>
    <col min="10248" max="10248" width="9.140625" style="286"/>
    <col min="10249" max="10249" width="9" style="286" customWidth="1"/>
    <col min="10250" max="10489" width="9.140625" style="286"/>
    <col min="10490" max="10490" width="2.5703125" style="286" customWidth="1"/>
    <col min="10491" max="10491" width="4.42578125" style="286" customWidth="1"/>
    <col min="10492" max="10492" width="43.7109375" style="286" customWidth="1"/>
    <col min="10493" max="10493" width="6.28515625" style="286" customWidth="1"/>
    <col min="10494" max="10494" width="7.5703125" style="286" customWidth="1"/>
    <col min="10495" max="10495" width="9.5703125" style="286" customWidth="1"/>
    <col min="10496" max="10497" width="11.28515625" style="286" customWidth="1"/>
    <col min="10498" max="10500" width="11.7109375" style="286" customWidth="1"/>
    <col min="10501" max="10501" width="16.7109375" style="286" customWidth="1"/>
    <col min="10502" max="10502" width="9.85546875" style="286" customWidth="1"/>
    <col min="10503" max="10503" width="14.28515625" style="286" customWidth="1"/>
    <col min="10504" max="10504" width="9.140625" style="286"/>
    <col min="10505" max="10505" width="9" style="286" customWidth="1"/>
    <col min="10506" max="10745" width="9.140625" style="286"/>
    <col min="10746" max="10746" width="2.5703125" style="286" customWidth="1"/>
    <col min="10747" max="10747" width="4.42578125" style="286" customWidth="1"/>
    <col min="10748" max="10748" width="43.7109375" style="286" customWidth="1"/>
    <col min="10749" max="10749" width="6.28515625" style="286" customWidth="1"/>
    <col min="10750" max="10750" width="7.5703125" style="286" customWidth="1"/>
    <col min="10751" max="10751" width="9.5703125" style="286" customWidth="1"/>
    <col min="10752" max="10753" width="11.28515625" style="286" customWidth="1"/>
    <col min="10754" max="10756" width="11.7109375" style="286" customWidth="1"/>
    <col min="10757" max="10757" width="16.7109375" style="286" customWidth="1"/>
    <col min="10758" max="10758" width="9.85546875" style="286" customWidth="1"/>
    <col min="10759" max="10759" width="14.28515625" style="286" customWidth="1"/>
    <col min="10760" max="10760" width="9.140625" style="286"/>
    <col min="10761" max="10761" width="9" style="286" customWidth="1"/>
    <col min="10762" max="11001" width="9.140625" style="286"/>
    <col min="11002" max="11002" width="2.5703125" style="286" customWidth="1"/>
    <col min="11003" max="11003" width="4.42578125" style="286" customWidth="1"/>
    <col min="11004" max="11004" width="43.7109375" style="286" customWidth="1"/>
    <col min="11005" max="11005" width="6.28515625" style="286" customWidth="1"/>
    <col min="11006" max="11006" width="7.5703125" style="286" customWidth="1"/>
    <col min="11007" max="11007" width="9.5703125" style="286" customWidth="1"/>
    <col min="11008" max="11009" width="11.28515625" style="286" customWidth="1"/>
    <col min="11010" max="11012" width="11.7109375" style="286" customWidth="1"/>
    <col min="11013" max="11013" width="16.7109375" style="286" customWidth="1"/>
    <col min="11014" max="11014" width="9.85546875" style="286" customWidth="1"/>
    <col min="11015" max="11015" width="14.28515625" style="286" customWidth="1"/>
    <col min="11016" max="11016" width="9.140625" style="286"/>
    <col min="11017" max="11017" width="9" style="286" customWidth="1"/>
    <col min="11018" max="11257" width="9.140625" style="286"/>
    <col min="11258" max="11258" width="2.5703125" style="286" customWidth="1"/>
    <col min="11259" max="11259" width="4.42578125" style="286" customWidth="1"/>
    <col min="11260" max="11260" width="43.7109375" style="286" customWidth="1"/>
    <col min="11261" max="11261" width="6.28515625" style="286" customWidth="1"/>
    <col min="11262" max="11262" width="7.5703125" style="286" customWidth="1"/>
    <col min="11263" max="11263" width="9.5703125" style="286" customWidth="1"/>
    <col min="11264" max="11265" width="11.28515625" style="286" customWidth="1"/>
    <col min="11266" max="11268" width="11.7109375" style="286" customWidth="1"/>
    <col min="11269" max="11269" width="16.7109375" style="286" customWidth="1"/>
    <col min="11270" max="11270" width="9.85546875" style="286" customWidth="1"/>
    <col min="11271" max="11271" width="14.28515625" style="286" customWidth="1"/>
    <col min="11272" max="11272" width="9.140625" style="286"/>
    <col min="11273" max="11273" width="9" style="286" customWidth="1"/>
    <col min="11274" max="11513" width="9.140625" style="286"/>
    <col min="11514" max="11514" width="2.5703125" style="286" customWidth="1"/>
    <col min="11515" max="11515" width="4.42578125" style="286" customWidth="1"/>
    <col min="11516" max="11516" width="43.7109375" style="286" customWidth="1"/>
    <col min="11517" max="11517" width="6.28515625" style="286" customWidth="1"/>
    <col min="11518" max="11518" width="7.5703125" style="286" customWidth="1"/>
    <col min="11519" max="11519" width="9.5703125" style="286" customWidth="1"/>
    <col min="11520" max="11521" width="11.28515625" style="286" customWidth="1"/>
    <col min="11522" max="11524" width="11.7109375" style="286" customWidth="1"/>
    <col min="11525" max="11525" width="16.7109375" style="286" customWidth="1"/>
    <col min="11526" max="11526" width="9.85546875" style="286" customWidth="1"/>
    <col min="11527" max="11527" width="14.28515625" style="286" customWidth="1"/>
    <col min="11528" max="11528" width="9.140625" style="286"/>
    <col min="11529" max="11529" width="9" style="286" customWidth="1"/>
    <col min="11530" max="11769" width="9.140625" style="286"/>
    <col min="11770" max="11770" width="2.5703125" style="286" customWidth="1"/>
    <col min="11771" max="11771" width="4.42578125" style="286" customWidth="1"/>
    <col min="11772" max="11772" width="43.7109375" style="286" customWidth="1"/>
    <col min="11773" max="11773" width="6.28515625" style="286" customWidth="1"/>
    <col min="11774" max="11774" width="7.5703125" style="286" customWidth="1"/>
    <col min="11775" max="11775" width="9.5703125" style="286" customWidth="1"/>
    <col min="11776" max="11777" width="11.28515625" style="286" customWidth="1"/>
    <col min="11778" max="11780" width="11.7109375" style="286" customWidth="1"/>
    <col min="11781" max="11781" width="16.7109375" style="286" customWidth="1"/>
    <col min="11782" max="11782" width="9.85546875" style="286" customWidth="1"/>
    <col min="11783" max="11783" width="14.28515625" style="286" customWidth="1"/>
    <col min="11784" max="11784" width="9.140625" style="286"/>
    <col min="11785" max="11785" width="9" style="286" customWidth="1"/>
    <col min="11786" max="12025" width="9.140625" style="286"/>
    <col min="12026" max="12026" width="2.5703125" style="286" customWidth="1"/>
    <col min="12027" max="12027" width="4.42578125" style="286" customWidth="1"/>
    <col min="12028" max="12028" width="43.7109375" style="286" customWidth="1"/>
    <col min="12029" max="12029" width="6.28515625" style="286" customWidth="1"/>
    <col min="12030" max="12030" width="7.5703125" style="286" customWidth="1"/>
    <col min="12031" max="12031" width="9.5703125" style="286" customWidth="1"/>
    <col min="12032" max="12033" width="11.28515625" style="286" customWidth="1"/>
    <col min="12034" max="12036" width="11.7109375" style="286" customWidth="1"/>
    <col min="12037" max="12037" width="16.7109375" style="286" customWidth="1"/>
    <col min="12038" max="12038" width="9.85546875" style="286" customWidth="1"/>
    <col min="12039" max="12039" width="14.28515625" style="286" customWidth="1"/>
    <col min="12040" max="12040" width="9.140625" style="286"/>
    <col min="12041" max="12041" width="9" style="286" customWidth="1"/>
    <col min="12042" max="12281" width="9.140625" style="286"/>
    <col min="12282" max="12282" width="2.5703125" style="286" customWidth="1"/>
    <col min="12283" max="12283" width="4.42578125" style="286" customWidth="1"/>
    <col min="12284" max="12284" width="43.7109375" style="286" customWidth="1"/>
    <col min="12285" max="12285" width="6.28515625" style="286" customWidth="1"/>
    <col min="12286" max="12286" width="7.5703125" style="286" customWidth="1"/>
    <col min="12287" max="12287" width="9.5703125" style="286" customWidth="1"/>
    <col min="12288" max="12289" width="11.28515625" style="286" customWidth="1"/>
    <col min="12290" max="12292" width="11.7109375" style="286" customWidth="1"/>
    <col min="12293" max="12293" width="16.7109375" style="286" customWidth="1"/>
    <col min="12294" max="12294" width="9.85546875" style="286" customWidth="1"/>
    <col min="12295" max="12295" width="14.28515625" style="286" customWidth="1"/>
    <col min="12296" max="12296" width="9.140625" style="286"/>
    <col min="12297" max="12297" width="9" style="286" customWidth="1"/>
    <col min="12298" max="12537" width="9.140625" style="286"/>
    <col min="12538" max="12538" width="2.5703125" style="286" customWidth="1"/>
    <col min="12539" max="12539" width="4.42578125" style="286" customWidth="1"/>
    <col min="12540" max="12540" width="43.7109375" style="286" customWidth="1"/>
    <col min="12541" max="12541" width="6.28515625" style="286" customWidth="1"/>
    <col min="12542" max="12542" width="7.5703125" style="286" customWidth="1"/>
    <col min="12543" max="12543" width="9.5703125" style="286" customWidth="1"/>
    <col min="12544" max="12545" width="11.28515625" style="286" customWidth="1"/>
    <col min="12546" max="12548" width="11.7109375" style="286" customWidth="1"/>
    <col min="12549" max="12549" width="16.7109375" style="286" customWidth="1"/>
    <col min="12550" max="12550" width="9.85546875" style="286" customWidth="1"/>
    <col min="12551" max="12551" width="14.28515625" style="286" customWidth="1"/>
    <col min="12552" max="12552" width="9.140625" style="286"/>
    <col min="12553" max="12553" width="9" style="286" customWidth="1"/>
    <col min="12554" max="12793" width="9.140625" style="286"/>
    <col min="12794" max="12794" width="2.5703125" style="286" customWidth="1"/>
    <col min="12795" max="12795" width="4.42578125" style="286" customWidth="1"/>
    <col min="12796" max="12796" width="43.7109375" style="286" customWidth="1"/>
    <col min="12797" max="12797" width="6.28515625" style="286" customWidth="1"/>
    <col min="12798" max="12798" width="7.5703125" style="286" customWidth="1"/>
    <col min="12799" max="12799" width="9.5703125" style="286" customWidth="1"/>
    <col min="12800" max="12801" width="11.28515625" style="286" customWidth="1"/>
    <col min="12802" max="12804" width="11.7109375" style="286" customWidth="1"/>
    <col min="12805" max="12805" width="16.7109375" style="286" customWidth="1"/>
    <col min="12806" max="12806" width="9.85546875" style="286" customWidth="1"/>
    <col min="12807" max="12807" width="14.28515625" style="286" customWidth="1"/>
    <col min="12808" max="12808" width="9.140625" style="286"/>
    <col min="12809" max="12809" width="9" style="286" customWidth="1"/>
    <col min="12810" max="13049" width="9.140625" style="286"/>
    <col min="13050" max="13050" width="2.5703125" style="286" customWidth="1"/>
    <col min="13051" max="13051" width="4.42578125" style="286" customWidth="1"/>
    <col min="13052" max="13052" width="43.7109375" style="286" customWidth="1"/>
    <col min="13053" max="13053" width="6.28515625" style="286" customWidth="1"/>
    <col min="13054" max="13054" width="7.5703125" style="286" customWidth="1"/>
    <col min="13055" max="13055" width="9.5703125" style="286" customWidth="1"/>
    <col min="13056" max="13057" width="11.28515625" style="286" customWidth="1"/>
    <col min="13058" max="13060" width="11.7109375" style="286" customWidth="1"/>
    <col min="13061" max="13061" width="16.7109375" style="286" customWidth="1"/>
    <col min="13062" max="13062" width="9.85546875" style="286" customWidth="1"/>
    <col min="13063" max="13063" width="14.28515625" style="286" customWidth="1"/>
    <col min="13064" max="13064" width="9.140625" style="286"/>
    <col min="13065" max="13065" width="9" style="286" customWidth="1"/>
    <col min="13066" max="13305" width="9.140625" style="286"/>
    <col min="13306" max="13306" width="2.5703125" style="286" customWidth="1"/>
    <col min="13307" max="13307" width="4.42578125" style="286" customWidth="1"/>
    <col min="13308" max="13308" width="43.7109375" style="286" customWidth="1"/>
    <col min="13309" max="13309" width="6.28515625" style="286" customWidth="1"/>
    <col min="13310" max="13310" width="7.5703125" style="286" customWidth="1"/>
    <col min="13311" max="13311" width="9.5703125" style="286" customWidth="1"/>
    <col min="13312" max="13313" width="11.28515625" style="286" customWidth="1"/>
    <col min="13314" max="13316" width="11.7109375" style="286" customWidth="1"/>
    <col min="13317" max="13317" width="16.7109375" style="286" customWidth="1"/>
    <col min="13318" max="13318" width="9.85546875" style="286" customWidth="1"/>
    <col min="13319" max="13319" width="14.28515625" style="286" customWidth="1"/>
    <col min="13320" max="13320" width="9.140625" style="286"/>
    <col min="13321" max="13321" width="9" style="286" customWidth="1"/>
    <col min="13322" max="13561" width="9.140625" style="286"/>
    <col min="13562" max="13562" width="2.5703125" style="286" customWidth="1"/>
    <col min="13563" max="13563" width="4.42578125" style="286" customWidth="1"/>
    <col min="13564" max="13564" width="43.7109375" style="286" customWidth="1"/>
    <col min="13565" max="13565" width="6.28515625" style="286" customWidth="1"/>
    <col min="13566" max="13566" width="7.5703125" style="286" customWidth="1"/>
    <col min="13567" max="13567" width="9.5703125" style="286" customWidth="1"/>
    <col min="13568" max="13569" width="11.28515625" style="286" customWidth="1"/>
    <col min="13570" max="13572" width="11.7109375" style="286" customWidth="1"/>
    <col min="13573" max="13573" width="16.7109375" style="286" customWidth="1"/>
    <col min="13574" max="13574" width="9.85546875" style="286" customWidth="1"/>
    <col min="13575" max="13575" width="14.28515625" style="286" customWidth="1"/>
    <col min="13576" max="13576" width="9.140625" style="286"/>
    <col min="13577" max="13577" width="9" style="286" customWidth="1"/>
    <col min="13578" max="13817" width="9.140625" style="286"/>
    <col min="13818" max="13818" width="2.5703125" style="286" customWidth="1"/>
    <col min="13819" max="13819" width="4.42578125" style="286" customWidth="1"/>
    <col min="13820" max="13820" width="43.7109375" style="286" customWidth="1"/>
    <col min="13821" max="13821" width="6.28515625" style="286" customWidth="1"/>
    <col min="13822" max="13822" width="7.5703125" style="286" customWidth="1"/>
    <col min="13823" max="13823" width="9.5703125" style="286" customWidth="1"/>
    <col min="13824" max="13825" width="11.28515625" style="286" customWidth="1"/>
    <col min="13826" max="13828" width="11.7109375" style="286" customWidth="1"/>
    <col min="13829" max="13829" width="16.7109375" style="286" customWidth="1"/>
    <col min="13830" max="13830" width="9.85546875" style="286" customWidth="1"/>
    <col min="13831" max="13831" width="14.28515625" style="286" customWidth="1"/>
    <col min="13832" max="13832" width="9.140625" style="286"/>
    <col min="13833" max="13833" width="9" style="286" customWidth="1"/>
    <col min="13834" max="14073" width="9.140625" style="286"/>
    <col min="14074" max="14074" width="2.5703125" style="286" customWidth="1"/>
    <col min="14075" max="14075" width="4.42578125" style="286" customWidth="1"/>
    <col min="14076" max="14076" width="43.7109375" style="286" customWidth="1"/>
    <col min="14077" max="14077" width="6.28515625" style="286" customWidth="1"/>
    <col min="14078" max="14078" width="7.5703125" style="286" customWidth="1"/>
    <col min="14079" max="14079" width="9.5703125" style="286" customWidth="1"/>
    <col min="14080" max="14081" width="11.28515625" style="286" customWidth="1"/>
    <col min="14082" max="14084" width="11.7109375" style="286" customWidth="1"/>
    <col min="14085" max="14085" width="16.7109375" style="286" customWidth="1"/>
    <col min="14086" max="14086" width="9.85546875" style="286" customWidth="1"/>
    <col min="14087" max="14087" width="14.28515625" style="286" customWidth="1"/>
    <col min="14088" max="14088" width="9.140625" style="286"/>
    <col min="14089" max="14089" width="9" style="286" customWidth="1"/>
    <col min="14090" max="14329" width="9.140625" style="286"/>
    <col min="14330" max="14330" width="2.5703125" style="286" customWidth="1"/>
    <col min="14331" max="14331" width="4.42578125" style="286" customWidth="1"/>
    <col min="14332" max="14332" width="43.7109375" style="286" customWidth="1"/>
    <col min="14333" max="14333" width="6.28515625" style="286" customWidth="1"/>
    <col min="14334" max="14334" width="7.5703125" style="286" customWidth="1"/>
    <col min="14335" max="14335" width="9.5703125" style="286" customWidth="1"/>
    <col min="14336" max="14337" width="11.28515625" style="286" customWidth="1"/>
    <col min="14338" max="14340" width="11.7109375" style="286" customWidth="1"/>
    <col min="14341" max="14341" width="16.7109375" style="286" customWidth="1"/>
    <col min="14342" max="14342" width="9.85546875" style="286" customWidth="1"/>
    <col min="14343" max="14343" width="14.28515625" style="286" customWidth="1"/>
    <col min="14344" max="14344" width="9.140625" style="286"/>
    <col min="14345" max="14345" width="9" style="286" customWidth="1"/>
    <col min="14346" max="14585" width="9.140625" style="286"/>
    <col min="14586" max="14586" width="2.5703125" style="286" customWidth="1"/>
    <col min="14587" max="14587" width="4.42578125" style="286" customWidth="1"/>
    <col min="14588" max="14588" width="43.7109375" style="286" customWidth="1"/>
    <col min="14589" max="14589" width="6.28515625" style="286" customWidth="1"/>
    <col min="14590" max="14590" width="7.5703125" style="286" customWidth="1"/>
    <col min="14591" max="14591" width="9.5703125" style="286" customWidth="1"/>
    <col min="14592" max="14593" width="11.28515625" style="286" customWidth="1"/>
    <col min="14594" max="14596" width="11.7109375" style="286" customWidth="1"/>
    <col min="14597" max="14597" width="16.7109375" style="286" customWidth="1"/>
    <col min="14598" max="14598" width="9.85546875" style="286" customWidth="1"/>
    <col min="14599" max="14599" width="14.28515625" style="286" customWidth="1"/>
    <col min="14600" max="14600" width="9.140625" style="286"/>
    <col min="14601" max="14601" width="9" style="286" customWidth="1"/>
    <col min="14602" max="14841" width="9.140625" style="286"/>
    <col min="14842" max="14842" width="2.5703125" style="286" customWidth="1"/>
    <col min="14843" max="14843" width="4.42578125" style="286" customWidth="1"/>
    <col min="14844" max="14844" width="43.7109375" style="286" customWidth="1"/>
    <col min="14845" max="14845" width="6.28515625" style="286" customWidth="1"/>
    <col min="14846" max="14846" width="7.5703125" style="286" customWidth="1"/>
    <col min="14847" max="14847" width="9.5703125" style="286" customWidth="1"/>
    <col min="14848" max="14849" width="11.28515625" style="286" customWidth="1"/>
    <col min="14850" max="14852" width="11.7109375" style="286" customWidth="1"/>
    <col min="14853" max="14853" width="16.7109375" style="286" customWidth="1"/>
    <col min="14854" max="14854" width="9.85546875" style="286" customWidth="1"/>
    <col min="14855" max="14855" width="14.28515625" style="286" customWidth="1"/>
    <col min="14856" max="14856" width="9.140625" style="286"/>
    <col min="14857" max="14857" width="9" style="286" customWidth="1"/>
    <col min="14858" max="15097" width="9.140625" style="286"/>
    <col min="15098" max="15098" width="2.5703125" style="286" customWidth="1"/>
    <col min="15099" max="15099" width="4.42578125" style="286" customWidth="1"/>
    <col min="15100" max="15100" width="43.7109375" style="286" customWidth="1"/>
    <col min="15101" max="15101" width="6.28515625" style="286" customWidth="1"/>
    <col min="15102" max="15102" width="7.5703125" style="286" customWidth="1"/>
    <col min="15103" max="15103" width="9.5703125" style="286" customWidth="1"/>
    <col min="15104" max="15105" width="11.28515625" style="286" customWidth="1"/>
    <col min="15106" max="15108" width="11.7109375" style="286" customWidth="1"/>
    <col min="15109" max="15109" width="16.7109375" style="286" customWidth="1"/>
    <col min="15110" max="15110" width="9.85546875" style="286" customWidth="1"/>
    <col min="15111" max="15111" width="14.28515625" style="286" customWidth="1"/>
    <col min="15112" max="15112" width="9.140625" style="286"/>
    <col min="15113" max="15113" width="9" style="286" customWidth="1"/>
    <col min="15114" max="15353" width="9.140625" style="286"/>
    <col min="15354" max="15354" width="2.5703125" style="286" customWidth="1"/>
    <col min="15355" max="15355" width="4.42578125" style="286" customWidth="1"/>
    <col min="15356" max="15356" width="43.7109375" style="286" customWidth="1"/>
    <col min="15357" max="15357" width="6.28515625" style="286" customWidth="1"/>
    <col min="15358" max="15358" width="7.5703125" style="286" customWidth="1"/>
    <col min="15359" max="15359" width="9.5703125" style="286" customWidth="1"/>
    <col min="15360" max="15361" width="11.28515625" style="286" customWidth="1"/>
    <col min="15362" max="15364" width="11.7109375" style="286" customWidth="1"/>
    <col min="15365" max="15365" width="16.7109375" style="286" customWidth="1"/>
    <col min="15366" max="15366" width="9.85546875" style="286" customWidth="1"/>
    <col min="15367" max="15367" width="14.28515625" style="286" customWidth="1"/>
    <col min="15368" max="15368" width="9.140625" style="286"/>
    <col min="15369" max="15369" width="9" style="286" customWidth="1"/>
    <col min="15370" max="15609" width="9.140625" style="286"/>
    <col min="15610" max="15610" width="2.5703125" style="286" customWidth="1"/>
    <col min="15611" max="15611" width="4.42578125" style="286" customWidth="1"/>
    <col min="15612" max="15612" width="43.7109375" style="286" customWidth="1"/>
    <col min="15613" max="15613" width="6.28515625" style="286" customWidth="1"/>
    <col min="15614" max="15614" width="7.5703125" style="286" customWidth="1"/>
    <col min="15615" max="15615" width="9.5703125" style="286" customWidth="1"/>
    <col min="15616" max="15617" width="11.28515625" style="286" customWidth="1"/>
    <col min="15618" max="15620" width="11.7109375" style="286" customWidth="1"/>
    <col min="15621" max="15621" width="16.7109375" style="286" customWidth="1"/>
    <col min="15622" max="15622" width="9.85546875" style="286" customWidth="1"/>
    <col min="15623" max="15623" width="14.28515625" style="286" customWidth="1"/>
    <col min="15624" max="15624" width="9.140625" style="286"/>
    <col min="15625" max="15625" width="9" style="286" customWidth="1"/>
    <col min="15626" max="15865" width="9.140625" style="286"/>
    <col min="15866" max="15866" width="2.5703125" style="286" customWidth="1"/>
    <col min="15867" max="15867" width="4.42578125" style="286" customWidth="1"/>
    <col min="15868" max="15868" width="43.7109375" style="286" customWidth="1"/>
    <col min="15869" max="15869" width="6.28515625" style="286" customWidth="1"/>
    <col min="15870" max="15870" width="7.5703125" style="286" customWidth="1"/>
    <col min="15871" max="15871" width="9.5703125" style="286" customWidth="1"/>
    <col min="15872" max="15873" width="11.28515625" style="286" customWidth="1"/>
    <col min="15874" max="15876" width="11.7109375" style="286" customWidth="1"/>
    <col min="15877" max="15877" width="16.7109375" style="286" customWidth="1"/>
    <col min="15878" max="15878" width="9.85546875" style="286" customWidth="1"/>
    <col min="15879" max="15879" width="14.28515625" style="286" customWidth="1"/>
    <col min="15880" max="15880" width="9.140625" style="286"/>
    <col min="15881" max="15881" width="9" style="286" customWidth="1"/>
    <col min="15882" max="16121" width="9.140625" style="286"/>
    <col min="16122" max="16122" width="2.5703125" style="286" customWidth="1"/>
    <col min="16123" max="16123" width="4.42578125" style="286" customWidth="1"/>
    <col min="16124" max="16124" width="43.7109375" style="286" customWidth="1"/>
    <col min="16125" max="16125" width="6.28515625" style="286" customWidth="1"/>
    <col min="16126" max="16126" width="7.5703125" style="286" customWidth="1"/>
    <col min="16127" max="16127" width="9.5703125" style="286" customWidth="1"/>
    <col min="16128" max="16129" width="11.28515625" style="286" customWidth="1"/>
    <col min="16130" max="16132" width="11.7109375" style="286" customWidth="1"/>
    <col min="16133" max="16133" width="16.7109375" style="286" customWidth="1"/>
    <col min="16134" max="16134" width="9.85546875" style="286" customWidth="1"/>
    <col min="16135" max="16135" width="14.28515625" style="286" customWidth="1"/>
    <col min="16136" max="16136" width="9.140625" style="286"/>
    <col min="16137" max="16137" width="9" style="286" customWidth="1"/>
    <col min="16138" max="16384" width="9.140625" style="286"/>
  </cols>
  <sheetData>
    <row r="1" spans="1:9" s="1" customFormat="1" ht="18">
      <c r="A1" s="246"/>
      <c r="B1" s="292"/>
      <c r="C1" s="246"/>
      <c r="D1" s="594"/>
      <c r="E1" s="594"/>
      <c r="F1" s="594"/>
      <c r="G1" s="594"/>
    </row>
    <row r="2" spans="1:9" s="62" customFormat="1" ht="18">
      <c r="A2" s="290" t="s">
        <v>3320</v>
      </c>
      <c r="B2" s="300"/>
      <c r="C2" s="290" t="s">
        <v>3326</v>
      </c>
      <c r="D2" s="592"/>
      <c r="E2" s="592"/>
      <c r="F2" s="592"/>
      <c r="G2" s="592"/>
    </row>
    <row r="3" spans="1:9" s="62" customFormat="1" ht="15.75" customHeight="1">
      <c r="A3" s="290"/>
      <c r="B3" s="300"/>
      <c r="C3" s="290"/>
      <c r="D3" s="592"/>
      <c r="E3" s="592"/>
      <c r="F3" s="592"/>
      <c r="G3" s="592"/>
    </row>
    <row r="4" spans="1:9" ht="12.75" customHeight="1">
      <c r="A4" s="3" t="s">
        <v>109</v>
      </c>
      <c r="B4" s="3"/>
      <c r="C4" s="122"/>
      <c r="D4" s="598"/>
      <c r="E4" s="598"/>
      <c r="F4" s="598"/>
      <c r="G4" s="598"/>
    </row>
    <row r="5" spans="1:9" ht="61.5" customHeight="1">
      <c r="A5" s="3"/>
      <c r="B5" s="3"/>
      <c r="C5" s="122" t="s">
        <v>3802</v>
      </c>
      <c r="D5" s="598"/>
      <c r="E5" s="598"/>
      <c r="F5" s="598"/>
      <c r="G5" s="598"/>
    </row>
    <row r="6" spans="1:9" ht="12.75" customHeight="1">
      <c r="A6" s="3" t="s">
        <v>912</v>
      </c>
      <c r="B6" s="3"/>
      <c r="C6" s="122"/>
      <c r="D6" s="598"/>
      <c r="E6" s="598"/>
      <c r="F6" s="598"/>
      <c r="G6" s="598"/>
    </row>
    <row r="7" spans="1:9" s="617" customFormat="1">
      <c r="A7" s="640" t="s">
        <v>29</v>
      </c>
      <c r="B7" s="640"/>
      <c r="C7" s="641" t="s">
        <v>30</v>
      </c>
      <c r="D7" s="640" t="s">
        <v>31</v>
      </c>
      <c r="E7" s="640" t="s">
        <v>183</v>
      </c>
      <c r="F7" s="640" t="s">
        <v>184</v>
      </c>
      <c r="G7" s="640" t="s">
        <v>185</v>
      </c>
    </row>
    <row r="8" spans="1:9">
      <c r="C8" s="310"/>
      <c r="E8" s="631"/>
    </row>
    <row r="9" spans="1:9" s="263" customFormat="1">
      <c r="A9" s="322"/>
      <c r="B9" s="265"/>
      <c r="C9" s="328"/>
      <c r="D9" s="590"/>
      <c r="E9" s="590"/>
      <c r="F9" s="590"/>
      <c r="G9" s="610"/>
      <c r="I9" s="3"/>
    </row>
    <row r="10" spans="1:9" s="298" customFormat="1" ht="16.5" thickBot="1">
      <c r="A10" s="63"/>
      <c r="B10" s="64" t="s">
        <v>105</v>
      </c>
      <c r="C10" s="65" t="s">
        <v>3326</v>
      </c>
      <c r="D10" s="601"/>
      <c r="E10" s="632"/>
      <c r="F10" s="601"/>
      <c r="G10" s="601"/>
      <c r="I10" s="263"/>
    </row>
    <row r="11" spans="1:9" s="3" customFormat="1">
      <c r="A11" s="317"/>
      <c r="B11" s="293"/>
      <c r="C11" s="431"/>
      <c r="D11" s="605"/>
      <c r="E11" s="603"/>
      <c r="F11" s="604"/>
      <c r="G11" s="604"/>
      <c r="H11" s="432"/>
      <c r="I11" s="263"/>
    </row>
    <row r="12" spans="1:9" s="426" customFormat="1" ht="12">
      <c r="C12" s="410" t="s">
        <v>901</v>
      </c>
      <c r="D12" s="629"/>
      <c r="E12" s="630"/>
      <c r="F12" s="634"/>
      <c r="G12" s="634"/>
      <c r="H12" s="433"/>
    </row>
    <row r="13" spans="1:9" s="426" customFormat="1" ht="12">
      <c r="C13" s="434"/>
      <c r="D13" s="629"/>
      <c r="E13" s="630"/>
      <c r="F13" s="634"/>
      <c r="G13" s="634"/>
      <c r="H13" s="433"/>
    </row>
    <row r="14" spans="1:9" s="296" customFormat="1" ht="36">
      <c r="A14" s="317" t="s">
        <v>105</v>
      </c>
      <c r="B14" s="293">
        <v>1</v>
      </c>
      <c r="C14" s="431" t="s">
        <v>3357</v>
      </c>
      <c r="D14" s="629" t="s">
        <v>188</v>
      </c>
      <c r="E14" s="627">
        <v>4</v>
      </c>
      <c r="F14" s="634"/>
      <c r="G14" s="634">
        <f>E14*F14</f>
        <v>0</v>
      </c>
      <c r="H14" s="419"/>
    </row>
    <row r="15" spans="1:9" s="296" customFormat="1" ht="12">
      <c r="A15" s="435"/>
      <c r="B15" s="412"/>
      <c r="C15" s="431"/>
      <c r="D15" s="629"/>
      <c r="E15" s="627"/>
      <c r="F15" s="604"/>
      <c r="G15" s="634"/>
      <c r="H15" s="419"/>
    </row>
    <row r="16" spans="1:9" s="296" customFormat="1" ht="24">
      <c r="A16" s="435" t="s">
        <v>105</v>
      </c>
      <c r="B16" s="412">
        <f>COUNT($B$11:B14)+1</f>
        <v>2</v>
      </c>
      <c r="C16" s="413" t="s">
        <v>913</v>
      </c>
      <c r="D16" s="629" t="s">
        <v>125</v>
      </c>
      <c r="E16" s="627">
        <v>4</v>
      </c>
      <c r="F16" s="634"/>
      <c r="G16" s="634">
        <f>E16*F16</f>
        <v>0</v>
      </c>
      <c r="H16" s="419"/>
    </row>
    <row r="17" spans="1:9" s="296" customFormat="1" ht="12">
      <c r="A17" s="435"/>
      <c r="B17" s="412"/>
      <c r="C17" s="413"/>
      <c r="D17" s="629"/>
      <c r="E17" s="627"/>
      <c r="F17" s="634"/>
      <c r="G17" s="634"/>
      <c r="H17" s="419"/>
    </row>
    <row r="18" spans="1:9" s="296" customFormat="1" ht="60">
      <c r="A18" s="435" t="s">
        <v>105</v>
      </c>
      <c r="B18" s="412">
        <f>COUNT($B$11:B16)+1</f>
        <v>3</v>
      </c>
      <c r="C18" s="413" t="s">
        <v>3358</v>
      </c>
      <c r="D18" s="629" t="s">
        <v>125</v>
      </c>
      <c r="E18" s="627">
        <v>2</v>
      </c>
      <c r="F18" s="634"/>
      <c r="G18" s="634">
        <f>E18*F18</f>
        <v>0</v>
      </c>
      <c r="H18" s="419"/>
    </row>
    <row r="19" spans="1:9" s="426" customFormat="1" ht="12">
      <c r="A19" s="436"/>
      <c r="B19" s="421"/>
      <c r="C19" s="437"/>
      <c r="D19" s="636"/>
      <c r="E19" s="711"/>
      <c r="F19" s="637"/>
      <c r="G19" s="637"/>
      <c r="H19" s="433"/>
    </row>
    <row r="20" spans="1:9" s="296" customFormat="1">
      <c r="A20" s="411"/>
      <c r="B20" s="412"/>
      <c r="C20" s="438" t="s">
        <v>914</v>
      </c>
      <c r="D20" s="629"/>
      <c r="E20" s="627"/>
      <c r="F20" s="634"/>
      <c r="G20" s="634"/>
      <c r="H20" s="298"/>
    </row>
    <row r="21" spans="1:9" s="296" customFormat="1" ht="36">
      <c r="A21" s="411" t="s">
        <v>105</v>
      </c>
      <c r="B21" s="412">
        <v>4</v>
      </c>
      <c r="C21" s="413" t="s">
        <v>915</v>
      </c>
      <c r="D21" s="629" t="s">
        <v>125</v>
      </c>
      <c r="E21" s="627">
        <v>1</v>
      </c>
      <c r="F21" s="634"/>
      <c r="G21" s="634">
        <f>E21*F21</f>
        <v>0</v>
      </c>
      <c r="H21" s="298"/>
    </row>
    <row r="22" spans="1:9" s="296" customFormat="1">
      <c r="A22" s="411"/>
      <c r="B22" s="412"/>
      <c r="C22" s="413"/>
      <c r="D22" s="629"/>
      <c r="E22" s="627"/>
      <c r="F22" s="634"/>
      <c r="G22" s="634"/>
      <c r="H22" s="298"/>
    </row>
    <row r="23" spans="1:9" s="296" customFormat="1" ht="36">
      <c r="A23" s="411" t="s">
        <v>105</v>
      </c>
      <c r="B23" s="412">
        <v>4</v>
      </c>
      <c r="C23" s="442" t="s">
        <v>917</v>
      </c>
      <c r="D23" s="3"/>
      <c r="E23" s="3"/>
      <c r="F23" s="3"/>
      <c r="G23" s="3"/>
      <c r="H23" s="298"/>
    </row>
    <row r="24" spans="1:9" s="296" customFormat="1">
      <c r="A24" s="311"/>
      <c r="B24" s="293"/>
      <c r="C24" s="442" t="s">
        <v>918</v>
      </c>
      <c r="D24" s="360" t="s">
        <v>919</v>
      </c>
      <c r="E24" s="627">
        <v>736</v>
      </c>
      <c r="F24" s="312"/>
      <c r="G24" s="634">
        <f>E24*F24</f>
        <v>0</v>
      </c>
      <c r="H24" s="298"/>
    </row>
    <row r="25" spans="1:9" s="296" customFormat="1">
      <c r="A25" s="311"/>
      <c r="B25" s="293"/>
      <c r="C25" s="442"/>
      <c r="D25" s="360"/>
      <c r="E25" s="361"/>
      <c r="F25" s="312"/>
      <c r="G25" s="312"/>
      <c r="H25" s="298"/>
    </row>
    <row r="26" spans="1:9" s="426" customFormat="1" ht="13.5" customHeight="1">
      <c r="A26" s="420"/>
      <c r="B26" s="421"/>
      <c r="C26" s="424"/>
      <c r="D26" s="636"/>
      <c r="E26" s="711"/>
      <c r="F26" s="637"/>
      <c r="G26" s="637"/>
      <c r="H26" s="425"/>
    </row>
    <row r="27" spans="1:9" s="260" customFormat="1" ht="13.5" thickBot="1">
      <c r="A27" s="439"/>
      <c r="B27" s="440"/>
      <c r="C27" s="441" t="str">
        <f>CONCATENATE(B10," ",C10," - SKUPAJ:")</f>
        <v>I. ELEKTROMONTAŽNA DELA  - SKUPAJ:</v>
      </c>
      <c r="D27" s="533"/>
      <c r="E27" s="533"/>
      <c r="F27" s="533"/>
      <c r="G27" s="642">
        <f>SUM(G14:G26)</f>
        <v>0</v>
      </c>
      <c r="I27" s="296"/>
    </row>
    <row r="28" spans="1:9" s="263" customFormat="1">
      <c r="A28" s="322"/>
      <c r="B28" s="265"/>
      <c r="C28" s="328"/>
      <c r="D28" s="590"/>
      <c r="E28" s="590"/>
      <c r="F28" s="590"/>
      <c r="G28" s="610"/>
      <c r="I28" s="3"/>
    </row>
    <row r="29" spans="1:9" s="263" customFormat="1">
      <c r="A29" s="322"/>
      <c r="B29" s="265"/>
      <c r="C29" s="328"/>
      <c r="D29" s="590"/>
      <c r="E29" s="590"/>
      <c r="F29" s="590"/>
      <c r="G29" s="610"/>
      <c r="I29" s="3"/>
    </row>
    <row r="30" spans="1:9" s="3" customFormat="1" ht="12">
      <c r="C30" s="284"/>
      <c r="D30" s="598"/>
      <c r="E30" s="598"/>
      <c r="F30" s="598"/>
      <c r="G30" s="598"/>
    </row>
    <row r="31" spans="1:9" s="254" customFormat="1">
      <c r="A31" s="347"/>
      <c r="B31" s="347"/>
      <c r="C31" s="349"/>
      <c r="D31" s="639"/>
      <c r="E31" s="384"/>
      <c r="F31" s="384"/>
      <c r="G31" s="384"/>
      <c r="I31" s="430"/>
    </row>
    <row r="32" spans="1:9" s="260" customFormat="1" ht="15">
      <c r="A32" s="343"/>
      <c r="B32" s="343"/>
      <c r="C32" s="1049" t="str">
        <f>CONCATENATE(A2,"",C2," - SKUPAJ:")</f>
        <v>E2.ELEKTROMONTAŽNA DELA  - SKUPAJ:</v>
      </c>
      <c r="D32" s="1044"/>
      <c r="E32" s="1044"/>
      <c r="F32" s="1044"/>
      <c r="G32" s="1046">
        <f>G27</f>
        <v>0</v>
      </c>
    </row>
    <row r="33" spans="3:7" s="254" customFormat="1">
      <c r="C33" s="342"/>
      <c r="D33" s="382"/>
      <c r="E33" s="382"/>
      <c r="F33" s="382"/>
      <c r="G33" s="613"/>
    </row>
    <row r="34" spans="3:7" s="3" customFormat="1" ht="12">
      <c r="C34" s="284"/>
      <c r="D34" s="598"/>
      <c r="E34" s="598"/>
      <c r="F34" s="598"/>
      <c r="G34" s="598"/>
    </row>
    <row r="35" spans="3:7" s="3" customFormat="1" ht="12">
      <c r="C35" s="284"/>
      <c r="D35" s="598"/>
      <c r="E35" s="598"/>
      <c r="F35" s="598"/>
      <c r="G35" s="598"/>
    </row>
    <row r="36" spans="3:7" s="3" customFormat="1" ht="12">
      <c r="C36" s="284"/>
      <c r="D36" s="598"/>
      <c r="E36" s="598"/>
      <c r="F36" s="598"/>
      <c r="G36" s="598"/>
    </row>
    <row r="37" spans="3:7" s="3" customFormat="1" ht="12">
      <c r="C37" s="284"/>
      <c r="D37" s="598"/>
      <c r="E37" s="598"/>
      <c r="F37" s="598"/>
      <c r="G37" s="598"/>
    </row>
    <row r="38" spans="3:7" s="3" customFormat="1" ht="12">
      <c r="C38" s="284"/>
      <c r="D38" s="598"/>
      <c r="E38" s="598"/>
      <c r="F38" s="598"/>
      <c r="G38" s="598"/>
    </row>
    <row r="39" spans="3:7" s="3" customFormat="1" ht="12">
      <c r="C39" s="284"/>
      <c r="D39" s="598"/>
      <c r="E39" s="598"/>
      <c r="F39" s="598"/>
      <c r="G39" s="598"/>
    </row>
    <row r="40" spans="3:7" s="3" customFormat="1" ht="12">
      <c r="C40" s="284"/>
      <c r="D40" s="598"/>
      <c r="E40" s="598"/>
      <c r="F40" s="598"/>
      <c r="G40" s="598"/>
    </row>
    <row r="41" spans="3:7" s="3" customFormat="1" ht="12">
      <c r="C41" s="284"/>
      <c r="D41" s="598"/>
      <c r="E41" s="598"/>
      <c r="F41" s="598"/>
      <c r="G41" s="598"/>
    </row>
    <row r="42" spans="3:7" s="3" customFormat="1" ht="12">
      <c r="C42" s="284"/>
      <c r="D42" s="598"/>
      <c r="E42" s="598"/>
      <c r="F42" s="598"/>
      <c r="G42" s="598"/>
    </row>
    <row r="43" spans="3:7" s="3" customFormat="1" ht="12">
      <c r="C43" s="284"/>
      <c r="D43" s="598"/>
      <c r="E43" s="598"/>
      <c r="F43" s="598"/>
      <c r="G43" s="598"/>
    </row>
    <row r="44" spans="3:7" s="3" customFormat="1" ht="12">
      <c r="C44" s="284"/>
      <c r="D44" s="598"/>
      <c r="E44" s="598"/>
      <c r="F44" s="598"/>
      <c r="G44" s="598"/>
    </row>
    <row r="45" spans="3:7" s="3" customFormat="1" ht="12">
      <c r="C45" s="284"/>
      <c r="D45" s="598"/>
      <c r="E45" s="598"/>
      <c r="F45" s="598"/>
      <c r="G45" s="598"/>
    </row>
    <row r="46" spans="3:7" s="3" customFormat="1" ht="12">
      <c r="C46" s="284"/>
      <c r="D46" s="598"/>
      <c r="E46" s="598"/>
      <c r="F46" s="598"/>
      <c r="G46" s="598"/>
    </row>
    <row r="47" spans="3:7" s="3" customFormat="1" ht="12">
      <c r="C47" s="284"/>
      <c r="D47" s="598"/>
      <c r="E47" s="598"/>
      <c r="F47" s="598"/>
      <c r="G47" s="598"/>
    </row>
    <row r="48" spans="3:7" s="3" customFormat="1" ht="12">
      <c r="C48" s="284"/>
      <c r="D48" s="598"/>
      <c r="E48" s="598"/>
      <c r="F48" s="598"/>
      <c r="G48" s="598"/>
    </row>
    <row r="49" spans="3:7" s="3" customFormat="1" ht="12">
      <c r="C49" s="284"/>
      <c r="D49" s="598"/>
      <c r="E49" s="598"/>
      <c r="F49" s="598"/>
      <c r="G49" s="598"/>
    </row>
    <row r="50" spans="3:7" s="3" customFormat="1" ht="12">
      <c r="C50" s="284"/>
      <c r="D50" s="598"/>
      <c r="E50" s="598"/>
      <c r="F50" s="598"/>
      <c r="G50" s="598"/>
    </row>
    <row r="51" spans="3:7" s="3" customFormat="1" ht="12">
      <c r="C51" s="284"/>
      <c r="D51" s="598"/>
      <c r="E51" s="598"/>
      <c r="F51" s="598"/>
      <c r="G51" s="598"/>
    </row>
    <row r="52" spans="3:7" s="3" customFormat="1" ht="12">
      <c r="C52" s="284"/>
      <c r="D52" s="598"/>
      <c r="E52" s="598"/>
      <c r="F52" s="598"/>
      <c r="G52" s="598"/>
    </row>
    <row r="53" spans="3:7" s="3" customFormat="1" ht="12">
      <c r="C53" s="284"/>
      <c r="D53" s="598"/>
      <c r="E53" s="598"/>
      <c r="F53" s="598"/>
      <c r="G53" s="598"/>
    </row>
    <row r="54" spans="3:7" s="3" customFormat="1" ht="12">
      <c r="C54" s="284"/>
      <c r="D54" s="598"/>
      <c r="E54" s="598"/>
      <c r="F54" s="598"/>
      <c r="G54" s="598"/>
    </row>
    <row r="55" spans="3:7" s="3" customFormat="1" ht="12">
      <c r="C55" s="284"/>
      <c r="D55" s="598"/>
      <c r="E55" s="598"/>
      <c r="F55" s="598"/>
      <c r="G55" s="598"/>
    </row>
    <row r="56" spans="3:7" s="3" customFormat="1" ht="12">
      <c r="C56" s="284"/>
      <c r="D56" s="598"/>
      <c r="E56" s="598"/>
      <c r="F56" s="598"/>
      <c r="G56" s="598"/>
    </row>
    <row r="57" spans="3:7" s="3" customFormat="1" ht="12">
      <c r="C57" s="284"/>
      <c r="D57" s="598"/>
      <c r="E57" s="598"/>
      <c r="F57" s="598"/>
      <c r="G57" s="598"/>
    </row>
    <row r="58" spans="3:7" s="3" customFormat="1" ht="12">
      <c r="C58" s="284"/>
      <c r="D58" s="598"/>
      <c r="E58" s="598"/>
      <c r="F58" s="598"/>
      <c r="G58" s="598"/>
    </row>
    <row r="59" spans="3:7" s="3" customFormat="1" ht="12">
      <c r="C59" s="284"/>
      <c r="D59" s="598"/>
      <c r="E59" s="598"/>
      <c r="F59" s="598"/>
      <c r="G59" s="598"/>
    </row>
    <row r="60" spans="3:7" s="3" customFormat="1" ht="12">
      <c r="C60" s="284"/>
      <c r="D60" s="598"/>
      <c r="E60" s="598"/>
      <c r="F60" s="598"/>
      <c r="G60" s="598"/>
    </row>
    <row r="61" spans="3:7" s="3" customFormat="1" ht="12">
      <c r="C61" s="284"/>
      <c r="D61" s="598"/>
      <c r="E61" s="598"/>
      <c r="F61" s="598"/>
      <c r="G61" s="598"/>
    </row>
    <row r="62" spans="3:7" s="3" customFormat="1" ht="12">
      <c r="C62" s="284"/>
      <c r="D62" s="598"/>
      <c r="E62" s="598"/>
      <c r="F62" s="598"/>
      <c r="G62" s="598"/>
    </row>
    <row r="63" spans="3:7" s="3" customFormat="1" ht="12">
      <c r="C63" s="284"/>
      <c r="D63" s="598"/>
      <c r="E63" s="598"/>
      <c r="F63" s="598"/>
      <c r="G63" s="598"/>
    </row>
    <row r="64" spans="3:7" s="3" customFormat="1" ht="12">
      <c r="C64" s="284"/>
      <c r="D64" s="598"/>
      <c r="E64" s="598"/>
      <c r="F64" s="598"/>
      <c r="G64" s="598"/>
    </row>
    <row r="65" spans="3:7" s="3" customFormat="1" ht="12">
      <c r="C65" s="284"/>
      <c r="D65" s="598"/>
      <c r="E65" s="598"/>
      <c r="F65" s="598"/>
      <c r="G65" s="598"/>
    </row>
    <row r="66" spans="3:7" s="3" customFormat="1" ht="12">
      <c r="C66" s="284"/>
      <c r="D66" s="598"/>
      <c r="E66" s="598"/>
      <c r="F66" s="598"/>
      <c r="G66" s="598"/>
    </row>
    <row r="67" spans="3:7" s="3" customFormat="1" ht="12">
      <c r="C67" s="284"/>
      <c r="D67" s="598"/>
      <c r="E67" s="598"/>
      <c r="F67" s="598"/>
      <c r="G67" s="598"/>
    </row>
    <row r="68" spans="3:7" s="3" customFormat="1" ht="12">
      <c r="C68" s="284"/>
      <c r="D68" s="598"/>
      <c r="E68" s="598"/>
      <c r="F68" s="598"/>
      <c r="G68" s="598"/>
    </row>
    <row r="69" spans="3:7" s="3" customFormat="1" ht="12">
      <c r="C69" s="284"/>
      <c r="D69" s="598"/>
      <c r="E69" s="598"/>
      <c r="F69" s="598"/>
      <c r="G69" s="598"/>
    </row>
    <row r="70" spans="3:7" s="3" customFormat="1" ht="12">
      <c r="C70" s="284"/>
      <c r="D70" s="598"/>
      <c r="E70" s="598"/>
      <c r="F70" s="598"/>
      <c r="G70" s="598"/>
    </row>
    <row r="71" spans="3:7" s="3" customFormat="1" ht="12">
      <c r="C71" s="284"/>
      <c r="D71" s="598"/>
      <c r="E71" s="598"/>
      <c r="F71" s="598"/>
      <c r="G71" s="598"/>
    </row>
    <row r="72" spans="3:7" s="3" customFormat="1" ht="12">
      <c r="C72" s="284"/>
      <c r="D72" s="598"/>
      <c r="E72" s="598"/>
      <c r="F72" s="598"/>
      <c r="G72" s="598"/>
    </row>
    <row r="73" spans="3:7" s="3" customFormat="1" ht="12">
      <c r="C73" s="284"/>
      <c r="D73" s="598"/>
      <c r="E73" s="598"/>
      <c r="F73" s="598"/>
      <c r="G73" s="598"/>
    </row>
    <row r="74" spans="3:7" s="3" customFormat="1" ht="12">
      <c r="C74" s="284"/>
      <c r="D74" s="598"/>
      <c r="E74" s="598"/>
      <c r="F74" s="598"/>
      <c r="G74" s="598"/>
    </row>
    <row r="75" spans="3:7" s="3" customFormat="1" ht="12">
      <c r="C75" s="284"/>
      <c r="D75" s="598"/>
      <c r="E75" s="598"/>
      <c r="F75" s="598"/>
      <c r="G75" s="598"/>
    </row>
    <row r="76" spans="3:7" s="3" customFormat="1" ht="12">
      <c r="C76" s="284"/>
      <c r="D76" s="598"/>
      <c r="E76" s="598"/>
      <c r="F76" s="598"/>
      <c r="G76" s="598"/>
    </row>
    <row r="77" spans="3:7" s="3" customFormat="1" ht="12">
      <c r="C77" s="284"/>
      <c r="D77" s="598"/>
      <c r="E77" s="598"/>
      <c r="F77" s="598"/>
      <c r="G77" s="598"/>
    </row>
    <row r="78" spans="3:7" s="3" customFormat="1" ht="12">
      <c r="C78" s="284"/>
      <c r="D78" s="598"/>
      <c r="E78" s="598"/>
      <c r="F78" s="598"/>
      <c r="G78" s="598"/>
    </row>
    <row r="79" spans="3:7" s="3" customFormat="1" ht="12">
      <c r="C79" s="284"/>
      <c r="D79" s="598"/>
      <c r="E79" s="598"/>
      <c r="F79" s="598"/>
      <c r="G79" s="598"/>
    </row>
    <row r="80" spans="3:7" s="3" customFormat="1" ht="12">
      <c r="C80" s="284"/>
      <c r="D80" s="598"/>
      <c r="E80" s="598"/>
      <c r="F80" s="598"/>
      <c r="G80" s="598"/>
    </row>
    <row r="81" spans="3:7" s="3" customFormat="1" ht="12">
      <c r="C81" s="284"/>
      <c r="D81" s="598"/>
      <c r="E81" s="598"/>
      <c r="F81" s="598"/>
      <c r="G81" s="598"/>
    </row>
  </sheetData>
  <pageMargins left="0.98425196850393704" right="0.39370078740157483" top="0.98425196850393704" bottom="0.74803149606299213" header="0" footer="0.39370078740157483"/>
  <pageSetup paperSize="9" firstPageNumber="0" orientation="portrait"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E1D2-3BF6-4BE5-A697-6B48C47F3793}">
  <sheetPr>
    <tabColor theme="2" tint="-0.249977111117893"/>
  </sheetPr>
  <dimension ref="A1:AD181"/>
  <sheetViews>
    <sheetView view="pageBreakPreview" zoomScaleNormal="100" zoomScaleSheetLayoutView="100" workbookViewId="0">
      <selection activeCell="F25" sqref="F25"/>
    </sheetView>
  </sheetViews>
  <sheetFormatPr defaultColWidth="9.140625" defaultRowHeight="12.75"/>
  <cols>
    <col min="1" max="1" width="3.42578125" style="286" customWidth="1"/>
    <col min="2" max="2" width="4.42578125" style="286" customWidth="1"/>
    <col min="3" max="3" width="43.7109375" style="287" customWidth="1"/>
    <col min="4" max="4" width="6.28515625" style="332" customWidth="1"/>
    <col min="5" max="5" width="8.28515625" style="364" customWidth="1"/>
    <col min="6" max="6" width="9.5703125" style="332" customWidth="1"/>
    <col min="7" max="7" width="13.28515625" style="332" customWidth="1"/>
    <col min="8" max="8" width="2.5703125" style="286" bestFit="1" customWidth="1"/>
    <col min="9" max="9" width="9.140625" style="286"/>
    <col min="10" max="10" width="9" style="286" customWidth="1"/>
    <col min="11" max="250" width="9.140625" style="286"/>
    <col min="251" max="251" width="2.5703125" style="286" customWidth="1"/>
    <col min="252" max="252" width="4.42578125" style="286" customWidth="1"/>
    <col min="253" max="253" width="43.7109375" style="286" customWidth="1"/>
    <col min="254" max="254" width="6.28515625" style="286" customWidth="1"/>
    <col min="255" max="255" width="8.28515625" style="286" customWidth="1"/>
    <col min="256" max="256" width="9.5703125" style="286" customWidth="1"/>
    <col min="257" max="257" width="13.28515625" style="286" customWidth="1"/>
    <col min="258" max="258" width="8.7109375" style="286" customWidth="1"/>
    <col min="259" max="259" width="4.42578125" style="286" customWidth="1"/>
    <col min="260" max="260" width="4.7109375" style="286" customWidth="1"/>
    <col min="261" max="261" width="6" style="286" customWidth="1"/>
    <col min="262" max="262" width="16.7109375" style="286" customWidth="1"/>
    <col min="263" max="263" width="9.85546875" style="286" customWidth="1"/>
    <col min="264" max="264" width="2.5703125" style="286" bestFit="1" customWidth="1"/>
    <col min="265" max="265" width="9.140625" style="286"/>
    <col min="266" max="266" width="9" style="286" customWidth="1"/>
    <col min="267" max="506" width="9.140625" style="286"/>
    <col min="507" max="507" width="2.5703125" style="286" customWidth="1"/>
    <col min="508" max="508" width="4.42578125" style="286" customWidth="1"/>
    <col min="509" max="509" width="43.7109375" style="286" customWidth="1"/>
    <col min="510" max="510" width="6.28515625" style="286" customWidth="1"/>
    <col min="511" max="511" width="8.28515625" style="286" customWidth="1"/>
    <col min="512" max="512" width="9.5703125" style="286" customWidth="1"/>
    <col min="513" max="513" width="13.28515625" style="286" customWidth="1"/>
    <col min="514" max="514" width="8.7109375" style="286" customWidth="1"/>
    <col min="515" max="515" width="4.42578125" style="286" customWidth="1"/>
    <col min="516" max="516" width="4.7109375" style="286" customWidth="1"/>
    <col min="517" max="517" width="6" style="286" customWidth="1"/>
    <col min="518" max="518" width="16.7109375" style="286" customWidth="1"/>
    <col min="519" max="519" width="9.85546875" style="286" customWidth="1"/>
    <col min="520" max="520" width="2.5703125" style="286" bestFit="1" customWidth="1"/>
    <col min="521" max="521" width="9.140625" style="286"/>
    <col min="522" max="522" width="9" style="286" customWidth="1"/>
    <col min="523" max="762" width="9.140625" style="286"/>
    <col min="763" max="763" width="2.5703125" style="286" customWidth="1"/>
    <col min="764" max="764" width="4.42578125" style="286" customWidth="1"/>
    <col min="765" max="765" width="43.7109375" style="286" customWidth="1"/>
    <col min="766" max="766" width="6.28515625" style="286" customWidth="1"/>
    <col min="767" max="767" width="8.28515625" style="286" customWidth="1"/>
    <col min="768" max="768" width="9.5703125" style="286" customWidth="1"/>
    <col min="769" max="769" width="13.28515625" style="286" customWidth="1"/>
    <col min="770" max="770" width="8.7109375" style="286" customWidth="1"/>
    <col min="771" max="771" width="4.42578125" style="286" customWidth="1"/>
    <col min="772" max="772" width="4.7109375" style="286" customWidth="1"/>
    <col min="773" max="773" width="6" style="286" customWidth="1"/>
    <col min="774" max="774" width="16.7109375" style="286" customWidth="1"/>
    <col min="775" max="775" width="9.85546875" style="286" customWidth="1"/>
    <col min="776" max="776" width="2.5703125" style="286" bestFit="1" customWidth="1"/>
    <col min="777" max="777" width="9.140625" style="286"/>
    <col min="778" max="778" width="9" style="286" customWidth="1"/>
    <col min="779" max="1018" width="9.140625" style="286"/>
    <col min="1019" max="1019" width="2.5703125" style="286" customWidth="1"/>
    <col min="1020" max="1020" width="4.42578125" style="286" customWidth="1"/>
    <col min="1021" max="1021" width="43.7109375" style="286" customWidth="1"/>
    <col min="1022" max="1022" width="6.28515625" style="286" customWidth="1"/>
    <col min="1023" max="1023" width="8.28515625" style="286" customWidth="1"/>
    <col min="1024" max="1024" width="9.5703125" style="286" customWidth="1"/>
    <col min="1025" max="1025" width="13.28515625" style="286" customWidth="1"/>
    <col min="1026" max="1026" width="8.7109375" style="286" customWidth="1"/>
    <col min="1027" max="1027" width="4.42578125" style="286" customWidth="1"/>
    <col min="1028" max="1028" width="4.7109375" style="286" customWidth="1"/>
    <col min="1029" max="1029" width="6" style="286" customWidth="1"/>
    <col min="1030" max="1030" width="16.7109375" style="286" customWidth="1"/>
    <col min="1031" max="1031" width="9.85546875" style="286" customWidth="1"/>
    <col min="1032" max="1032" width="2.5703125" style="286" bestFit="1" customWidth="1"/>
    <col min="1033" max="1033" width="9.140625" style="286"/>
    <col min="1034" max="1034" width="9" style="286" customWidth="1"/>
    <col min="1035" max="1274" width="9.140625" style="286"/>
    <col min="1275" max="1275" width="2.5703125" style="286" customWidth="1"/>
    <col min="1276" max="1276" width="4.42578125" style="286" customWidth="1"/>
    <col min="1277" max="1277" width="43.7109375" style="286" customWidth="1"/>
    <col min="1278" max="1278" width="6.28515625" style="286" customWidth="1"/>
    <col min="1279" max="1279" width="8.28515625" style="286" customWidth="1"/>
    <col min="1280" max="1280" width="9.5703125" style="286" customWidth="1"/>
    <col min="1281" max="1281" width="13.28515625" style="286" customWidth="1"/>
    <col min="1282" max="1282" width="8.7109375" style="286" customWidth="1"/>
    <col min="1283" max="1283" width="4.42578125" style="286" customWidth="1"/>
    <col min="1284" max="1284" width="4.7109375" style="286" customWidth="1"/>
    <col min="1285" max="1285" width="6" style="286" customWidth="1"/>
    <col min="1286" max="1286" width="16.7109375" style="286" customWidth="1"/>
    <col min="1287" max="1287" width="9.85546875" style="286" customWidth="1"/>
    <col min="1288" max="1288" width="2.5703125" style="286" bestFit="1" customWidth="1"/>
    <col min="1289" max="1289" width="9.140625" style="286"/>
    <col min="1290" max="1290" width="9" style="286" customWidth="1"/>
    <col min="1291" max="1530" width="9.140625" style="286"/>
    <col min="1531" max="1531" width="2.5703125" style="286" customWidth="1"/>
    <col min="1532" max="1532" width="4.42578125" style="286" customWidth="1"/>
    <col min="1533" max="1533" width="43.7109375" style="286" customWidth="1"/>
    <col min="1534" max="1534" width="6.28515625" style="286" customWidth="1"/>
    <col min="1535" max="1535" width="8.28515625" style="286" customWidth="1"/>
    <col min="1536" max="1536" width="9.5703125" style="286" customWidth="1"/>
    <col min="1537" max="1537" width="13.28515625" style="286" customWidth="1"/>
    <col min="1538" max="1538" width="8.7109375" style="286" customWidth="1"/>
    <col min="1539" max="1539" width="4.42578125" style="286" customWidth="1"/>
    <col min="1540" max="1540" width="4.7109375" style="286" customWidth="1"/>
    <col min="1541" max="1541" width="6" style="286" customWidth="1"/>
    <col min="1542" max="1542" width="16.7109375" style="286" customWidth="1"/>
    <col min="1543" max="1543" width="9.85546875" style="286" customWidth="1"/>
    <col min="1544" max="1544" width="2.5703125" style="286" bestFit="1" customWidth="1"/>
    <col min="1545" max="1545" width="9.140625" style="286"/>
    <col min="1546" max="1546" width="9" style="286" customWidth="1"/>
    <col min="1547" max="1786" width="9.140625" style="286"/>
    <col min="1787" max="1787" width="2.5703125" style="286" customWidth="1"/>
    <col min="1788" max="1788" width="4.42578125" style="286" customWidth="1"/>
    <col min="1789" max="1789" width="43.7109375" style="286" customWidth="1"/>
    <col min="1790" max="1790" width="6.28515625" style="286" customWidth="1"/>
    <col min="1791" max="1791" width="8.28515625" style="286" customWidth="1"/>
    <col min="1792" max="1792" width="9.5703125" style="286" customWidth="1"/>
    <col min="1793" max="1793" width="13.28515625" style="286" customWidth="1"/>
    <col min="1794" max="1794" width="8.7109375" style="286" customWidth="1"/>
    <col min="1795" max="1795" width="4.42578125" style="286" customWidth="1"/>
    <col min="1796" max="1796" width="4.7109375" style="286" customWidth="1"/>
    <col min="1797" max="1797" width="6" style="286" customWidth="1"/>
    <col min="1798" max="1798" width="16.7109375" style="286" customWidth="1"/>
    <col min="1799" max="1799" width="9.85546875" style="286" customWidth="1"/>
    <col min="1800" max="1800" width="2.5703125" style="286" bestFit="1" customWidth="1"/>
    <col min="1801" max="1801" width="9.140625" style="286"/>
    <col min="1802" max="1802" width="9" style="286" customWidth="1"/>
    <col min="1803" max="2042" width="9.140625" style="286"/>
    <col min="2043" max="2043" width="2.5703125" style="286" customWidth="1"/>
    <col min="2044" max="2044" width="4.42578125" style="286" customWidth="1"/>
    <col min="2045" max="2045" width="43.7109375" style="286" customWidth="1"/>
    <col min="2046" max="2046" width="6.28515625" style="286" customWidth="1"/>
    <col min="2047" max="2047" width="8.28515625" style="286" customWidth="1"/>
    <col min="2048" max="2048" width="9.5703125" style="286" customWidth="1"/>
    <col min="2049" max="2049" width="13.28515625" style="286" customWidth="1"/>
    <col min="2050" max="2050" width="8.7109375" style="286" customWidth="1"/>
    <col min="2051" max="2051" width="4.42578125" style="286" customWidth="1"/>
    <col min="2052" max="2052" width="4.7109375" style="286" customWidth="1"/>
    <col min="2053" max="2053" width="6" style="286" customWidth="1"/>
    <col min="2054" max="2054" width="16.7109375" style="286" customWidth="1"/>
    <col min="2055" max="2055" width="9.85546875" style="286" customWidth="1"/>
    <col min="2056" max="2056" width="2.5703125" style="286" bestFit="1" customWidth="1"/>
    <col min="2057" max="2057" width="9.140625" style="286"/>
    <col min="2058" max="2058" width="9" style="286" customWidth="1"/>
    <col min="2059" max="2298" width="9.140625" style="286"/>
    <col min="2299" max="2299" width="2.5703125" style="286" customWidth="1"/>
    <col min="2300" max="2300" width="4.42578125" style="286" customWidth="1"/>
    <col min="2301" max="2301" width="43.7109375" style="286" customWidth="1"/>
    <col min="2302" max="2302" width="6.28515625" style="286" customWidth="1"/>
    <col min="2303" max="2303" width="8.28515625" style="286" customWidth="1"/>
    <col min="2304" max="2304" width="9.5703125" style="286" customWidth="1"/>
    <col min="2305" max="2305" width="13.28515625" style="286" customWidth="1"/>
    <col min="2306" max="2306" width="8.7109375" style="286" customWidth="1"/>
    <col min="2307" max="2307" width="4.42578125" style="286" customWidth="1"/>
    <col min="2308" max="2308" width="4.7109375" style="286" customWidth="1"/>
    <col min="2309" max="2309" width="6" style="286" customWidth="1"/>
    <col min="2310" max="2310" width="16.7109375" style="286" customWidth="1"/>
    <col min="2311" max="2311" width="9.85546875" style="286" customWidth="1"/>
    <col min="2312" max="2312" width="2.5703125" style="286" bestFit="1" customWidth="1"/>
    <col min="2313" max="2313" width="9.140625" style="286"/>
    <col min="2314" max="2314" width="9" style="286" customWidth="1"/>
    <col min="2315" max="2554" width="9.140625" style="286"/>
    <col min="2555" max="2555" width="2.5703125" style="286" customWidth="1"/>
    <col min="2556" max="2556" width="4.42578125" style="286" customWidth="1"/>
    <col min="2557" max="2557" width="43.7109375" style="286" customWidth="1"/>
    <col min="2558" max="2558" width="6.28515625" style="286" customWidth="1"/>
    <col min="2559" max="2559" width="8.28515625" style="286" customWidth="1"/>
    <col min="2560" max="2560" width="9.5703125" style="286" customWidth="1"/>
    <col min="2561" max="2561" width="13.28515625" style="286" customWidth="1"/>
    <col min="2562" max="2562" width="8.7109375" style="286" customWidth="1"/>
    <col min="2563" max="2563" width="4.42578125" style="286" customWidth="1"/>
    <col min="2564" max="2564" width="4.7109375" style="286" customWidth="1"/>
    <col min="2565" max="2565" width="6" style="286" customWidth="1"/>
    <col min="2566" max="2566" width="16.7109375" style="286" customWidth="1"/>
    <col min="2567" max="2567" width="9.85546875" style="286" customWidth="1"/>
    <col min="2568" max="2568" width="2.5703125" style="286" bestFit="1" customWidth="1"/>
    <col min="2569" max="2569" width="9.140625" style="286"/>
    <col min="2570" max="2570" width="9" style="286" customWidth="1"/>
    <col min="2571" max="2810" width="9.140625" style="286"/>
    <col min="2811" max="2811" width="2.5703125" style="286" customWidth="1"/>
    <col min="2812" max="2812" width="4.42578125" style="286" customWidth="1"/>
    <col min="2813" max="2813" width="43.7109375" style="286" customWidth="1"/>
    <col min="2814" max="2814" width="6.28515625" style="286" customWidth="1"/>
    <col min="2815" max="2815" width="8.28515625" style="286" customWidth="1"/>
    <col min="2816" max="2816" width="9.5703125" style="286" customWidth="1"/>
    <col min="2817" max="2817" width="13.28515625" style="286" customWidth="1"/>
    <col min="2818" max="2818" width="8.7109375" style="286" customWidth="1"/>
    <col min="2819" max="2819" width="4.42578125" style="286" customWidth="1"/>
    <col min="2820" max="2820" width="4.7109375" style="286" customWidth="1"/>
    <col min="2821" max="2821" width="6" style="286" customWidth="1"/>
    <col min="2822" max="2822" width="16.7109375" style="286" customWidth="1"/>
    <col min="2823" max="2823" width="9.85546875" style="286" customWidth="1"/>
    <col min="2824" max="2824" width="2.5703125" style="286" bestFit="1" customWidth="1"/>
    <col min="2825" max="2825" width="9.140625" style="286"/>
    <col min="2826" max="2826" width="9" style="286" customWidth="1"/>
    <col min="2827" max="3066" width="9.140625" style="286"/>
    <col min="3067" max="3067" width="2.5703125" style="286" customWidth="1"/>
    <col min="3068" max="3068" width="4.42578125" style="286" customWidth="1"/>
    <col min="3069" max="3069" width="43.7109375" style="286" customWidth="1"/>
    <col min="3070" max="3070" width="6.28515625" style="286" customWidth="1"/>
    <col min="3071" max="3071" width="8.28515625" style="286" customWidth="1"/>
    <col min="3072" max="3072" width="9.5703125" style="286" customWidth="1"/>
    <col min="3073" max="3073" width="13.28515625" style="286" customWidth="1"/>
    <col min="3074" max="3074" width="8.7109375" style="286" customWidth="1"/>
    <col min="3075" max="3075" width="4.42578125" style="286" customWidth="1"/>
    <col min="3076" max="3076" width="4.7109375" style="286" customWidth="1"/>
    <col min="3077" max="3077" width="6" style="286" customWidth="1"/>
    <col min="3078" max="3078" width="16.7109375" style="286" customWidth="1"/>
    <col min="3079" max="3079" width="9.85546875" style="286" customWidth="1"/>
    <col min="3080" max="3080" width="2.5703125" style="286" bestFit="1" customWidth="1"/>
    <col min="3081" max="3081" width="9.140625" style="286"/>
    <col min="3082" max="3082" width="9" style="286" customWidth="1"/>
    <col min="3083" max="3322" width="9.140625" style="286"/>
    <col min="3323" max="3323" width="2.5703125" style="286" customWidth="1"/>
    <col min="3324" max="3324" width="4.42578125" style="286" customWidth="1"/>
    <col min="3325" max="3325" width="43.7109375" style="286" customWidth="1"/>
    <col min="3326" max="3326" width="6.28515625" style="286" customWidth="1"/>
    <col min="3327" max="3327" width="8.28515625" style="286" customWidth="1"/>
    <col min="3328" max="3328" width="9.5703125" style="286" customWidth="1"/>
    <col min="3329" max="3329" width="13.28515625" style="286" customWidth="1"/>
    <col min="3330" max="3330" width="8.7109375" style="286" customWidth="1"/>
    <col min="3331" max="3331" width="4.42578125" style="286" customWidth="1"/>
    <col min="3332" max="3332" width="4.7109375" style="286" customWidth="1"/>
    <col min="3333" max="3333" width="6" style="286" customWidth="1"/>
    <col min="3334" max="3334" width="16.7109375" style="286" customWidth="1"/>
    <col min="3335" max="3335" width="9.85546875" style="286" customWidth="1"/>
    <col min="3336" max="3336" width="2.5703125" style="286" bestFit="1" customWidth="1"/>
    <col min="3337" max="3337" width="9.140625" style="286"/>
    <col min="3338" max="3338" width="9" style="286" customWidth="1"/>
    <col min="3339" max="3578" width="9.140625" style="286"/>
    <col min="3579" max="3579" width="2.5703125" style="286" customWidth="1"/>
    <col min="3580" max="3580" width="4.42578125" style="286" customWidth="1"/>
    <col min="3581" max="3581" width="43.7109375" style="286" customWidth="1"/>
    <col min="3582" max="3582" width="6.28515625" style="286" customWidth="1"/>
    <col min="3583" max="3583" width="8.28515625" style="286" customWidth="1"/>
    <col min="3584" max="3584" width="9.5703125" style="286" customWidth="1"/>
    <col min="3585" max="3585" width="13.28515625" style="286" customWidth="1"/>
    <col min="3586" max="3586" width="8.7109375" style="286" customWidth="1"/>
    <col min="3587" max="3587" width="4.42578125" style="286" customWidth="1"/>
    <col min="3588" max="3588" width="4.7109375" style="286" customWidth="1"/>
    <col min="3589" max="3589" width="6" style="286" customWidth="1"/>
    <col min="3590" max="3590" width="16.7109375" style="286" customWidth="1"/>
    <col min="3591" max="3591" width="9.85546875" style="286" customWidth="1"/>
    <col min="3592" max="3592" width="2.5703125" style="286" bestFit="1" customWidth="1"/>
    <col min="3593" max="3593" width="9.140625" style="286"/>
    <col min="3594" max="3594" width="9" style="286" customWidth="1"/>
    <col min="3595" max="3834" width="9.140625" style="286"/>
    <col min="3835" max="3835" width="2.5703125" style="286" customWidth="1"/>
    <col min="3836" max="3836" width="4.42578125" style="286" customWidth="1"/>
    <col min="3837" max="3837" width="43.7109375" style="286" customWidth="1"/>
    <col min="3838" max="3838" width="6.28515625" style="286" customWidth="1"/>
    <col min="3839" max="3839" width="8.28515625" style="286" customWidth="1"/>
    <col min="3840" max="3840" width="9.5703125" style="286" customWidth="1"/>
    <col min="3841" max="3841" width="13.28515625" style="286" customWidth="1"/>
    <col min="3842" max="3842" width="8.7109375" style="286" customWidth="1"/>
    <col min="3843" max="3843" width="4.42578125" style="286" customWidth="1"/>
    <col min="3844" max="3844" width="4.7109375" style="286" customWidth="1"/>
    <col min="3845" max="3845" width="6" style="286" customWidth="1"/>
    <col min="3846" max="3846" width="16.7109375" style="286" customWidth="1"/>
    <col min="3847" max="3847" width="9.85546875" style="286" customWidth="1"/>
    <col min="3848" max="3848" width="2.5703125" style="286" bestFit="1" customWidth="1"/>
    <col min="3849" max="3849" width="9.140625" style="286"/>
    <col min="3850" max="3850" width="9" style="286" customWidth="1"/>
    <col min="3851" max="4090" width="9.140625" style="286"/>
    <col min="4091" max="4091" width="2.5703125" style="286" customWidth="1"/>
    <col min="4092" max="4092" width="4.42578125" style="286" customWidth="1"/>
    <col min="4093" max="4093" width="43.7109375" style="286" customWidth="1"/>
    <col min="4094" max="4094" width="6.28515625" style="286" customWidth="1"/>
    <col min="4095" max="4095" width="8.28515625" style="286" customWidth="1"/>
    <col min="4096" max="4096" width="9.5703125" style="286" customWidth="1"/>
    <col min="4097" max="4097" width="13.28515625" style="286" customWidth="1"/>
    <col min="4098" max="4098" width="8.7109375" style="286" customWidth="1"/>
    <col min="4099" max="4099" width="4.42578125" style="286" customWidth="1"/>
    <col min="4100" max="4100" width="4.7109375" style="286" customWidth="1"/>
    <col min="4101" max="4101" width="6" style="286" customWidth="1"/>
    <col min="4102" max="4102" width="16.7109375" style="286" customWidth="1"/>
    <col min="4103" max="4103" width="9.85546875" style="286" customWidth="1"/>
    <col min="4104" max="4104" width="2.5703125" style="286" bestFit="1" customWidth="1"/>
    <col min="4105" max="4105" width="9.140625" style="286"/>
    <col min="4106" max="4106" width="9" style="286" customWidth="1"/>
    <col min="4107" max="4346" width="9.140625" style="286"/>
    <col min="4347" max="4347" width="2.5703125" style="286" customWidth="1"/>
    <col min="4348" max="4348" width="4.42578125" style="286" customWidth="1"/>
    <col min="4349" max="4349" width="43.7109375" style="286" customWidth="1"/>
    <col min="4350" max="4350" width="6.28515625" style="286" customWidth="1"/>
    <col min="4351" max="4351" width="8.28515625" style="286" customWidth="1"/>
    <col min="4352" max="4352" width="9.5703125" style="286" customWidth="1"/>
    <col min="4353" max="4353" width="13.28515625" style="286" customWidth="1"/>
    <col min="4354" max="4354" width="8.7109375" style="286" customWidth="1"/>
    <col min="4355" max="4355" width="4.42578125" style="286" customWidth="1"/>
    <col min="4356" max="4356" width="4.7109375" style="286" customWidth="1"/>
    <col min="4357" max="4357" width="6" style="286" customWidth="1"/>
    <col min="4358" max="4358" width="16.7109375" style="286" customWidth="1"/>
    <col min="4359" max="4359" width="9.85546875" style="286" customWidth="1"/>
    <col min="4360" max="4360" width="2.5703125" style="286" bestFit="1" customWidth="1"/>
    <col min="4361" max="4361" width="9.140625" style="286"/>
    <col min="4362" max="4362" width="9" style="286" customWidth="1"/>
    <col min="4363" max="4602" width="9.140625" style="286"/>
    <col min="4603" max="4603" width="2.5703125" style="286" customWidth="1"/>
    <col min="4604" max="4604" width="4.42578125" style="286" customWidth="1"/>
    <col min="4605" max="4605" width="43.7109375" style="286" customWidth="1"/>
    <col min="4606" max="4606" width="6.28515625" style="286" customWidth="1"/>
    <col min="4607" max="4607" width="8.28515625" style="286" customWidth="1"/>
    <col min="4608" max="4608" width="9.5703125" style="286" customWidth="1"/>
    <col min="4609" max="4609" width="13.28515625" style="286" customWidth="1"/>
    <col min="4610" max="4610" width="8.7109375" style="286" customWidth="1"/>
    <col min="4611" max="4611" width="4.42578125" style="286" customWidth="1"/>
    <col min="4612" max="4612" width="4.7109375" style="286" customWidth="1"/>
    <col min="4613" max="4613" width="6" style="286" customWidth="1"/>
    <col min="4614" max="4614" width="16.7109375" style="286" customWidth="1"/>
    <col min="4615" max="4615" width="9.85546875" style="286" customWidth="1"/>
    <col min="4616" max="4616" width="2.5703125" style="286" bestFit="1" customWidth="1"/>
    <col min="4617" max="4617" width="9.140625" style="286"/>
    <col min="4618" max="4618" width="9" style="286" customWidth="1"/>
    <col min="4619" max="4858" width="9.140625" style="286"/>
    <col min="4859" max="4859" width="2.5703125" style="286" customWidth="1"/>
    <col min="4860" max="4860" width="4.42578125" style="286" customWidth="1"/>
    <col min="4861" max="4861" width="43.7109375" style="286" customWidth="1"/>
    <col min="4862" max="4862" width="6.28515625" style="286" customWidth="1"/>
    <col min="4863" max="4863" width="8.28515625" style="286" customWidth="1"/>
    <col min="4864" max="4864" width="9.5703125" style="286" customWidth="1"/>
    <col min="4865" max="4865" width="13.28515625" style="286" customWidth="1"/>
    <col min="4866" max="4866" width="8.7109375" style="286" customWidth="1"/>
    <col min="4867" max="4867" width="4.42578125" style="286" customWidth="1"/>
    <col min="4868" max="4868" width="4.7109375" style="286" customWidth="1"/>
    <col min="4869" max="4869" width="6" style="286" customWidth="1"/>
    <col min="4870" max="4870" width="16.7109375" style="286" customWidth="1"/>
    <col min="4871" max="4871" width="9.85546875" style="286" customWidth="1"/>
    <col min="4872" max="4872" width="2.5703125" style="286" bestFit="1" customWidth="1"/>
    <col min="4873" max="4873" width="9.140625" style="286"/>
    <col min="4874" max="4874" width="9" style="286" customWidth="1"/>
    <col min="4875" max="5114" width="9.140625" style="286"/>
    <col min="5115" max="5115" width="2.5703125" style="286" customWidth="1"/>
    <col min="5116" max="5116" width="4.42578125" style="286" customWidth="1"/>
    <col min="5117" max="5117" width="43.7109375" style="286" customWidth="1"/>
    <col min="5118" max="5118" width="6.28515625" style="286" customWidth="1"/>
    <col min="5119" max="5119" width="8.28515625" style="286" customWidth="1"/>
    <col min="5120" max="5120" width="9.5703125" style="286" customWidth="1"/>
    <col min="5121" max="5121" width="13.28515625" style="286" customWidth="1"/>
    <col min="5122" max="5122" width="8.7109375" style="286" customWidth="1"/>
    <col min="5123" max="5123" width="4.42578125" style="286" customWidth="1"/>
    <col min="5124" max="5124" width="4.7109375" style="286" customWidth="1"/>
    <col min="5125" max="5125" width="6" style="286" customWidth="1"/>
    <col min="5126" max="5126" width="16.7109375" style="286" customWidth="1"/>
    <col min="5127" max="5127" width="9.85546875" style="286" customWidth="1"/>
    <col min="5128" max="5128" width="2.5703125" style="286" bestFit="1" customWidth="1"/>
    <col min="5129" max="5129" width="9.140625" style="286"/>
    <col min="5130" max="5130" width="9" style="286" customWidth="1"/>
    <col min="5131" max="5370" width="9.140625" style="286"/>
    <col min="5371" max="5371" width="2.5703125" style="286" customWidth="1"/>
    <col min="5372" max="5372" width="4.42578125" style="286" customWidth="1"/>
    <col min="5373" max="5373" width="43.7109375" style="286" customWidth="1"/>
    <col min="5374" max="5374" width="6.28515625" style="286" customWidth="1"/>
    <col min="5375" max="5375" width="8.28515625" style="286" customWidth="1"/>
    <col min="5376" max="5376" width="9.5703125" style="286" customWidth="1"/>
    <col min="5377" max="5377" width="13.28515625" style="286" customWidth="1"/>
    <col min="5378" max="5378" width="8.7109375" style="286" customWidth="1"/>
    <col min="5379" max="5379" width="4.42578125" style="286" customWidth="1"/>
    <col min="5380" max="5380" width="4.7109375" style="286" customWidth="1"/>
    <col min="5381" max="5381" width="6" style="286" customWidth="1"/>
    <col min="5382" max="5382" width="16.7109375" style="286" customWidth="1"/>
    <col min="5383" max="5383" width="9.85546875" style="286" customWidth="1"/>
    <col min="5384" max="5384" width="2.5703125" style="286" bestFit="1" customWidth="1"/>
    <col min="5385" max="5385" width="9.140625" style="286"/>
    <col min="5386" max="5386" width="9" style="286" customWidth="1"/>
    <col min="5387" max="5626" width="9.140625" style="286"/>
    <col min="5627" max="5627" width="2.5703125" style="286" customWidth="1"/>
    <col min="5628" max="5628" width="4.42578125" style="286" customWidth="1"/>
    <col min="5629" max="5629" width="43.7109375" style="286" customWidth="1"/>
    <col min="5630" max="5630" width="6.28515625" style="286" customWidth="1"/>
    <col min="5631" max="5631" width="8.28515625" style="286" customWidth="1"/>
    <col min="5632" max="5632" width="9.5703125" style="286" customWidth="1"/>
    <col min="5633" max="5633" width="13.28515625" style="286" customWidth="1"/>
    <col min="5634" max="5634" width="8.7109375" style="286" customWidth="1"/>
    <col min="5635" max="5635" width="4.42578125" style="286" customWidth="1"/>
    <col min="5636" max="5636" width="4.7109375" style="286" customWidth="1"/>
    <col min="5637" max="5637" width="6" style="286" customWidth="1"/>
    <col min="5638" max="5638" width="16.7109375" style="286" customWidth="1"/>
    <col min="5639" max="5639" width="9.85546875" style="286" customWidth="1"/>
    <col min="5640" max="5640" width="2.5703125" style="286" bestFit="1" customWidth="1"/>
    <col min="5641" max="5641" width="9.140625" style="286"/>
    <col min="5642" max="5642" width="9" style="286" customWidth="1"/>
    <col min="5643" max="5882" width="9.140625" style="286"/>
    <col min="5883" max="5883" width="2.5703125" style="286" customWidth="1"/>
    <col min="5884" max="5884" width="4.42578125" style="286" customWidth="1"/>
    <col min="5885" max="5885" width="43.7109375" style="286" customWidth="1"/>
    <col min="5886" max="5886" width="6.28515625" style="286" customWidth="1"/>
    <col min="5887" max="5887" width="8.28515625" style="286" customWidth="1"/>
    <col min="5888" max="5888" width="9.5703125" style="286" customWidth="1"/>
    <col min="5889" max="5889" width="13.28515625" style="286" customWidth="1"/>
    <col min="5890" max="5890" width="8.7109375" style="286" customWidth="1"/>
    <col min="5891" max="5891" width="4.42578125" style="286" customWidth="1"/>
    <col min="5892" max="5892" width="4.7109375" style="286" customWidth="1"/>
    <col min="5893" max="5893" width="6" style="286" customWidth="1"/>
    <col min="5894" max="5894" width="16.7109375" style="286" customWidth="1"/>
    <col min="5895" max="5895" width="9.85546875" style="286" customWidth="1"/>
    <col min="5896" max="5896" width="2.5703125" style="286" bestFit="1" customWidth="1"/>
    <col min="5897" max="5897" width="9.140625" style="286"/>
    <col min="5898" max="5898" width="9" style="286" customWidth="1"/>
    <col min="5899" max="6138" width="9.140625" style="286"/>
    <col min="6139" max="6139" width="2.5703125" style="286" customWidth="1"/>
    <col min="6140" max="6140" width="4.42578125" style="286" customWidth="1"/>
    <col min="6141" max="6141" width="43.7109375" style="286" customWidth="1"/>
    <col min="6142" max="6142" width="6.28515625" style="286" customWidth="1"/>
    <col min="6143" max="6143" width="8.28515625" style="286" customWidth="1"/>
    <col min="6144" max="6144" width="9.5703125" style="286" customWidth="1"/>
    <col min="6145" max="6145" width="13.28515625" style="286" customWidth="1"/>
    <col min="6146" max="6146" width="8.7109375" style="286" customWidth="1"/>
    <col min="6147" max="6147" width="4.42578125" style="286" customWidth="1"/>
    <col min="6148" max="6148" width="4.7109375" style="286" customWidth="1"/>
    <col min="6149" max="6149" width="6" style="286" customWidth="1"/>
    <col min="6150" max="6150" width="16.7109375" style="286" customWidth="1"/>
    <col min="6151" max="6151" width="9.85546875" style="286" customWidth="1"/>
    <col min="6152" max="6152" width="2.5703125" style="286" bestFit="1" customWidth="1"/>
    <col min="6153" max="6153" width="9.140625" style="286"/>
    <col min="6154" max="6154" width="9" style="286" customWidth="1"/>
    <col min="6155" max="6394" width="9.140625" style="286"/>
    <col min="6395" max="6395" width="2.5703125" style="286" customWidth="1"/>
    <col min="6396" max="6396" width="4.42578125" style="286" customWidth="1"/>
    <col min="6397" max="6397" width="43.7109375" style="286" customWidth="1"/>
    <col min="6398" max="6398" width="6.28515625" style="286" customWidth="1"/>
    <col min="6399" max="6399" width="8.28515625" style="286" customWidth="1"/>
    <col min="6400" max="6400" width="9.5703125" style="286" customWidth="1"/>
    <col min="6401" max="6401" width="13.28515625" style="286" customWidth="1"/>
    <col min="6402" max="6402" width="8.7109375" style="286" customWidth="1"/>
    <col min="6403" max="6403" width="4.42578125" style="286" customWidth="1"/>
    <col min="6404" max="6404" width="4.7109375" style="286" customWidth="1"/>
    <col min="6405" max="6405" width="6" style="286" customWidth="1"/>
    <col min="6406" max="6406" width="16.7109375" style="286" customWidth="1"/>
    <col min="6407" max="6407" width="9.85546875" style="286" customWidth="1"/>
    <col min="6408" max="6408" width="2.5703125" style="286" bestFit="1" customWidth="1"/>
    <col min="6409" max="6409" width="9.140625" style="286"/>
    <col min="6410" max="6410" width="9" style="286" customWidth="1"/>
    <col min="6411" max="6650" width="9.140625" style="286"/>
    <col min="6651" max="6651" width="2.5703125" style="286" customWidth="1"/>
    <col min="6652" max="6652" width="4.42578125" style="286" customWidth="1"/>
    <col min="6653" max="6653" width="43.7109375" style="286" customWidth="1"/>
    <col min="6654" max="6654" width="6.28515625" style="286" customWidth="1"/>
    <col min="6655" max="6655" width="8.28515625" style="286" customWidth="1"/>
    <col min="6656" max="6656" width="9.5703125" style="286" customWidth="1"/>
    <col min="6657" max="6657" width="13.28515625" style="286" customWidth="1"/>
    <col min="6658" max="6658" width="8.7109375" style="286" customWidth="1"/>
    <col min="6659" max="6659" width="4.42578125" style="286" customWidth="1"/>
    <col min="6660" max="6660" width="4.7109375" style="286" customWidth="1"/>
    <col min="6661" max="6661" width="6" style="286" customWidth="1"/>
    <col min="6662" max="6662" width="16.7109375" style="286" customWidth="1"/>
    <col min="6663" max="6663" width="9.85546875" style="286" customWidth="1"/>
    <col min="6664" max="6664" width="2.5703125" style="286" bestFit="1" customWidth="1"/>
    <col min="6665" max="6665" width="9.140625" style="286"/>
    <col min="6666" max="6666" width="9" style="286" customWidth="1"/>
    <col min="6667" max="6906" width="9.140625" style="286"/>
    <col min="6907" max="6907" width="2.5703125" style="286" customWidth="1"/>
    <col min="6908" max="6908" width="4.42578125" style="286" customWidth="1"/>
    <col min="6909" max="6909" width="43.7109375" style="286" customWidth="1"/>
    <col min="6910" max="6910" width="6.28515625" style="286" customWidth="1"/>
    <col min="6911" max="6911" width="8.28515625" style="286" customWidth="1"/>
    <col min="6912" max="6912" width="9.5703125" style="286" customWidth="1"/>
    <col min="6913" max="6913" width="13.28515625" style="286" customWidth="1"/>
    <col min="6914" max="6914" width="8.7109375" style="286" customWidth="1"/>
    <col min="6915" max="6915" width="4.42578125" style="286" customWidth="1"/>
    <col min="6916" max="6916" width="4.7109375" style="286" customWidth="1"/>
    <col min="6917" max="6917" width="6" style="286" customWidth="1"/>
    <col min="6918" max="6918" width="16.7109375" style="286" customWidth="1"/>
    <col min="6919" max="6919" width="9.85546875" style="286" customWidth="1"/>
    <col min="6920" max="6920" width="2.5703125" style="286" bestFit="1" customWidth="1"/>
    <col min="6921" max="6921" width="9.140625" style="286"/>
    <col min="6922" max="6922" width="9" style="286" customWidth="1"/>
    <col min="6923" max="7162" width="9.140625" style="286"/>
    <col min="7163" max="7163" width="2.5703125" style="286" customWidth="1"/>
    <col min="7164" max="7164" width="4.42578125" style="286" customWidth="1"/>
    <col min="7165" max="7165" width="43.7109375" style="286" customWidth="1"/>
    <col min="7166" max="7166" width="6.28515625" style="286" customWidth="1"/>
    <col min="7167" max="7167" width="8.28515625" style="286" customWidth="1"/>
    <col min="7168" max="7168" width="9.5703125" style="286" customWidth="1"/>
    <col min="7169" max="7169" width="13.28515625" style="286" customWidth="1"/>
    <col min="7170" max="7170" width="8.7109375" style="286" customWidth="1"/>
    <col min="7171" max="7171" width="4.42578125" style="286" customWidth="1"/>
    <col min="7172" max="7172" width="4.7109375" style="286" customWidth="1"/>
    <col min="7173" max="7173" width="6" style="286" customWidth="1"/>
    <col min="7174" max="7174" width="16.7109375" style="286" customWidth="1"/>
    <col min="7175" max="7175" width="9.85546875" style="286" customWidth="1"/>
    <col min="7176" max="7176" width="2.5703125" style="286" bestFit="1" customWidth="1"/>
    <col min="7177" max="7177" width="9.140625" style="286"/>
    <col min="7178" max="7178" width="9" style="286" customWidth="1"/>
    <col min="7179" max="7418" width="9.140625" style="286"/>
    <col min="7419" max="7419" width="2.5703125" style="286" customWidth="1"/>
    <col min="7420" max="7420" width="4.42578125" style="286" customWidth="1"/>
    <col min="7421" max="7421" width="43.7109375" style="286" customWidth="1"/>
    <col min="7422" max="7422" width="6.28515625" style="286" customWidth="1"/>
    <col min="7423" max="7423" width="8.28515625" style="286" customWidth="1"/>
    <col min="7424" max="7424" width="9.5703125" style="286" customWidth="1"/>
    <col min="7425" max="7425" width="13.28515625" style="286" customWidth="1"/>
    <col min="7426" max="7426" width="8.7109375" style="286" customWidth="1"/>
    <col min="7427" max="7427" width="4.42578125" style="286" customWidth="1"/>
    <col min="7428" max="7428" width="4.7109375" style="286" customWidth="1"/>
    <col min="7429" max="7429" width="6" style="286" customWidth="1"/>
    <col min="7430" max="7430" width="16.7109375" style="286" customWidth="1"/>
    <col min="7431" max="7431" width="9.85546875" style="286" customWidth="1"/>
    <col min="7432" max="7432" width="2.5703125" style="286" bestFit="1" customWidth="1"/>
    <col min="7433" max="7433" width="9.140625" style="286"/>
    <col min="7434" max="7434" width="9" style="286" customWidth="1"/>
    <col min="7435" max="7674" width="9.140625" style="286"/>
    <col min="7675" max="7675" width="2.5703125" style="286" customWidth="1"/>
    <col min="7676" max="7676" width="4.42578125" style="286" customWidth="1"/>
    <col min="7677" max="7677" width="43.7109375" style="286" customWidth="1"/>
    <col min="7678" max="7678" width="6.28515625" style="286" customWidth="1"/>
    <col min="7679" max="7679" width="8.28515625" style="286" customWidth="1"/>
    <col min="7680" max="7680" width="9.5703125" style="286" customWidth="1"/>
    <col min="7681" max="7681" width="13.28515625" style="286" customWidth="1"/>
    <col min="7682" max="7682" width="8.7109375" style="286" customWidth="1"/>
    <col min="7683" max="7683" width="4.42578125" style="286" customWidth="1"/>
    <col min="7684" max="7684" width="4.7109375" style="286" customWidth="1"/>
    <col min="7685" max="7685" width="6" style="286" customWidth="1"/>
    <col min="7686" max="7686" width="16.7109375" style="286" customWidth="1"/>
    <col min="7687" max="7687" width="9.85546875" style="286" customWidth="1"/>
    <col min="7688" max="7688" width="2.5703125" style="286" bestFit="1" customWidth="1"/>
    <col min="7689" max="7689" width="9.140625" style="286"/>
    <col min="7690" max="7690" width="9" style="286" customWidth="1"/>
    <col min="7691" max="7930" width="9.140625" style="286"/>
    <col min="7931" max="7931" width="2.5703125" style="286" customWidth="1"/>
    <col min="7932" max="7932" width="4.42578125" style="286" customWidth="1"/>
    <col min="7933" max="7933" width="43.7109375" style="286" customWidth="1"/>
    <col min="7934" max="7934" width="6.28515625" style="286" customWidth="1"/>
    <col min="7935" max="7935" width="8.28515625" style="286" customWidth="1"/>
    <col min="7936" max="7936" width="9.5703125" style="286" customWidth="1"/>
    <col min="7937" max="7937" width="13.28515625" style="286" customWidth="1"/>
    <col min="7938" max="7938" width="8.7109375" style="286" customWidth="1"/>
    <col min="7939" max="7939" width="4.42578125" style="286" customWidth="1"/>
    <col min="7940" max="7940" width="4.7109375" style="286" customWidth="1"/>
    <col min="7941" max="7941" width="6" style="286" customWidth="1"/>
    <col min="7942" max="7942" width="16.7109375" style="286" customWidth="1"/>
    <col min="7943" max="7943" width="9.85546875" style="286" customWidth="1"/>
    <col min="7944" max="7944" width="2.5703125" style="286" bestFit="1" customWidth="1"/>
    <col min="7945" max="7945" width="9.140625" style="286"/>
    <col min="7946" max="7946" width="9" style="286" customWidth="1"/>
    <col min="7947" max="8186" width="9.140625" style="286"/>
    <col min="8187" max="8187" width="2.5703125" style="286" customWidth="1"/>
    <col min="8188" max="8188" width="4.42578125" style="286" customWidth="1"/>
    <col min="8189" max="8189" width="43.7109375" style="286" customWidth="1"/>
    <col min="8190" max="8190" width="6.28515625" style="286" customWidth="1"/>
    <col min="8191" max="8191" width="8.28515625" style="286" customWidth="1"/>
    <col min="8192" max="8192" width="9.5703125" style="286" customWidth="1"/>
    <col min="8193" max="8193" width="13.28515625" style="286" customWidth="1"/>
    <col min="8194" max="8194" width="8.7109375" style="286" customWidth="1"/>
    <col min="8195" max="8195" width="4.42578125" style="286" customWidth="1"/>
    <col min="8196" max="8196" width="4.7109375" style="286" customWidth="1"/>
    <col min="8197" max="8197" width="6" style="286" customWidth="1"/>
    <col min="8198" max="8198" width="16.7109375" style="286" customWidth="1"/>
    <col min="8199" max="8199" width="9.85546875" style="286" customWidth="1"/>
    <col min="8200" max="8200" width="2.5703125" style="286" bestFit="1" customWidth="1"/>
    <col min="8201" max="8201" width="9.140625" style="286"/>
    <col min="8202" max="8202" width="9" style="286" customWidth="1"/>
    <col min="8203" max="8442" width="9.140625" style="286"/>
    <col min="8443" max="8443" width="2.5703125" style="286" customWidth="1"/>
    <col min="8444" max="8444" width="4.42578125" style="286" customWidth="1"/>
    <col min="8445" max="8445" width="43.7109375" style="286" customWidth="1"/>
    <col min="8446" max="8446" width="6.28515625" style="286" customWidth="1"/>
    <col min="8447" max="8447" width="8.28515625" style="286" customWidth="1"/>
    <col min="8448" max="8448" width="9.5703125" style="286" customWidth="1"/>
    <col min="8449" max="8449" width="13.28515625" style="286" customWidth="1"/>
    <col min="8450" max="8450" width="8.7109375" style="286" customWidth="1"/>
    <col min="8451" max="8451" width="4.42578125" style="286" customWidth="1"/>
    <col min="8452" max="8452" width="4.7109375" style="286" customWidth="1"/>
    <col min="8453" max="8453" width="6" style="286" customWidth="1"/>
    <col min="8454" max="8454" width="16.7109375" style="286" customWidth="1"/>
    <col min="8455" max="8455" width="9.85546875" style="286" customWidth="1"/>
    <col min="8456" max="8456" width="2.5703125" style="286" bestFit="1" customWidth="1"/>
    <col min="8457" max="8457" width="9.140625" style="286"/>
    <col min="8458" max="8458" width="9" style="286" customWidth="1"/>
    <col min="8459" max="8698" width="9.140625" style="286"/>
    <col min="8699" max="8699" width="2.5703125" style="286" customWidth="1"/>
    <col min="8700" max="8700" width="4.42578125" style="286" customWidth="1"/>
    <col min="8701" max="8701" width="43.7109375" style="286" customWidth="1"/>
    <col min="8702" max="8702" width="6.28515625" style="286" customWidth="1"/>
    <col min="8703" max="8703" width="8.28515625" style="286" customWidth="1"/>
    <col min="8704" max="8704" width="9.5703125" style="286" customWidth="1"/>
    <col min="8705" max="8705" width="13.28515625" style="286" customWidth="1"/>
    <col min="8706" max="8706" width="8.7109375" style="286" customWidth="1"/>
    <col min="8707" max="8707" width="4.42578125" style="286" customWidth="1"/>
    <col min="8708" max="8708" width="4.7109375" style="286" customWidth="1"/>
    <col min="8709" max="8709" width="6" style="286" customWidth="1"/>
    <col min="8710" max="8710" width="16.7109375" style="286" customWidth="1"/>
    <col min="8711" max="8711" width="9.85546875" style="286" customWidth="1"/>
    <col min="8712" max="8712" width="2.5703125" style="286" bestFit="1" customWidth="1"/>
    <col min="8713" max="8713" width="9.140625" style="286"/>
    <col min="8714" max="8714" width="9" style="286" customWidth="1"/>
    <col min="8715" max="8954" width="9.140625" style="286"/>
    <col min="8955" max="8955" width="2.5703125" style="286" customWidth="1"/>
    <col min="8956" max="8956" width="4.42578125" style="286" customWidth="1"/>
    <col min="8957" max="8957" width="43.7109375" style="286" customWidth="1"/>
    <col min="8958" max="8958" width="6.28515625" style="286" customWidth="1"/>
    <col min="8959" max="8959" width="8.28515625" style="286" customWidth="1"/>
    <col min="8960" max="8960" width="9.5703125" style="286" customWidth="1"/>
    <col min="8961" max="8961" width="13.28515625" style="286" customWidth="1"/>
    <col min="8962" max="8962" width="8.7109375" style="286" customWidth="1"/>
    <col min="8963" max="8963" width="4.42578125" style="286" customWidth="1"/>
    <col min="8964" max="8964" width="4.7109375" style="286" customWidth="1"/>
    <col min="8965" max="8965" width="6" style="286" customWidth="1"/>
    <col min="8966" max="8966" width="16.7109375" style="286" customWidth="1"/>
    <col min="8967" max="8967" width="9.85546875" style="286" customWidth="1"/>
    <col min="8968" max="8968" width="2.5703125" style="286" bestFit="1" customWidth="1"/>
    <col min="8969" max="8969" width="9.140625" style="286"/>
    <col min="8970" max="8970" width="9" style="286" customWidth="1"/>
    <col min="8971" max="9210" width="9.140625" style="286"/>
    <col min="9211" max="9211" width="2.5703125" style="286" customWidth="1"/>
    <col min="9212" max="9212" width="4.42578125" style="286" customWidth="1"/>
    <col min="9213" max="9213" width="43.7109375" style="286" customWidth="1"/>
    <col min="9214" max="9214" width="6.28515625" style="286" customWidth="1"/>
    <col min="9215" max="9215" width="8.28515625" style="286" customWidth="1"/>
    <col min="9216" max="9216" width="9.5703125" style="286" customWidth="1"/>
    <col min="9217" max="9217" width="13.28515625" style="286" customWidth="1"/>
    <col min="9218" max="9218" width="8.7109375" style="286" customWidth="1"/>
    <col min="9219" max="9219" width="4.42578125" style="286" customWidth="1"/>
    <col min="9220" max="9220" width="4.7109375" style="286" customWidth="1"/>
    <col min="9221" max="9221" width="6" style="286" customWidth="1"/>
    <col min="9222" max="9222" width="16.7109375" style="286" customWidth="1"/>
    <col min="9223" max="9223" width="9.85546875" style="286" customWidth="1"/>
    <col min="9224" max="9224" width="2.5703125" style="286" bestFit="1" customWidth="1"/>
    <col min="9225" max="9225" width="9.140625" style="286"/>
    <col min="9226" max="9226" width="9" style="286" customWidth="1"/>
    <col min="9227" max="9466" width="9.140625" style="286"/>
    <col min="9467" max="9467" width="2.5703125" style="286" customWidth="1"/>
    <col min="9468" max="9468" width="4.42578125" style="286" customWidth="1"/>
    <col min="9469" max="9469" width="43.7109375" style="286" customWidth="1"/>
    <col min="9470" max="9470" width="6.28515625" style="286" customWidth="1"/>
    <col min="9471" max="9471" width="8.28515625" style="286" customWidth="1"/>
    <col min="9472" max="9472" width="9.5703125" style="286" customWidth="1"/>
    <col min="9473" max="9473" width="13.28515625" style="286" customWidth="1"/>
    <col min="9474" max="9474" width="8.7109375" style="286" customWidth="1"/>
    <col min="9475" max="9475" width="4.42578125" style="286" customWidth="1"/>
    <col min="9476" max="9476" width="4.7109375" style="286" customWidth="1"/>
    <col min="9477" max="9477" width="6" style="286" customWidth="1"/>
    <col min="9478" max="9478" width="16.7109375" style="286" customWidth="1"/>
    <col min="9479" max="9479" width="9.85546875" style="286" customWidth="1"/>
    <col min="9480" max="9480" width="2.5703125" style="286" bestFit="1" customWidth="1"/>
    <col min="9481" max="9481" width="9.140625" style="286"/>
    <col min="9482" max="9482" width="9" style="286" customWidth="1"/>
    <col min="9483" max="9722" width="9.140625" style="286"/>
    <col min="9723" max="9723" width="2.5703125" style="286" customWidth="1"/>
    <col min="9724" max="9724" width="4.42578125" style="286" customWidth="1"/>
    <col min="9725" max="9725" width="43.7109375" style="286" customWidth="1"/>
    <col min="9726" max="9726" width="6.28515625" style="286" customWidth="1"/>
    <col min="9727" max="9727" width="8.28515625" style="286" customWidth="1"/>
    <col min="9728" max="9728" width="9.5703125" style="286" customWidth="1"/>
    <col min="9729" max="9729" width="13.28515625" style="286" customWidth="1"/>
    <col min="9730" max="9730" width="8.7109375" style="286" customWidth="1"/>
    <col min="9731" max="9731" width="4.42578125" style="286" customWidth="1"/>
    <col min="9732" max="9732" width="4.7109375" style="286" customWidth="1"/>
    <col min="9733" max="9733" width="6" style="286" customWidth="1"/>
    <col min="9734" max="9734" width="16.7109375" style="286" customWidth="1"/>
    <col min="9735" max="9735" width="9.85546875" style="286" customWidth="1"/>
    <col min="9736" max="9736" width="2.5703125" style="286" bestFit="1" customWidth="1"/>
    <col min="9737" max="9737" width="9.140625" style="286"/>
    <col min="9738" max="9738" width="9" style="286" customWidth="1"/>
    <col min="9739" max="9978" width="9.140625" style="286"/>
    <col min="9979" max="9979" width="2.5703125" style="286" customWidth="1"/>
    <col min="9980" max="9980" width="4.42578125" style="286" customWidth="1"/>
    <col min="9981" max="9981" width="43.7109375" style="286" customWidth="1"/>
    <col min="9982" max="9982" width="6.28515625" style="286" customWidth="1"/>
    <col min="9983" max="9983" width="8.28515625" style="286" customWidth="1"/>
    <col min="9984" max="9984" width="9.5703125" style="286" customWidth="1"/>
    <col min="9985" max="9985" width="13.28515625" style="286" customWidth="1"/>
    <col min="9986" max="9986" width="8.7109375" style="286" customWidth="1"/>
    <col min="9987" max="9987" width="4.42578125" style="286" customWidth="1"/>
    <col min="9988" max="9988" width="4.7109375" style="286" customWidth="1"/>
    <col min="9989" max="9989" width="6" style="286" customWidth="1"/>
    <col min="9990" max="9990" width="16.7109375" style="286" customWidth="1"/>
    <col min="9991" max="9991" width="9.85546875" style="286" customWidth="1"/>
    <col min="9992" max="9992" width="2.5703125" style="286" bestFit="1" customWidth="1"/>
    <col min="9993" max="9993" width="9.140625" style="286"/>
    <col min="9994" max="9994" width="9" style="286" customWidth="1"/>
    <col min="9995" max="10234" width="9.140625" style="286"/>
    <col min="10235" max="10235" width="2.5703125" style="286" customWidth="1"/>
    <col min="10236" max="10236" width="4.42578125" style="286" customWidth="1"/>
    <col min="10237" max="10237" width="43.7109375" style="286" customWidth="1"/>
    <col min="10238" max="10238" width="6.28515625" style="286" customWidth="1"/>
    <col min="10239" max="10239" width="8.28515625" style="286" customWidth="1"/>
    <col min="10240" max="10240" width="9.5703125" style="286" customWidth="1"/>
    <col min="10241" max="10241" width="13.28515625" style="286" customWidth="1"/>
    <col min="10242" max="10242" width="8.7109375" style="286" customWidth="1"/>
    <col min="10243" max="10243" width="4.42578125" style="286" customWidth="1"/>
    <col min="10244" max="10244" width="4.7109375" style="286" customWidth="1"/>
    <col min="10245" max="10245" width="6" style="286" customWidth="1"/>
    <col min="10246" max="10246" width="16.7109375" style="286" customWidth="1"/>
    <col min="10247" max="10247" width="9.85546875" style="286" customWidth="1"/>
    <col min="10248" max="10248" width="2.5703125" style="286" bestFit="1" customWidth="1"/>
    <col min="10249" max="10249" width="9.140625" style="286"/>
    <col min="10250" max="10250" width="9" style="286" customWidth="1"/>
    <col min="10251" max="10490" width="9.140625" style="286"/>
    <col min="10491" max="10491" width="2.5703125" style="286" customWidth="1"/>
    <col min="10492" max="10492" width="4.42578125" style="286" customWidth="1"/>
    <col min="10493" max="10493" width="43.7109375" style="286" customWidth="1"/>
    <col min="10494" max="10494" width="6.28515625" style="286" customWidth="1"/>
    <col min="10495" max="10495" width="8.28515625" style="286" customWidth="1"/>
    <col min="10496" max="10496" width="9.5703125" style="286" customWidth="1"/>
    <col min="10497" max="10497" width="13.28515625" style="286" customWidth="1"/>
    <col min="10498" max="10498" width="8.7109375" style="286" customWidth="1"/>
    <col min="10499" max="10499" width="4.42578125" style="286" customWidth="1"/>
    <col min="10500" max="10500" width="4.7109375" style="286" customWidth="1"/>
    <col min="10501" max="10501" width="6" style="286" customWidth="1"/>
    <col min="10502" max="10502" width="16.7109375" style="286" customWidth="1"/>
    <col min="10503" max="10503" width="9.85546875" style="286" customWidth="1"/>
    <col min="10504" max="10504" width="2.5703125" style="286" bestFit="1" customWidth="1"/>
    <col min="10505" max="10505" width="9.140625" style="286"/>
    <col min="10506" max="10506" width="9" style="286" customWidth="1"/>
    <col min="10507" max="10746" width="9.140625" style="286"/>
    <col min="10747" max="10747" width="2.5703125" style="286" customWidth="1"/>
    <col min="10748" max="10748" width="4.42578125" style="286" customWidth="1"/>
    <col min="10749" max="10749" width="43.7109375" style="286" customWidth="1"/>
    <col min="10750" max="10750" width="6.28515625" style="286" customWidth="1"/>
    <col min="10751" max="10751" width="8.28515625" style="286" customWidth="1"/>
    <col min="10752" max="10752" width="9.5703125" style="286" customWidth="1"/>
    <col min="10753" max="10753" width="13.28515625" style="286" customWidth="1"/>
    <col min="10754" max="10754" width="8.7109375" style="286" customWidth="1"/>
    <col min="10755" max="10755" width="4.42578125" style="286" customWidth="1"/>
    <col min="10756" max="10756" width="4.7109375" style="286" customWidth="1"/>
    <col min="10757" max="10757" width="6" style="286" customWidth="1"/>
    <col min="10758" max="10758" width="16.7109375" style="286" customWidth="1"/>
    <col min="10759" max="10759" width="9.85546875" style="286" customWidth="1"/>
    <col min="10760" max="10760" width="2.5703125" style="286" bestFit="1" customWidth="1"/>
    <col min="10761" max="10761" width="9.140625" style="286"/>
    <col min="10762" max="10762" width="9" style="286" customWidth="1"/>
    <col min="10763" max="11002" width="9.140625" style="286"/>
    <col min="11003" max="11003" width="2.5703125" style="286" customWidth="1"/>
    <col min="11004" max="11004" width="4.42578125" style="286" customWidth="1"/>
    <col min="11005" max="11005" width="43.7109375" style="286" customWidth="1"/>
    <col min="11006" max="11006" width="6.28515625" style="286" customWidth="1"/>
    <col min="11007" max="11007" width="8.28515625" style="286" customWidth="1"/>
    <col min="11008" max="11008" width="9.5703125" style="286" customWidth="1"/>
    <col min="11009" max="11009" width="13.28515625" style="286" customWidth="1"/>
    <col min="11010" max="11010" width="8.7109375" style="286" customWidth="1"/>
    <col min="11011" max="11011" width="4.42578125" style="286" customWidth="1"/>
    <col min="11012" max="11012" width="4.7109375" style="286" customWidth="1"/>
    <col min="11013" max="11013" width="6" style="286" customWidth="1"/>
    <col min="11014" max="11014" width="16.7109375" style="286" customWidth="1"/>
    <col min="11015" max="11015" width="9.85546875" style="286" customWidth="1"/>
    <col min="11016" max="11016" width="2.5703125" style="286" bestFit="1" customWidth="1"/>
    <col min="11017" max="11017" width="9.140625" style="286"/>
    <col min="11018" max="11018" width="9" style="286" customWidth="1"/>
    <col min="11019" max="11258" width="9.140625" style="286"/>
    <col min="11259" max="11259" width="2.5703125" style="286" customWidth="1"/>
    <col min="11260" max="11260" width="4.42578125" style="286" customWidth="1"/>
    <col min="11261" max="11261" width="43.7109375" style="286" customWidth="1"/>
    <col min="11262" max="11262" width="6.28515625" style="286" customWidth="1"/>
    <col min="11263" max="11263" width="8.28515625" style="286" customWidth="1"/>
    <col min="11264" max="11264" width="9.5703125" style="286" customWidth="1"/>
    <col min="11265" max="11265" width="13.28515625" style="286" customWidth="1"/>
    <col min="11266" max="11266" width="8.7109375" style="286" customWidth="1"/>
    <col min="11267" max="11267" width="4.42578125" style="286" customWidth="1"/>
    <col min="11268" max="11268" width="4.7109375" style="286" customWidth="1"/>
    <col min="11269" max="11269" width="6" style="286" customWidth="1"/>
    <col min="11270" max="11270" width="16.7109375" style="286" customWidth="1"/>
    <col min="11271" max="11271" width="9.85546875" style="286" customWidth="1"/>
    <col min="11272" max="11272" width="2.5703125" style="286" bestFit="1" customWidth="1"/>
    <col min="11273" max="11273" width="9.140625" style="286"/>
    <col min="11274" max="11274" width="9" style="286" customWidth="1"/>
    <col min="11275" max="11514" width="9.140625" style="286"/>
    <col min="11515" max="11515" width="2.5703125" style="286" customWidth="1"/>
    <col min="11516" max="11516" width="4.42578125" style="286" customWidth="1"/>
    <col min="11517" max="11517" width="43.7109375" style="286" customWidth="1"/>
    <col min="11518" max="11518" width="6.28515625" style="286" customWidth="1"/>
    <col min="11519" max="11519" width="8.28515625" style="286" customWidth="1"/>
    <col min="11520" max="11520" width="9.5703125" style="286" customWidth="1"/>
    <col min="11521" max="11521" width="13.28515625" style="286" customWidth="1"/>
    <col min="11522" max="11522" width="8.7109375" style="286" customWidth="1"/>
    <col min="11523" max="11523" width="4.42578125" style="286" customWidth="1"/>
    <col min="11524" max="11524" width="4.7109375" style="286" customWidth="1"/>
    <col min="11525" max="11525" width="6" style="286" customWidth="1"/>
    <col min="11526" max="11526" width="16.7109375" style="286" customWidth="1"/>
    <col min="11527" max="11527" width="9.85546875" style="286" customWidth="1"/>
    <col min="11528" max="11528" width="2.5703125" style="286" bestFit="1" customWidth="1"/>
    <col min="11529" max="11529" width="9.140625" style="286"/>
    <col min="11530" max="11530" width="9" style="286" customWidth="1"/>
    <col min="11531" max="11770" width="9.140625" style="286"/>
    <col min="11771" max="11771" width="2.5703125" style="286" customWidth="1"/>
    <col min="11772" max="11772" width="4.42578125" style="286" customWidth="1"/>
    <col min="11773" max="11773" width="43.7109375" style="286" customWidth="1"/>
    <col min="11774" max="11774" width="6.28515625" style="286" customWidth="1"/>
    <col min="11775" max="11775" width="8.28515625" style="286" customWidth="1"/>
    <col min="11776" max="11776" width="9.5703125" style="286" customWidth="1"/>
    <col min="11777" max="11777" width="13.28515625" style="286" customWidth="1"/>
    <col min="11778" max="11778" width="8.7109375" style="286" customWidth="1"/>
    <col min="11779" max="11779" width="4.42578125" style="286" customWidth="1"/>
    <col min="11780" max="11780" width="4.7109375" style="286" customWidth="1"/>
    <col min="11781" max="11781" width="6" style="286" customWidth="1"/>
    <col min="11782" max="11782" width="16.7109375" style="286" customWidth="1"/>
    <col min="11783" max="11783" width="9.85546875" style="286" customWidth="1"/>
    <col min="11784" max="11784" width="2.5703125" style="286" bestFit="1" customWidth="1"/>
    <col min="11785" max="11785" width="9.140625" style="286"/>
    <col min="11786" max="11786" width="9" style="286" customWidth="1"/>
    <col min="11787" max="12026" width="9.140625" style="286"/>
    <col min="12027" max="12027" width="2.5703125" style="286" customWidth="1"/>
    <col min="12028" max="12028" width="4.42578125" style="286" customWidth="1"/>
    <col min="12029" max="12029" width="43.7109375" style="286" customWidth="1"/>
    <col min="12030" max="12030" width="6.28515625" style="286" customWidth="1"/>
    <col min="12031" max="12031" width="8.28515625" style="286" customWidth="1"/>
    <col min="12032" max="12032" width="9.5703125" style="286" customWidth="1"/>
    <col min="12033" max="12033" width="13.28515625" style="286" customWidth="1"/>
    <col min="12034" max="12034" width="8.7109375" style="286" customWidth="1"/>
    <col min="12035" max="12035" width="4.42578125" style="286" customWidth="1"/>
    <col min="12036" max="12036" width="4.7109375" style="286" customWidth="1"/>
    <col min="12037" max="12037" width="6" style="286" customWidth="1"/>
    <col min="12038" max="12038" width="16.7109375" style="286" customWidth="1"/>
    <col min="12039" max="12039" width="9.85546875" style="286" customWidth="1"/>
    <col min="12040" max="12040" width="2.5703125" style="286" bestFit="1" customWidth="1"/>
    <col min="12041" max="12041" width="9.140625" style="286"/>
    <col min="12042" max="12042" width="9" style="286" customWidth="1"/>
    <col min="12043" max="12282" width="9.140625" style="286"/>
    <col min="12283" max="12283" width="2.5703125" style="286" customWidth="1"/>
    <col min="12284" max="12284" width="4.42578125" style="286" customWidth="1"/>
    <col min="12285" max="12285" width="43.7109375" style="286" customWidth="1"/>
    <col min="12286" max="12286" width="6.28515625" style="286" customWidth="1"/>
    <col min="12287" max="12287" width="8.28515625" style="286" customWidth="1"/>
    <col min="12288" max="12288" width="9.5703125" style="286" customWidth="1"/>
    <col min="12289" max="12289" width="13.28515625" style="286" customWidth="1"/>
    <col min="12290" max="12290" width="8.7109375" style="286" customWidth="1"/>
    <col min="12291" max="12291" width="4.42578125" style="286" customWidth="1"/>
    <col min="12292" max="12292" width="4.7109375" style="286" customWidth="1"/>
    <col min="12293" max="12293" width="6" style="286" customWidth="1"/>
    <col min="12294" max="12294" width="16.7109375" style="286" customWidth="1"/>
    <col min="12295" max="12295" width="9.85546875" style="286" customWidth="1"/>
    <col min="12296" max="12296" width="2.5703125" style="286" bestFit="1" customWidth="1"/>
    <col min="12297" max="12297" width="9.140625" style="286"/>
    <col min="12298" max="12298" width="9" style="286" customWidth="1"/>
    <col min="12299" max="12538" width="9.140625" style="286"/>
    <col min="12539" max="12539" width="2.5703125" style="286" customWidth="1"/>
    <col min="12540" max="12540" width="4.42578125" style="286" customWidth="1"/>
    <col min="12541" max="12541" width="43.7109375" style="286" customWidth="1"/>
    <col min="12542" max="12542" width="6.28515625" style="286" customWidth="1"/>
    <col min="12543" max="12543" width="8.28515625" style="286" customWidth="1"/>
    <col min="12544" max="12544" width="9.5703125" style="286" customWidth="1"/>
    <col min="12545" max="12545" width="13.28515625" style="286" customWidth="1"/>
    <col min="12546" max="12546" width="8.7109375" style="286" customWidth="1"/>
    <col min="12547" max="12547" width="4.42578125" style="286" customWidth="1"/>
    <col min="12548" max="12548" width="4.7109375" style="286" customWidth="1"/>
    <col min="12549" max="12549" width="6" style="286" customWidth="1"/>
    <col min="12550" max="12550" width="16.7109375" style="286" customWidth="1"/>
    <col min="12551" max="12551" width="9.85546875" style="286" customWidth="1"/>
    <col min="12552" max="12552" width="2.5703125" style="286" bestFit="1" customWidth="1"/>
    <col min="12553" max="12553" width="9.140625" style="286"/>
    <col min="12554" max="12554" width="9" style="286" customWidth="1"/>
    <col min="12555" max="12794" width="9.140625" style="286"/>
    <col min="12795" max="12795" width="2.5703125" style="286" customWidth="1"/>
    <col min="12796" max="12796" width="4.42578125" style="286" customWidth="1"/>
    <col min="12797" max="12797" width="43.7109375" style="286" customWidth="1"/>
    <col min="12798" max="12798" width="6.28515625" style="286" customWidth="1"/>
    <col min="12799" max="12799" width="8.28515625" style="286" customWidth="1"/>
    <col min="12800" max="12800" width="9.5703125" style="286" customWidth="1"/>
    <col min="12801" max="12801" width="13.28515625" style="286" customWidth="1"/>
    <col min="12802" max="12802" width="8.7109375" style="286" customWidth="1"/>
    <col min="12803" max="12803" width="4.42578125" style="286" customWidth="1"/>
    <col min="12804" max="12804" width="4.7109375" style="286" customWidth="1"/>
    <col min="12805" max="12805" width="6" style="286" customWidth="1"/>
    <col min="12806" max="12806" width="16.7109375" style="286" customWidth="1"/>
    <col min="12807" max="12807" width="9.85546875" style="286" customWidth="1"/>
    <col min="12808" max="12808" width="2.5703125" style="286" bestFit="1" customWidth="1"/>
    <col min="12809" max="12809" width="9.140625" style="286"/>
    <col min="12810" max="12810" width="9" style="286" customWidth="1"/>
    <col min="12811" max="13050" width="9.140625" style="286"/>
    <col min="13051" max="13051" width="2.5703125" style="286" customWidth="1"/>
    <col min="13052" max="13052" width="4.42578125" style="286" customWidth="1"/>
    <col min="13053" max="13053" width="43.7109375" style="286" customWidth="1"/>
    <col min="13054" max="13054" width="6.28515625" style="286" customWidth="1"/>
    <col min="13055" max="13055" width="8.28515625" style="286" customWidth="1"/>
    <col min="13056" max="13056" width="9.5703125" style="286" customWidth="1"/>
    <col min="13057" max="13057" width="13.28515625" style="286" customWidth="1"/>
    <col min="13058" max="13058" width="8.7109375" style="286" customWidth="1"/>
    <col min="13059" max="13059" width="4.42578125" style="286" customWidth="1"/>
    <col min="13060" max="13060" width="4.7109375" style="286" customWidth="1"/>
    <col min="13061" max="13061" width="6" style="286" customWidth="1"/>
    <col min="13062" max="13062" width="16.7109375" style="286" customWidth="1"/>
    <col min="13063" max="13063" width="9.85546875" style="286" customWidth="1"/>
    <col min="13064" max="13064" width="2.5703125" style="286" bestFit="1" customWidth="1"/>
    <col min="13065" max="13065" width="9.140625" style="286"/>
    <col min="13066" max="13066" width="9" style="286" customWidth="1"/>
    <col min="13067" max="13306" width="9.140625" style="286"/>
    <col min="13307" max="13307" width="2.5703125" style="286" customWidth="1"/>
    <col min="13308" max="13308" width="4.42578125" style="286" customWidth="1"/>
    <col min="13309" max="13309" width="43.7109375" style="286" customWidth="1"/>
    <col min="13310" max="13310" width="6.28515625" style="286" customWidth="1"/>
    <col min="13311" max="13311" width="8.28515625" style="286" customWidth="1"/>
    <col min="13312" max="13312" width="9.5703125" style="286" customWidth="1"/>
    <col min="13313" max="13313" width="13.28515625" style="286" customWidth="1"/>
    <col min="13314" max="13314" width="8.7109375" style="286" customWidth="1"/>
    <col min="13315" max="13315" width="4.42578125" style="286" customWidth="1"/>
    <col min="13316" max="13316" width="4.7109375" style="286" customWidth="1"/>
    <col min="13317" max="13317" width="6" style="286" customWidth="1"/>
    <col min="13318" max="13318" width="16.7109375" style="286" customWidth="1"/>
    <col min="13319" max="13319" width="9.85546875" style="286" customWidth="1"/>
    <col min="13320" max="13320" width="2.5703125" style="286" bestFit="1" customWidth="1"/>
    <col min="13321" max="13321" width="9.140625" style="286"/>
    <col min="13322" max="13322" width="9" style="286" customWidth="1"/>
    <col min="13323" max="13562" width="9.140625" style="286"/>
    <col min="13563" max="13563" width="2.5703125" style="286" customWidth="1"/>
    <col min="13564" max="13564" width="4.42578125" style="286" customWidth="1"/>
    <col min="13565" max="13565" width="43.7109375" style="286" customWidth="1"/>
    <col min="13566" max="13566" width="6.28515625" style="286" customWidth="1"/>
    <col min="13567" max="13567" width="8.28515625" style="286" customWidth="1"/>
    <col min="13568" max="13568" width="9.5703125" style="286" customWidth="1"/>
    <col min="13569" max="13569" width="13.28515625" style="286" customWidth="1"/>
    <col min="13570" max="13570" width="8.7109375" style="286" customWidth="1"/>
    <col min="13571" max="13571" width="4.42578125" style="286" customWidth="1"/>
    <col min="13572" max="13572" width="4.7109375" style="286" customWidth="1"/>
    <col min="13573" max="13573" width="6" style="286" customWidth="1"/>
    <col min="13574" max="13574" width="16.7109375" style="286" customWidth="1"/>
    <col min="13575" max="13575" width="9.85546875" style="286" customWidth="1"/>
    <col min="13576" max="13576" width="2.5703125" style="286" bestFit="1" customWidth="1"/>
    <col min="13577" max="13577" width="9.140625" style="286"/>
    <col min="13578" max="13578" width="9" style="286" customWidth="1"/>
    <col min="13579" max="13818" width="9.140625" style="286"/>
    <col min="13819" max="13819" width="2.5703125" style="286" customWidth="1"/>
    <col min="13820" max="13820" width="4.42578125" style="286" customWidth="1"/>
    <col min="13821" max="13821" width="43.7109375" style="286" customWidth="1"/>
    <col min="13822" max="13822" width="6.28515625" style="286" customWidth="1"/>
    <col min="13823" max="13823" width="8.28515625" style="286" customWidth="1"/>
    <col min="13824" max="13824" width="9.5703125" style="286" customWidth="1"/>
    <col min="13825" max="13825" width="13.28515625" style="286" customWidth="1"/>
    <col min="13826" max="13826" width="8.7109375" style="286" customWidth="1"/>
    <col min="13827" max="13827" width="4.42578125" style="286" customWidth="1"/>
    <col min="13828" max="13828" width="4.7109375" style="286" customWidth="1"/>
    <col min="13829" max="13829" width="6" style="286" customWidth="1"/>
    <col min="13830" max="13830" width="16.7109375" style="286" customWidth="1"/>
    <col min="13831" max="13831" width="9.85546875" style="286" customWidth="1"/>
    <col min="13832" max="13832" width="2.5703125" style="286" bestFit="1" customWidth="1"/>
    <col min="13833" max="13833" width="9.140625" style="286"/>
    <col min="13834" max="13834" width="9" style="286" customWidth="1"/>
    <col min="13835" max="14074" width="9.140625" style="286"/>
    <col min="14075" max="14075" width="2.5703125" style="286" customWidth="1"/>
    <col min="14076" max="14076" width="4.42578125" style="286" customWidth="1"/>
    <col min="14077" max="14077" width="43.7109375" style="286" customWidth="1"/>
    <col min="14078" max="14078" width="6.28515625" style="286" customWidth="1"/>
    <col min="14079" max="14079" width="8.28515625" style="286" customWidth="1"/>
    <col min="14080" max="14080" width="9.5703125" style="286" customWidth="1"/>
    <col min="14081" max="14081" width="13.28515625" style="286" customWidth="1"/>
    <col min="14082" max="14082" width="8.7109375" style="286" customWidth="1"/>
    <col min="14083" max="14083" width="4.42578125" style="286" customWidth="1"/>
    <col min="14084" max="14084" width="4.7109375" style="286" customWidth="1"/>
    <col min="14085" max="14085" width="6" style="286" customWidth="1"/>
    <col min="14086" max="14086" width="16.7109375" style="286" customWidth="1"/>
    <col min="14087" max="14087" width="9.85546875" style="286" customWidth="1"/>
    <col min="14088" max="14088" width="2.5703125" style="286" bestFit="1" customWidth="1"/>
    <col min="14089" max="14089" width="9.140625" style="286"/>
    <col min="14090" max="14090" width="9" style="286" customWidth="1"/>
    <col min="14091" max="14330" width="9.140625" style="286"/>
    <col min="14331" max="14331" width="2.5703125" style="286" customWidth="1"/>
    <col min="14332" max="14332" width="4.42578125" style="286" customWidth="1"/>
    <col min="14333" max="14333" width="43.7109375" style="286" customWidth="1"/>
    <col min="14334" max="14334" width="6.28515625" style="286" customWidth="1"/>
    <col min="14335" max="14335" width="8.28515625" style="286" customWidth="1"/>
    <col min="14336" max="14336" width="9.5703125" style="286" customWidth="1"/>
    <col min="14337" max="14337" width="13.28515625" style="286" customWidth="1"/>
    <col min="14338" max="14338" width="8.7109375" style="286" customWidth="1"/>
    <col min="14339" max="14339" width="4.42578125" style="286" customWidth="1"/>
    <col min="14340" max="14340" width="4.7109375" style="286" customWidth="1"/>
    <col min="14341" max="14341" width="6" style="286" customWidth="1"/>
    <col min="14342" max="14342" width="16.7109375" style="286" customWidth="1"/>
    <col min="14343" max="14343" width="9.85546875" style="286" customWidth="1"/>
    <col min="14344" max="14344" width="2.5703125" style="286" bestFit="1" customWidth="1"/>
    <col min="14345" max="14345" width="9.140625" style="286"/>
    <col min="14346" max="14346" width="9" style="286" customWidth="1"/>
    <col min="14347" max="14586" width="9.140625" style="286"/>
    <col min="14587" max="14587" width="2.5703125" style="286" customWidth="1"/>
    <col min="14588" max="14588" width="4.42578125" style="286" customWidth="1"/>
    <col min="14589" max="14589" width="43.7109375" style="286" customWidth="1"/>
    <col min="14590" max="14590" width="6.28515625" style="286" customWidth="1"/>
    <col min="14591" max="14591" width="8.28515625" style="286" customWidth="1"/>
    <col min="14592" max="14592" width="9.5703125" style="286" customWidth="1"/>
    <col min="14593" max="14593" width="13.28515625" style="286" customWidth="1"/>
    <col min="14594" max="14594" width="8.7109375" style="286" customWidth="1"/>
    <col min="14595" max="14595" width="4.42578125" style="286" customWidth="1"/>
    <col min="14596" max="14596" width="4.7109375" style="286" customWidth="1"/>
    <col min="14597" max="14597" width="6" style="286" customWidth="1"/>
    <col min="14598" max="14598" width="16.7109375" style="286" customWidth="1"/>
    <col min="14599" max="14599" width="9.85546875" style="286" customWidth="1"/>
    <col min="14600" max="14600" width="2.5703125" style="286" bestFit="1" customWidth="1"/>
    <col min="14601" max="14601" width="9.140625" style="286"/>
    <col min="14602" max="14602" width="9" style="286" customWidth="1"/>
    <col min="14603" max="14842" width="9.140625" style="286"/>
    <col min="14843" max="14843" width="2.5703125" style="286" customWidth="1"/>
    <col min="14844" max="14844" width="4.42578125" style="286" customWidth="1"/>
    <col min="14845" max="14845" width="43.7109375" style="286" customWidth="1"/>
    <col min="14846" max="14846" width="6.28515625" style="286" customWidth="1"/>
    <col min="14847" max="14847" width="8.28515625" style="286" customWidth="1"/>
    <col min="14848" max="14848" width="9.5703125" style="286" customWidth="1"/>
    <col min="14849" max="14849" width="13.28515625" style="286" customWidth="1"/>
    <col min="14850" max="14850" width="8.7109375" style="286" customWidth="1"/>
    <col min="14851" max="14851" width="4.42578125" style="286" customWidth="1"/>
    <col min="14852" max="14852" width="4.7109375" style="286" customWidth="1"/>
    <col min="14853" max="14853" width="6" style="286" customWidth="1"/>
    <col min="14854" max="14854" width="16.7109375" style="286" customWidth="1"/>
    <col min="14855" max="14855" width="9.85546875" style="286" customWidth="1"/>
    <col min="14856" max="14856" width="2.5703125" style="286" bestFit="1" customWidth="1"/>
    <col min="14857" max="14857" width="9.140625" style="286"/>
    <col min="14858" max="14858" width="9" style="286" customWidth="1"/>
    <col min="14859" max="15098" width="9.140625" style="286"/>
    <col min="15099" max="15099" width="2.5703125" style="286" customWidth="1"/>
    <col min="15100" max="15100" width="4.42578125" style="286" customWidth="1"/>
    <col min="15101" max="15101" width="43.7109375" style="286" customWidth="1"/>
    <col min="15102" max="15102" width="6.28515625" style="286" customWidth="1"/>
    <col min="15103" max="15103" width="8.28515625" style="286" customWidth="1"/>
    <col min="15104" max="15104" width="9.5703125" style="286" customWidth="1"/>
    <col min="15105" max="15105" width="13.28515625" style="286" customWidth="1"/>
    <col min="15106" max="15106" width="8.7109375" style="286" customWidth="1"/>
    <col min="15107" max="15107" width="4.42578125" style="286" customWidth="1"/>
    <col min="15108" max="15108" width="4.7109375" style="286" customWidth="1"/>
    <col min="15109" max="15109" width="6" style="286" customWidth="1"/>
    <col min="15110" max="15110" width="16.7109375" style="286" customWidth="1"/>
    <col min="15111" max="15111" width="9.85546875" style="286" customWidth="1"/>
    <col min="15112" max="15112" width="2.5703125" style="286" bestFit="1" customWidth="1"/>
    <col min="15113" max="15113" width="9.140625" style="286"/>
    <col min="15114" max="15114" width="9" style="286" customWidth="1"/>
    <col min="15115" max="15354" width="9.140625" style="286"/>
    <col min="15355" max="15355" width="2.5703125" style="286" customWidth="1"/>
    <col min="15356" max="15356" width="4.42578125" style="286" customWidth="1"/>
    <col min="15357" max="15357" width="43.7109375" style="286" customWidth="1"/>
    <col min="15358" max="15358" width="6.28515625" style="286" customWidth="1"/>
    <col min="15359" max="15359" width="8.28515625" style="286" customWidth="1"/>
    <col min="15360" max="15360" width="9.5703125" style="286" customWidth="1"/>
    <col min="15361" max="15361" width="13.28515625" style="286" customWidth="1"/>
    <col min="15362" max="15362" width="8.7109375" style="286" customWidth="1"/>
    <col min="15363" max="15363" width="4.42578125" style="286" customWidth="1"/>
    <col min="15364" max="15364" width="4.7109375" style="286" customWidth="1"/>
    <col min="15365" max="15365" width="6" style="286" customWidth="1"/>
    <col min="15366" max="15366" width="16.7109375" style="286" customWidth="1"/>
    <col min="15367" max="15367" width="9.85546875" style="286" customWidth="1"/>
    <col min="15368" max="15368" width="2.5703125" style="286" bestFit="1" customWidth="1"/>
    <col min="15369" max="15369" width="9.140625" style="286"/>
    <col min="15370" max="15370" width="9" style="286" customWidth="1"/>
    <col min="15371" max="15610" width="9.140625" style="286"/>
    <col min="15611" max="15611" width="2.5703125" style="286" customWidth="1"/>
    <col min="15612" max="15612" width="4.42578125" style="286" customWidth="1"/>
    <col min="15613" max="15613" width="43.7109375" style="286" customWidth="1"/>
    <col min="15614" max="15614" width="6.28515625" style="286" customWidth="1"/>
    <col min="15615" max="15615" width="8.28515625" style="286" customWidth="1"/>
    <col min="15616" max="15616" width="9.5703125" style="286" customWidth="1"/>
    <col min="15617" max="15617" width="13.28515625" style="286" customWidth="1"/>
    <col min="15618" max="15618" width="8.7109375" style="286" customWidth="1"/>
    <col min="15619" max="15619" width="4.42578125" style="286" customWidth="1"/>
    <col min="15620" max="15620" width="4.7109375" style="286" customWidth="1"/>
    <col min="15621" max="15621" width="6" style="286" customWidth="1"/>
    <col min="15622" max="15622" width="16.7109375" style="286" customWidth="1"/>
    <col min="15623" max="15623" width="9.85546875" style="286" customWidth="1"/>
    <col min="15624" max="15624" width="2.5703125" style="286" bestFit="1" customWidth="1"/>
    <col min="15625" max="15625" width="9.140625" style="286"/>
    <col min="15626" max="15626" width="9" style="286" customWidth="1"/>
    <col min="15627" max="15866" width="9.140625" style="286"/>
    <col min="15867" max="15867" width="2.5703125" style="286" customWidth="1"/>
    <col min="15868" max="15868" width="4.42578125" style="286" customWidth="1"/>
    <col min="15869" max="15869" width="43.7109375" style="286" customWidth="1"/>
    <col min="15870" max="15870" width="6.28515625" style="286" customWidth="1"/>
    <col min="15871" max="15871" width="8.28515625" style="286" customWidth="1"/>
    <col min="15872" max="15872" width="9.5703125" style="286" customWidth="1"/>
    <col min="15873" max="15873" width="13.28515625" style="286" customWidth="1"/>
    <col min="15874" max="15874" width="8.7109375" style="286" customWidth="1"/>
    <col min="15875" max="15875" width="4.42578125" style="286" customWidth="1"/>
    <col min="15876" max="15876" width="4.7109375" style="286" customWidth="1"/>
    <col min="15877" max="15877" width="6" style="286" customWidth="1"/>
    <col min="15878" max="15878" width="16.7109375" style="286" customWidth="1"/>
    <col min="15879" max="15879" width="9.85546875" style="286" customWidth="1"/>
    <col min="15880" max="15880" width="2.5703125" style="286" bestFit="1" customWidth="1"/>
    <col min="15881" max="15881" width="9.140625" style="286"/>
    <col min="15882" max="15882" width="9" style="286" customWidth="1"/>
    <col min="15883" max="16122" width="9.140625" style="286"/>
    <col min="16123" max="16123" width="2.5703125" style="286" customWidth="1"/>
    <col min="16124" max="16124" width="4.42578125" style="286" customWidth="1"/>
    <col min="16125" max="16125" width="43.7109375" style="286" customWidth="1"/>
    <col min="16126" max="16126" width="6.28515625" style="286" customWidth="1"/>
    <col min="16127" max="16127" width="8.28515625" style="286" customWidth="1"/>
    <col min="16128" max="16128" width="9.5703125" style="286" customWidth="1"/>
    <col min="16129" max="16129" width="13.28515625" style="286" customWidth="1"/>
    <col min="16130" max="16130" width="8.7109375" style="286" customWidth="1"/>
    <col min="16131" max="16131" width="4.42578125" style="286" customWidth="1"/>
    <col min="16132" max="16132" width="4.7109375" style="286" customWidth="1"/>
    <col min="16133" max="16133" width="6" style="286" customWidth="1"/>
    <col min="16134" max="16134" width="16.7109375" style="286" customWidth="1"/>
    <col min="16135" max="16135" width="9.85546875" style="286" customWidth="1"/>
    <col min="16136" max="16136" width="2.5703125" style="286" bestFit="1" customWidth="1"/>
    <col min="16137" max="16137" width="9.140625" style="286"/>
    <col min="16138" max="16138" width="9" style="286" customWidth="1"/>
    <col min="16139" max="16384" width="9.140625" style="286"/>
  </cols>
  <sheetData>
    <row r="1" spans="1:7" ht="14.25" customHeight="1">
      <c r="A1" s="3" t="s">
        <v>107</v>
      </c>
      <c r="B1" s="3"/>
    </row>
    <row r="2" spans="1:7" s="1181" customFormat="1" ht="28.5" customHeight="1">
      <c r="A2" s="122"/>
      <c r="B2" s="122"/>
      <c r="C2" s="1278" t="s">
        <v>3833</v>
      </c>
      <c r="D2" s="1279"/>
      <c r="E2" s="1279"/>
      <c r="F2" s="1279"/>
      <c r="G2" s="1180"/>
    </row>
    <row r="3" spans="1:7" ht="25.5" customHeight="1">
      <c r="A3" s="3"/>
      <c r="B3" s="3"/>
      <c r="C3" s="1278" t="s">
        <v>3449</v>
      </c>
      <c r="D3" s="1279"/>
      <c r="E3" s="1279"/>
      <c r="F3" s="1279"/>
    </row>
    <row r="4" spans="1:7" ht="41.25" customHeight="1">
      <c r="A4" s="3"/>
      <c r="B4" s="3"/>
      <c r="C4" s="1278" t="s">
        <v>3450</v>
      </c>
      <c r="D4" s="1279"/>
      <c r="E4" s="1279"/>
      <c r="F4" s="1279"/>
    </row>
    <row r="5" spans="1:7" ht="12.75" customHeight="1">
      <c r="A5" s="3"/>
      <c r="B5" s="3"/>
      <c r="C5" s="1280" t="s">
        <v>889</v>
      </c>
      <c r="D5" s="1281"/>
      <c r="E5" s="1281"/>
      <c r="F5" s="1281"/>
      <c r="G5" s="125"/>
    </row>
    <row r="6" spans="1:7" ht="29.25" customHeight="1">
      <c r="C6" s="1280" t="s">
        <v>890</v>
      </c>
      <c r="D6" s="1281"/>
      <c r="E6" s="1281"/>
      <c r="F6" s="1281"/>
      <c r="G6" s="125"/>
    </row>
    <row r="7" spans="1:7" ht="40.5" customHeight="1">
      <c r="C7" s="1280" t="s">
        <v>891</v>
      </c>
      <c r="D7" s="1281"/>
      <c r="E7" s="1281"/>
      <c r="F7" s="1281"/>
      <c r="G7" s="125"/>
    </row>
    <row r="8" spans="1:7" ht="41.25" customHeight="1">
      <c r="C8" s="1280"/>
      <c r="D8" s="1281"/>
      <c r="E8" s="1281"/>
      <c r="F8" s="1281"/>
      <c r="G8" s="125"/>
    </row>
    <row r="9" spans="1:7" ht="39.75" customHeight="1">
      <c r="C9" s="1280" t="s">
        <v>892</v>
      </c>
      <c r="D9" s="1281"/>
      <c r="E9" s="1281"/>
      <c r="F9" s="1281"/>
      <c r="G9" s="125"/>
    </row>
    <row r="10" spans="1:7" ht="27.75" customHeight="1">
      <c r="C10" s="1280" t="s">
        <v>893</v>
      </c>
      <c r="D10" s="1281"/>
      <c r="E10" s="1281"/>
      <c r="F10" s="1281"/>
      <c r="G10" s="125"/>
    </row>
    <row r="11" spans="1:7" ht="16.5" customHeight="1">
      <c r="C11" s="1280" t="s">
        <v>888</v>
      </c>
      <c r="D11" s="1281"/>
      <c r="E11" s="1281"/>
      <c r="F11" s="1281"/>
      <c r="G11" s="294"/>
    </row>
    <row r="12" spans="1:7">
      <c r="C12" s="1280" t="s">
        <v>895</v>
      </c>
      <c r="D12" s="1281"/>
      <c r="E12" s="1281"/>
      <c r="F12" s="1281"/>
      <c r="G12" s="333"/>
    </row>
    <row r="13" spans="1:7" ht="12.75" customHeight="1">
      <c r="C13" s="1280" t="s">
        <v>3451</v>
      </c>
      <c r="D13" s="1281"/>
      <c r="E13" s="1281"/>
      <c r="F13" s="1281"/>
      <c r="G13" s="333"/>
    </row>
    <row r="14" spans="1:7" ht="28.5" customHeight="1">
      <c r="C14" s="1280" t="s">
        <v>3453</v>
      </c>
      <c r="D14" s="1281"/>
      <c r="E14" s="1281"/>
      <c r="F14" s="1281"/>
      <c r="G14" s="333"/>
    </row>
    <row r="15" spans="1:7" ht="47.25" customHeight="1">
      <c r="C15" s="1280" t="s">
        <v>3738</v>
      </c>
      <c r="D15" s="1281"/>
      <c r="E15" s="1281"/>
      <c r="F15" s="1281"/>
      <c r="G15" s="333"/>
    </row>
    <row r="16" spans="1:7" ht="205.5" customHeight="1">
      <c r="C16" s="1280" t="s">
        <v>3836</v>
      </c>
      <c r="D16" s="1281"/>
      <c r="E16" s="1281"/>
      <c r="F16" s="1281"/>
      <c r="G16" s="333"/>
    </row>
    <row r="17" spans="1:10" ht="66.75" customHeight="1">
      <c r="C17" s="1280" t="s">
        <v>3739</v>
      </c>
      <c r="D17" s="1281"/>
      <c r="E17" s="1281"/>
      <c r="F17" s="1281"/>
      <c r="G17" s="333"/>
    </row>
    <row r="18" spans="1:10" ht="47.25" customHeight="1">
      <c r="C18" s="1280" t="s">
        <v>3834</v>
      </c>
      <c r="D18" s="1281"/>
      <c r="E18" s="1281"/>
      <c r="F18" s="1281"/>
      <c r="G18" s="333"/>
    </row>
    <row r="19" spans="1:10" ht="73.5" customHeight="1">
      <c r="C19" s="1278" t="s">
        <v>3837</v>
      </c>
      <c r="D19" s="1279"/>
      <c r="E19" s="1279"/>
      <c r="F19" s="1279"/>
      <c r="G19" s="333"/>
    </row>
    <row r="20" spans="1:10" ht="69" customHeight="1">
      <c r="C20" s="1278" t="s">
        <v>3838</v>
      </c>
      <c r="D20" s="1279"/>
      <c r="E20" s="1279"/>
      <c r="F20" s="1279"/>
      <c r="G20" s="333"/>
    </row>
    <row r="21" spans="1:10" ht="39.75" customHeight="1">
      <c r="C21" s="286"/>
      <c r="D21" s="286"/>
      <c r="E21" s="286"/>
      <c r="F21" s="286"/>
      <c r="G21" s="333"/>
    </row>
    <row r="22" spans="1:10" ht="12.75" customHeight="1">
      <c r="A22" s="3" t="s">
        <v>109</v>
      </c>
      <c r="B22" s="3"/>
      <c r="C22" s="122"/>
      <c r="D22" s="333"/>
      <c r="E22" s="365"/>
      <c r="F22" s="333"/>
      <c r="G22" s="333"/>
    </row>
    <row r="23" spans="1:10" s="301" customFormat="1">
      <c r="A23" s="306" t="s">
        <v>29</v>
      </c>
      <c r="B23" s="306"/>
      <c r="C23" s="307" t="s">
        <v>30</v>
      </c>
      <c r="D23" s="366" t="s">
        <v>31</v>
      </c>
      <c r="E23" s="367" t="s">
        <v>183</v>
      </c>
      <c r="F23" s="368" t="s">
        <v>184</v>
      </c>
      <c r="G23" s="368" t="s">
        <v>185</v>
      </c>
      <c r="I23" s="309"/>
      <c r="J23" s="309"/>
    </row>
    <row r="24" spans="1:10" s="301" customFormat="1">
      <c r="A24" s="286"/>
      <c r="B24" s="310"/>
      <c r="C24" s="332"/>
      <c r="D24" s="364"/>
      <c r="E24" s="332"/>
      <c r="F24" s="369"/>
      <c r="G24" s="286"/>
      <c r="I24" s="309"/>
      <c r="J24" s="309"/>
    </row>
    <row r="25" spans="1:10" s="301" customFormat="1" ht="69" customHeight="1">
      <c r="A25" s="354"/>
      <c r="B25" s="1282" t="s">
        <v>3452</v>
      </c>
      <c r="C25" s="1283"/>
      <c r="D25" s="1249" t="s">
        <v>125</v>
      </c>
      <c r="E25" s="1250">
        <v>1</v>
      </c>
      <c r="F25" s="1249"/>
      <c r="G25" s="1251">
        <f>E25*F25</f>
        <v>0</v>
      </c>
      <c r="I25" s="309"/>
      <c r="J25" s="309"/>
    </row>
    <row r="26" spans="1:10" s="301" customFormat="1" ht="36">
      <c r="A26" s="311"/>
      <c r="B26" s="293">
        <f>COUNT($A$24:B25)+1</f>
        <v>1</v>
      </c>
      <c r="C26" s="123" t="s">
        <v>894</v>
      </c>
      <c r="D26" s="370"/>
      <c r="E26" s="371"/>
      <c r="F26" s="372"/>
      <c r="G26" s="372"/>
      <c r="I26" s="309"/>
      <c r="J26" s="309"/>
    </row>
    <row r="27" spans="1:10" s="301" customFormat="1">
      <c r="A27" s="311"/>
      <c r="B27" s="293"/>
      <c r="C27" s="123"/>
      <c r="D27" s="370"/>
      <c r="E27" s="371"/>
      <c r="F27" s="372"/>
      <c r="G27" s="372"/>
      <c r="I27" s="309"/>
      <c r="J27" s="309"/>
    </row>
    <row r="28" spans="1:10" s="301" customFormat="1" ht="48">
      <c r="A28" s="311"/>
      <c r="B28" s="293">
        <f>COUNT($A$24:B27)+1</f>
        <v>2</v>
      </c>
      <c r="C28" s="123" t="s">
        <v>3425</v>
      </c>
      <c r="D28" s="370"/>
      <c r="E28" s="371"/>
      <c r="F28" s="372"/>
      <c r="G28" s="372"/>
      <c r="I28" s="309"/>
      <c r="J28" s="309"/>
    </row>
    <row r="29" spans="1:10" s="301" customFormat="1">
      <c r="A29" s="311"/>
      <c r="B29" s="293"/>
      <c r="C29" s="123"/>
      <c r="D29" s="370"/>
      <c r="E29" s="371"/>
      <c r="F29" s="372"/>
      <c r="G29" s="372"/>
      <c r="I29" s="309"/>
      <c r="J29" s="309"/>
    </row>
    <row r="30" spans="1:10" s="301" customFormat="1" ht="48">
      <c r="A30" s="311"/>
      <c r="B30" s="293">
        <f>COUNT($A$24:B29)+1</f>
        <v>3</v>
      </c>
      <c r="C30" s="373" t="s">
        <v>3426</v>
      </c>
      <c r="D30" s="370"/>
      <c r="E30" s="371"/>
      <c r="F30" s="372"/>
      <c r="G30" s="372"/>
      <c r="I30" s="309"/>
      <c r="J30" s="309"/>
    </row>
    <row r="31" spans="1:10" s="301" customFormat="1">
      <c r="A31" s="311"/>
      <c r="B31" s="293"/>
      <c r="C31" s="373"/>
      <c r="D31" s="370"/>
      <c r="E31" s="371"/>
      <c r="F31" s="372"/>
      <c r="G31" s="372"/>
      <c r="I31" s="309"/>
      <c r="J31" s="309"/>
    </row>
    <row r="32" spans="1:10" s="301" customFormat="1" ht="36">
      <c r="A32" s="311"/>
      <c r="B32" s="293">
        <f>COUNT($A$24:B31)+1</f>
        <v>4</v>
      </c>
      <c r="C32" s="374" t="s">
        <v>3427</v>
      </c>
      <c r="D32" s="370"/>
      <c r="E32" s="371"/>
      <c r="F32" s="372"/>
      <c r="G32" s="372"/>
      <c r="I32" s="309"/>
      <c r="J32" s="309"/>
    </row>
    <row r="33" spans="1:7">
      <c r="A33" s="325"/>
      <c r="B33" s="288"/>
      <c r="C33" s="310"/>
      <c r="G33" s="369"/>
    </row>
    <row r="34" spans="1:7" ht="72">
      <c r="A34" s="311"/>
      <c r="B34" s="293">
        <v>5</v>
      </c>
      <c r="C34" s="386" t="s">
        <v>3430</v>
      </c>
      <c r="D34" s="370"/>
      <c r="E34" s="371"/>
      <c r="F34" s="372"/>
      <c r="G34" s="372"/>
    </row>
    <row r="35" spans="1:7">
      <c r="A35" s="311"/>
      <c r="B35" s="293"/>
      <c r="C35" s="387"/>
      <c r="D35" s="370"/>
      <c r="E35" s="371"/>
      <c r="F35" s="372"/>
      <c r="G35" s="372"/>
    </row>
    <row r="36" spans="1:7" ht="48">
      <c r="A36" s="311"/>
      <c r="B36" s="293">
        <v>6</v>
      </c>
      <c r="C36" s="123" t="s">
        <v>3429</v>
      </c>
      <c r="D36" s="370"/>
      <c r="E36" s="371"/>
      <c r="F36" s="372"/>
      <c r="G36" s="372"/>
    </row>
    <row r="37" spans="1:7">
      <c r="A37" s="311"/>
      <c r="B37" s="293"/>
      <c r="C37" s="123"/>
      <c r="D37" s="370"/>
      <c r="E37" s="371"/>
      <c r="F37" s="372"/>
      <c r="G37" s="372"/>
    </row>
    <row r="38" spans="1:7" ht="36">
      <c r="A38" s="311"/>
      <c r="B38" s="293">
        <v>7</v>
      </c>
      <c r="C38" s="123" t="s">
        <v>3431</v>
      </c>
      <c r="D38" s="370"/>
      <c r="E38" s="371"/>
      <c r="F38" s="372"/>
      <c r="G38" s="372"/>
    </row>
    <row r="39" spans="1:7">
      <c r="A39" s="311"/>
      <c r="B39" s="293"/>
      <c r="C39" s="218"/>
      <c r="D39" s="370"/>
      <c r="E39" s="371"/>
      <c r="F39" s="372"/>
      <c r="G39" s="372"/>
    </row>
    <row r="40" spans="1:7" ht="51" customHeight="1">
      <c r="A40" s="311"/>
      <c r="B40" s="293">
        <v>8</v>
      </c>
      <c r="C40" s="123" t="s">
        <v>3432</v>
      </c>
      <c r="D40" s="370"/>
      <c r="E40" s="371"/>
      <c r="F40" s="372"/>
      <c r="G40" s="372"/>
    </row>
    <row r="41" spans="1:7">
      <c r="A41" s="311"/>
      <c r="B41" s="293"/>
      <c r="C41" s="123"/>
      <c r="D41" s="370"/>
      <c r="E41" s="371"/>
      <c r="F41" s="372"/>
      <c r="G41" s="372"/>
    </row>
    <row r="42" spans="1:7" ht="60" customHeight="1">
      <c r="A42" s="311"/>
      <c r="B42" s="293">
        <v>9</v>
      </c>
      <c r="C42" s="123" t="s">
        <v>3433</v>
      </c>
      <c r="D42" s="370"/>
      <c r="E42" s="371"/>
      <c r="F42" s="372"/>
      <c r="G42" s="372"/>
    </row>
    <row r="43" spans="1:7">
      <c r="A43" s="311"/>
      <c r="B43" s="293"/>
      <c r="C43" s="123"/>
      <c r="D43" s="370"/>
      <c r="E43" s="371"/>
      <c r="F43" s="372"/>
      <c r="G43" s="372"/>
    </row>
    <row r="44" spans="1:7" ht="48">
      <c r="A44" s="311"/>
      <c r="B44" s="293">
        <v>10</v>
      </c>
      <c r="C44" s="123" t="s">
        <v>3434</v>
      </c>
      <c r="D44" s="370"/>
      <c r="E44" s="371"/>
      <c r="F44" s="372"/>
      <c r="G44" s="372"/>
    </row>
    <row r="45" spans="1:7">
      <c r="A45" s="311"/>
      <c r="B45" s="293"/>
      <c r="C45" s="123"/>
      <c r="D45" s="370"/>
      <c r="E45" s="371"/>
      <c r="F45" s="372"/>
      <c r="G45" s="372"/>
    </row>
    <row r="46" spans="1:7" ht="36">
      <c r="A46" s="311"/>
      <c r="B46" s="293">
        <v>11</v>
      </c>
      <c r="C46" s="123" t="s">
        <v>3435</v>
      </c>
      <c r="D46" s="370"/>
      <c r="E46" s="371"/>
      <c r="F46" s="372"/>
      <c r="G46" s="372"/>
    </row>
    <row r="47" spans="1:7">
      <c r="A47" s="311"/>
      <c r="B47" s="293"/>
      <c r="C47" s="218" t="s">
        <v>3436</v>
      </c>
      <c r="D47" s="370"/>
      <c r="E47" s="371"/>
      <c r="F47" s="372"/>
      <c r="G47" s="372"/>
    </row>
    <row r="48" spans="1:7">
      <c r="A48" s="311"/>
      <c r="B48" s="293"/>
      <c r="C48" s="218" t="s">
        <v>3437</v>
      </c>
      <c r="D48" s="370"/>
      <c r="E48" s="371"/>
      <c r="F48" s="372"/>
      <c r="G48" s="372"/>
    </row>
    <row r="49" spans="1:30">
      <c r="A49" s="311"/>
      <c r="B49" s="293"/>
      <c r="C49" s="218" t="s">
        <v>3438</v>
      </c>
      <c r="D49" s="370"/>
      <c r="E49" s="371"/>
      <c r="F49" s="372"/>
      <c r="G49" s="372"/>
    </row>
    <row r="50" spans="1:30">
      <c r="A50" s="311"/>
      <c r="B50" s="293"/>
      <c r="C50" s="123"/>
      <c r="D50" s="370"/>
      <c r="E50" s="371"/>
      <c r="F50" s="372"/>
      <c r="G50" s="372"/>
    </row>
    <row r="51" spans="1:30" ht="36">
      <c r="A51" s="311"/>
      <c r="B51" s="293">
        <v>12</v>
      </c>
      <c r="C51" s="123" t="s">
        <v>896</v>
      </c>
      <c r="D51" s="370"/>
      <c r="E51" s="371"/>
      <c r="F51" s="372"/>
      <c r="G51" s="372"/>
      <c r="AD51" s="388"/>
    </row>
    <row r="52" spans="1:30">
      <c r="A52" s="311"/>
      <c r="B52" s="293"/>
      <c r="C52" s="218" t="s">
        <v>3439</v>
      </c>
      <c r="D52" s="370"/>
      <c r="E52" s="371"/>
      <c r="F52" s="372"/>
      <c r="G52" s="372"/>
      <c r="Y52" s="388"/>
    </row>
    <row r="53" spans="1:30">
      <c r="A53" s="311"/>
      <c r="B53" s="293"/>
      <c r="C53" s="123"/>
      <c r="D53" s="370"/>
      <c r="E53" s="371"/>
      <c r="F53" s="372"/>
      <c r="G53" s="372"/>
      <c r="W53" s="388"/>
    </row>
    <row r="54" spans="1:30" ht="60">
      <c r="A54" s="311"/>
      <c r="B54" s="293">
        <v>13</v>
      </c>
      <c r="C54" s="123" t="s">
        <v>3440</v>
      </c>
      <c r="D54" s="370"/>
      <c r="E54" s="371"/>
      <c r="F54" s="372"/>
      <c r="G54" s="372"/>
    </row>
    <row r="55" spans="1:30">
      <c r="A55" s="311"/>
      <c r="B55" s="293"/>
      <c r="C55" s="123"/>
      <c r="D55" s="370"/>
      <c r="E55" s="371"/>
      <c r="F55" s="372"/>
      <c r="G55" s="372"/>
    </row>
    <row r="56" spans="1:30" ht="65.25" customHeight="1">
      <c r="A56" s="311"/>
      <c r="B56" s="293">
        <v>14</v>
      </c>
      <c r="C56" s="123" t="s">
        <v>3441</v>
      </c>
      <c r="D56" s="370"/>
      <c r="E56" s="371"/>
      <c r="F56" s="372"/>
      <c r="G56" s="372"/>
    </row>
    <row r="57" spans="1:30">
      <c r="A57" s="311"/>
      <c r="B57" s="293"/>
      <c r="C57" s="123"/>
      <c r="D57" s="370"/>
      <c r="E57" s="371"/>
      <c r="F57" s="372"/>
      <c r="G57" s="372"/>
    </row>
    <row r="58" spans="1:30" ht="48">
      <c r="A58" s="311"/>
      <c r="B58" s="293">
        <v>15</v>
      </c>
      <c r="C58" s="123" t="s">
        <v>3442</v>
      </c>
      <c r="D58" s="370"/>
      <c r="E58" s="371"/>
      <c r="F58" s="372"/>
      <c r="G58" s="372"/>
    </row>
    <row r="59" spans="1:30">
      <c r="A59" s="311"/>
      <c r="B59" s="293"/>
      <c r="C59" s="123"/>
      <c r="D59" s="370"/>
      <c r="E59" s="371"/>
      <c r="F59" s="372"/>
      <c r="G59" s="372"/>
    </row>
    <row r="60" spans="1:30" ht="48">
      <c r="A60" s="311"/>
      <c r="B60" s="293">
        <v>16</v>
      </c>
      <c r="C60" s="389" t="s">
        <v>3443</v>
      </c>
      <c r="D60" s="370"/>
      <c r="E60" s="371"/>
      <c r="F60" s="372"/>
      <c r="G60" s="372"/>
    </row>
    <row r="61" spans="1:30">
      <c r="A61" s="311"/>
      <c r="B61" s="293"/>
      <c r="C61" s="389"/>
      <c r="D61" s="370"/>
      <c r="E61" s="371"/>
      <c r="F61" s="372"/>
      <c r="G61" s="372"/>
    </row>
    <row r="62" spans="1:30" ht="36">
      <c r="A62" s="311"/>
      <c r="B62" s="293">
        <v>17</v>
      </c>
      <c r="C62" s="122" t="s">
        <v>3444</v>
      </c>
      <c r="D62" s="370"/>
      <c r="E62" s="371"/>
      <c r="F62" s="372"/>
      <c r="G62" s="372"/>
    </row>
    <row r="63" spans="1:30">
      <c r="A63" s="311"/>
      <c r="B63" s="293"/>
      <c r="C63" s="123"/>
      <c r="D63" s="370"/>
      <c r="E63" s="371"/>
      <c r="F63" s="372"/>
      <c r="G63" s="372"/>
    </row>
    <row r="64" spans="1:30" ht="36">
      <c r="A64" s="311"/>
      <c r="B64" s="293">
        <v>18</v>
      </c>
      <c r="C64" s="389" t="s">
        <v>3445</v>
      </c>
      <c r="D64" s="391"/>
      <c r="E64" s="371"/>
      <c r="F64" s="372"/>
      <c r="G64" s="372"/>
    </row>
    <row r="65" spans="1:10">
      <c r="A65" s="311"/>
      <c r="B65" s="293"/>
      <c r="C65" s="123"/>
      <c r="D65" s="370"/>
      <c r="E65" s="371"/>
      <c r="F65" s="372"/>
      <c r="G65" s="372"/>
    </row>
    <row r="66" spans="1:10" ht="48">
      <c r="A66" s="311"/>
      <c r="B66" s="293">
        <v>19</v>
      </c>
      <c r="C66" s="123" t="s">
        <v>3446</v>
      </c>
      <c r="D66" s="370"/>
      <c r="E66" s="371"/>
      <c r="F66" s="372"/>
      <c r="G66" s="372"/>
    </row>
    <row r="67" spans="1:10">
      <c r="A67" s="311"/>
      <c r="B67" s="293"/>
      <c r="C67" s="123"/>
      <c r="D67" s="370"/>
      <c r="E67" s="371"/>
      <c r="F67" s="372"/>
      <c r="G67" s="372"/>
    </row>
    <row r="68" spans="1:10" ht="48">
      <c r="A68" s="311"/>
      <c r="B68" s="293">
        <v>20</v>
      </c>
      <c r="C68" s="241" t="s">
        <v>3447</v>
      </c>
      <c r="D68" s="370"/>
      <c r="E68" s="371"/>
      <c r="F68" s="372"/>
      <c r="G68" s="372"/>
    </row>
    <row r="69" spans="1:10">
      <c r="A69" s="311"/>
      <c r="B69" s="293"/>
      <c r="C69" s="123"/>
      <c r="D69" s="370"/>
      <c r="E69" s="371"/>
      <c r="F69" s="372"/>
      <c r="G69" s="372"/>
    </row>
    <row r="70" spans="1:10" s="263" customFormat="1" ht="15" thickBot="1">
      <c r="A70" s="60"/>
      <c r="B70" s="56"/>
      <c r="C70" s="321" t="s">
        <v>3448</v>
      </c>
      <c r="D70" s="375"/>
      <c r="E70" s="830"/>
      <c r="F70" s="376"/>
      <c r="G70" s="1252">
        <f>G25</f>
        <v>0</v>
      </c>
    </row>
    <row r="71" spans="1:10" s="263" customFormat="1">
      <c r="A71" s="265"/>
      <c r="B71" s="265"/>
      <c r="C71" s="266"/>
      <c r="D71" s="335"/>
      <c r="E71" s="377"/>
      <c r="F71" s="340"/>
      <c r="G71" s="340"/>
      <c r="I71" s="264"/>
      <c r="J71" s="264"/>
    </row>
    <row r="72" spans="1:10" s="260" customFormat="1">
      <c r="A72" s="343"/>
      <c r="B72" s="343"/>
      <c r="D72" s="122"/>
      <c r="E72" s="380"/>
      <c r="F72" s="378"/>
      <c r="G72" s="379"/>
    </row>
    <row r="73" spans="1:10" s="254" customFormat="1">
      <c r="A73" s="345"/>
      <c r="B73" s="345"/>
      <c r="D73" s="380"/>
      <c r="E73" s="380"/>
      <c r="F73" s="381"/>
      <c r="G73" s="382"/>
    </row>
    <row r="74" spans="1:10" s="260" customFormat="1">
      <c r="A74" s="343"/>
      <c r="B74" s="343"/>
      <c r="D74" s="380"/>
      <c r="E74" s="380"/>
      <c r="F74" s="378"/>
      <c r="G74" s="379"/>
    </row>
    <row r="75" spans="1:10" s="260" customFormat="1">
      <c r="A75" s="343"/>
      <c r="B75" s="343"/>
      <c r="D75" s="380"/>
      <c r="E75" s="380"/>
      <c r="F75" s="378"/>
      <c r="G75" s="379"/>
    </row>
    <row r="76" spans="1:10" s="254" customFormat="1">
      <c r="A76" s="347"/>
      <c r="B76" s="347"/>
      <c r="C76" s="122"/>
      <c r="D76" s="122"/>
      <c r="E76" s="380"/>
      <c r="F76" s="383"/>
      <c r="G76" s="384"/>
      <c r="J76" s="350"/>
    </row>
    <row r="77" spans="1:10" s="260" customFormat="1">
      <c r="A77" s="343"/>
      <c r="B77" s="343"/>
      <c r="C77" s="122"/>
      <c r="D77" s="380"/>
      <c r="E77" s="380"/>
      <c r="F77" s="378"/>
      <c r="G77" s="379"/>
    </row>
    <row r="78" spans="1:10" s="254" customFormat="1">
      <c r="C78" s="122"/>
      <c r="D78" s="380"/>
      <c r="E78" s="380"/>
      <c r="F78" s="381"/>
      <c r="G78" s="392"/>
    </row>
    <row r="79" spans="1:10" s="3" customFormat="1" ht="12">
      <c r="C79" s="122"/>
      <c r="D79" s="380"/>
      <c r="E79" s="380"/>
      <c r="F79" s="333"/>
      <c r="G79" s="333"/>
    </row>
    <row r="80" spans="1:10" s="3" customFormat="1" ht="12">
      <c r="C80" s="122"/>
      <c r="D80" s="122"/>
      <c r="E80" s="380"/>
      <c r="F80" s="333"/>
      <c r="G80" s="333"/>
    </row>
    <row r="81" spans="3:7" s="3" customFormat="1" ht="12">
      <c r="C81" s="122"/>
      <c r="D81" s="380"/>
      <c r="E81" s="380"/>
      <c r="F81" s="333"/>
      <c r="G81" s="333"/>
    </row>
    <row r="82" spans="3:7" s="3" customFormat="1" ht="12">
      <c r="C82" s="122"/>
      <c r="D82" s="333"/>
      <c r="E82" s="385"/>
      <c r="F82" s="333"/>
      <c r="G82" s="333"/>
    </row>
    <row r="83" spans="3:7" s="3" customFormat="1" ht="12">
      <c r="C83" s="122"/>
      <c r="D83" s="333"/>
      <c r="E83" s="385"/>
      <c r="F83" s="333"/>
      <c r="G83" s="333"/>
    </row>
    <row r="84" spans="3:7" s="3" customFormat="1" ht="12">
      <c r="C84" s="122"/>
      <c r="D84" s="333"/>
      <c r="E84" s="385"/>
      <c r="F84" s="333"/>
      <c r="G84" s="333"/>
    </row>
    <row r="85" spans="3:7" s="3" customFormat="1" ht="12">
      <c r="C85" s="122"/>
      <c r="D85" s="333"/>
      <c r="E85" s="385"/>
      <c r="F85" s="333"/>
      <c r="G85" s="333"/>
    </row>
    <row r="86" spans="3:7" s="3" customFormat="1" ht="12">
      <c r="C86" s="122"/>
      <c r="D86" s="333"/>
      <c r="E86" s="385"/>
      <c r="F86" s="333"/>
      <c r="G86" s="333"/>
    </row>
    <row r="87" spans="3:7" s="3" customFormat="1" ht="12">
      <c r="C87" s="122"/>
      <c r="D87" s="333"/>
      <c r="E87" s="385"/>
      <c r="F87" s="333"/>
      <c r="G87" s="333"/>
    </row>
    <row r="88" spans="3:7" s="3" customFormat="1" ht="12">
      <c r="C88" s="122"/>
      <c r="D88" s="333"/>
      <c r="E88" s="385"/>
      <c r="F88" s="333"/>
      <c r="G88" s="333"/>
    </row>
    <row r="89" spans="3:7" s="3" customFormat="1" ht="12">
      <c r="C89" s="122"/>
      <c r="D89" s="333"/>
      <c r="E89" s="385"/>
      <c r="F89" s="333"/>
      <c r="G89" s="333"/>
    </row>
    <row r="90" spans="3:7" s="3" customFormat="1" ht="12">
      <c r="C90" s="122"/>
      <c r="D90" s="333"/>
      <c r="E90" s="385"/>
      <c r="F90" s="333"/>
      <c r="G90" s="333"/>
    </row>
    <row r="91" spans="3:7" s="3" customFormat="1" ht="12">
      <c r="C91" s="122"/>
      <c r="D91" s="333"/>
      <c r="E91" s="385"/>
      <c r="F91" s="333"/>
      <c r="G91" s="333"/>
    </row>
    <row r="92" spans="3:7" s="3" customFormat="1" ht="12">
      <c r="C92" s="122"/>
      <c r="D92" s="333"/>
      <c r="E92" s="385"/>
      <c r="F92" s="333"/>
      <c r="G92" s="333"/>
    </row>
    <row r="93" spans="3:7" s="3" customFormat="1" ht="12">
      <c r="C93" s="122"/>
      <c r="D93" s="333"/>
      <c r="E93" s="385"/>
      <c r="F93" s="333"/>
      <c r="G93" s="333"/>
    </row>
    <row r="94" spans="3:7" s="3" customFormat="1" ht="12">
      <c r="C94" s="122"/>
      <c r="D94" s="333"/>
      <c r="E94" s="385"/>
      <c r="F94" s="333"/>
      <c r="G94" s="333"/>
    </row>
    <row r="95" spans="3:7" s="3" customFormat="1" ht="12">
      <c r="C95" s="122"/>
      <c r="D95" s="333"/>
      <c r="E95" s="385"/>
      <c r="F95" s="333"/>
      <c r="G95" s="333"/>
    </row>
    <row r="96" spans="3:7" s="3" customFormat="1" ht="12">
      <c r="C96" s="122"/>
      <c r="D96" s="333"/>
      <c r="E96" s="385"/>
      <c r="F96" s="333"/>
      <c r="G96" s="333"/>
    </row>
    <row r="97" spans="3:7" s="3" customFormat="1" ht="12">
      <c r="C97" s="122"/>
      <c r="D97" s="333"/>
      <c r="E97" s="385"/>
      <c r="F97" s="333"/>
      <c r="G97" s="333"/>
    </row>
    <row r="98" spans="3:7" s="3" customFormat="1" ht="12">
      <c r="C98" s="122"/>
      <c r="D98" s="333"/>
      <c r="E98" s="385"/>
      <c r="F98" s="333"/>
      <c r="G98" s="333"/>
    </row>
    <row r="99" spans="3:7" s="3" customFormat="1" ht="12">
      <c r="C99" s="122"/>
      <c r="D99" s="333"/>
      <c r="E99" s="385"/>
      <c r="F99" s="333"/>
      <c r="G99" s="333"/>
    </row>
    <row r="100" spans="3:7" s="3" customFormat="1" ht="12">
      <c r="C100" s="122"/>
      <c r="D100" s="333"/>
      <c r="E100" s="385"/>
      <c r="F100" s="333"/>
      <c r="G100" s="333"/>
    </row>
    <row r="101" spans="3:7" s="3" customFormat="1" ht="12">
      <c r="C101" s="122"/>
      <c r="D101" s="333"/>
      <c r="E101" s="385"/>
      <c r="F101" s="333"/>
      <c r="G101" s="333"/>
    </row>
    <row r="102" spans="3:7" s="3" customFormat="1" ht="12">
      <c r="C102" s="122"/>
      <c r="D102" s="333"/>
      <c r="E102" s="385"/>
      <c r="F102" s="333"/>
      <c r="G102" s="333"/>
    </row>
    <row r="103" spans="3:7" s="3" customFormat="1" ht="12">
      <c r="C103" s="122"/>
      <c r="D103" s="333"/>
      <c r="E103" s="385"/>
      <c r="F103" s="333"/>
      <c r="G103" s="333"/>
    </row>
    <row r="104" spans="3:7" s="3" customFormat="1" ht="12">
      <c r="C104" s="122"/>
      <c r="D104" s="333"/>
      <c r="E104" s="385"/>
      <c r="F104" s="333"/>
      <c r="G104" s="333"/>
    </row>
    <row r="105" spans="3:7" s="3" customFormat="1" ht="12">
      <c r="C105" s="122"/>
      <c r="D105" s="333"/>
      <c r="E105" s="385"/>
      <c r="F105" s="333"/>
      <c r="G105" s="333"/>
    </row>
    <row r="106" spans="3:7" s="3" customFormat="1" ht="12">
      <c r="C106" s="122"/>
      <c r="D106" s="333"/>
      <c r="E106" s="385"/>
      <c r="F106" s="333"/>
      <c r="G106" s="333"/>
    </row>
    <row r="107" spans="3:7" s="3" customFormat="1" ht="12">
      <c r="C107" s="122"/>
      <c r="D107" s="333"/>
      <c r="E107" s="385"/>
      <c r="F107" s="333"/>
      <c r="G107" s="333"/>
    </row>
    <row r="108" spans="3:7" s="3" customFormat="1" ht="12">
      <c r="C108" s="122"/>
      <c r="D108" s="333"/>
      <c r="E108" s="385"/>
      <c r="F108" s="333"/>
      <c r="G108" s="333"/>
    </row>
    <row r="109" spans="3:7" s="3" customFormat="1" ht="12">
      <c r="C109" s="122"/>
      <c r="D109" s="333"/>
      <c r="E109" s="385"/>
      <c r="F109" s="333"/>
      <c r="G109" s="333"/>
    </row>
    <row r="110" spans="3:7" s="3" customFormat="1" ht="12">
      <c r="C110" s="122"/>
      <c r="D110" s="333"/>
      <c r="E110" s="385"/>
      <c r="F110" s="333"/>
      <c r="G110" s="333"/>
    </row>
    <row r="111" spans="3:7" s="3" customFormat="1" ht="12">
      <c r="C111" s="122"/>
      <c r="D111" s="333"/>
      <c r="E111" s="385"/>
      <c r="F111" s="333"/>
      <c r="G111" s="333"/>
    </row>
    <row r="112" spans="3:7" s="3" customFormat="1" ht="12">
      <c r="C112" s="122"/>
      <c r="D112" s="333"/>
      <c r="E112" s="385"/>
      <c r="F112" s="333"/>
      <c r="G112" s="333"/>
    </row>
    <row r="113" spans="3:7" s="3" customFormat="1" ht="12">
      <c r="C113" s="122"/>
      <c r="D113" s="333"/>
      <c r="E113" s="385"/>
      <c r="F113" s="333"/>
      <c r="G113" s="333"/>
    </row>
    <row r="114" spans="3:7" s="3" customFormat="1" ht="12">
      <c r="C114" s="122"/>
      <c r="D114" s="333"/>
      <c r="E114" s="385"/>
      <c r="F114" s="333"/>
      <c r="G114" s="333"/>
    </row>
    <row r="115" spans="3:7" s="3" customFormat="1" ht="12">
      <c r="C115" s="122"/>
      <c r="D115" s="333"/>
      <c r="E115" s="385"/>
      <c r="F115" s="333"/>
      <c r="G115" s="333"/>
    </row>
    <row r="116" spans="3:7" s="3" customFormat="1" ht="12">
      <c r="C116" s="122"/>
      <c r="D116" s="333"/>
      <c r="E116" s="385"/>
      <c r="F116" s="333"/>
      <c r="G116" s="333"/>
    </row>
    <row r="117" spans="3:7" s="3" customFormat="1" ht="12">
      <c r="C117" s="122"/>
      <c r="D117" s="333"/>
      <c r="E117" s="385"/>
      <c r="F117" s="333"/>
      <c r="G117" s="333"/>
    </row>
    <row r="118" spans="3:7" s="3" customFormat="1" ht="12">
      <c r="C118" s="122"/>
      <c r="D118" s="333"/>
      <c r="E118" s="385"/>
      <c r="F118" s="333"/>
      <c r="G118" s="333"/>
    </row>
    <row r="119" spans="3:7" s="3" customFormat="1" ht="12">
      <c r="C119" s="122"/>
      <c r="D119" s="333"/>
      <c r="E119" s="385"/>
      <c r="F119" s="333"/>
      <c r="G119" s="333"/>
    </row>
    <row r="120" spans="3:7" s="3" customFormat="1" ht="12">
      <c r="C120" s="122"/>
      <c r="D120" s="333"/>
      <c r="E120" s="385"/>
      <c r="F120" s="333"/>
      <c r="G120" s="333"/>
    </row>
    <row r="121" spans="3:7" s="3" customFormat="1" ht="12">
      <c r="C121" s="122"/>
      <c r="D121" s="333"/>
      <c r="E121" s="385"/>
      <c r="F121" s="333"/>
      <c r="G121" s="333"/>
    </row>
    <row r="122" spans="3:7" s="3" customFormat="1" ht="12">
      <c r="C122" s="122"/>
      <c r="D122" s="333"/>
      <c r="E122" s="385"/>
      <c r="F122" s="333"/>
      <c r="G122" s="333"/>
    </row>
    <row r="123" spans="3:7" s="3" customFormat="1" ht="12">
      <c r="C123" s="122"/>
      <c r="D123" s="333"/>
      <c r="E123" s="385"/>
      <c r="F123" s="333"/>
      <c r="G123" s="333"/>
    </row>
    <row r="124" spans="3:7" s="3" customFormat="1" ht="12">
      <c r="C124" s="122"/>
      <c r="D124" s="333"/>
      <c r="E124" s="385"/>
      <c r="F124" s="333"/>
      <c r="G124" s="333"/>
    </row>
    <row r="125" spans="3:7" s="3" customFormat="1" ht="12">
      <c r="C125" s="284"/>
      <c r="D125" s="333"/>
      <c r="E125" s="385"/>
      <c r="F125" s="333"/>
      <c r="G125" s="333"/>
    </row>
    <row r="126" spans="3:7" s="3" customFormat="1" ht="12">
      <c r="C126" s="284"/>
      <c r="D126" s="333"/>
      <c r="E126" s="385"/>
      <c r="F126" s="333"/>
      <c r="G126" s="333"/>
    </row>
    <row r="127" spans="3:7" s="3" customFormat="1" ht="12">
      <c r="C127" s="284"/>
      <c r="D127" s="333"/>
      <c r="E127" s="385"/>
      <c r="F127" s="333"/>
      <c r="G127" s="333"/>
    </row>
    <row r="128" spans="3:7" s="3" customFormat="1" ht="12">
      <c r="C128" s="284"/>
      <c r="D128" s="333"/>
      <c r="E128" s="385"/>
      <c r="F128" s="333"/>
      <c r="G128" s="333"/>
    </row>
    <row r="129" spans="3:7" s="3" customFormat="1" ht="12">
      <c r="C129" s="284"/>
      <c r="D129" s="333"/>
      <c r="E129" s="385"/>
      <c r="F129" s="333"/>
      <c r="G129" s="333"/>
    </row>
    <row r="130" spans="3:7" s="3" customFormat="1" ht="12">
      <c r="C130" s="284"/>
      <c r="D130" s="333"/>
      <c r="E130" s="385"/>
      <c r="F130" s="333"/>
      <c r="G130" s="333"/>
    </row>
    <row r="131" spans="3:7" s="3" customFormat="1" ht="12">
      <c r="C131" s="284"/>
      <c r="D131" s="333"/>
      <c r="E131" s="385"/>
      <c r="F131" s="333"/>
      <c r="G131" s="333"/>
    </row>
    <row r="132" spans="3:7" s="3" customFormat="1" ht="12">
      <c r="C132" s="284"/>
      <c r="D132" s="333"/>
      <c r="E132" s="385"/>
      <c r="F132" s="333"/>
      <c r="G132" s="333"/>
    </row>
    <row r="133" spans="3:7" s="3" customFormat="1" ht="12">
      <c r="C133" s="284"/>
      <c r="D133" s="333"/>
      <c r="E133" s="385"/>
      <c r="F133" s="333"/>
      <c r="G133" s="333"/>
    </row>
    <row r="134" spans="3:7" s="3" customFormat="1" ht="12">
      <c r="C134" s="284"/>
      <c r="D134" s="333"/>
      <c r="E134" s="385"/>
      <c r="F134" s="333"/>
      <c r="G134" s="333"/>
    </row>
    <row r="135" spans="3:7" s="3" customFormat="1" ht="12">
      <c r="C135" s="284"/>
      <c r="D135" s="333"/>
      <c r="E135" s="385"/>
      <c r="F135" s="333"/>
      <c r="G135" s="333"/>
    </row>
    <row r="136" spans="3:7" s="3" customFormat="1" ht="12">
      <c r="C136" s="284"/>
      <c r="D136" s="333"/>
      <c r="E136" s="385"/>
      <c r="F136" s="333"/>
      <c r="G136" s="333"/>
    </row>
    <row r="137" spans="3:7" s="3" customFormat="1" ht="12">
      <c r="C137" s="284"/>
      <c r="D137" s="333"/>
      <c r="E137" s="385"/>
      <c r="F137" s="333"/>
      <c r="G137" s="333"/>
    </row>
    <row r="138" spans="3:7" s="3" customFormat="1" ht="12">
      <c r="C138" s="284"/>
      <c r="D138" s="333"/>
      <c r="E138" s="385"/>
      <c r="F138" s="333"/>
      <c r="G138" s="333"/>
    </row>
    <row r="139" spans="3:7" s="3" customFormat="1" ht="12">
      <c r="C139" s="284"/>
      <c r="D139" s="333"/>
      <c r="E139" s="385"/>
      <c r="F139" s="333"/>
      <c r="G139" s="333"/>
    </row>
    <row r="140" spans="3:7" s="3" customFormat="1" ht="12">
      <c r="C140" s="284"/>
      <c r="D140" s="333"/>
      <c r="E140" s="385"/>
      <c r="F140" s="333"/>
      <c r="G140" s="333"/>
    </row>
    <row r="141" spans="3:7" s="3" customFormat="1" ht="12">
      <c r="C141" s="284"/>
      <c r="D141" s="333"/>
      <c r="E141" s="385"/>
      <c r="F141" s="333"/>
      <c r="G141" s="333"/>
    </row>
    <row r="142" spans="3:7" s="3" customFormat="1" ht="12">
      <c r="C142" s="284"/>
      <c r="D142" s="333"/>
      <c r="E142" s="385"/>
      <c r="F142" s="333"/>
      <c r="G142" s="333"/>
    </row>
    <row r="143" spans="3:7" s="3" customFormat="1" ht="12">
      <c r="C143" s="284"/>
      <c r="D143" s="333"/>
      <c r="E143" s="385"/>
      <c r="F143" s="333"/>
      <c r="G143" s="333"/>
    </row>
    <row r="144" spans="3:7" s="3" customFormat="1" ht="12">
      <c r="C144" s="284"/>
      <c r="D144" s="333"/>
      <c r="E144" s="385"/>
      <c r="F144" s="333"/>
      <c r="G144" s="333"/>
    </row>
    <row r="145" spans="3:7" s="3" customFormat="1" ht="12">
      <c r="C145" s="284"/>
      <c r="D145" s="333"/>
      <c r="E145" s="385"/>
      <c r="F145" s="333"/>
      <c r="G145" s="333"/>
    </row>
    <row r="146" spans="3:7" s="3" customFormat="1" ht="12">
      <c r="C146" s="284"/>
      <c r="D146" s="333"/>
      <c r="E146" s="385"/>
      <c r="F146" s="333"/>
      <c r="G146" s="333"/>
    </row>
    <row r="147" spans="3:7" s="3" customFormat="1" ht="12">
      <c r="C147" s="284"/>
      <c r="D147" s="333"/>
      <c r="E147" s="385"/>
      <c r="F147" s="333"/>
      <c r="G147" s="333"/>
    </row>
    <row r="148" spans="3:7" s="3" customFormat="1" ht="12">
      <c r="C148" s="284"/>
      <c r="D148" s="333"/>
      <c r="E148" s="385"/>
      <c r="F148" s="333"/>
      <c r="G148" s="333"/>
    </row>
    <row r="149" spans="3:7" s="3" customFormat="1" ht="12">
      <c r="C149" s="284"/>
      <c r="D149" s="333"/>
      <c r="E149" s="385"/>
      <c r="F149" s="333"/>
      <c r="G149" s="333"/>
    </row>
    <row r="150" spans="3:7" s="3" customFormat="1" ht="12">
      <c r="C150" s="284"/>
      <c r="D150" s="333"/>
      <c r="E150" s="385"/>
      <c r="F150" s="333"/>
      <c r="G150" s="333"/>
    </row>
    <row r="151" spans="3:7" s="3" customFormat="1" ht="12">
      <c r="C151" s="284"/>
      <c r="D151" s="333"/>
      <c r="E151" s="385"/>
      <c r="F151" s="333"/>
      <c r="G151" s="333"/>
    </row>
    <row r="152" spans="3:7" s="3" customFormat="1" ht="12">
      <c r="C152" s="284"/>
      <c r="D152" s="333"/>
      <c r="E152" s="385"/>
      <c r="F152" s="333"/>
      <c r="G152" s="333"/>
    </row>
    <row r="153" spans="3:7" s="3" customFormat="1" ht="12">
      <c r="C153" s="284"/>
      <c r="D153" s="333"/>
      <c r="E153" s="385"/>
      <c r="F153" s="333"/>
      <c r="G153" s="333"/>
    </row>
    <row r="154" spans="3:7" s="3" customFormat="1" ht="12">
      <c r="C154" s="284"/>
      <c r="D154" s="333"/>
      <c r="E154" s="385"/>
      <c r="F154" s="333"/>
      <c r="G154" s="333"/>
    </row>
    <row r="155" spans="3:7" s="3" customFormat="1" ht="12">
      <c r="C155" s="284"/>
      <c r="D155" s="333"/>
      <c r="E155" s="385"/>
      <c r="F155" s="333"/>
      <c r="G155" s="333"/>
    </row>
    <row r="156" spans="3:7" s="3" customFormat="1" ht="12">
      <c r="C156" s="284"/>
      <c r="D156" s="333"/>
      <c r="E156" s="385"/>
      <c r="F156" s="333"/>
      <c r="G156" s="333"/>
    </row>
    <row r="157" spans="3:7" s="3" customFormat="1" ht="12">
      <c r="C157" s="284"/>
      <c r="D157" s="333"/>
      <c r="E157" s="385"/>
      <c r="F157" s="333"/>
      <c r="G157" s="333"/>
    </row>
    <row r="158" spans="3:7" s="3" customFormat="1" ht="12">
      <c r="C158" s="284"/>
      <c r="D158" s="333"/>
      <c r="E158" s="385"/>
      <c r="F158" s="333"/>
      <c r="G158" s="333"/>
    </row>
    <row r="159" spans="3:7" s="3" customFormat="1" ht="12">
      <c r="C159" s="284"/>
      <c r="D159" s="333"/>
      <c r="E159" s="385"/>
      <c r="F159" s="333"/>
      <c r="G159" s="333"/>
    </row>
    <row r="160" spans="3:7" s="3" customFormat="1" ht="12">
      <c r="C160" s="284"/>
      <c r="D160" s="333"/>
      <c r="E160" s="385"/>
      <c r="F160" s="333"/>
      <c r="G160" s="333"/>
    </row>
    <row r="161" spans="3:7" s="3" customFormat="1" ht="12">
      <c r="C161" s="284"/>
      <c r="D161" s="333"/>
      <c r="E161" s="385"/>
      <c r="F161" s="333"/>
      <c r="G161" s="333"/>
    </row>
    <row r="162" spans="3:7" s="3" customFormat="1" ht="12">
      <c r="C162" s="284"/>
      <c r="D162" s="333"/>
      <c r="E162" s="385"/>
      <c r="F162" s="333"/>
      <c r="G162" s="333"/>
    </row>
    <row r="163" spans="3:7" s="3" customFormat="1" ht="12">
      <c r="C163" s="284"/>
      <c r="D163" s="333"/>
      <c r="E163" s="385"/>
      <c r="F163" s="333"/>
      <c r="G163" s="333"/>
    </row>
    <row r="164" spans="3:7" s="3" customFormat="1" ht="12">
      <c r="C164" s="284"/>
      <c r="D164" s="333"/>
      <c r="E164" s="385"/>
      <c r="F164" s="333"/>
      <c r="G164" s="333"/>
    </row>
    <row r="165" spans="3:7" s="3" customFormat="1" ht="12">
      <c r="C165" s="284"/>
      <c r="D165" s="333"/>
      <c r="E165" s="385"/>
      <c r="F165" s="333"/>
      <c r="G165" s="333"/>
    </row>
    <row r="166" spans="3:7" s="3" customFormat="1" ht="12">
      <c r="C166" s="284"/>
      <c r="D166" s="333"/>
      <c r="E166" s="385"/>
      <c r="F166" s="333"/>
      <c r="G166" s="333"/>
    </row>
    <row r="167" spans="3:7" s="3" customFormat="1" ht="12">
      <c r="C167" s="284"/>
      <c r="D167" s="333"/>
      <c r="E167" s="385"/>
      <c r="F167" s="333"/>
      <c r="G167" s="333"/>
    </row>
    <row r="168" spans="3:7" s="3" customFormat="1" ht="12">
      <c r="C168" s="284"/>
      <c r="D168" s="333"/>
      <c r="E168" s="385"/>
      <c r="F168" s="333"/>
      <c r="G168" s="333"/>
    </row>
    <row r="169" spans="3:7" s="3" customFormat="1" ht="12">
      <c r="C169" s="284"/>
      <c r="D169" s="333"/>
      <c r="E169" s="385"/>
      <c r="F169" s="333"/>
      <c r="G169" s="333"/>
    </row>
    <row r="170" spans="3:7" s="3" customFormat="1" ht="12">
      <c r="C170" s="284"/>
      <c r="D170" s="333"/>
      <c r="E170" s="385"/>
      <c r="F170" s="333"/>
      <c r="G170" s="333"/>
    </row>
    <row r="171" spans="3:7" s="3" customFormat="1" ht="12">
      <c r="C171" s="284"/>
      <c r="D171" s="333"/>
      <c r="E171" s="385"/>
      <c r="F171" s="333"/>
      <c r="G171" s="333"/>
    </row>
    <row r="172" spans="3:7" s="3" customFormat="1" ht="12">
      <c r="C172" s="284"/>
      <c r="D172" s="333"/>
      <c r="E172" s="385"/>
      <c r="F172" s="333"/>
      <c r="G172" s="333"/>
    </row>
    <row r="173" spans="3:7" s="3" customFormat="1" ht="12">
      <c r="C173" s="284"/>
      <c r="D173" s="333"/>
      <c r="E173" s="385"/>
      <c r="F173" s="333"/>
      <c r="G173" s="333"/>
    </row>
    <row r="174" spans="3:7" s="3" customFormat="1" ht="12">
      <c r="C174" s="284"/>
      <c r="D174" s="333"/>
      <c r="E174" s="385"/>
      <c r="F174" s="333"/>
      <c r="G174" s="333"/>
    </row>
    <row r="175" spans="3:7" s="3" customFormat="1" ht="12">
      <c r="C175" s="284"/>
      <c r="D175" s="333"/>
      <c r="E175" s="385"/>
      <c r="F175" s="333"/>
      <c r="G175" s="333"/>
    </row>
    <row r="176" spans="3:7" s="3" customFormat="1" ht="12">
      <c r="C176" s="284"/>
      <c r="D176" s="333"/>
      <c r="E176" s="385"/>
      <c r="F176" s="333"/>
      <c r="G176" s="333"/>
    </row>
    <row r="177" spans="3:7" s="3" customFormat="1" ht="12">
      <c r="C177" s="284"/>
      <c r="D177" s="333"/>
      <c r="E177" s="385"/>
      <c r="F177" s="333"/>
      <c r="G177" s="333"/>
    </row>
    <row r="178" spans="3:7" s="3" customFormat="1" ht="12">
      <c r="C178" s="284"/>
      <c r="D178" s="333"/>
      <c r="E178" s="385"/>
      <c r="F178" s="333"/>
      <c r="G178" s="333"/>
    </row>
    <row r="179" spans="3:7" s="3" customFormat="1" ht="12">
      <c r="C179" s="284"/>
      <c r="D179" s="333"/>
      <c r="E179" s="385"/>
      <c r="F179" s="333"/>
      <c r="G179" s="333"/>
    </row>
    <row r="180" spans="3:7" s="3" customFormat="1" ht="12">
      <c r="C180" s="284"/>
      <c r="D180" s="333"/>
      <c r="E180" s="385"/>
      <c r="F180" s="333"/>
      <c r="G180" s="333"/>
    </row>
    <row r="181" spans="3:7" s="3" customFormat="1" ht="12">
      <c r="C181" s="284"/>
      <c r="D181" s="333"/>
      <c r="E181" s="385"/>
      <c r="F181" s="333"/>
      <c r="G181" s="333"/>
    </row>
  </sheetData>
  <mergeCells count="20">
    <mergeCell ref="C12:F12"/>
    <mergeCell ref="C13:F13"/>
    <mergeCell ref="C14:F14"/>
    <mergeCell ref="B25:C25"/>
    <mergeCell ref="C15:F15"/>
    <mergeCell ref="C16:F16"/>
    <mergeCell ref="C17:F17"/>
    <mergeCell ref="C18:F18"/>
    <mergeCell ref="C19:F19"/>
    <mergeCell ref="C20:F20"/>
    <mergeCell ref="C7:F7"/>
    <mergeCell ref="C8:F8"/>
    <mergeCell ref="C9:F9"/>
    <mergeCell ref="C10:F10"/>
    <mergeCell ref="C11:F11"/>
    <mergeCell ref="C2:F2"/>
    <mergeCell ref="C3:F3"/>
    <mergeCell ref="C4:F4"/>
    <mergeCell ref="C5:F5"/>
    <mergeCell ref="C6:F6"/>
  </mergeCells>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2" manualBreakCount="2">
    <brk id="37" max="16383" man="1"/>
    <brk id="6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0D2F-57FC-4FB6-86AA-91157F11B18D}">
  <sheetPr codeName="List24">
    <tabColor theme="6" tint="-0.249977111117893"/>
  </sheetPr>
  <dimension ref="A1:L137"/>
  <sheetViews>
    <sheetView view="pageBreakPreview" topLeftCell="A18" zoomScaleNormal="100" zoomScaleSheetLayoutView="100" workbookViewId="0">
      <selection activeCell="B46" sqref="B46"/>
    </sheetView>
  </sheetViews>
  <sheetFormatPr defaultColWidth="9.140625" defaultRowHeight="12.75"/>
  <cols>
    <col min="1" max="1" width="5.5703125" style="286" customWidth="1"/>
    <col min="2" max="2" width="44.7109375" style="287" customWidth="1"/>
    <col min="3" max="3" width="6.5703125" style="286" customWidth="1"/>
    <col min="4" max="4" width="7.5703125" style="288" customWidth="1"/>
    <col min="5" max="5" width="3" style="286" customWidth="1"/>
    <col min="6" max="6" width="20" style="286" customWidth="1"/>
    <col min="7" max="7" width="9.140625" style="286"/>
    <col min="8" max="8" width="16.7109375" style="286" customWidth="1"/>
    <col min="9" max="9" width="9.85546875" style="286" customWidth="1"/>
    <col min="10" max="10" width="2.5703125" style="286" bestFit="1" customWidth="1"/>
    <col min="11" max="11" width="9.140625" style="286"/>
    <col min="12" max="12" width="9" style="286" customWidth="1"/>
    <col min="13" max="252" width="9.140625" style="286"/>
    <col min="253" max="253" width="5.5703125" style="286" customWidth="1"/>
    <col min="254" max="254" width="44.7109375" style="286" customWidth="1"/>
    <col min="255" max="255" width="6.5703125" style="286" customWidth="1"/>
    <col min="256" max="256" width="7.5703125" style="286" customWidth="1"/>
    <col min="257" max="257" width="3" style="286" customWidth="1"/>
    <col min="258" max="258" width="20" style="286" customWidth="1"/>
    <col min="259" max="259" width="20.42578125" style="286" customWidth="1"/>
    <col min="260" max="260" width="19.42578125" style="286" customWidth="1"/>
    <col min="261" max="261" width="11" style="286" customWidth="1"/>
    <col min="262" max="262" width="10.140625" style="286" customWidth="1"/>
    <col min="263" max="263" width="9.140625" style="286"/>
    <col min="264" max="264" width="16.7109375" style="286" customWidth="1"/>
    <col min="265" max="265" width="9.85546875" style="286" customWidth="1"/>
    <col min="266" max="266" width="2.5703125" style="286" bestFit="1" customWidth="1"/>
    <col min="267" max="267" width="9.140625" style="286"/>
    <col min="268" max="268" width="9" style="286" customWidth="1"/>
    <col min="269" max="508" width="9.140625" style="286"/>
    <col min="509" max="509" width="5.5703125" style="286" customWidth="1"/>
    <col min="510" max="510" width="44.7109375" style="286" customWidth="1"/>
    <col min="511" max="511" width="6.5703125" style="286" customWidth="1"/>
    <col min="512" max="512" width="7.5703125" style="286" customWidth="1"/>
    <col min="513" max="513" width="3" style="286" customWidth="1"/>
    <col min="514" max="514" width="20" style="286" customWidth="1"/>
    <col min="515" max="515" width="20.42578125" style="286" customWidth="1"/>
    <col min="516" max="516" width="19.42578125" style="286" customWidth="1"/>
    <col min="517" max="517" width="11" style="286" customWidth="1"/>
    <col min="518" max="518" width="10.140625" style="286" customWidth="1"/>
    <col min="519" max="519" width="9.140625" style="286"/>
    <col min="520" max="520" width="16.7109375" style="286" customWidth="1"/>
    <col min="521" max="521" width="9.85546875" style="286" customWidth="1"/>
    <col min="522" max="522" width="2.5703125" style="286" bestFit="1" customWidth="1"/>
    <col min="523" max="523" width="9.140625" style="286"/>
    <col min="524" max="524" width="9" style="286" customWidth="1"/>
    <col min="525" max="764" width="9.140625" style="286"/>
    <col min="765" max="765" width="5.5703125" style="286" customWidth="1"/>
    <col min="766" max="766" width="44.7109375" style="286" customWidth="1"/>
    <col min="767" max="767" width="6.5703125" style="286" customWidth="1"/>
    <col min="768" max="768" width="7.5703125" style="286" customWidth="1"/>
    <col min="769" max="769" width="3" style="286" customWidth="1"/>
    <col min="770" max="770" width="20" style="286" customWidth="1"/>
    <col min="771" max="771" width="20.42578125" style="286" customWidth="1"/>
    <col min="772" max="772" width="19.42578125" style="286" customWidth="1"/>
    <col min="773" max="773" width="11" style="286" customWidth="1"/>
    <col min="774" max="774" width="10.140625" style="286" customWidth="1"/>
    <col min="775" max="775" width="9.140625" style="286"/>
    <col min="776" max="776" width="16.7109375" style="286" customWidth="1"/>
    <col min="777" max="777" width="9.85546875" style="286" customWidth="1"/>
    <col min="778" max="778" width="2.5703125" style="286" bestFit="1" customWidth="1"/>
    <col min="779" max="779" width="9.140625" style="286"/>
    <col min="780" max="780" width="9" style="286" customWidth="1"/>
    <col min="781" max="1020" width="9.140625" style="286"/>
    <col min="1021" max="1021" width="5.5703125" style="286" customWidth="1"/>
    <col min="1022" max="1022" width="44.7109375" style="286" customWidth="1"/>
    <col min="1023" max="1023" width="6.5703125" style="286" customWidth="1"/>
    <col min="1024" max="1024" width="7.5703125" style="286" customWidth="1"/>
    <col min="1025" max="1025" width="3" style="286" customWidth="1"/>
    <col min="1026" max="1026" width="20" style="286" customWidth="1"/>
    <col min="1027" max="1027" width="20.42578125" style="286" customWidth="1"/>
    <col min="1028" max="1028" width="19.42578125" style="286" customWidth="1"/>
    <col min="1029" max="1029" width="11" style="286" customWidth="1"/>
    <col min="1030" max="1030" width="10.140625" style="286" customWidth="1"/>
    <col min="1031" max="1031" width="9.140625" style="286"/>
    <col min="1032" max="1032" width="16.7109375" style="286" customWidth="1"/>
    <col min="1033" max="1033" width="9.85546875" style="286" customWidth="1"/>
    <col min="1034" max="1034" width="2.5703125" style="286" bestFit="1" customWidth="1"/>
    <col min="1035" max="1035" width="9.140625" style="286"/>
    <col min="1036" max="1036" width="9" style="286" customWidth="1"/>
    <col min="1037" max="1276" width="9.140625" style="286"/>
    <col min="1277" max="1277" width="5.5703125" style="286" customWidth="1"/>
    <col min="1278" max="1278" width="44.7109375" style="286" customWidth="1"/>
    <col min="1279" max="1279" width="6.5703125" style="286" customWidth="1"/>
    <col min="1280" max="1280" width="7.5703125" style="286" customWidth="1"/>
    <col min="1281" max="1281" width="3" style="286" customWidth="1"/>
    <col min="1282" max="1282" width="20" style="286" customWidth="1"/>
    <col min="1283" max="1283" width="20.42578125" style="286" customWidth="1"/>
    <col min="1284" max="1284" width="19.42578125" style="286" customWidth="1"/>
    <col min="1285" max="1285" width="11" style="286" customWidth="1"/>
    <col min="1286" max="1286" width="10.140625" style="286" customWidth="1"/>
    <col min="1287" max="1287" width="9.140625" style="286"/>
    <col min="1288" max="1288" width="16.7109375" style="286" customWidth="1"/>
    <col min="1289" max="1289" width="9.85546875" style="286" customWidth="1"/>
    <col min="1290" max="1290" width="2.5703125" style="286" bestFit="1" customWidth="1"/>
    <col min="1291" max="1291" width="9.140625" style="286"/>
    <col min="1292" max="1292" width="9" style="286" customWidth="1"/>
    <col min="1293" max="1532" width="9.140625" style="286"/>
    <col min="1533" max="1533" width="5.5703125" style="286" customWidth="1"/>
    <col min="1534" max="1534" width="44.7109375" style="286" customWidth="1"/>
    <col min="1535" max="1535" width="6.5703125" style="286" customWidth="1"/>
    <col min="1536" max="1536" width="7.5703125" style="286" customWidth="1"/>
    <col min="1537" max="1537" width="3" style="286" customWidth="1"/>
    <col min="1538" max="1538" width="20" style="286" customWidth="1"/>
    <col min="1539" max="1539" width="20.42578125" style="286" customWidth="1"/>
    <col min="1540" max="1540" width="19.42578125" style="286" customWidth="1"/>
    <col min="1541" max="1541" width="11" style="286" customWidth="1"/>
    <col min="1542" max="1542" width="10.140625" style="286" customWidth="1"/>
    <col min="1543" max="1543" width="9.140625" style="286"/>
    <col min="1544" max="1544" width="16.7109375" style="286" customWidth="1"/>
    <col min="1545" max="1545" width="9.85546875" style="286" customWidth="1"/>
    <col min="1546" max="1546" width="2.5703125" style="286" bestFit="1" customWidth="1"/>
    <col min="1547" max="1547" width="9.140625" style="286"/>
    <col min="1548" max="1548" width="9" style="286" customWidth="1"/>
    <col min="1549" max="1788" width="9.140625" style="286"/>
    <col min="1789" max="1789" width="5.5703125" style="286" customWidth="1"/>
    <col min="1790" max="1790" width="44.7109375" style="286" customWidth="1"/>
    <col min="1791" max="1791" width="6.5703125" style="286" customWidth="1"/>
    <col min="1792" max="1792" width="7.5703125" style="286" customWidth="1"/>
    <col min="1793" max="1793" width="3" style="286" customWidth="1"/>
    <col min="1794" max="1794" width="20" style="286" customWidth="1"/>
    <col min="1795" max="1795" width="20.42578125" style="286" customWidth="1"/>
    <col min="1796" max="1796" width="19.42578125" style="286" customWidth="1"/>
    <col min="1797" max="1797" width="11" style="286" customWidth="1"/>
    <col min="1798" max="1798" width="10.140625" style="286" customWidth="1"/>
    <col min="1799" max="1799" width="9.140625" style="286"/>
    <col min="1800" max="1800" width="16.7109375" style="286" customWidth="1"/>
    <col min="1801" max="1801" width="9.85546875" style="286" customWidth="1"/>
    <col min="1802" max="1802" width="2.5703125" style="286" bestFit="1" customWidth="1"/>
    <col min="1803" max="1803" width="9.140625" style="286"/>
    <col min="1804" max="1804" width="9" style="286" customWidth="1"/>
    <col min="1805" max="2044" width="9.140625" style="286"/>
    <col min="2045" max="2045" width="5.5703125" style="286" customWidth="1"/>
    <col min="2046" max="2046" width="44.7109375" style="286" customWidth="1"/>
    <col min="2047" max="2047" width="6.5703125" style="286" customWidth="1"/>
    <col min="2048" max="2048" width="7.5703125" style="286" customWidth="1"/>
    <col min="2049" max="2049" width="3" style="286" customWidth="1"/>
    <col min="2050" max="2050" width="20" style="286" customWidth="1"/>
    <col min="2051" max="2051" width="20.42578125" style="286" customWidth="1"/>
    <col min="2052" max="2052" width="19.42578125" style="286" customWidth="1"/>
    <col min="2053" max="2053" width="11" style="286" customWidth="1"/>
    <col min="2054" max="2054" width="10.140625" style="286" customWidth="1"/>
    <col min="2055" max="2055" width="9.140625" style="286"/>
    <col min="2056" max="2056" width="16.7109375" style="286" customWidth="1"/>
    <col min="2057" max="2057" width="9.85546875" style="286" customWidth="1"/>
    <col min="2058" max="2058" width="2.5703125" style="286" bestFit="1" customWidth="1"/>
    <col min="2059" max="2059" width="9.140625" style="286"/>
    <col min="2060" max="2060" width="9" style="286" customWidth="1"/>
    <col min="2061" max="2300" width="9.140625" style="286"/>
    <col min="2301" max="2301" width="5.5703125" style="286" customWidth="1"/>
    <col min="2302" max="2302" width="44.7109375" style="286" customWidth="1"/>
    <col min="2303" max="2303" width="6.5703125" style="286" customWidth="1"/>
    <col min="2304" max="2304" width="7.5703125" style="286" customWidth="1"/>
    <col min="2305" max="2305" width="3" style="286" customWidth="1"/>
    <col min="2306" max="2306" width="20" style="286" customWidth="1"/>
    <col min="2307" max="2307" width="20.42578125" style="286" customWidth="1"/>
    <col min="2308" max="2308" width="19.42578125" style="286" customWidth="1"/>
    <col min="2309" max="2309" width="11" style="286" customWidth="1"/>
    <col min="2310" max="2310" width="10.140625" style="286" customWidth="1"/>
    <col min="2311" max="2311" width="9.140625" style="286"/>
    <col min="2312" max="2312" width="16.7109375" style="286" customWidth="1"/>
    <col min="2313" max="2313" width="9.85546875" style="286" customWidth="1"/>
    <col min="2314" max="2314" width="2.5703125" style="286" bestFit="1" customWidth="1"/>
    <col min="2315" max="2315" width="9.140625" style="286"/>
    <col min="2316" max="2316" width="9" style="286" customWidth="1"/>
    <col min="2317" max="2556" width="9.140625" style="286"/>
    <col min="2557" max="2557" width="5.5703125" style="286" customWidth="1"/>
    <col min="2558" max="2558" width="44.7109375" style="286" customWidth="1"/>
    <col min="2559" max="2559" width="6.5703125" style="286" customWidth="1"/>
    <col min="2560" max="2560" width="7.5703125" style="286" customWidth="1"/>
    <col min="2561" max="2561" width="3" style="286" customWidth="1"/>
    <col min="2562" max="2562" width="20" style="286" customWidth="1"/>
    <col min="2563" max="2563" width="20.42578125" style="286" customWidth="1"/>
    <col min="2564" max="2564" width="19.42578125" style="286" customWidth="1"/>
    <col min="2565" max="2565" width="11" style="286" customWidth="1"/>
    <col min="2566" max="2566" width="10.140625" style="286" customWidth="1"/>
    <col min="2567" max="2567" width="9.140625" style="286"/>
    <col min="2568" max="2568" width="16.7109375" style="286" customWidth="1"/>
    <col min="2569" max="2569" width="9.85546875" style="286" customWidth="1"/>
    <col min="2570" max="2570" width="2.5703125" style="286" bestFit="1" customWidth="1"/>
    <col min="2571" max="2571" width="9.140625" style="286"/>
    <col min="2572" max="2572" width="9" style="286" customWidth="1"/>
    <col min="2573" max="2812" width="9.140625" style="286"/>
    <col min="2813" max="2813" width="5.5703125" style="286" customWidth="1"/>
    <col min="2814" max="2814" width="44.7109375" style="286" customWidth="1"/>
    <col min="2815" max="2815" width="6.5703125" style="286" customWidth="1"/>
    <col min="2816" max="2816" width="7.5703125" style="286" customWidth="1"/>
    <col min="2817" max="2817" width="3" style="286" customWidth="1"/>
    <col min="2818" max="2818" width="20" style="286" customWidth="1"/>
    <col min="2819" max="2819" width="20.42578125" style="286" customWidth="1"/>
    <col min="2820" max="2820" width="19.42578125" style="286" customWidth="1"/>
    <col min="2821" max="2821" width="11" style="286" customWidth="1"/>
    <col min="2822" max="2822" width="10.140625" style="286" customWidth="1"/>
    <col min="2823" max="2823" width="9.140625" style="286"/>
    <col min="2824" max="2824" width="16.7109375" style="286" customWidth="1"/>
    <col min="2825" max="2825" width="9.85546875" style="286" customWidth="1"/>
    <col min="2826" max="2826" width="2.5703125" style="286" bestFit="1" customWidth="1"/>
    <col min="2827" max="2827" width="9.140625" style="286"/>
    <col min="2828" max="2828" width="9" style="286" customWidth="1"/>
    <col min="2829" max="3068" width="9.140625" style="286"/>
    <col min="3069" max="3069" width="5.5703125" style="286" customWidth="1"/>
    <col min="3070" max="3070" width="44.7109375" style="286" customWidth="1"/>
    <col min="3071" max="3071" width="6.5703125" style="286" customWidth="1"/>
    <col min="3072" max="3072" width="7.5703125" style="286" customWidth="1"/>
    <col min="3073" max="3073" width="3" style="286" customWidth="1"/>
    <col min="3074" max="3074" width="20" style="286" customWidth="1"/>
    <col min="3075" max="3075" width="20.42578125" style="286" customWidth="1"/>
    <col min="3076" max="3076" width="19.42578125" style="286" customWidth="1"/>
    <col min="3077" max="3077" width="11" style="286" customWidth="1"/>
    <col min="3078" max="3078" width="10.140625" style="286" customWidth="1"/>
    <col min="3079" max="3079" width="9.140625" style="286"/>
    <col min="3080" max="3080" width="16.7109375" style="286" customWidth="1"/>
    <col min="3081" max="3081" width="9.85546875" style="286" customWidth="1"/>
    <col min="3082" max="3082" width="2.5703125" style="286" bestFit="1" customWidth="1"/>
    <col min="3083" max="3083" width="9.140625" style="286"/>
    <col min="3084" max="3084" width="9" style="286" customWidth="1"/>
    <col min="3085" max="3324" width="9.140625" style="286"/>
    <col min="3325" max="3325" width="5.5703125" style="286" customWidth="1"/>
    <col min="3326" max="3326" width="44.7109375" style="286" customWidth="1"/>
    <col min="3327" max="3327" width="6.5703125" style="286" customWidth="1"/>
    <col min="3328" max="3328" width="7.5703125" style="286" customWidth="1"/>
    <col min="3329" max="3329" width="3" style="286" customWidth="1"/>
    <col min="3330" max="3330" width="20" style="286" customWidth="1"/>
    <col min="3331" max="3331" width="20.42578125" style="286" customWidth="1"/>
    <col min="3332" max="3332" width="19.42578125" style="286" customWidth="1"/>
    <col min="3333" max="3333" width="11" style="286" customWidth="1"/>
    <col min="3334" max="3334" width="10.140625" style="286" customWidth="1"/>
    <col min="3335" max="3335" width="9.140625" style="286"/>
    <col min="3336" max="3336" width="16.7109375" style="286" customWidth="1"/>
    <col min="3337" max="3337" width="9.85546875" style="286" customWidth="1"/>
    <col min="3338" max="3338" width="2.5703125" style="286" bestFit="1" customWidth="1"/>
    <col min="3339" max="3339" width="9.140625" style="286"/>
    <col min="3340" max="3340" width="9" style="286" customWidth="1"/>
    <col min="3341" max="3580" width="9.140625" style="286"/>
    <col min="3581" max="3581" width="5.5703125" style="286" customWidth="1"/>
    <col min="3582" max="3582" width="44.7109375" style="286" customWidth="1"/>
    <col min="3583" max="3583" width="6.5703125" style="286" customWidth="1"/>
    <col min="3584" max="3584" width="7.5703125" style="286" customWidth="1"/>
    <col min="3585" max="3585" width="3" style="286" customWidth="1"/>
    <col min="3586" max="3586" width="20" style="286" customWidth="1"/>
    <col min="3587" max="3587" width="20.42578125" style="286" customWidth="1"/>
    <col min="3588" max="3588" width="19.42578125" style="286" customWidth="1"/>
    <col min="3589" max="3589" width="11" style="286" customWidth="1"/>
    <col min="3590" max="3590" width="10.140625" style="286" customWidth="1"/>
    <col min="3591" max="3591" width="9.140625" style="286"/>
    <col min="3592" max="3592" width="16.7109375" style="286" customWidth="1"/>
    <col min="3593" max="3593" width="9.85546875" style="286" customWidth="1"/>
    <col min="3594" max="3594" width="2.5703125" style="286" bestFit="1" customWidth="1"/>
    <col min="3595" max="3595" width="9.140625" style="286"/>
    <col min="3596" max="3596" width="9" style="286" customWidth="1"/>
    <col min="3597" max="3836" width="9.140625" style="286"/>
    <col min="3837" max="3837" width="5.5703125" style="286" customWidth="1"/>
    <col min="3838" max="3838" width="44.7109375" style="286" customWidth="1"/>
    <col min="3839" max="3839" width="6.5703125" style="286" customWidth="1"/>
    <col min="3840" max="3840" width="7.5703125" style="286" customWidth="1"/>
    <col min="3841" max="3841" width="3" style="286" customWidth="1"/>
    <col min="3842" max="3842" width="20" style="286" customWidth="1"/>
    <col min="3843" max="3843" width="20.42578125" style="286" customWidth="1"/>
    <col min="3844" max="3844" width="19.42578125" style="286" customWidth="1"/>
    <col min="3845" max="3845" width="11" style="286" customWidth="1"/>
    <col min="3846" max="3846" width="10.140625" style="286" customWidth="1"/>
    <col min="3847" max="3847" width="9.140625" style="286"/>
    <col min="3848" max="3848" width="16.7109375" style="286" customWidth="1"/>
    <col min="3849" max="3849" width="9.85546875" style="286" customWidth="1"/>
    <col min="3850" max="3850" width="2.5703125" style="286" bestFit="1" customWidth="1"/>
    <col min="3851" max="3851" width="9.140625" style="286"/>
    <col min="3852" max="3852" width="9" style="286" customWidth="1"/>
    <col min="3853" max="4092" width="9.140625" style="286"/>
    <col min="4093" max="4093" width="5.5703125" style="286" customWidth="1"/>
    <col min="4094" max="4094" width="44.7109375" style="286" customWidth="1"/>
    <col min="4095" max="4095" width="6.5703125" style="286" customWidth="1"/>
    <col min="4096" max="4096" width="7.5703125" style="286" customWidth="1"/>
    <col min="4097" max="4097" width="3" style="286" customWidth="1"/>
    <col min="4098" max="4098" width="20" style="286" customWidth="1"/>
    <col min="4099" max="4099" width="20.42578125" style="286" customWidth="1"/>
    <col min="4100" max="4100" width="19.42578125" style="286" customWidth="1"/>
    <col min="4101" max="4101" width="11" style="286" customWidth="1"/>
    <col min="4102" max="4102" width="10.140625" style="286" customWidth="1"/>
    <col min="4103" max="4103" width="9.140625" style="286"/>
    <col min="4104" max="4104" width="16.7109375" style="286" customWidth="1"/>
    <col min="4105" max="4105" width="9.85546875" style="286" customWidth="1"/>
    <col min="4106" max="4106" width="2.5703125" style="286" bestFit="1" customWidth="1"/>
    <col min="4107" max="4107" width="9.140625" style="286"/>
    <col min="4108" max="4108" width="9" style="286" customWidth="1"/>
    <col min="4109" max="4348" width="9.140625" style="286"/>
    <col min="4349" max="4349" width="5.5703125" style="286" customWidth="1"/>
    <col min="4350" max="4350" width="44.7109375" style="286" customWidth="1"/>
    <col min="4351" max="4351" width="6.5703125" style="286" customWidth="1"/>
    <col min="4352" max="4352" width="7.5703125" style="286" customWidth="1"/>
    <col min="4353" max="4353" width="3" style="286" customWidth="1"/>
    <col min="4354" max="4354" width="20" style="286" customWidth="1"/>
    <col min="4355" max="4355" width="20.42578125" style="286" customWidth="1"/>
    <col min="4356" max="4356" width="19.42578125" style="286" customWidth="1"/>
    <col min="4357" max="4357" width="11" style="286" customWidth="1"/>
    <col min="4358" max="4358" width="10.140625" style="286" customWidth="1"/>
    <col min="4359" max="4359" width="9.140625" style="286"/>
    <col min="4360" max="4360" width="16.7109375" style="286" customWidth="1"/>
    <col min="4361" max="4361" width="9.85546875" style="286" customWidth="1"/>
    <col min="4362" max="4362" width="2.5703125" style="286" bestFit="1" customWidth="1"/>
    <col min="4363" max="4363" width="9.140625" style="286"/>
    <col min="4364" max="4364" width="9" style="286" customWidth="1"/>
    <col min="4365" max="4604" width="9.140625" style="286"/>
    <col min="4605" max="4605" width="5.5703125" style="286" customWidth="1"/>
    <col min="4606" max="4606" width="44.7109375" style="286" customWidth="1"/>
    <col min="4607" max="4607" width="6.5703125" style="286" customWidth="1"/>
    <col min="4608" max="4608" width="7.5703125" style="286" customWidth="1"/>
    <col min="4609" max="4609" width="3" style="286" customWidth="1"/>
    <col min="4610" max="4610" width="20" style="286" customWidth="1"/>
    <col min="4611" max="4611" width="20.42578125" style="286" customWidth="1"/>
    <col min="4612" max="4612" width="19.42578125" style="286" customWidth="1"/>
    <col min="4613" max="4613" width="11" style="286" customWidth="1"/>
    <col min="4614" max="4614" width="10.140625" style="286" customWidth="1"/>
    <col min="4615" max="4615" width="9.140625" style="286"/>
    <col min="4616" max="4616" width="16.7109375" style="286" customWidth="1"/>
    <col min="4617" max="4617" width="9.85546875" style="286" customWidth="1"/>
    <col min="4618" max="4618" width="2.5703125" style="286" bestFit="1" customWidth="1"/>
    <col min="4619" max="4619" width="9.140625" style="286"/>
    <col min="4620" max="4620" width="9" style="286" customWidth="1"/>
    <col min="4621" max="4860" width="9.140625" style="286"/>
    <col min="4861" max="4861" width="5.5703125" style="286" customWidth="1"/>
    <col min="4862" max="4862" width="44.7109375" style="286" customWidth="1"/>
    <col min="4863" max="4863" width="6.5703125" style="286" customWidth="1"/>
    <col min="4864" max="4864" width="7.5703125" style="286" customWidth="1"/>
    <col min="4865" max="4865" width="3" style="286" customWidth="1"/>
    <col min="4866" max="4866" width="20" style="286" customWidth="1"/>
    <col min="4867" max="4867" width="20.42578125" style="286" customWidth="1"/>
    <col min="4868" max="4868" width="19.42578125" style="286" customWidth="1"/>
    <col min="4869" max="4869" width="11" style="286" customWidth="1"/>
    <col min="4870" max="4870" width="10.140625" style="286" customWidth="1"/>
    <col min="4871" max="4871" width="9.140625" style="286"/>
    <col min="4872" max="4872" width="16.7109375" style="286" customWidth="1"/>
    <col min="4873" max="4873" width="9.85546875" style="286" customWidth="1"/>
    <col min="4874" max="4874" width="2.5703125" style="286" bestFit="1" customWidth="1"/>
    <col min="4875" max="4875" width="9.140625" style="286"/>
    <col min="4876" max="4876" width="9" style="286" customWidth="1"/>
    <col min="4877" max="5116" width="9.140625" style="286"/>
    <col min="5117" max="5117" width="5.5703125" style="286" customWidth="1"/>
    <col min="5118" max="5118" width="44.7109375" style="286" customWidth="1"/>
    <col min="5119" max="5119" width="6.5703125" style="286" customWidth="1"/>
    <col min="5120" max="5120" width="7.5703125" style="286" customWidth="1"/>
    <col min="5121" max="5121" width="3" style="286" customWidth="1"/>
    <col min="5122" max="5122" width="20" style="286" customWidth="1"/>
    <col min="5123" max="5123" width="20.42578125" style="286" customWidth="1"/>
    <col min="5124" max="5124" width="19.42578125" style="286" customWidth="1"/>
    <col min="5125" max="5125" width="11" style="286" customWidth="1"/>
    <col min="5126" max="5126" width="10.140625" style="286" customWidth="1"/>
    <col min="5127" max="5127" width="9.140625" style="286"/>
    <col min="5128" max="5128" width="16.7109375" style="286" customWidth="1"/>
    <col min="5129" max="5129" width="9.85546875" style="286" customWidth="1"/>
    <col min="5130" max="5130" width="2.5703125" style="286" bestFit="1" customWidth="1"/>
    <col min="5131" max="5131" width="9.140625" style="286"/>
    <col min="5132" max="5132" width="9" style="286" customWidth="1"/>
    <col min="5133" max="5372" width="9.140625" style="286"/>
    <col min="5373" max="5373" width="5.5703125" style="286" customWidth="1"/>
    <col min="5374" max="5374" width="44.7109375" style="286" customWidth="1"/>
    <col min="5375" max="5375" width="6.5703125" style="286" customWidth="1"/>
    <col min="5376" max="5376" width="7.5703125" style="286" customWidth="1"/>
    <col min="5377" max="5377" width="3" style="286" customWidth="1"/>
    <col min="5378" max="5378" width="20" style="286" customWidth="1"/>
    <col min="5379" max="5379" width="20.42578125" style="286" customWidth="1"/>
    <col min="5380" max="5380" width="19.42578125" style="286" customWidth="1"/>
    <col min="5381" max="5381" width="11" style="286" customWidth="1"/>
    <col min="5382" max="5382" width="10.140625" style="286" customWidth="1"/>
    <col min="5383" max="5383" width="9.140625" style="286"/>
    <col min="5384" max="5384" width="16.7109375" style="286" customWidth="1"/>
    <col min="5385" max="5385" width="9.85546875" style="286" customWidth="1"/>
    <col min="5386" max="5386" width="2.5703125" style="286" bestFit="1" customWidth="1"/>
    <col min="5387" max="5387" width="9.140625" style="286"/>
    <col min="5388" max="5388" width="9" style="286" customWidth="1"/>
    <col min="5389" max="5628" width="9.140625" style="286"/>
    <col min="5629" max="5629" width="5.5703125" style="286" customWidth="1"/>
    <col min="5630" max="5630" width="44.7109375" style="286" customWidth="1"/>
    <col min="5631" max="5631" width="6.5703125" style="286" customWidth="1"/>
    <col min="5632" max="5632" width="7.5703125" style="286" customWidth="1"/>
    <col min="5633" max="5633" width="3" style="286" customWidth="1"/>
    <col min="5634" max="5634" width="20" style="286" customWidth="1"/>
    <col min="5635" max="5635" width="20.42578125" style="286" customWidth="1"/>
    <col min="5636" max="5636" width="19.42578125" style="286" customWidth="1"/>
    <col min="5637" max="5637" width="11" style="286" customWidth="1"/>
    <col min="5638" max="5638" width="10.140625" style="286" customWidth="1"/>
    <col min="5639" max="5639" width="9.140625" style="286"/>
    <col min="5640" max="5640" width="16.7109375" style="286" customWidth="1"/>
    <col min="5641" max="5641" width="9.85546875" style="286" customWidth="1"/>
    <col min="5642" max="5642" width="2.5703125" style="286" bestFit="1" customWidth="1"/>
    <col min="5643" max="5643" width="9.140625" style="286"/>
    <col min="5644" max="5644" width="9" style="286" customWidth="1"/>
    <col min="5645" max="5884" width="9.140625" style="286"/>
    <col min="5885" max="5885" width="5.5703125" style="286" customWidth="1"/>
    <col min="5886" max="5886" width="44.7109375" style="286" customWidth="1"/>
    <col min="5887" max="5887" width="6.5703125" style="286" customWidth="1"/>
    <col min="5888" max="5888" width="7.5703125" style="286" customWidth="1"/>
    <col min="5889" max="5889" width="3" style="286" customWidth="1"/>
    <col min="5890" max="5890" width="20" style="286" customWidth="1"/>
    <col min="5891" max="5891" width="20.42578125" style="286" customWidth="1"/>
    <col min="5892" max="5892" width="19.42578125" style="286" customWidth="1"/>
    <col min="5893" max="5893" width="11" style="286" customWidth="1"/>
    <col min="5894" max="5894" width="10.140625" style="286" customWidth="1"/>
    <col min="5895" max="5895" width="9.140625" style="286"/>
    <col min="5896" max="5896" width="16.7109375" style="286" customWidth="1"/>
    <col min="5897" max="5897" width="9.85546875" style="286" customWidth="1"/>
    <col min="5898" max="5898" width="2.5703125" style="286" bestFit="1" customWidth="1"/>
    <col min="5899" max="5899" width="9.140625" style="286"/>
    <col min="5900" max="5900" width="9" style="286" customWidth="1"/>
    <col min="5901" max="6140" width="9.140625" style="286"/>
    <col min="6141" max="6141" width="5.5703125" style="286" customWidth="1"/>
    <col min="6142" max="6142" width="44.7109375" style="286" customWidth="1"/>
    <col min="6143" max="6143" width="6.5703125" style="286" customWidth="1"/>
    <col min="6144" max="6144" width="7.5703125" style="286" customWidth="1"/>
    <col min="6145" max="6145" width="3" style="286" customWidth="1"/>
    <col min="6146" max="6146" width="20" style="286" customWidth="1"/>
    <col min="6147" max="6147" width="20.42578125" style="286" customWidth="1"/>
    <col min="6148" max="6148" width="19.42578125" style="286" customWidth="1"/>
    <col min="6149" max="6149" width="11" style="286" customWidth="1"/>
    <col min="6150" max="6150" width="10.140625" style="286" customWidth="1"/>
    <col min="6151" max="6151" width="9.140625" style="286"/>
    <col min="6152" max="6152" width="16.7109375" style="286" customWidth="1"/>
    <col min="6153" max="6153" width="9.85546875" style="286" customWidth="1"/>
    <col min="6154" max="6154" width="2.5703125" style="286" bestFit="1" customWidth="1"/>
    <col min="6155" max="6155" width="9.140625" style="286"/>
    <col min="6156" max="6156" width="9" style="286" customWidth="1"/>
    <col min="6157" max="6396" width="9.140625" style="286"/>
    <col min="6397" max="6397" width="5.5703125" style="286" customWidth="1"/>
    <col min="6398" max="6398" width="44.7109375" style="286" customWidth="1"/>
    <col min="6399" max="6399" width="6.5703125" style="286" customWidth="1"/>
    <col min="6400" max="6400" width="7.5703125" style="286" customWidth="1"/>
    <col min="6401" max="6401" width="3" style="286" customWidth="1"/>
    <col min="6402" max="6402" width="20" style="286" customWidth="1"/>
    <col min="6403" max="6403" width="20.42578125" style="286" customWidth="1"/>
    <col min="6404" max="6404" width="19.42578125" style="286" customWidth="1"/>
    <col min="6405" max="6405" width="11" style="286" customWidth="1"/>
    <col min="6406" max="6406" width="10.140625" style="286" customWidth="1"/>
    <col min="6407" max="6407" width="9.140625" style="286"/>
    <col min="6408" max="6408" width="16.7109375" style="286" customWidth="1"/>
    <col min="6409" max="6409" width="9.85546875" style="286" customWidth="1"/>
    <col min="6410" max="6410" width="2.5703125" style="286" bestFit="1" customWidth="1"/>
    <col min="6411" max="6411" width="9.140625" style="286"/>
    <col min="6412" max="6412" width="9" style="286" customWidth="1"/>
    <col min="6413" max="6652" width="9.140625" style="286"/>
    <col min="6653" max="6653" width="5.5703125" style="286" customWidth="1"/>
    <col min="6654" max="6654" width="44.7109375" style="286" customWidth="1"/>
    <col min="6655" max="6655" width="6.5703125" style="286" customWidth="1"/>
    <col min="6656" max="6656" width="7.5703125" style="286" customWidth="1"/>
    <col min="6657" max="6657" width="3" style="286" customWidth="1"/>
    <col min="6658" max="6658" width="20" style="286" customWidth="1"/>
    <col min="6659" max="6659" width="20.42578125" style="286" customWidth="1"/>
    <col min="6660" max="6660" width="19.42578125" style="286" customWidth="1"/>
    <col min="6661" max="6661" width="11" style="286" customWidth="1"/>
    <col min="6662" max="6662" width="10.140625" style="286" customWidth="1"/>
    <col min="6663" max="6663" width="9.140625" style="286"/>
    <col min="6664" max="6664" width="16.7109375" style="286" customWidth="1"/>
    <col min="6665" max="6665" width="9.85546875" style="286" customWidth="1"/>
    <col min="6666" max="6666" width="2.5703125" style="286" bestFit="1" customWidth="1"/>
    <col min="6667" max="6667" width="9.140625" style="286"/>
    <col min="6668" max="6668" width="9" style="286" customWidth="1"/>
    <col min="6669" max="6908" width="9.140625" style="286"/>
    <col min="6909" max="6909" width="5.5703125" style="286" customWidth="1"/>
    <col min="6910" max="6910" width="44.7109375" style="286" customWidth="1"/>
    <col min="6911" max="6911" width="6.5703125" style="286" customWidth="1"/>
    <col min="6912" max="6912" width="7.5703125" style="286" customWidth="1"/>
    <col min="6913" max="6913" width="3" style="286" customWidth="1"/>
    <col min="6914" max="6914" width="20" style="286" customWidth="1"/>
    <col min="6915" max="6915" width="20.42578125" style="286" customWidth="1"/>
    <col min="6916" max="6916" width="19.42578125" style="286" customWidth="1"/>
    <col min="6917" max="6917" width="11" style="286" customWidth="1"/>
    <col min="6918" max="6918" width="10.140625" style="286" customWidth="1"/>
    <col min="6919" max="6919" width="9.140625" style="286"/>
    <col min="6920" max="6920" width="16.7109375" style="286" customWidth="1"/>
    <col min="6921" max="6921" width="9.85546875" style="286" customWidth="1"/>
    <col min="6922" max="6922" width="2.5703125" style="286" bestFit="1" customWidth="1"/>
    <col min="6923" max="6923" width="9.140625" style="286"/>
    <col min="6924" max="6924" width="9" style="286" customWidth="1"/>
    <col min="6925" max="7164" width="9.140625" style="286"/>
    <col min="7165" max="7165" width="5.5703125" style="286" customWidth="1"/>
    <col min="7166" max="7166" width="44.7109375" style="286" customWidth="1"/>
    <col min="7167" max="7167" width="6.5703125" style="286" customWidth="1"/>
    <col min="7168" max="7168" width="7.5703125" style="286" customWidth="1"/>
    <col min="7169" max="7169" width="3" style="286" customWidth="1"/>
    <col min="7170" max="7170" width="20" style="286" customWidth="1"/>
    <col min="7171" max="7171" width="20.42578125" style="286" customWidth="1"/>
    <col min="7172" max="7172" width="19.42578125" style="286" customWidth="1"/>
    <col min="7173" max="7173" width="11" style="286" customWidth="1"/>
    <col min="7174" max="7174" width="10.140625" style="286" customWidth="1"/>
    <col min="7175" max="7175" width="9.140625" style="286"/>
    <col min="7176" max="7176" width="16.7109375" style="286" customWidth="1"/>
    <col min="7177" max="7177" width="9.85546875" style="286" customWidth="1"/>
    <col min="7178" max="7178" width="2.5703125" style="286" bestFit="1" customWidth="1"/>
    <col min="7179" max="7179" width="9.140625" style="286"/>
    <col min="7180" max="7180" width="9" style="286" customWidth="1"/>
    <col min="7181" max="7420" width="9.140625" style="286"/>
    <col min="7421" max="7421" width="5.5703125" style="286" customWidth="1"/>
    <col min="7422" max="7422" width="44.7109375" style="286" customWidth="1"/>
    <col min="7423" max="7423" width="6.5703125" style="286" customWidth="1"/>
    <col min="7424" max="7424" width="7.5703125" style="286" customWidth="1"/>
    <col min="7425" max="7425" width="3" style="286" customWidth="1"/>
    <col min="7426" max="7426" width="20" style="286" customWidth="1"/>
    <col min="7427" max="7427" width="20.42578125" style="286" customWidth="1"/>
    <col min="7428" max="7428" width="19.42578125" style="286" customWidth="1"/>
    <col min="7429" max="7429" width="11" style="286" customWidth="1"/>
    <col min="7430" max="7430" width="10.140625" style="286" customWidth="1"/>
    <col min="7431" max="7431" width="9.140625" style="286"/>
    <col min="7432" max="7432" width="16.7109375" style="286" customWidth="1"/>
    <col min="7433" max="7433" width="9.85546875" style="286" customWidth="1"/>
    <col min="7434" max="7434" width="2.5703125" style="286" bestFit="1" customWidth="1"/>
    <col min="7435" max="7435" width="9.140625" style="286"/>
    <col min="7436" max="7436" width="9" style="286" customWidth="1"/>
    <col min="7437" max="7676" width="9.140625" style="286"/>
    <col min="7677" max="7677" width="5.5703125" style="286" customWidth="1"/>
    <col min="7678" max="7678" width="44.7109375" style="286" customWidth="1"/>
    <col min="7679" max="7679" width="6.5703125" style="286" customWidth="1"/>
    <col min="7680" max="7680" width="7.5703125" style="286" customWidth="1"/>
    <col min="7681" max="7681" width="3" style="286" customWidth="1"/>
    <col min="7682" max="7682" width="20" style="286" customWidth="1"/>
    <col min="7683" max="7683" width="20.42578125" style="286" customWidth="1"/>
    <col min="7684" max="7684" width="19.42578125" style="286" customWidth="1"/>
    <col min="7685" max="7685" width="11" style="286" customWidth="1"/>
    <col min="7686" max="7686" width="10.140625" style="286" customWidth="1"/>
    <col min="7687" max="7687" width="9.140625" style="286"/>
    <col min="7688" max="7688" width="16.7109375" style="286" customWidth="1"/>
    <col min="7689" max="7689" width="9.85546875" style="286" customWidth="1"/>
    <col min="7690" max="7690" width="2.5703125" style="286" bestFit="1" customWidth="1"/>
    <col min="7691" max="7691" width="9.140625" style="286"/>
    <col min="7692" max="7692" width="9" style="286" customWidth="1"/>
    <col min="7693" max="7932" width="9.140625" style="286"/>
    <col min="7933" max="7933" width="5.5703125" style="286" customWidth="1"/>
    <col min="7934" max="7934" width="44.7109375" style="286" customWidth="1"/>
    <col min="7935" max="7935" width="6.5703125" style="286" customWidth="1"/>
    <col min="7936" max="7936" width="7.5703125" style="286" customWidth="1"/>
    <col min="7937" max="7937" width="3" style="286" customWidth="1"/>
    <col min="7938" max="7938" width="20" style="286" customWidth="1"/>
    <col min="7939" max="7939" width="20.42578125" style="286" customWidth="1"/>
    <col min="7940" max="7940" width="19.42578125" style="286" customWidth="1"/>
    <col min="7941" max="7941" width="11" style="286" customWidth="1"/>
    <col min="7942" max="7942" width="10.140625" style="286" customWidth="1"/>
    <col min="7943" max="7943" width="9.140625" style="286"/>
    <col min="7944" max="7944" width="16.7109375" style="286" customWidth="1"/>
    <col min="7945" max="7945" width="9.85546875" style="286" customWidth="1"/>
    <col min="7946" max="7946" width="2.5703125" style="286" bestFit="1" customWidth="1"/>
    <col min="7947" max="7947" width="9.140625" style="286"/>
    <col min="7948" max="7948" width="9" style="286" customWidth="1"/>
    <col min="7949" max="8188" width="9.140625" style="286"/>
    <col min="8189" max="8189" width="5.5703125" style="286" customWidth="1"/>
    <col min="8190" max="8190" width="44.7109375" style="286" customWidth="1"/>
    <col min="8191" max="8191" width="6.5703125" style="286" customWidth="1"/>
    <col min="8192" max="8192" width="7.5703125" style="286" customWidth="1"/>
    <col min="8193" max="8193" width="3" style="286" customWidth="1"/>
    <col min="8194" max="8194" width="20" style="286" customWidth="1"/>
    <col min="8195" max="8195" width="20.42578125" style="286" customWidth="1"/>
    <col min="8196" max="8196" width="19.42578125" style="286" customWidth="1"/>
    <col min="8197" max="8197" width="11" style="286" customWidth="1"/>
    <col min="8198" max="8198" width="10.140625" style="286" customWidth="1"/>
    <col min="8199" max="8199" width="9.140625" style="286"/>
    <col min="8200" max="8200" width="16.7109375" style="286" customWidth="1"/>
    <col min="8201" max="8201" width="9.85546875" style="286" customWidth="1"/>
    <col min="8202" max="8202" width="2.5703125" style="286" bestFit="1" customWidth="1"/>
    <col min="8203" max="8203" width="9.140625" style="286"/>
    <col min="8204" max="8204" width="9" style="286" customWidth="1"/>
    <col min="8205" max="8444" width="9.140625" style="286"/>
    <col min="8445" max="8445" width="5.5703125" style="286" customWidth="1"/>
    <col min="8446" max="8446" width="44.7109375" style="286" customWidth="1"/>
    <col min="8447" max="8447" width="6.5703125" style="286" customWidth="1"/>
    <col min="8448" max="8448" width="7.5703125" style="286" customWidth="1"/>
    <col min="8449" max="8449" width="3" style="286" customWidth="1"/>
    <col min="8450" max="8450" width="20" style="286" customWidth="1"/>
    <col min="8451" max="8451" width="20.42578125" style="286" customWidth="1"/>
    <col min="8452" max="8452" width="19.42578125" style="286" customWidth="1"/>
    <col min="8453" max="8453" width="11" style="286" customWidth="1"/>
    <col min="8454" max="8454" width="10.140625" style="286" customWidth="1"/>
    <col min="8455" max="8455" width="9.140625" style="286"/>
    <col min="8456" max="8456" width="16.7109375" style="286" customWidth="1"/>
    <col min="8457" max="8457" width="9.85546875" style="286" customWidth="1"/>
    <col min="8458" max="8458" width="2.5703125" style="286" bestFit="1" customWidth="1"/>
    <col min="8459" max="8459" width="9.140625" style="286"/>
    <col min="8460" max="8460" width="9" style="286" customWidth="1"/>
    <col min="8461" max="8700" width="9.140625" style="286"/>
    <col min="8701" max="8701" width="5.5703125" style="286" customWidth="1"/>
    <col min="8702" max="8702" width="44.7109375" style="286" customWidth="1"/>
    <col min="8703" max="8703" width="6.5703125" style="286" customWidth="1"/>
    <col min="8704" max="8704" width="7.5703125" style="286" customWidth="1"/>
    <col min="8705" max="8705" width="3" style="286" customWidth="1"/>
    <col min="8706" max="8706" width="20" style="286" customWidth="1"/>
    <col min="8707" max="8707" width="20.42578125" style="286" customWidth="1"/>
    <col min="8708" max="8708" width="19.42578125" style="286" customWidth="1"/>
    <col min="8709" max="8709" width="11" style="286" customWidth="1"/>
    <col min="8710" max="8710" width="10.140625" style="286" customWidth="1"/>
    <col min="8711" max="8711" width="9.140625" style="286"/>
    <col min="8712" max="8712" width="16.7109375" style="286" customWidth="1"/>
    <col min="8713" max="8713" width="9.85546875" style="286" customWidth="1"/>
    <col min="8714" max="8714" width="2.5703125" style="286" bestFit="1" customWidth="1"/>
    <col min="8715" max="8715" width="9.140625" style="286"/>
    <col min="8716" max="8716" width="9" style="286" customWidth="1"/>
    <col min="8717" max="8956" width="9.140625" style="286"/>
    <col min="8957" max="8957" width="5.5703125" style="286" customWidth="1"/>
    <col min="8958" max="8958" width="44.7109375" style="286" customWidth="1"/>
    <col min="8959" max="8959" width="6.5703125" style="286" customWidth="1"/>
    <col min="8960" max="8960" width="7.5703125" style="286" customWidth="1"/>
    <col min="8961" max="8961" width="3" style="286" customWidth="1"/>
    <col min="8962" max="8962" width="20" style="286" customWidth="1"/>
    <col min="8963" max="8963" width="20.42578125" style="286" customWidth="1"/>
    <col min="8964" max="8964" width="19.42578125" style="286" customWidth="1"/>
    <col min="8965" max="8965" width="11" style="286" customWidth="1"/>
    <col min="8966" max="8966" width="10.140625" style="286" customWidth="1"/>
    <col min="8967" max="8967" width="9.140625" style="286"/>
    <col min="8968" max="8968" width="16.7109375" style="286" customWidth="1"/>
    <col min="8969" max="8969" width="9.85546875" style="286" customWidth="1"/>
    <col min="8970" max="8970" width="2.5703125" style="286" bestFit="1" customWidth="1"/>
    <col min="8971" max="8971" width="9.140625" style="286"/>
    <col min="8972" max="8972" width="9" style="286" customWidth="1"/>
    <col min="8973" max="9212" width="9.140625" style="286"/>
    <col min="9213" max="9213" width="5.5703125" style="286" customWidth="1"/>
    <col min="9214" max="9214" width="44.7109375" style="286" customWidth="1"/>
    <col min="9215" max="9215" width="6.5703125" style="286" customWidth="1"/>
    <col min="9216" max="9216" width="7.5703125" style="286" customWidth="1"/>
    <col min="9217" max="9217" width="3" style="286" customWidth="1"/>
    <col min="9218" max="9218" width="20" style="286" customWidth="1"/>
    <col min="9219" max="9219" width="20.42578125" style="286" customWidth="1"/>
    <col min="9220" max="9220" width="19.42578125" style="286" customWidth="1"/>
    <col min="9221" max="9221" width="11" style="286" customWidth="1"/>
    <col min="9222" max="9222" width="10.140625" style="286" customWidth="1"/>
    <col min="9223" max="9223" width="9.140625" style="286"/>
    <col min="9224" max="9224" width="16.7109375" style="286" customWidth="1"/>
    <col min="9225" max="9225" width="9.85546875" style="286" customWidth="1"/>
    <col min="9226" max="9226" width="2.5703125" style="286" bestFit="1" customWidth="1"/>
    <col min="9227" max="9227" width="9.140625" style="286"/>
    <col min="9228" max="9228" width="9" style="286" customWidth="1"/>
    <col min="9229" max="9468" width="9.140625" style="286"/>
    <col min="9469" max="9469" width="5.5703125" style="286" customWidth="1"/>
    <col min="9470" max="9470" width="44.7109375" style="286" customWidth="1"/>
    <col min="9471" max="9471" width="6.5703125" style="286" customWidth="1"/>
    <col min="9472" max="9472" width="7.5703125" style="286" customWidth="1"/>
    <col min="9473" max="9473" width="3" style="286" customWidth="1"/>
    <col min="9474" max="9474" width="20" style="286" customWidth="1"/>
    <col min="9475" max="9475" width="20.42578125" style="286" customWidth="1"/>
    <col min="9476" max="9476" width="19.42578125" style="286" customWidth="1"/>
    <col min="9477" max="9477" width="11" style="286" customWidth="1"/>
    <col min="9478" max="9478" width="10.140625" style="286" customWidth="1"/>
    <col min="9479" max="9479" width="9.140625" style="286"/>
    <col min="9480" max="9480" width="16.7109375" style="286" customWidth="1"/>
    <col min="9481" max="9481" width="9.85546875" style="286" customWidth="1"/>
    <col min="9482" max="9482" width="2.5703125" style="286" bestFit="1" customWidth="1"/>
    <col min="9483" max="9483" width="9.140625" style="286"/>
    <col min="9484" max="9484" width="9" style="286" customWidth="1"/>
    <col min="9485" max="9724" width="9.140625" style="286"/>
    <col min="9725" max="9725" width="5.5703125" style="286" customWidth="1"/>
    <col min="9726" max="9726" width="44.7109375" style="286" customWidth="1"/>
    <col min="9727" max="9727" width="6.5703125" style="286" customWidth="1"/>
    <col min="9728" max="9728" width="7.5703125" style="286" customWidth="1"/>
    <col min="9729" max="9729" width="3" style="286" customWidth="1"/>
    <col min="9730" max="9730" width="20" style="286" customWidth="1"/>
    <col min="9731" max="9731" width="20.42578125" style="286" customWidth="1"/>
    <col min="9732" max="9732" width="19.42578125" style="286" customWidth="1"/>
    <col min="9733" max="9733" width="11" style="286" customWidth="1"/>
    <col min="9734" max="9734" width="10.140625" style="286" customWidth="1"/>
    <col min="9735" max="9735" width="9.140625" style="286"/>
    <col min="9736" max="9736" width="16.7109375" style="286" customWidth="1"/>
    <col min="9737" max="9737" width="9.85546875" style="286" customWidth="1"/>
    <col min="9738" max="9738" width="2.5703125" style="286" bestFit="1" customWidth="1"/>
    <col min="9739" max="9739" width="9.140625" style="286"/>
    <col min="9740" max="9740" width="9" style="286" customWidth="1"/>
    <col min="9741" max="9980" width="9.140625" style="286"/>
    <col min="9981" max="9981" width="5.5703125" style="286" customWidth="1"/>
    <col min="9982" max="9982" width="44.7109375" style="286" customWidth="1"/>
    <col min="9983" max="9983" width="6.5703125" style="286" customWidth="1"/>
    <col min="9984" max="9984" width="7.5703125" style="286" customWidth="1"/>
    <col min="9985" max="9985" width="3" style="286" customWidth="1"/>
    <col min="9986" max="9986" width="20" style="286" customWidth="1"/>
    <col min="9987" max="9987" width="20.42578125" style="286" customWidth="1"/>
    <col min="9988" max="9988" width="19.42578125" style="286" customWidth="1"/>
    <col min="9989" max="9989" width="11" style="286" customWidth="1"/>
    <col min="9990" max="9990" width="10.140625" style="286" customWidth="1"/>
    <col min="9991" max="9991" width="9.140625" style="286"/>
    <col min="9992" max="9992" width="16.7109375" style="286" customWidth="1"/>
    <col min="9993" max="9993" width="9.85546875" style="286" customWidth="1"/>
    <col min="9994" max="9994" width="2.5703125" style="286" bestFit="1" customWidth="1"/>
    <col min="9995" max="9995" width="9.140625" style="286"/>
    <col min="9996" max="9996" width="9" style="286" customWidth="1"/>
    <col min="9997" max="10236" width="9.140625" style="286"/>
    <col min="10237" max="10237" width="5.5703125" style="286" customWidth="1"/>
    <col min="10238" max="10238" width="44.7109375" style="286" customWidth="1"/>
    <col min="10239" max="10239" width="6.5703125" style="286" customWidth="1"/>
    <col min="10240" max="10240" width="7.5703125" style="286" customWidth="1"/>
    <col min="10241" max="10241" width="3" style="286" customWidth="1"/>
    <col min="10242" max="10242" width="20" style="286" customWidth="1"/>
    <col min="10243" max="10243" width="20.42578125" style="286" customWidth="1"/>
    <col min="10244" max="10244" width="19.42578125" style="286" customWidth="1"/>
    <col min="10245" max="10245" width="11" style="286" customWidth="1"/>
    <col min="10246" max="10246" width="10.140625" style="286" customWidth="1"/>
    <col min="10247" max="10247" width="9.140625" style="286"/>
    <col min="10248" max="10248" width="16.7109375" style="286" customWidth="1"/>
    <col min="10249" max="10249" width="9.85546875" style="286" customWidth="1"/>
    <col min="10250" max="10250" width="2.5703125" style="286" bestFit="1" customWidth="1"/>
    <col min="10251" max="10251" width="9.140625" style="286"/>
    <col min="10252" max="10252" width="9" style="286" customWidth="1"/>
    <col min="10253" max="10492" width="9.140625" style="286"/>
    <col min="10493" max="10493" width="5.5703125" style="286" customWidth="1"/>
    <col min="10494" max="10494" width="44.7109375" style="286" customWidth="1"/>
    <col min="10495" max="10495" width="6.5703125" style="286" customWidth="1"/>
    <col min="10496" max="10496" width="7.5703125" style="286" customWidth="1"/>
    <col min="10497" max="10497" width="3" style="286" customWidth="1"/>
    <col min="10498" max="10498" width="20" style="286" customWidth="1"/>
    <col min="10499" max="10499" width="20.42578125" style="286" customWidth="1"/>
    <col min="10500" max="10500" width="19.42578125" style="286" customWidth="1"/>
    <col min="10501" max="10501" width="11" style="286" customWidth="1"/>
    <col min="10502" max="10502" width="10.140625" style="286" customWidth="1"/>
    <col min="10503" max="10503" width="9.140625" style="286"/>
    <col min="10504" max="10504" width="16.7109375" style="286" customWidth="1"/>
    <col min="10505" max="10505" width="9.85546875" style="286" customWidth="1"/>
    <col min="10506" max="10506" width="2.5703125" style="286" bestFit="1" customWidth="1"/>
    <col min="10507" max="10507" width="9.140625" style="286"/>
    <col min="10508" max="10508" width="9" style="286" customWidth="1"/>
    <col min="10509" max="10748" width="9.140625" style="286"/>
    <col min="10749" max="10749" width="5.5703125" style="286" customWidth="1"/>
    <col min="10750" max="10750" width="44.7109375" style="286" customWidth="1"/>
    <col min="10751" max="10751" width="6.5703125" style="286" customWidth="1"/>
    <col min="10752" max="10752" width="7.5703125" style="286" customWidth="1"/>
    <col min="10753" max="10753" width="3" style="286" customWidth="1"/>
    <col min="10754" max="10754" width="20" style="286" customWidth="1"/>
    <col min="10755" max="10755" width="20.42578125" style="286" customWidth="1"/>
    <col min="10756" max="10756" width="19.42578125" style="286" customWidth="1"/>
    <col min="10757" max="10757" width="11" style="286" customWidth="1"/>
    <col min="10758" max="10758" width="10.140625" style="286" customWidth="1"/>
    <col min="10759" max="10759" width="9.140625" style="286"/>
    <col min="10760" max="10760" width="16.7109375" style="286" customWidth="1"/>
    <col min="10761" max="10761" width="9.85546875" style="286" customWidth="1"/>
    <col min="10762" max="10762" width="2.5703125" style="286" bestFit="1" customWidth="1"/>
    <col min="10763" max="10763" width="9.140625" style="286"/>
    <col min="10764" max="10764" width="9" style="286" customWidth="1"/>
    <col min="10765" max="11004" width="9.140625" style="286"/>
    <col min="11005" max="11005" width="5.5703125" style="286" customWidth="1"/>
    <col min="11006" max="11006" width="44.7109375" style="286" customWidth="1"/>
    <col min="11007" max="11007" width="6.5703125" style="286" customWidth="1"/>
    <col min="11008" max="11008" width="7.5703125" style="286" customWidth="1"/>
    <col min="11009" max="11009" width="3" style="286" customWidth="1"/>
    <col min="11010" max="11010" width="20" style="286" customWidth="1"/>
    <col min="11011" max="11011" width="20.42578125" style="286" customWidth="1"/>
    <col min="11012" max="11012" width="19.42578125" style="286" customWidth="1"/>
    <col min="11013" max="11013" width="11" style="286" customWidth="1"/>
    <col min="11014" max="11014" width="10.140625" style="286" customWidth="1"/>
    <col min="11015" max="11015" width="9.140625" style="286"/>
    <col min="11016" max="11016" width="16.7109375" style="286" customWidth="1"/>
    <col min="11017" max="11017" width="9.85546875" style="286" customWidth="1"/>
    <col min="11018" max="11018" width="2.5703125" style="286" bestFit="1" customWidth="1"/>
    <col min="11019" max="11019" width="9.140625" style="286"/>
    <col min="11020" max="11020" width="9" style="286" customWidth="1"/>
    <col min="11021" max="11260" width="9.140625" style="286"/>
    <col min="11261" max="11261" width="5.5703125" style="286" customWidth="1"/>
    <col min="11262" max="11262" width="44.7109375" style="286" customWidth="1"/>
    <col min="11263" max="11263" width="6.5703125" style="286" customWidth="1"/>
    <col min="11264" max="11264" width="7.5703125" style="286" customWidth="1"/>
    <col min="11265" max="11265" width="3" style="286" customWidth="1"/>
    <col min="11266" max="11266" width="20" style="286" customWidth="1"/>
    <col min="11267" max="11267" width="20.42578125" style="286" customWidth="1"/>
    <col min="11268" max="11268" width="19.42578125" style="286" customWidth="1"/>
    <col min="11269" max="11269" width="11" style="286" customWidth="1"/>
    <col min="11270" max="11270" width="10.140625" style="286" customWidth="1"/>
    <col min="11271" max="11271" width="9.140625" style="286"/>
    <col min="11272" max="11272" width="16.7109375" style="286" customWidth="1"/>
    <col min="11273" max="11273" width="9.85546875" style="286" customWidth="1"/>
    <col min="11274" max="11274" width="2.5703125" style="286" bestFit="1" customWidth="1"/>
    <col min="11275" max="11275" width="9.140625" style="286"/>
    <col min="11276" max="11276" width="9" style="286" customWidth="1"/>
    <col min="11277" max="11516" width="9.140625" style="286"/>
    <col min="11517" max="11517" width="5.5703125" style="286" customWidth="1"/>
    <col min="11518" max="11518" width="44.7109375" style="286" customWidth="1"/>
    <col min="11519" max="11519" width="6.5703125" style="286" customWidth="1"/>
    <col min="11520" max="11520" width="7.5703125" style="286" customWidth="1"/>
    <col min="11521" max="11521" width="3" style="286" customWidth="1"/>
    <col min="11522" max="11522" width="20" style="286" customWidth="1"/>
    <col min="11523" max="11523" width="20.42578125" style="286" customWidth="1"/>
    <col min="11524" max="11524" width="19.42578125" style="286" customWidth="1"/>
    <col min="11525" max="11525" width="11" style="286" customWidth="1"/>
    <col min="11526" max="11526" width="10.140625" style="286" customWidth="1"/>
    <col min="11527" max="11527" width="9.140625" style="286"/>
    <col min="11528" max="11528" width="16.7109375" style="286" customWidth="1"/>
    <col min="11529" max="11529" width="9.85546875" style="286" customWidth="1"/>
    <col min="11530" max="11530" width="2.5703125" style="286" bestFit="1" customWidth="1"/>
    <col min="11531" max="11531" width="9.140625" style="286"/>
    <col min="11532" max="11532" width="9" style="286" customWidth="1"/>
    <col min="11533" max="11772" width="9.140625" style="286"/>
    <col min="11773" max="11773" width="5.5703125" style="286" customWidth="1"/>
    <col min="11774" max="11774" width="44.7109375" style="286" customWidth="1"/>
    <col min="11775" max="11775" width="6.5703125" style="286" customWidth="1"/>
    <col min="11776" max="11776" width="7.5703125" style="286" customWidth="1"/>
    <col min="11777" max="11777" width="3" style="286" customWidth="1"/>
    <col min="11778" max="11778" width="20" style="286" customWidth="1"/>
    <col min="11779" max="11779" width="20.42578125" style="286" customWidth="1"/>
    <col min="11780" max="11780" width="19.42578125" style="286" customWidth="1"/>
    <col min="11781" max="11781" width="11" style="286" customWidth="1"/>
    <col min="11782" max="11782" width="10.140625" style="286" customWidth="1"/>
    <col min="11783" max="11783" width="9.140625" style="286"/>
    <col min="11784" max="11784" width="16.7109375" style="286" customWidth="1"/>
    <col min="11785" max="11785" width="9.85546875" style="286" customWidth="1"/>
    <col min="11786" max="11786" width="2.5703125" style="286" bestFit="1" customWidth="1"/>
    <col min="11787" max="11787" width="9.140625" style="286"/>
    <col min="11788" max="11788" width="9" style="286" customWidth="1"/>
    <col min="11789" max="12028" width="9.140625" style="286"/>
    <col min="12029" max="12029" width="5.5703125" style="286" customWidth="1"/>
    <col min="12030" max="12030" width="44.7109375" style="286" customWidth="1"/>
    <col min="12031" max="12031" width="6.5703125" style="286" customWidth="1"/>
    <col min="12032" max="12032" width="7.5703125" style="286" customWidth="1"/>
    <col min="12033" max="12033" width="3" style="286" customWidth="1"/>
    <col min="12034" max="12034" width="20" style="286" customWidth="1"/>
    <col min="12035" max="12035" width="20.42578125" style="286" customWidth="1"/>
    <col min="12036" max="12036" width="19.42578125" style="286" customWidth="1"/>
    <col min="12037" max="12037" width="11" style="286" customWidth="1"/>
    <col min="12038" max="12038" width="10.140625" style="286" customWidth="1"/>
    <col min="12039" max="12039" width="9.140625" style="286"/>
    <col min="12040" max="12040" width="16.7109375" style="286" customWidth="1"/>
    <col min="12041" max="12041" width="9.85546875" style="286" customWidth="1"/>
    <col min="12042" max="12042" width="2.5703125" style="286" bestFit="1" customWidth="1"/>
    <col min="12043" max="12043" width="9.140625" style="286"/>
    <col min="12044" max="12044" width="9" style="286" customWidth="1"/>
    <col min="12045" max="12284" width="9.140625" style="286"/>
    <col min="12285" max="12285" width="5.5703125" style="286" customWidth="1"/>
    <col min="12286" max="12286" width="44.7109375" style="286" customWidth="1"/>
    <col min="12287" max="12287" width="6.5703125" style="286" customWidth="1"/>
    <col min="12288" max="12288" width="7.5703125" style="286" customWidth="1"/>
    <col min="12289" max="12289" width="3" style="286" customWidth="1"/>
    <col min="12290" max="12290" width="20" style="286" customWidth="1"/>
    <col min="12291" max="12291" width="20.42578125" style="286" customWidth="1"/>
    <col min="12292" max="12292" width="19.42578125" style="286" customWidth="1"/>
    <col min="12293" max="12293" width="11" style="286" customWidth="1"/>
    <col min="12294" max="12294" width="10.140625" style="286" customWidth="1"/>
    <col min="12295" max="12295" width="9.140625" style="286"/>
    <col min="12296" max="12296" width="16.7109375" style="286" customWidth="1"/>
    <col min="12297" max="12297" width="9.85546875" style="286" customWidth="1"/>
    <col min="12298" max="12298" width="2.5703125" style="286" bestFit="1" customWidth="1"/>
    <col min="12299" max="12299" width="9.140625" style="286"/>
    <col min="12300" max="12300" width="9" style="286" customWidth="1"/>
    <col min="12301" max="12540" width="9.140625" style="286"/>
    <col min="12541" max="12541" width="5.5703125" style="286" customWidth="1"/>
    <col min="12542" max="12542" width="44.7109375" style="286" customWidth="1"/>
    <col min="12543" max="12543" width="6.5703125" style="286" customWidth="1"/>
    <col min="12544" max="12544" width="7.5703125" style="286" customWidth="1"/>
    <col min="12545" max="12545" width="3" style="286" customWidth="1"/>
    <col min="12546" max="12546" width="20" style="286" customWidth="1"/>
    <col min="12547" max="12547" width="20.42578125" style="286" customWidth="1"/>
    <col min="12548" max="12548" width="19.42578125" style="286" customWidth="1"/>
    <col min="12549" max="12549" width="11" style="286" customWidth="1"/>
    <col min="12550" max="12550" width="10.140625" style="286" customWidth="1"/>
    <col min="12551" max="12551" width="9.140625" style="286"/>
    <col min="12552" max="12552" width="16.7109375" style="286" customWidth="1"/>
    <col min="12553" max="12553" width="9.85546875" style="286" customWidth="1"/>
    <col min="12554" max="12554" width="2.5703125" style="286" bestFit="1" customWidth="1"/>
    <col min="12555" max="12555" width="9.140625" style="286"/>
    <col min="12556" max="12556" width="9" style="286" customWidth="1"/>
    <col min="12557" max="12796" width="9.140625" style="286"/>
    <col min="12797" max="12797" width="5.5703125" style="286" customWidth="1"/>
    <col min="12798" max="12798" width="44.7109375" style="286" customWidth="1"/>
    <col min="12799" max="12799" width="6.5703125" style="286" customWidth="1"/>
    <col min="12800" max="12800" width="7.5703125" style="286" customWidth="1"/>
    <col min="12801" max="12801" width="3" style="286" customWidth="1"/>
    <col min="12802" max="12802" width="20" style="286" customWidth="1"/>
    <col min="12803" max="12803" width="20.42578125" style="286" customWidth="1"/>
    <col min="12804" max="12804" width="19.42578125" style="286" customWidth="1"/>
    <col min="12805" max="12805" width="11" style="286" customWidth="1"/>
    <col min="12806" max="12806" width="10.140625" style="286" customWidth="1"/>
    <col min="12807" max="12807" width="9.140625" style="286"/>
    <col min="12808" max="12808" width="16.7109375" style="286" customWidth="1"/>
    <col min="12809" max="12809" width="9.85546875" style="286" customWidth="1"/>
    <col min="12810" max="12810" width="2.5703125" style="286" bestFit="1" customWidth="1"/>
    <col min="12811" max="12811" width="9.140625" style="286"/>
    <col min="12812" max="12812" width="9" style="286" customWidth="1"/>
    <col min="12813" max="13052" width="9.140625" style="286"/>
    <col min="13053" max="13053" width="5.5703125" style="286" customWidth="1"/>
    <col min="13054" max="13054" width="44.7109375" style="286" customWidth="1"/>
    <col min="13055" max="13055" width="6.5703125" style="286" customWidth="1"/>
    <col min="13056" max="13056" width="7.5703125" style="286" customWidth="1"/>
    <col min="13057" max="13057" width="3" style="286" customWidth="1"/>
    <col min="13058" max="13058" width="20" style="286" customWidth="1"/>
    <col min="13059" max="13059" width="20.42578125" style="286" customWidth="1"/>
    <col min="13060" max="13060" width="19.42578125" style="286" customWidth="1"/>
    <col min="13061" max="13061" width="11" style="286" customWidth="1"/>
    <col min="13062" max="13062" width="10.140625" style="286" customWidth="1"/>
    <col min="13063" max="13063" width="9.140625" style="286"/>
    <col min="13064" max="13064" width="16.7109375" style="286" customWidth="1"/>
    <col min="13065" max="13065" width="9.85546875" style="286" customWidth="1"/>
    <col min="13066" max="13066" width="2.5703125" style="286" bestFit="1" customWidth="1"/>
    <col min="13067" max="13067" width="9.140625" style="286"/>
    <col min="13068" max="13068" width="9" style="286" customWidth="1"/>
    <col min="13069" max="13308" width="9.140625" style="286"/>
    <col min="13309" max="13309" width="5.5703125" style="286" customWidth="1"/>
    <col min="13310" max="13310" width="44.7109375" style="286" customWidth="1"/>
    <col min="13311" max="13311" width="6.5703125" style="286" customWidth="1"/>
    <col min="13312" max="13312" width="7.5703125" style="286" customWidth="1"/>
    <col min="13313" max="13313" width="3" style="286" customWidth="1"/>
    <col min="13314" max="13314" width="20" style="286" customWidth="1"/>
    <col min="13315" max="13315" width="20.42578125" style="286" customWidth="1"/>
    <col min="13316" max="13316" width="19.42578125" style="286" customWidth="1"/>
    <col min="13317" max="13317" width="11" style="286" customWidth="1"/>
    <col min="13318" max="13318" width="10.140625" style="286" customWidth="1"/>
    <col min="13319" max="13319" width="9.140625" style="286"/>
    <col min="13320" max="13320" width="16.7109375" style="286" customWidth="1"/>
    <col min="13321" max="13321" width="9.85546875" style="286" customWidth="1"/>
    <col min="13322" max="13322" width="2.5703125" style="286" bestFit="1" customWidth="1"/>
    <col min="13323" max="13323" width="9.140625" style="286"/>
    <col min="13324" max="13324" width="9" style="286" customWidth="1"/>
    <col min="13325" max="13564" width="9.140625" style="286"/>
    <col min="13565" max="13565" width="5.5703125" style="286" customWidth="1"/>
    <col min="13566" max="13566" width="44.7109375" style="286" customWidth="1"/>
    <col min="13567" max="13567" width="6.5703125" style="286" customWidth="1"/>
    <col min="13568" max="13568" width="7.5703125" style="286" customWidth="1"/>
    <col min="13569" max="13569" width="3" style="286" customWidth="1"/>
    <col min="13570" max="13570" width="20" style="286" customWidth="1"/>
    <col min="13571" max="13571" width="20.42578125" style="286" customWidth="1"/>
    <col min="13572" max="13572" width="19.42578125" style="286" customWidth="1"/>
    <col min="13573" max="13573" width="11" style="286" customWidth="1"/>
    <col min="13574" max="13574" width="10.140625" style="286" customWidth="1"/>
    <col min="13575" max="13575" width="9.140625" style="286"/>
    <col min="13576" max="13576" width="16.7109375" style="286" customWidth="1"/>
    <col min="13577" max="13577" width="9.85546875" style="286" customWidth="1"/>
    <col min="13578" max="13578" width="2.5703125" style="286" bestFit="1" customWidth="1"/>
    <col min="13579" max="13579" width="9.140625" style="286"/>
    <col min="13580" max="13580" width="9" style="286" customWidth="1"/>
    <col min="13581" max="13820" width="9.140625" style="286"/>
    <col min="13821" max="13821" width="5.5703125" style="286" customWidth="1"/>
    <col min="13822" max="13822" width="44.7109375" style="286" customWidth="1"/>
    <col min="13823" max="13823" width="6.5703125" style="286" customWidth="1"/>
    <col min="13824" max="13824" width="7.5703125" style="286" customWidth="1"/>
    <col min="13825" max="13825" width="3" style="286" customWidth="1"/>
    <col min="13826" max="13826" width="20" style="286" customWidth="1"/>
    <col min="13827" max="13827" width="20.42578125" style="286" customWidth="1"/>
    <col min="13828" max="13828" width="19.42578125" style="286" customWidth="1"/>
    <col min="13829" max="13829" width="11" style="286" customWidth="1"/>
    <col min="13830" max="13830" width="10.140625" style="286" customWidth="1"/>
    <col min="13831" max="13831" width="9.140625" style="286"/>
    <col min="13832" max="13832" width="16.7109375" style="286" customWidth="1"/>
    <col min="13833" max="13833" width="9.85546875" style="286" customWidth="1"/>
    <col min="13834" max="13834" width="2.5703125" style="286" bestFit="1" customWidth="1"/>
    <col min="13835" max="13835" width="9.140625" style="286"/>
    <col min="13836" max="13836" width="9" style="286" customWidth="1"/>
    <col min="13837" max="14076" width="9.140625" style="286"/>
    <col min="14077" max="14077" width="5.5703125" style="286" customWidth="1"/>
    <col min="14078" max="14078" width="44.7109375" style="286" customWidth="1"/>
    <col min="14079" max="14079" width="6.5703125" style="286" customWidth="1"/>
    <col min="14080" max="14080" width="7.5703125" style="286" customWidth="1"/>
    <col min="14081" max="14081" width="3" style="286" customWidth="1"/>
    <col min="14082" max="14082" width="20" style="286" customWidth="1"/>
    <col min="14083" max="14083" width="20.42578125" style="286" customWidth="1"/>
    <col min="14084" max="14084" width="19.42578125" style="286" customWidth="1"/>
    <col min="14085" max="14085" width="11" style="286" customWidth="1"/>
    <col min="14086" max="14086" width="10.140625" style="286" customWidth="1"/>
    <col min="14087" max="14087" width="9.140625" style="286"/>
    <col min="14088" max="14088" width="16.7109375" style="286" customWidth="1"/>
    <col min="14089" max="14089" width="9.85546875" style="286" customWidth="1"/>
    <col min="14090" max="14090" width="2.5703125" style="286" bestFit="1" customWidth="1"/>
    <col min="14091" max="14091" width="9.140625" style="286"/>
    <col min="14092" max="14092" width="9" style="286" customWidth="1"/>
    <col min="14093" max="14332" width="9.140625" style="286"/>
    <col min="14333" max="14333" width="5.5703125" style="286" customWidth="1"/>
    <col min="14334" max="14334" width="44.7109375" style="286" customWidth="1"/>
    <col min="14335" max="14335" width="6.5703125" style="286" customWidth="1"/>
    <col min="14336" max="14336" width="7.5703125" style="286" customWidth="1"/>
    <col min="14337" max="14337" width="3" style="286" customWidth="1"/>
    <col min="14338" max="14338" width="20" style="286" customWidth="1"/>
    <col min="14339" max="14339" width="20.42578125" style="286" customWidth="1"/>
    <col min="14340" max="14340" width="19.42578125" style="286" customWidth="1"/>
    <col min="14341" max="14341" width="11" style="286" customWidth="1"/>
    <col min="14342" max="14342" width="10.140625" style="286" customWidth="1"/>
    <col min="14343" max="14343" width="9.140625" style="286"/>
    <col min="14344" max="14344" width="16.7109375" style="286" customWidth="1"/>
    <col min="14345" max="14345" width="9.85546875" style="286" customWidth="1"/>
    <col min="14346" max="14346" width="2.5703125" style="286" bestFit="1" customWidth="1"/>
    <col min="14347" max="14347" width="9.140625" style="286"/>
    <col min="14348" max="14348" width="9" style="286" customWidth="1"/>
    <col min="14349" max="14588" width="9.140625" style="286"/>
    <col min="14589" max="14589" width="5.5703125" style="286" customWidth="1"/>
    <col min="14590" max="14590" width="44.7109375" style="286" customWidth="1"/>
    <col min="14591" max="14591" width="6.5703125" style="286" customWidth="1"/>
    <col min="14592" max="14592" width="7.5703125" style="286" customWidth="1"/>
    <col min="14593" max="14593" width="3" style="286" customWidth="1"/>
    <col min="14594" max="14594" width="20" style="286" customWidth="1"/>
    <col min="14595" max="14595" width="20.42578125" style="286" customWidth="1"/>
    <col min="14596" max="14596" width="19.42578125" style="286" customWidth="1"/>
    <col min="14597" max="14597" width="11" style="286" customWidth="1"/>
    <col min="14598" max="14598" width="10.140625" style="286" customWidth="1"/>
    <col min="14599" max="14599" width="9.140625" style="286"/>
    <col min="14600" max="14600" width="16.7109375" style="286" customWidth="1"/>
    <col min="14601" max="14601" width="9.85546875" style="286" customWidth="1"/>
    <col min="14602" max="14602" width="2.5703125" style="286" bestFit="1" customWidth="1"/>
    <col min="14603" max="14603" width="9.140625" style="286"/>
    <col min="14604" max="14604" width="9" style="286" customWidth="1"/>
    <col min="14605" max="14844" width="9.140625" style="286"/>
    <col min="14845" max="14845" width="5.5703125" style="286" customWidth="1"/>
    <col min="14846" max="14846" width="44.7109375" style="286" customWidth="1"/>
    <col min="14847" max="14847" width="6.5703125" style="286" customWidth="1"/>
    <col min="14848" max="14848" width="7.5703125" style="286" customWidth="1"/>
    <col min="14849" max="14849" width="3" style="286" customWidth="1"/>
    <col min="14850" max="14850" width="20" style="286" customWidth="1"/>
    <col min="14851" max="14851" width="20.42578125" style="286" customWidth="1"/>
    <col min="14852" max="14852" width="19.42578125" style="286" customWidth="1"/>
    <col min="14853" max="14853" width="11" style="286" customWidth="1"/>
    <col min="14854" max="14854" width="10.140625" style="286" customWidth="1"/>
    <col min="14855" max="14855" width="9.140625" style="286"/>
    <col min="14856" max="14856" width="16.7109375" style="286" customWidth="1"/>
    <col min="14857" max="14857" width="9.85546875" style="286" customWidth="1"/>
    <col min="14858" max="14858" width="2.5703125" style="286" bestFit="1" customWidth="1"/>
    <col min="14859" max="14859" width="9.140625" style="286"/>
    <col min="14860" max="14860" width="9" style="286" customWidth="1"/>
    <col min="14861" max="15100" width="9.140625" style="286"/>
    <col min="15101" max="15101" width="5.5703125" style="286" customWidth="1"/>
    <col min="15102" max="15102" width="44.7109375" style="286" customWidth="1"/>
    <col min="15103" max="15103" width="6.5703125" style="286" customWidth="1"/>
    <col min="15104" max="15104" width="7.5703125" style="286" customWidth="1"/>
    <col min="15105" max="15105" width="3" style="286" customWidth="1"/>
    <col min="15106" max="15106" width="20" style="286" customWidth="1"/>
    <col min="15107" max="15107" width="20.42578125" style="286" customWidth="1"/>
    <col min="15108" max="15108" width="19.42578125" style="286" customWidth="1"/>
    <col min="15109" max="15109" width="11" style="286" customWidth="1"/>
    <col min="15110" max="15110" width="10.140625" style="286" customWidth="1"/>
    <col min="15111" max="15111" width="9.140625" style="286"/>
    <col min="15112" max="15112" width="16.7109375" style="286" customWidth="1"/>
    <col min="15113" max="15113" width="9.85546875" style="286" customWidth="1"/>
    <col min="15114" max="15114" width="2.5703125" style="286" bestFit="1" customWidth="1"/>
    <col min="15115" max="15115" width="9.140625" style="286"/>
    <col min="15116" max="15116" width="9" style="286" customWidth="1"/>
    <col min="15117" max="15356" width="9.140625" style="286"/>
    <col min="15357" max="15357" width="5.5703125" style="286" customWidth="1"/>
    <col min="15358" max="15358" width="44.7109375" style="286" customWidth="1"/>
    <col min="15359" max="15359" width="6.5703125" style="286" customWidth="1"/>
    <col min="15360" max="15360" width="7.5703125" style="286" customWidth="1"/>
    <col min="15361" max="15361" width="3" style="286" customWidth="1"/>
    <col min="15362" max="15362" width="20" style="286" customWidth="1"/>
    <col min="15363" max="15363" width="20.42578125" style="286" customWidth="1"/>
    <col min="15364" max="15364" width="19.42578125" style="286" customWidth="1"/>
    <col min="15365" max="15365" width="11" style="286" customWidth="1"/>
    <col min="15366" max="15366" width="10.140625" style="286" customWidth="1"/>
    <col min="15367" max="15367" width="9.140625" style="286"/>
    <col min="15368" max="15368" width="16.7109375" style="286" customWidth="1"/>
    <col min="15369" max="15369" width="9.85546875" style="286" customWidth="1"/>
    <col min="15370" max="15370" width="2.5703125" style="286" bestFit="1" customWidth="1"/>
    <col min="15371" max="15371" width="9.140625" style="286"/>
    <col min="15372" max="15372" width="9" style="286" customWidth="1"/>
    <col min="15373" max="15612" width="9.140625" style="286"/>
    <col min="15613" max="15613" width="5.5703125" style="286" customWidth="1"/>
    <col min="15614" max="15614" width="44.7109375" style="286" customWidth="1"/>
    <col min="15615" max="15615" width="6.5703125" style="286" customWidth="1"/>
    <col min="15616" max="15616" width="7.5703125" style="286" customWidth="1"/>
    <col min="15617" max="15617" width="3" style="286" customWidth="1"/>
    <col min="15618" max="15618" width="20" style="286" customWidth="1"/>
    <col min="15619" max="15619" width="20.42578125" style="286" customWidth="1"/>
    <col min="15620" max="15620" width="19.42578125" style="286" customWidth="1"/>
    <col min="15621" max="15621" width="11" style="286" customWidth="1"/>
    <col min="15622" max="15622" width="10.140625" style="286" customWidth="1"/>
    <col min="15623" max="15623" width="9.140625" style="286"/>
    <col min="15624" max="15624" width="16.7109375" style="286" customWidth="1"/>
    <col min="15625" max="15625" width="9.85546875" style="286" customWidth="1"/>
    <col min="15626" max="15626" width="2.5703125" style="286" bestFit="1" customWidth="1"/>
    <col min="15627" max="15627" width="9.140625" style="286"/>
    <col min="15628" max="15628" width="9" style="286" customWidth="1"/>
    <col min="15629" max="15868" width="9.140625" style="286"/>
    <col min="15869" max="15869" width="5.5703125" style="286" customWidth="1"/>
    <col min="15870" max="15870" width="44.7109375" style="286" customWidth="1"/>
    <col min="15871" max="15871" width="6.5703125" style="286" customWidth="1"/>
    <col min="15872" max="15872" width="7.5703125" style="286" customWidth="1"/>
    <col min="15873" max="15873" width="3" style="286" customWidth="1"/>
    <col min="15874" max="15874" width="20" style="286" customWidth="1"/>
    <col min="15875" max="15875" width="20.42578125" style="286" customWidth="1"/>
    <col min="15876" max="15876" width="19.42578125" style="286" customWidth="1"/>
    <col min="15877" max="15877" width="11" style="286" customWidth="1"/>
    <col min="15878" max="15878" width="10.140625" style="286" customWidth="1"/>
    <col min="15879" max="15879" width="9.140625" style="286"/>
    <col min="15880" max="15880" width="16.7109375" style="286" customWidth="1"/>
    <col min="15881" max="15881" width="9.85546875" style="286" customWidth="1"/>
    <col min="15882" max="15882" width="2.5703125" style="286" bestFit="1" customWidth="1"/>
    <col min="15883" max="15883" width="9.140625" style="286"/>
    <col min="15884" max="15884" width="9" style="286" customWidth="1"/>
    <col min="15885" max="16124" width="9.140625" style="286"/>
    <col min="16125" max="16125" width="5.5703125" style="286" customWidth="1"/>
    <col min="16126" max="16126" width="44.7109375" style="286" customWidth="1"/>
    <col min="16127" max="16127" width="6.5703125" style="286" customWidth="1"/>
    <col min="16128" max="16128" width="7.5703125" style="286" customWidth="1"/>
    <col min="16129" max="16129" width="3" style="286" customWidth="1"/>
    <col min="16130" max="16130" width="20" style="286" customWidth="1"/>
    <col min="16131" max="16131" width="20.42578125" style="286" customWidth="1"/>
    <col min="16132" max="16132" width="19.42578125" style="286" customWidth="1"/>
    <col min="16133" max="16133" width="11" style="286" customWidth="1"/>
    <col min="16134" max="16134" width="10.140625" style="286" customWidth="1"/>
    <col min="16135" max="16135" width="9.140625" style="286"/>
    <col min="16136" max="16136" width="16.7109375" style="286" customWidth="1"/>
    <col min="16137" max="16137" width="9.85546875" style="286" customWidth="1"/>
    <col min="16138" max="16138" width="2.5703125" style="286" bestFit="1" customWidth="1"/>
    <col min="16139" max="16139" width="9.140625" style="286"/>
    <col min="16140" max="16140" width="9" style="286" customWidth="1"/>
    <col min="16141" max="16384" width="9.140625" style="286"/>
  </cols>
  <sheetData>
    <row r="1" spans="1:12" s="1" customFormat="1" ht="18">
      <c r="A1" s="246"/>
      <c r="B1" s="292"/>
      <c r="C1" s="246"/>
      <c r="E1" s="247"/>
      <c r="J1" s="248"/>
    </row>
    <row r="2" spans="1:12" s="1" customFormat="1" ht="18">
      <c r="A2" s="246"/>
      <c r="B2" s="292"/>
      <c r="C2" s="246"/>
      <c r="E2" s="247"/>
      <c r="J2" s="248"/>
    </row>
    <row r="3" spans="1:12" s="254" customFormat="1" ht="12.75" customHeight="1">
      <c r="A3" s="252" t="s">
        <v>709</v>
      </c>
      <c r="B3" s="253"/>
      <c r="C3" s="252"/>
      <c r="D3" s="252"/>
      <c r="E3" s="252"/>
      <c r="F3" s="252"/>
    </row>
    <row r="4" spans="1:12" s="260" customFormat="1">
      <c r="A4" s="393"/>
      <c r="B4" s="394"/>
      <c r="C4" s="395"/>
      <c r="D4" s="396"/>
      <c r="E4" s="396"/>
      <c r="F4" s="259" t="s">
        <v>185</v>
      </c>
      <c r="I4" s="261"/>
      <c r="K4" s="262"/>
      <c r="L4" s="262"/>
    </row>
    <row r="5" spans="1:12" s="263" customFormat="1">
      <c r="A5" s="265"/>
      <c r="B5" s="266"/>
      <c r="D5" s="264"/>
      <c r="E5" s="264"/>
      <c r="F5" s="264"/>
      <c r="I5" s="254"/>
      <c r="K5" s="264"/>
      <c r="L5" s="264"/>
    </row>
    <row r="6" spans="1:12" s="263" customFormat="1" ht="18">
      <c r="A6" s="246" t="s">
        <v>108</v>
      </c>
      <c r="B6" s="266"/>
      <c r="D6" s="264"/>
      <c r="E6" s="264"/>
      <c r="F6" s="264"/>
      <c r="I6" s="254"/>
      <c r="K6" s="264"/>
      <c r="L6" s="264"/>
    </row>
    <row r="7" spans="1:12" s="263" customFormat="1">
      <c r="A7" s="265"/>
      <c r="B7" s="266"/>
      <c r="D7" s="264"/>
      <c r="E7" s="264"/>
      <c r="F7" s="264"/>
      <c r="I7" s="254"/>
      <c r="K7" s="264"/>
      <c r="L7" s="264"/>
    </row>
    <row r="8" spans="1:12" s="267" customFormat="1" ht="15">
      <c r="A8" s="267" t="str">
        <f>+'1. Razsvetljava'!A2</f>
        <v>E1.</v>
      </c>
      <c r="B8" s="271" t="str">
        <f>+'1. Razsvetljava'!C2</f>
        <v>RAZSVETLJAVA</v>
      </c>
      <c r="D8" s="269"/>
      <c r="F8" s="270">
        <f>'1. Razsvetljava'!G150</f>
        <v>0</v>
      </c>
    </row>
    <row r="9" spans="1:12" s="267" customFormat="1" ht="15">
      <c r="B9" s="271"/>
      <c r="D9" s="269"/>
      <c r="F9" s="270"/>
    </row>
    <row r="10" spans="1:12" s="267" customFormat="1" ht="15">
      <c r="A10" s="267" t="str">
        <f>'2. Vodovni material'!A2</f>
        <v>E2.</v>
      </c>
      <c r="B10" s="271" t="str">
        <f>'2. Vodovni material'!C2</f>
        <v>VODOVNI MATERIAL</v>
      </c>
      <c r="D10" s="269"/>
      <c r="F10" s="270">
        <f>'2. Vodovni material'!G195</f>
        <v>0</v>
      </c>
    </row>
    <row r="11" spans="1:12" s="267" customFormat="1" ht="15">
      <c r="B11" s="271"/>
      <c r="D11" s="269"/>
      <c r="F11" s="270"/>
    </row>
    <row r="12" spans="1:12" s="267" customFormat="1" ht="15">
      <c r="A12" s="267" t="str">
        <f>'3. Razdelilniki'!A1</f>
        <v>E3.</v>
      </c>
      <c r="B12" s="271" t="str">
        <f>'3. Razdelilniki'!C1</f>
        <v>RAZDELILNIKI</v>
      </c>
      <c r="D12" s="269"/>
      <c r="F12" s="270">
        <f>'3. Razdelilniki'!G464</f>
        <v>0</v>
      </c>
    </row>
    <row r="13" spans="1:12" s="267" customFormat="1" ht="15">
      <c r="B13" s="271"/>
      <c r="D13" s="269"/>
      <c r="F13" s="270"/>
    </row>
    <row r="14" spans="1:12" s="267" customFormat="1" ht="15">
      <c r="A14" s="267" t="str">
        <f>'4. UO-Pasiva'!A2</f>
        <v>E4.</v>
      </c>
      <c r="B14" s="271" t="str">
        <f>'4. UO-Pasiva'!C2</f>
        <v>UNIVERZALNO OŽIČENJE-PASIVA</v>
      </c>
      <c r="D14" s="269"/>
      <c r="F14" s="270">
        <f>'4. UO-Pasiva'!G118</f>
        <v>0</v>
      </c>
    </row>
    <row r="15" spans="1:12" s="267" customFormat="1" ht="15">
      <c r="B15" s="271"/>
      <c r="D15" s="269"/>
      <c r="F15" s="270"/>
    </row>
    <row r="16" spans="1:12" s="267" customFormat="1" ht="15">
      <c r="A16" s="267" t="str">
        <f>'5. UO-Aktiva'!A2</f>
        <v>E5.</v>
      </c>
      <c r="B16" s="271" t="str">
        <f>'5. UO-Aktiva'!C2</f>
        <v>UNIVERZALNO OŽIČENJE-AKTIVA</v>
      </c>
      <c r="D16" s="269"/>
      <c r="F16" s="270">
        <f>'5. UO-Aktiva'!G99</f>
        <v>0</v>
      </c>
    </row>
    <row r="17" spans="1:6" s="267" customFormat="1" ht="15">
      <c r="B17" s="271"/>
      <c r="D17" s="269"/>
      <c r="F17" s="270"/>
    </row>
    <row r="18" spans="1:6" s="267" customFormat="1" ht="15">
      <c r="A18" s="267" t="str">
        <f>'6. Multimedija'!A2</f>
        <v>E6.</v>
      </c>
      <c r="B18" s="271" t="str">
        <f>'6. Multimedija'!C2</f>
        <v>MULTIMEDIJA</v>
      </c>
      <c r="D18" s="269"/>
      <c r="F18" s="270">
        <f>'6. Multimedija'!G99</f>
        <v>0</v>
      </c>
    </row>
    <row r="19" spans="1:6" s="267" customFormat="1" ht="15">
      <c r="B19" s="271"/>
      <c r="D19" s="269"/>
      <c r="F19" s="270"/>
    </row>
    <row r="20" spans="1:6" s="267" customFormat="1" ht="15">
      <c r="A20" s="267" t="str">
        <f>'7. Sestrski klicni sistem'!A2</f>
        <v>E7.</v>
      </c>
      <c r="B20" s="271" t="str">
        <f>'7. Sestrski klicni sistem'!C2</f>
        <v>SESTRSKI KLICNI SISTEM</v>
      </c>
      <c r="D20" s="269"/>
      <c r="F20" s="270">
        <f>'7. Sestrski klicni sistem'!G71</f>
        <v>0</v>
      </c>
    </row>
    <row r="21" spans="1:6" s="267" customFormat="1" ht="15">
      <c r="B21" s="271"/>
      <c r="D21" s="269"/>
      <c r="F21" s="270"/>
    </row>
    <row r="22" spans="1:6" s="267" customFormat="1" ht="30">
      <c r="A22" s="267" t="str">
        <f>'8. AOJP'!A2</f>
        <v>E8.</v>
      </c>
      <c r="B22" s="271" t="str">
        <f>'8. AOJP'!C2</f>
        <v>AVTOMATSKO ODKRIVANJE IN JAVLJANJE POŽARA</v>
      </c>
      <c r="D22" s="269"/>
      <c r="F22" s="270">
        <f>'8. AOJP'!G73</f>
        <v>0</v>
      </c>
    </row>
    <row r="23" spans="1:6" s="267" customFormat="1" ht="15">
      <c r="B23" s="271"/>
      <c r="D23" s="269"/>
      <c r="F23" s="270"/>
    </row>
    <row r="24" spans="1:6" s="267" customFormat="1" ht="15">
      <c r="A24" s="443" t="str">
        <f>'9. ODT'!A1</f>
        <v>E9.</v>
      </c>
      <c r="B24" s="271" t="str">
        <f>'9. ODT'!C1</f>
        <v>ODVOD DIMA IN TOPLOTE</v>
      </c>
      <c r="D24" s="269"/>
      <c r="F24" s="270">
        <f>'9. ODT'!G23</f>
        <v>0</v>
      </c>
    </row>
    <row r="25" spans="1:6" s="267" customFormat="1" ht="15">
      <c r="A25" s="443"/>
      <c r="B25" s="271"/>
      <c r="D25" s="269"/>
      <c r="F25" s="270"/>
    </row>
    <row r="26" spans="1:6" s="267" customFormat="1" ht="15">
      <c r="A26" s="443" t="str">
        <f>'10. Domofon'!A2</f>
        <v>E10.</v>
      </c>
      <c r="B26" s="271" t="str">
        <f>'10. Domofon'!C2</f>
        <v>DOMOFON</v>
      </c>
      <c r="D26" s="269"/>
      <c r="F26" s="270">
        <f>'10. Domofon'!G54</f>
        <v>0</v>
      </c>
    </row>
    <row r="27" spans="1:6" s="267" customFormat="1" ht="15">
      <c r="A27" s="443"/>
      <c r="B27" s="271"/>
      <c r="D27" s="269"/>
      <c r="F27" s="270"/>
    </row>
    <row r="28" spans="1:6" s="267" customFormat="1" ht="15">
      <c r="A28" s="443" t="str">
        <f>'11. Strelovod in ozemljitev'!A2</f>
        <v>E11.</v>
      </c>
      <c r="B28" s="271" t="str">
        <f>'11. Strelovod in ozemljitev'!C2</f>
        <v>STRELOVOD IN OZEMLJITEV</v>
      </c>
      <c r="D28" s="269"/>
      <c r="F28" s="270">
        <f>'11. Strelovod in ozemljitev'!G54</f>
        <v>0</v>
      </c>
    </row>
    <row r="29" spans="1:6" s="267" customFormat="1" ht="15">
      <c r="A29" s="443"/>
      <c r="B29" s="271"/>
      <c r="D29" s="269"/>
      <c r="F29" s="270"/>
    </row>
    <row r="30" spans="1:6" s="267" customFormat="1" ht="15">
      <c r="A30" s="443" t="str">
        <f>'12. Zunanja ureditev'!A2</f>
        <v>E12.</v>
      </c>
      <c r="B30" s="271" t="str">
        <f>'12. Zunanja ureditev'!C2</f>
        <v>ZUNANJA UREDITEV</v>
      </c>
      <c r="D30" s="269"/>
      <c r="F30" s="270">
        <f>'12. Zunanja ureditev'!G51</f>
        <v>0</v>
      </c>
    </row>
    <row r="31" spans="1:6" s="267" customFormat="1" ht="15">
      <c r="A31" s="443"/>
      <c r="B31" s="271"/>
      <c r="D31" s="269"/>
      <c r="F31" s="270"/>
    </row>
    <row r="32" spans="1:6" s="267" customFormat="1" ht="15">
      <c r="A32" s="443" t="str">
        <f>'13. CNS'!A2</f>
        <v>E13.</v>
      </c>
      <c r="B32" s="271" t="str">
        <f>'13. CNS'!C2</f>
        <v>CNS</v>
      </c>
      <c r="D32" s="269"/>
      <c r="F32" s="270">
        <f>'13. CNS'!G221</f>
        <v>0</v>
      </c>
    </row>
    <row r="33" spans="1:12" s="267" customFormat="1" ht="15">
      <c r="A33" s="443"/>
      <c r="B33" s="271"/>
      <c r="D33" s="269"/>
      <c r="F33" s="270"/>
    </row>
    <row r="34" spans="1:12" s="267" customFormat="1" ht="15">
      <c r="A34" s="99" t="str">
        <f>'14. Ostalo'!A1</f>
        <v>E14.</v>
      </c>
      <c r="B34" s="1207" t="str">
        <f>'14. Ostalo'!C1</f>
        <v>OSTALO</v>
      </c>
      <c r="C34" s="18"/>
      <c r="D34" s="1208"/>
      <c r="E34" s="18"/>
      <c r="F34" s="219">
        <f>'14. Ostalo'!G89</f>
        <v>0</v>
      </c>
    </row>
    <row r="35" spans="1:12" s="267" customFormat="1" ht="15">
      <c r="A35" s="1213"/>
      <c r="B35" s="1210"/>
      <c r="C35" s="1209"/>
      <c r="D35" s="1211"/>
      <c r="E35" s="1209"/>
      <c r="F35" s="1212"/>
    </row>
    <row r="36" spans="1:12" s="252" customFormat="1" ht="12">
      <c r="A36" s="278"/>
      <c r="B36" s="279"/>
      <c r="C36" s="280"/>
      <c r="D36" s="281"/>
      <c r="E36" s="281"/>
      <c r="F36" s="282"/>
      <c r="L36" s="283"/>
    </row>
    <row r="37" spans="1:12" s="267" customFormat="1" ht="15">
      <c r="A37" s="44"/>
      <c r="B37" s="1228" t="s">
        <v>3755</v>
      </c>
      <c r="D37" s="269" t="s">
        <v>710</v>
      </c>
      <c r="F37" s="270">
        <f>SUM(F8:F34)</f>
        <v>0</v>
      </c>
    </row>
    <row r="38" spans="1:12" s="252" customFormat="1" ht="12">
      <c r="B38" s="276"/>
      <c r="D38" s="277"/>
    </row>
    <row r="39" spans="1:12" s="3" customFormat="1" ht="12">
      <c r="B39" s="284"/>
      <c r="D39" s="285"/>
    </row>
    <row r="40" spans="1:12" s="3" customFormat="1" ht="12">
      <c r="B40" s="284"/>
      <c r="D40" s="285"/>
    </row>
    <row r="41" spans="1:12" s="355" customFormat="1" ht="16.5" thickBot="1">
      <c r="A41" s="136" t="s">
        <v>922</v>
      </c>
      <c r="B41" s="65"/>
      <c r="D41" s="406"/>
    </row>
    <row r="42" spans="1:12" s="291" customFormat="1" ht="12">
      <c r="A42" s="405"/>
      <c r="B42" s="401"/>
      <c r="D42" s="402"/>
      <c r="F42" s="403"/>
    </row>
    <row r="43" spans="1:12" s="291" customFormat="1" ht="36">
      <c r="A43" s="400">
        <f>1</f>
        <v>1</v>
      </c>
      <c r="B43" s="138" t="s">
        <v>61</v>
      </c>
      <c r="C43" s="401"/>
      <c r="D43" s="402"/>
      <c r="F43" s="403"/>
    </row>
    <row r="44" spans="1:12" s="291" customFormat="1" ht="48">
      <c r="A44" s="400">
        <f>COUNT($A$4:A43)+1</f>
        <v>2</v>
      </c>
      <c r="B44" s="138" t="s">
        <v>923</v>
      </c>
      <c r="D44" s="402"/>
      <c r="F44" s="403"/>
    </row>
    <row r="45" spans="1:12" s="291" customFormat="1" ht="36">
      <c r="A45" s="400">
        <f>COUNT($A$4:A44)+1</f>
        <v>3</v>
      </c>
      <c r="B45" s="401" t="s">
        <v>897</v>
      </c>
      <c r="D45" s="402"/>
      <c r="F45" s="403"/>
    </row>
    <row r="46" spans="1:12" s="291" customFormat="1" ht="48">
      <c r="A46" s="400">
        <f>COUNT($A$4:A45)+1</f>
        <v>4</v>
      </c>
      <c r="B46" s="138" t="s">
        <v>924</v>
      </c>
      <c r="D46" s="402"/>
      <c r="F46" s="403"/>
    </row>
    <row r="47" spans="1:12" s="291" customFormat="1" ht="72">
      <c r="A47" s="400">
        <f>COUNT($A$4:A46)+1</f>
        <v>5</v>
      </c>
      <c r="B47" s="138" t="s">
        <v>94</v>
      </c>
      <c r="D47" s="402"/>
      <c r="F47" s="403"/>
    </row>
    <row r="48" spans="1:12" s="291" customFormat="1" ht="36">
      <c r="A48" s="400">
        <f>COUNT($A$4:A47)+1</f>
        <v>6</v>
      </c>
      <c r="B48" s="294" t="s">
        <v>95</v>
      </c>
      <c r="D48" s="402"/>
      <c r="F48" s="403"/>
    </row>
    <row r="49" spans="1:6" s="291" customFormat="1" ht="36">
      <c r="A49" s="400">
        <f>COUNT($A$4:A48)+1</f>
        <v>7</v>
      </c>
      <c r="B49" s="401" t="s">
        <v>925</v>
      </c>
      <c r="D49" s="402"/>
      <c r="F49" s="403"/>
    </row>
    <row r="50" spans="1:6" s="291" customFormat="1" ht="24">
      <c r="A50" s="400">
        <f>COUNT($A$4:A49)+1</f>
        <v>8</v>
      </c>
      <c r="B50" s="294" t="s">
        <v>713</v>
      </c>
      <c r="D50" s="402"/>
      <c r="F50" s="403"/>
    </row>
    <row r="51" spans="1:6" s="296" customFormat="1" ht="24">
      <c r="A51" s="400">
        <f>COUNT($A$4:A50)+1</f>
        <v>9</v>
      </c>
      <c r="B51" s="294" t="s">
        <v>59</v>
      </c>
      <c r="D51" s="400"/>
    </row>
    <row r="52" spans="1:6" s="296" customFormat="1" ht="36">
      <c r="A52" s="400">
        <f>COUNT($A$4:A51)+1</f>
        <v>10</v>
      </c>
      <c r="B52" s="294" t="s">
        <v>60</v>
      </c>
      <c r="D52" s="400"/>
    </row>
    <row r="53" spans="1:6" s="296" customFormat="1" ht="24">
      <c r="A53" s="400"/>
      <c r="B53" s="294" t="s">
        <v>900</v>
      </c>
      <c r="D53" s="400"/>
    </row>
    <row r="54" spans="1:6" s="291" customFormat="1" ht="36">
      <c r="A54" s="405"/>
      <c r="B54" s="294" t="s">
        <v>716</v>
      </c>
      <c r="D54" s="402"/>
      <c r="F54" s="403"/>
    </row>
    <row r="55" spans="1:6" s="296" customFormat="1" ht="36">
      <c r="A55" s="400"/>
      <c r="B55" s="294" t="s">
        <v>717</v>
      </c>
      <c r="D55" s="400"/>
    </row>
    <row r="56" spans="1:6" s="296" customFormat="1" ht="36">
      <c r="A56" s="400"/>
      <c r="B56" s="294" t="s">
        <v>718</v>
      </c>
      <c r="D56" s="400"/>
    </row>
    <row r="57" spans="1:6" s="296" customFormat="1" ht="48">
      <c r="A57" s="400"/>
      <c r="B57" s="294" t="s">
        <v>887</v>
      </c>
      <c r="D57" s="400"/>
    </row>
    <row r="58" spans="1:6" s="291" customFormat="1" ht="36">
      <c r="A58" s="405"/>
      <c r="B58" s="294" t="s">
        <v>719</v>
      </c>
      <c r="D58" s="402"/>
      <c r="F58" s="403"/>
    </row>
    <row r="59" spans="1:6" s="296" customFormat="1" ht="48">
      <c r="A59" s="400"/>
      <c r="B59" s="294" t="s">
        <v>720</v>
      </c>
      <c r="D59" s="400"/>
    </row>
    <row r="60" spans="1:6" s="296" customFormat="1" ht="36">
      <c r="A60" s="400"/>
      <c r="B60" s="294" t="s">
        <v>721</v>
      </c>
      <c r="D60" s="400"/>
    </row>
    <row r="61" spans="1:6" s="296" customFormat="1" ht="12">
      <c r="A61" s="400"/>
      <c r="B61" s="297" t="s">
        <v>3592</v>
      </c>
      <c r="D61" s="400"/>
    </row>
    <row r="62" spans="1:6" s="296" customFormat="1" ht="12">
      <c r="A62" s="400"/>
      <c r="B62" s="297"/>
      <c r="D62" s="400"/>
    </row>
    <row r="63" spans="1:6" s="296" customFormat="1" ht="48">
      <c r="A63" s="400"/>
      <c r="B63" s="294" t="s">
        <v>926</v>
      </c>
      <c r="D63" s="400"/>
    </row>
    <row r="64" spans="1:6" s="3" customFormat="1" ht="12">
      <c r="B64" s="284"/>
      <c r="D64" s="285"/>
    </row>
    <row r="65" spans="2:4" s="3" customFormat="1" ht="12">
      <c r="B65" s="284"/>
      <c r="D65" s="285"/>
    </row>
    <row r="66" spans="2:4" s="3" customFormat="1" ht="12">
      <c r="B66" s="284"/>
      <c r="D66" s="285"/>
    </row>
    <row r="67" spans="2:4" s="3" customFormat="1" ht="12">
      <c r="B67" s="284"/>
      <c r="D67" s="285"/>
    </row>
    <row r="68" spans="2:4" s="3" customFormat="1" ht="12">
      <c r="B68" s="284"/>
      <c r="D68" s="285"/>
    </row>
    <row r="69" spans="2:4" s="3" customFormat="1" ht="12">
      <c r="B69" s="284"/>
      <c r="D69" s="285"/>
    </row>
    <row r="70" spans="2:4" s="3" customFormat="1" ht="12">
      <c r="B70" s="284"/>
      <c r="D70" s="285"/>
    </row>
    <row r="71" spans="2:4" s="3" customFormat="1" ht="12">
      <c r="B71" s="284"/>
      <c r="D71" s="285"/>
    </row>
    <row r="72" spans="2:4" s="3" customFormat="1" ht="12">
      <c r="B72" s="284"/>
      <c r="D72" s="285"/>
    </row>
    <row r="73" spans="2:4" s="3" customFormat="1" ht="12">
      <c r="B73" s="284"/>
      <c r="D73" s="285"/>
    </row>
    <row r="74" spans="2:4" s="3" customFormat="1" ht="12">
      <c r="B74" s="284"/>
      <c r="D74" s="285"/>
    </row>
    <row r="75" spans="2:4" s="3" customFormat="1" ht="12">
      <c r="B75" s="284"/>
      <c r="D75" s="285"/>
    </row>
    <row r="76" spans="2:4" s="3" customFormat="1" ht="12">
      <c r="B76" s="284"/>
      <c r="D76" s="285"/>
    </row>
    <row r="77" spans="2:4" s="3" customFormat="1" ht="12">
      <c r="B77" s="284"/>
      <c r="D77" s="285"/>
    </row>
    <row r="78" spans="2:4" s="3" customFormat="1" ht="12">
      <c r="B78" s="284"/>
      <c r="D78" s="285"/>
    </row>
    <row r="79" spans="2:4" s="3" customFormat="1" ht="12">
      <c r="B79" s="284"/>
      <c r="D79" s="285"/>
    </row>
    <row r="80" spans="2:4" s="3" customFormat="1" ht="12">
      <c r="B80" s="284"/>
      <c r="D80" s="285"/>
    </row>
    <row r="81" spans="2:4" s="3" customFormat="1" ht="12">
      <c r="B81" s="284"/>
      <c r="D81" s="285"/>
    </row>
    <row r="82" spans="2:4" s="3" customFormat="1" ht="12">
      <c r="B82" s="284"/>
      <c r="D82" s="285"/>
    </row>
    <row r="83" spans="2:4" s="3" customFormat="1" ht="12">
      <c r="B83" s="284"/>
      <c r="D83" s="285"/>
    </row>
    <row r="84" spans="2:4" s="3" customFormat="1" ht="12">
      <c r="B84" s="284"/>
      <c r="D84" s="285"/>
    </row>
    <row r="85" spans="2:4" s="3" customFormat="1" ht="12">
      <c r="B85" s="284"/>
      <c r="D85" s="285"/>
    </row>
    <row r="86" spans="2:4" s="3" customFormat="1" ht="12">
      <c r="B86" s="284"/>
      <c r="D86" s="285"/>
    </row>
    <row r="87" spans="2:4" s="3" customFormat="1" ht="12">
      <c r="B87" s="284"/>
      <c r="D87" s="285"/>
    </row>
    <row r="88" spans="2:4" s="3" customFormat="1" ht="12">
      <c r="B88" s="284"/>
      <c r="D88" s="285"/>
    </row>
    <row r="89" spans="2:4" s="3" customFormat="1" ht="12">
      <c r="B89" s="284"/>
      <c r="D89" s="285"/>
    </row>
    <row r="90" spans="2:4" s="3" customFormat="1" ht="12">
      <c r="B90" s="284"/>
      <c r="D90" s="285"/>
    </row>
    <row r="91" spans="2:4" s="3" customFormat="1" ht="12">
      <c r="B91" s="284"/>
      <c r="D91" s="285"/>
    </row>
    <row r="92" spans="2:4" s="3" customFormat="1" ht="12">
      <c r="B92" s="284"/>
      <c r="D92" s="285"/>
    </row>
    <row r="93" spans="2:4" s="3" customFormat="1" ht="12">
      <c r="B93" s="284"/>
      <c r="D93" s="285"/>
    </row>
    <row r="94" spans="2:4" s="3" customFormat="1" ht="12">
      <c r="B94" s="284"/>
      <c r="D94" s="285"/>
    </row>
    <row r="95" spans="2:4" s="3" customFormat="1" ht="12">
      <c r="B95" s="284"/>
      <c r="D95" s="285"/>
    </row>
    <row r="96" spans="2:4" s="3" customFormat="1" ht="12">
      <c r="B96" s="284"/>
      <c r="D96" s="285"/>
    </row>
    <row r="97" spans="2:4" s="3" customFormat="1" ht="12">
      <c r="B97" s="284"/>
      <c r="D97" s="285"/>
    </row>
    <row r="98" spans="2:4" s="3" customFormat="1" ht="12">
      <c r="B98" s="284"/>
      <c r="D98" s="285"/>
    </row>
    <row r="99" spans="2:4" s="3" customFormat="1" ht="12">
      <c r="B99" s="284"/>
      <c r="D99" s="285"/>
    </row>
    <row r="100" spans="2:4" s="3" customFormat="1" ht="12">
      <c r="B100" s="284"/>
      <c r="D100" s="285"/>
    </row>
    <row r="101" spans="2:4" s="3" customFormat="1" ht="12">
      <c r="B101" s="284"/>
      <c r="D101" s="285"/>
    </row>
    <row r="102" spans="2:4" s="3" customFormat="1" ht="12">
      <c r="B102" s="284"/>
      <c r="D102" s="285"/>
    </row>
    <row r="103" spans="2:4" s="3" customFormat="1" ht="12">
      <c r="B103" s="284"/>
      <c r="D103" s="285"/>
    </row>
    <row r="104" spans="2:4" s="3" customFormat="1" ht="12">
      <c r="B104" s="284"/>
      <c r="D104" s="285"/>
    </row>
    <row r="105" spans="2:4" s="3" customFormat="1" ht="12">
      <c r="B105" s="284"/>
      <c r="D105" s="285"/>
    </row>
    <row r="106" spans="2:4" s="3" customFormat="1" ht="12">
      <c r="B106" s="284"/>
      <c r="D106" s="285"/>
    </row>
    <row r="107" spans="2:4" s="3" customFormat="1" ht="12">
      <c r="B107" s="284"/>
      <c r="D107" s="285"/>
    </row>
    <row r="108" spans="2:4" s="3" customFormat="1" ht="12">
      <c r="B108" s="284"/>
      <c r="D108" s="285"/>
    </row>
    <row r="109" spans="2:4" s="3" customFormat="1" ht="12">
      <c r="B109" s="284"/>
      <c r="D109" s="285"/>
    </row>
    <row r="110" spans="2:4" s="3" customFormat="1" ht="12">
      <c r="B110" s="284"/>
      <c r="D110" s="285"/>
    </row>
    <row r="111" spans="2:4" s="3" customFormat="1" ht="12">
      <c r="B111" s="284"/>
      <c r="D111" s="285"/>
    </row>
    <row r="112" spans="2:4" s="3" customFormat="1" ht="12">
      <c r="B112" s="284"/>
      <c r="D112" s="285"/>
    </row>
    <row r="113" spans="2:4" s="3" customFormat="1" ht="12">
      <c r="B113" s="284"/>
      <c r="D113" s="285"/>
    </row>
    <row r="114" spans="2:4" s="3" customFormat="1" ht="12">
      <c r="B114" s="284"/>
      <c r="D114" s="285"/>
    </row>
    <row r="115" spans="2:4" s="3" customFormat="1" ht="12">
      <c r="B115" s="284"/>
      <c r="D115" s="285"/>
    </row>
    <row r="116" spans="2:4" s="3" customFormat="1" ht="12">
      <c r="B116" s="284"/>
      <c r="D116" s="285"/>
    </row>
    <row r="117" spans="2:4" s="3" customFormat="1" ht="12">
      <c r="B117" s="284"/>
      <c r="D117" s="285"/>
    </row>
    <row r="118" spans="2:4" s="3" customFormat="1" ht="12">
      <c r="B118" s="284"/>
      <c r="D118" s="285"/>
    </row>
    <row r="119" spans="2:4" s="3" customFormat="1" ht="12">
      <c r="B119" s="284"/>
      <c r="D119" s="285"/>
    </row>
    <row r="120" spans="2:4" s="3" customFormat="1" ht="12">
      <c r="B120" s="284"/>
      <c r="D120" s="285"/>
    </row>
    <row r="121" spans="2:4" s="3" customFormat="1" ht="12">
      <c r="B121" s="284"/>
      <c r="D121" s="285"/>
    </row>
    <row r="122" spans="2:4" s="3" customFormat="1" ht="12">
      <c r="B122" s="284"/>
      <c r="D122" s="285"/>
    </row>
    <row r="123" spans="2:4" s="3" customFormat="1" ht="12">
      <c r="B123" s="284"/>
      <c r="D123" s="285"/>
    </row>
    <row r="124" spans="2:4" s="3" customFormat="1" ht="12">
      <c r="B124" s="284"/>
      <c r="D124" s="285"/>
    </row>
    <row r="125" spans="2:4" s="3" customFormat="1" ht="12">
      <c r="B125" s="284"/>
      <c r="D125" s="285"/>
    </row>
    <row r="126" spans="2:4" s="3" customFormat="1" ht="12">
      <c r="B126" s="284"/>
      <c r="D126" s="285"/>
    </row>
    <row r="127" spans="2:4" s="3" customFormat="1" ht="12">
      <c r="B127" s="284"/>
      <c r="D127" s="285"/>
    </row>
    <row r="128" spans="2:4" s="3" customFormat="1" ht="12">
      <c r="B128" s="284"/>
      <c r="D128" s="285"/>
    </row>
    <row r="129" spans="2:4" s="3" customFormat="1" ht="12">
      <c r="B129" s="284"/>
      <c r="D129" s="285"/>
    </row>
    <row r="130" spans="2:4" s="3" customFormat="1" ht="12">
      <c r="B130" s="284"/>
      <c r="D130" s="285"/>
    </row>
    <row r="131" spans="2:4" s="3" customFormat="1" ht="12">
      <c r="B131" s="284"/>
      <c r="D131" s="285"/>
    </row>
    <row r="132" spans="2:4" s="3" customFormat="1" ht="12">
      <c r="B132" s="284"/>
      <c r="D132" s="285"/>
    </row>
    <row r="133" spans="2:4" s="3" customFormat="1" ht="12">
      <c r="B133" s="284"/>
      <c r="D133" s="285"/>
    </row>
    <row r="134" spans="2:4" s="3" customFormat="1" ht="12">
      <c r="B134" s="284"/>
      <c r="D134" s="285"/>
    </row>
    <row r="135" spans="2:4" s="3" customFormat="1" ht="12">
      <c r="B135" s="284"/>
      <c r="D135" s="285"/>
    </row>
    <row r="136" spans="2:4" s="3" customFormat="1" ht="12">
      <c r="B136" s="284"/>
      <c r="D136" s="285"/>
    </row>
    <row r="137" spans="2:4" s="3" customFormat="1" ht="12">
      <c r="B137" s="284"/>
      <c r="D137" s="285"/>
    </row>
  </sheetData>
  <pageMargins left="0.98425196850393704" right="0.39370078740157483" top="0.98425196850393704" bottom="0.74803149606299213" header="0" footer="0.39370078740157483"/>
  <pageSetup paperSize="9" firstPageNumber="0" orientation="portrait" verticalDpi="300" r:id="rId1"/>
  <headerFooter alignWithMargins="0">
    <oddFooter>&amp;R&amp;P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6DA75-55E8-4A16-B200-9D1B5EA98C7A}">
  <sheetPr codeName="List26">
    <tabColor theme="6" tint="-0.249977111117893"/>
  </sheetPr>
  <dimension ref="A1:G254"/>
  <sheetViews>
    <sheetView view="pageBreakPreview" zoomScaleNormal="100" zoomScaleSheetLayoutView="100" workbookViewId="0">
      <selection activeCell="A143" sqref="A143:XFD143"/>
    </sheetView>
  </sheetViews>
  <sheetFormatPr defaultColWidth="9.140625" defaultRowHeight="12.75"/>
  <cols>
    <col min="1" max="1" width="2.5703125" style="745" customWidth="1"/>
    <col min="2" max="2" width="5.85546875" style="745" customWidth="1"/>
    <col min="3" max="3" width="43.7109375" style="1024" customWidth="1"/>
    <col min="4" max="4" width="6.28515625" style="1017" customWidth="1"/>
    <col min="5" max="5" width="7.5703125" style="1017" customWidth="1"/>
    <col min="6" max="6" width="9.5703125" style="1017" customWidth="1"/>
    <col min="7" max="7" width="13.28515625" style="1017" customWidth="1"/>
    <col min="8" max="224" width="9.140625" style="745"/>
    <col min="225" max="225" width="2.5703125" style="745" customWidth="1"/>
    <col min="226" max="226" width="5.85546875" style="745" customWidth="1"/>
    <col min="227" max="227" width="43.7109375" style="745" customWidth="1"/>
    <col min="228" max="228" width="6.28515625" style="745" customWidth="1"/>
    <col min="229" max="229" width="7.5703125" style="745" customWidth="1"/>
    <col min="230" max="230" width="9.5703125" style="745" customWidth="1"/>
    <col min="231" max="231" width="13.28515625" style="745" customWidth="1"/>
    <col min="232" max="232" width="20.42578125" style="745" customWidth="1"/>
    <col min="233" max="235" width="11.7109375" style="745" customWidth="1"/>
    <col min="236" max="236" width="9.85546875" style="745" customWidth="1"/>
    <col min="237" max="237" width="2.5703125" style="745" bestFit="1" customWidth="1"/>
    <col min="238" max="238" width="9.140625" style="745"/>
    <col min="239" max="239" width="9" style="745" customWidth="1"/>
    <col min="240" max="480" width="9.140625" style="745"/>
    <col min="481" max="481" width="2.5703125" style="745" customWidth="1"/>
    <col min="482" max="482" width="5.85546875" style="745" customWidth="1"/>
    <col min="483" max="483" width="43.7109375" style="745" customWidth="1"/>
    <col min="484" max="484" width="6.28515625" style="745" customWidth="1"/>
    <col min="485" max="485" width="7.5703125" style="745" customWidth="1"/>
    <col min="486" max="486" width="9.5703125" style="745" customWidth="1"/>
    <col min="487" max="487" width="13.28515625" style="745" customWidth="1"/>
    <col min="488" max="488" width="20.42578125" style="745" customWidth="1"/>
    <col min="489" max="491" width="11.7109375" style="745" customWidth="1"/>
    <col min="492" max="492" width="9.85546875" style="745" customWidth="1"/>
    <col min="493" max="493" width="2.5703125" style="745" bestFit="1" customWidth="1"/>
    <col min="494" max="494" width="9.140625" style="745"/>
    <col min="495" max="495" width="9" style="745" customWidth="1"/>
    <col min="496" max="736" width="9.140625" style="745"/>
    <col min="737" max="737" width="2.5703125" style="745" customWidth="1"/>
    <col min="738" max="738" width="5.85546875" style="745" customWidth="1"/>
    <col min="739" max="739" width="43.7109375" style="745" customWidth="1"/>
    <col min="740" max="740" width="6.28515625" style="745" customWidth="1"/>
    <col min="741" max="741" width="7.5703125" style="745" customWidth="1"/>
    <col min="742" max="742" width="9.5703125" style="745" customWidth="1"/>
    <col min="743" max="743" width="13.28515625" style="745" customWidth="1"/>
    <col min="744" max="744" width="20.42578125" style="745" customWidth="1"/>
    <col min="745" max="747" width="11.7109375" style="745" customWidth="1"/>
    <col min="748" max="748" width="9.85546875" style="745" customWidth="1"/>
    <col min="749" max="749" width="2.5703125" style="745" bestFit="1" customWidth="1"/>
    <col min="750" max="750" width="9.140625" style="745"/>
    <col min="751" max="751" width="9" style="745" customWidth="1"/>
    <col min="752" max="992" width="9.140625" style="745"/>
    <col min="993" max="993" width="2.5703125" style="745" customWidth="1"/>
    <col min="994" max="994" width="5.85546875" style="745" customWidth="1"/>
    <col min="995" max="995" width="43.7109375" style="745" customWidth="1"/>
    <col min="996" max="996" width="6.28515625" style="745" customWidth="1"/>
    <col min="997" max="997" width="7.5703125" style="745" customWidth="1"/>
    <col min="998" max="998" width="9.5703125" style="745" customWidth="1"/>
    <col min="999" max="999" width="13.28515625" style="745" customWidth="1"/>
    <col min="1000" max="1000" width="20.42578125" style="745" customWidth="1"/>
    <col min="1001" max="1003" width="11.7109375" style="745" customWidth="1"/>
    <col min="1004" max="1004" width="9.85546875" style="745" customWidth="1"/>
    <col min="1005" max="1005" width="2.5703125" style="745" bestFit="1" customWidth="1"/>
    <col min="1006" max="1006" width="9.140625" style="745"/>
    <col min="1007" max="1007" width="9" style="745" customWidth="1"/>
    <col min="1008" max="1248" width="9.140625" style="745"/>
    <col min="1249" max="1249" width="2.5703125" style="745" customWidth="1"/>
    <col min="1250" max="1250" width="5.85546875" style="745" customWidth="1"/>
    <col min="1251" max="1251" width="43.7109375" style="745" customWidth="1"/>
    <col min="1252" max="1252" width="6.28515625" style="745" customWidth="1"/>
    <col min="1253" max="1253" width="7.5703125" style="745" customWidth="1"/>
    <col min="1254" max="1254" width="9.5703125" style="745" customWidth="1"/>
    <col min="1255" max="1255" width="13.28515625" style="745" customWidth="1"/>
    <col min="1256" max="1256" width="20.42578125" style="745" customWidth="1"/>
    <col min="1257" max="1259" width="11.7109375" style="745" customWidth="1"/>
    <col min="1260" max="1260" width="9.85546875" style="745" customWidth="1"/>
    <col min="1261" max="1261" width="2.5703125" style="745" bestFit="1" customWidth="1"/>
    <col min="1262" max="1262" width="9.140625" style="745"/>
    <col min="1263" max="1263" width="9" style="745" customWidth="1"/>
    <col min="1264" max="1504" width="9.140625" style="745"/>
    <col min="1505" max="1505" width="2.5703125" style="745" customWidth="1"/>
    <col min="1506" max="1506" width="5.85546875" style="745" customWidth="1"/>
    <col min="1507" max="1507" width="43.7109375" style="745" customWidth="1"/>
    <col min="1508" max="1508" width="6.28515625" style="745" customWidth="1"/>
    <col min="1509" max="1509" width="7.5703125" style="745" customWidth="1"/>
    <col min="1510" max="1510" width="9.5703125" style="745" customWidth="1"/>
    <col min="1511" max="1511" width="13.28515625" style="745" customWidth="1"/>
    <col min="1512" max="1512" width="20.42578125" style="745" customWidth="1"/>
    <col min="1513" max="1515" width="11.7109375" style="745" customWidth="1"/>
    <col min="1516" max="1516" width="9.85546875" style="745" customWidth="1"/>
    <col min="1517" max="1517" width="2.5703125" style="745" bestFit="1" customWidth="1"/>
    <col min="1518" max="1518" width="9.140625" style="745"/>
    <col min="1519" max="1519" width="9" style="745" customWidth="1"/>
    <col min="1520" max="1760" width="9.140625" style="745"/>
    <col min="1761" max="1761" width="2.5703125" style="745" customWidth="1"/>
    <col min="1762" max="1762" width="5.85546875" style="745" customWidth="1"/>
    <col min="1763" max="1763" width="43.7109375" style="745" customWidth="1"/>
    <col min="1764" max="1764" width="6.28515625" style="745" customWidth="1"/>
    <col min="1765" max="1765" width="7.5703125" style="745" customWidth="1"/>
    <col min="1766" max="1766" width="9.5703125" style="745" customWidth="1"/>
    <col min="1767" max="1767" width="13.28515625" style="745" customWidth="1"/>
    <col min="1768" max="1768" width="20.42578125" style="745" customWidth="1"/>
    <col min="1769" max="1771" width="11.7109375" style="745" customWidth="1"/>
    <col min="1772" max="1772" width="9.85546875" style="745" customWidth="1"/>
    <col min="1773" max="1773" width="2.5703125" style="745" bestFit="1" customWidth="1"/>
    <col min="1774" max="1774" width="9.140625" style="745"/>
    <col min="1775" max="1775" width="9" style="745" customWidth="1"/>
    <col min="1776" max="2016" width="9.140625" style="745"/>
    <col min="2017" max="2017" width="2.5703125" style="745" customWidth="1"/>
    <col min="2018" max="2018" width="5.85546875" style="745" customWidth="1"/>
    <col min="2019" max="2019" width="43.7109375" style="745" customWidth="1"/>
    <col min="2020" max="2020" width="6.28515625" style="745" customWidth="1"/>
    <col min="2021" max="2021" width="7.5703125" style="745" customWidth="1"/>
    <col min="2022" max="2022" width="9.5703125" style="745" customWidth="1"/>
    <col min="2023" max="2023" width="13.28515625" style="745" customWidth="1"/>
    <col min="2024" max="2024" width="20.42578125" style="745" customWidth="1"/>
    <col min="2025" max="2027" width="11.7109375" style="745" customWidth="1"/>
    <col min="2028" max="2028" width="9.85546875" style="745" customWidth="1"/>
    <col min="2029" max="2029" width="2.5703125" style="745" bestFit="1" customWidth="1"/>
    <col min="2030" max="2030" width="9.140625" style="745"/>
    <col min="2031" max="2031" width="9" style="745" customWidth="1"/>
    <col min="2032" max="2272" width="9.140625" style="745"/>
    <col min="2273" max="2273" width="2.5703125" style="745" customWidth="1"/>
    <col min="2274" max="2274" width="5.85546875" style="745" customWidth="1"/>
    <col min="2275" max="2275" width="43.7109375" style="745" customWidth="1"/>
    <col min="2276" max="2276" width="6.28515625" style="745" customWidth="1"/>
    <col min="2277" max="2277" width="7.5703125" style="745" customWidth="1"/>
    <col min="2278" max="2278" width="9.5703125" style="745" customWidth="1"/>
    <col min="2279" max="2279" width="13.28515625" style="745" customWidth="1"/>
    <col min="2280" max="2280" width="20.42578125" style="745" customWidth="1"/>
    <col min="2281" max="2283" width="11.7109375" style="745" customWidth="1"/>
    <col min="2284" max="2284" width="9.85546875" style="745" customWidth="1"/>
    <col min="2285" max="2285" width="2.5703125" style="745" bestFit="1" customWidth="1"/>
    <col min="2286" max="2286" width="9.140625" style="745"/>
    <col min="2287" max="2287" width="9" style="745" customWidth="1"/>
    <col min="2288" max="2528" width="9.140625" style="745"/>
    <col min="2529" max="2529" width="2.5703125" style="745" customWidth="1"/>
    <col min="2530" max="2530" width="5.85546875" style="745" customWidth="1"/>
    <col min="2531" max="2531" width="43.7109375" style="745" customWidth="1"/>
    <col min="2532" max="2532" width="6.28515625" style="745" customWidth="1"/>
    <col min="2533" max="2533" width="7.5703125" style="745" customWidth="1"/>
    <col min="2534" max="2534" width="9.5703125" style="745" customWidth="1"/>
    <col min="2535" max="2535" width="13.28515625" style="745" customWidth="1"/>
    <col min="2536" max="2536" width="20.42578125" style="745" customWidth="1"/>
    <col min="2537" max="2539" width="11.7109375" style="745" customWidth="1"/>
    <col min="2540" max="2540" width="9.85546875" style="745" customWidth="1"/>
    <col min="2541" max="2541" width="2.5703125" style="745" bestFit="1" customWidth="1"/>
    <col min="2542" max="2542" width="9.140625" style="745"/>
    <col min="2543" max="2543" width="9" style="745" customWidth="1"/>
    <col min="2544" max="2784" width="9.140625" style="745"/>
    <col min="2785" max="2785" width="2.5703125" style="745" customWidth="1"/>
    <col min="2786" max="2786" width="5.85546875" style="745" customWidth="1"/>
    <col min="2787" max="2787" width="43.7109375" style="745" customWidth="1"/>
    <col min="2788" max="2788" width="6.28515625" style="745" customWidth="1"/>
    <col min="2789" max="2789" width="7.5703125" style="745" customWidth="1"/>
    <col min="2790" max="2790" width="9.5703125" style="745" customWidth="1"/>
    <col min="2791" max="2791" width="13.28515625" style="745" customWidth="1"/>
    <col min="2792" max="2792" width="20.42578125" style="745" customWidth="1"/>
    <col min="2793" max="2795" width="11.7109375" style="745" customWidth="1"/>
    <col min="2796" max="2796" width="9.85546875" style="745" customWidth="1"/>
    <col min="2797" max="2797" width="2.5703125" style="745" bestFit="1" customWidth="1"/>
    <col min="2798" max="2798" width="9.140625" style="745"/>
    <col min="2799" max="2799" width="9" style="745" customWidth="1"/>
    <col min="2800" max="3040" width="9.140625" style="745"/>
    <col min="3041" max="3041" width="2.5703125" style="745" customWidth="1"/>
    <col min="3042" max="3042" width="5.85546875" style="745" customWidth="1"/>
    <col min="3043" max="3043" width="43.7109375" style="745" customWidth="1"/>
    <col min="3044" max="3044" width="6.28515625" style="745" customWidth="1"/>
    <col min="3045" max="3045" width="7.5703125" style="745" customWidth="1"/>
    <col min="3046" max="3046" width="9.5703125" style="745" customWidth="1"/>
    <col min="3047" max="3047" width="13.28515625" style="745" customWidth="1"/>
    <col min="3048" max="3048" width="20.42578125" style="745" customWidth="1"/>
    <col min="3049" max="3051" width="11.7109375" style="745" customWidth="1"/>
    <col min="3052" max="3052" width="9.85546875" style="745" customWidth="1"/>
    <col min="3053" max="3053" width="2.5703125" style="745" bestFit="1" customWidth="1"/>
    <col min="3054" max="3054" width="9.140625" style="745"/>
    <col min="3055" max="3055" width="9" style="745" customWidth="1"/>
    <col min="3056" max="3296" width="9.140625" style="745"/>
    <col min="3297" max="3297" width="2.5703125" style="745" customWidth="1"/>
    <col min="3298" max="3298" width="5.85546875" style="745" customWidth="1"/>
    <col min="3299" max="3299" width="43.7109375" style="745" customWidth="1"/>
    <col min="3300" max="3300" width="6.28515625" style="745" customWidth="1"/>
    <col min="3301" max="3301" width="7.5703125" style="745" customWidth="1"/>
    <col min="3302" max="3302" width="9.5703125" style="745" customWidth="1"/>
    <col min="3303" max="3303" width="13.28515625" style="745" customWidth="1"/>
    <col min="3304" max="3304" width="20.42578125" style="745" customWidth="1"/>
    <col min="3305" max="3307" width="11.7109375" style="745" customWidth="1"/>
    <col min="3308" max="3308" width="9.85546875" style="745" customWidth="1"/>
    <col min="3309" max="3309" width="2.5703125" style="745" bestFit="1" customWidth="1"/>
    <col min="3310" max="3310" width="9.140625" style="745"/>
    <col min="3311" max="3311" width="9" style="745" customWidth="1"/>
    <col min="3312" max="3552" width="9.140625" style="745"/>
    <col min="3553" max="3553" width="2.5703125" style="745" customWidth="1"/>
    <col min="3554" max="3554" width="5.85546875" style="745" customWidth="1"/>
    <col min="3555" max="3555" width="43.7109375" style="745" customWidth="1"/>
    <col min="3556" max="3556" width="6.28515625" style="745" customWidth="1"/>
    <col min="3557" max="3557" width="7.5703125" style="745" customWidth="1"/>
    <col min="3558" max="3558" width="9.5703125" style="745" customWidth="1"/>
    <col min="3559" max="3559" width="13.28515625" style="745" customWidth="1"/>
    <col min="3560" max="3560" width="20.42578125" style="745" customWidth="1"/>
    <col min="3561" max="3563" width="11.7109375" style="745" customWidth="1"/>
    <col min="3564" max="3564" width="9.85546875" style="745" customWidth="1"/>
    <col min="3565" max="3565" width="2.5703125" style="745" bestFit="1" customWidth="1"/>
    <col min="3566" max="3566" width="9.140625" style="745"/>
    <col min="3567" max="3567" width="9" style="745" customWidth="1"/>
    <col min="3568" max="3808" width="9.140625" style="745"/>
    <col min="3809" max="3809" width="2.5703125" style="745" customWidth="1"/>
    <col min="3810" max="3810" width="5.85546875" style="745" customWidth="1"/>
    <col min="3811" max="3811" width="43.7109375" style="745" customWidth="1"/>
    <col min="3812" max="3812" width="6.28515625" style="745" customWidth="1"/>
    <col min="3813" max="3813" width="7.5703125" style="745" customWidth="1"/>
    <col min="3814" max="3814" width="9.5703125" style="745" customWidth="1"/>
    <col min="3815" max="3815" width="13.28515625" style="745" customWidth="1"/>
    <col min="3816" max="3816" width="20.42578125" style="745" customWidth="1"/>
    <col min="3817" max="3819" width="11.7109375" style="745" customWidth="1"/>
    <col min="3820" max="3820" width="9.85546875" style="745" customWidth="1"/>
    <col min="3821" max="3821" width="2.5703125" style="745" bestFit="1" customWidth="1"/>
    <col min="3822" max="3822" width="9.140625" style="745"/>
    <col min="3823" max="3823" width="9" style="745" customWidth="1"/>
    <col min="3824" max="4064" width="9.140625" style="745"/>
    <col min="4065" max="4065" width="2.5703125" style="745" customWidth="1"/>
    <col min="4066" max="4066" width="5.85546875" style="745" customWidth="1"/>
    <col min="4067" max="4067" width="43.7109375" style="745" customWidth="1"/>
    <col min="4068" max="4068" width="6.28515625" style="745" customWidth="1"/>
    <col min="4069" max="4069" width="7.5703125" style="745" customWidth="1"/>
    <col min="4070" max="4070" width="9.5703125" style="745" customWidth="1"/>
    <col min="4071" max="4071" width="13.28515625" style="745" customWidth="1"/>
    <col min="4072" max="4072" width="20.42578125" style="745" customWidth="1"/>
    <col min="4073" max="4075" width="11.7109375" style="745" customWidth="1"/>
    <col min="4076" max="4076" width="9.85546875" style="745" customWidth="1"/>
    <col min="4077" max="4077" width="2.5703125" style="745" bestFit="1" customWidth="1"/>
    <col min="4078" max="4078" width="9.140625" style="745"/>
    <col min="4079" max="4079" width="9" style="745" customWidth="1"/>
    <col min="4080" max="4320" width="9.140625" style="745"/>
    <col min="4321" max="4321" width="2.5703125" style="745" customWidth="1"/>
    <col min="4322" max="4322" width="5.85546875" style="745" customWidth="1"/>
    <col min="4323" max="4323" width="43.7109375" style="745" customWidth="1"/>
    <col min="4324" max="4324" width="6.28515625" style="745" customWidth="1"/>
    <col min="4325" max="4325" width="7.5703125" style="745" customWidth="1"/>
    <col min="4326" max="4326" width="9.5703125" style="745" customWidth="1"/>
    <col min="4327" max="4327" width="13.28515625" style="745" customWidth="1"/>
    <col min="4328" max="4328" width="20.42578125" style="745" customWidth="1"/>
    <col min="4329" max="4331" width="11.7109375" style="745" customWidth="1"/>
    <col min="4332" max="4332" width="9.85546875" style="745" customWidth="1"/>
    <col min="4333" max="4333" width="2.5703125" style="745" bestFit="1" customWidth="1"/>
    <col min="4334" max="4334" width="9.140625" style="745"/>
    <col min="4335" max="4335" width="9" style="745" customWidth="1"/>
    <col min="4336" max="4576" width="9.140625" style="745"/>
    <col min="4577" max="4577" width="2.5703125" style="745" customWidth="1"/>
    <col min="4578" max="4578" width="5.85546875" style="745" customWidth="1"/>
    <col min="4579" max="4579" width="43.7109375" style="745" customWidth="1"/>
    <col min="4580" max="4580" width="6.28515625" style="745" customWidth="1"/>
    <col min="4581" max="4581" width="7.5703125" style="745" customWidth="1"/>
    <col min="4582" max="4582" width="9.5703125" style="745" customWidth="1"/>
    <col min="4583" max="4583" width="13.28515625" style="745" customWidth="1"/>
    <col min="4584" max="4584" width="20.42578125" style="745" customWidth="1"/>
    <col min="4585" max="4587" width="11.7109375" style="745" customWidth="1"/>
    <col min="4588" max="4588" width="9.85546875" style="745" customWidth="1"/>
    <col min="4589" max="4589" width="2.5703125" style="745" bestFit="1" customWidth="1"/>
    <col min="4590" max="4590" width="9.140625" style="745"/>
    <col min="4591" max="4591" width="9" style="745" customWidth="1"/>
    <col min="4592" max="4832" width="9.140625" style="745"/>
    <col min="4833" max="4833" width="2.5703125" style="745" customWidth="1"/>
    <col min="4834" max="4834" width="5.85546875" style="745" customWidth="1"/>
    <col min="4835" max="4835" width="43.7109375" style="745" customWidth="1"/>
    <col min="4836" max="4836" width="6.28515625" style="745" customWidth="1"/>
    <col min="4837" max="4837" width="7.5703125" style="745" customWidth="1"/>
    <col min="4838" max="4838" width="9.5703125" style="745" customWidth="1"/>
    <col min="4839" max="4839" width="13.28515625" style="745" customWidth="1"/>
    <col min="4840" max="4840" width="20.42578125" style="745" customWidth="1"/>
    <col min="4841" max="4843" width="11.7109375" style="745" customWidth="1"/>
    <col min="4844" max="4844" width="9.85546875" style="745" customWidth="1"/>
    <col min="4845" max="4845" width="2.5703125" style="745" bestFit="1" customWidth="1"/>
    <col min="4846" max="4846" width="9.140625" style="745"/>
    <col min="4847" max="4847" width="9" style="745" customWidth="1"/>
    <col min="4848" max="5088" width="9.140625" style="745"/>
    <col min="5089" max="5089" width="2.5703125" style="745" customWidth="1"/>
    <col min="5090" max="5090" width="5.85546875" style="745" customWidth="1"/>
    <col min="5091" max="5091" width="43.7109375" style="745" customWidth="1"/>
    <col min="5092" max="5092" width="6.28515625" style="745" customWidth="1"/>
    <col min="5093" max="5093" width="7.5703125" style="745" customWidth="1"/>
    <col min="5094" max="5094" width="9.5703125" style="745" customWidth="1"/>
    <col min="5095" max="5095" width="13.28515625" style="745" customWidth="1"/>
    <col min="5096" max="5096" width="20.42578125" style="745" customWidth="1"/>
    <col min="5097" max="5099" width="11.7109375" style="745" customWidth="1"/>
    <col min="5100" max="5100" width="9.85546875" style="745" customWidth="1"/>
    <col min="5101" max="5101" width="2.5703125" style="745" bestFit="1" customWidth="1"/>
    <col min="5102" max="5102" width="9.140625" style="745"/>
    <col min="5103" max="5103" width="9" style="745" customWidth="1"/>
    <col min="5104" max="5344" width="9.140625" style="745"/>
    <col min="5345" max="5345" width="2.5703125" style="745" customWidth="1"/>
    <col min="5346" max="5346" width="5.85546875" style="745" customWidth="1"/>
    <col min="5347" max="5347" width="43.7109375" style="745" customWidth="1"/>
    <col min="5348" max="5348" width="6.28515625" style="745" customWidth="1"/>
    <col min="5349" max="5349" width="7.5703125" style="745" customWidth="1"/>
    <col min="5350" max="5350" width="9.5703125" style="745" customWidth="1"/>
    <col min="5351" max="5351" width="13.28515625" style="745" customWidth="1"/>
    <col min="5352" max="5352" width="20.42578125" style="745" customWidth="1"/>
    <col min="5353" max="5355" width="11.7109375" style="745" customWidth="1"/>
    <col min="5356" max="5356" width="9.85546875" style="745" customWidth="1"/>
    <col min="5357" max="5357" width="2.5703125" style="745" bestFit="1" customWidth="1"/>
    <col min="5358" max="5358" width="9.140625" style="745"/>
    <col min="5359" max="5359" width="9" style="745" customWidth="1"/>
    <col min="5360" max="5600" width="9.140625" style="745"/>
    <col min="5601" max="5601" width="2.5703125" style="745" customWidth="1"/>
    <col min="5602" max="5602" width="5.85546875" style="745" customWidth="1"/>
    <col min="5603" max="5603" width="43.7109375" style="745" customWidth="1"/>
    <col min="5604" max="5604" width="6.28515625" style="745" customWidth="1"/>
    <col min="5605" max="5605" width="7.5703125" style="745" customWidth="1"/>
    <col min="5606" max="5606" width="9.5703125" style="745" customWidth="1"/>
    <col min="5607" max="5607" width="13.28515625" style="745" customWidth="1"/>
    <col min="5608" max="5608" width="20.42578125" style="745" customWidth="1"/>
    <col min="5609" max="5611" width="11.7109375" style="745" customWidth="1"/>
    <col min="5612" max="5612" width="9.85546875" style="745" customWidth="1"/>
    <col min="5613" max="5613" width="2.5703125" style="745" bestFit="1" customWidth="1"/>
    <col min="5614" max="5614" width="9.140625" style="745"/>
    <col min="5615" max="5615" width="9" style="745" customWidth="1"/>
    <col min="5616" max="5856" width="9.140625" style="745"/>
    <col min="5857" max="5857" width="2.5703125" style="745" customWidth="1"/>
    <col min="5858" max="5858" width="5.85546875" style="745" customWidth="1"/>
    <col min="5859" max="5859" width="43.7109375" style="745" customWidth="1"/>
    <col min="5860" max="5860" width="6.28515625" style="745" customWidth="1"/>
    <col min="5861" max="5861" width="7.5703125" style="745" customWidth="1"/>
    <col min="5862" max="5862" width="9.5703125" style="745" customWidth="1"/>
    <col min="5863" max="5863" width="13.28515625" style="745" customWidth="1"/>
    <col min="5864" max="5864" width="20.42578125" style="745" customWidth="1"/>
    <col min="5865" max="5867" width="11.7109375" style="745" customWidth="1"/>
    <col min="5868" max="5868" width="9.85546875" style="745" customWidth="1"/>
    <col min="5869" max="5869" width="2.5703125" style="745" bestFit="1" customWidth="1"/>
    <col min="5870" max="5870" width="9.140625" style="745"/>
    <col min="5871" max="5871" width="9" style="745" customWidth="1"/>
    <col min="5872" max="6112" width="9.140625" style="745"/>
    <col min="6113" max="6113" width="2.5703125" style="745" customWidth="1"/>
    <col min="6114" max="6114" width="5.85546875" style="745" customWidth="1"/>
    <col min="6115" max="6115" width="43.7109375" style="745" customWidth="1"/>
    <col min="6116" max="6116" width="6.28515625" style="745" customWidth="1"/>
    <col min="6117" max="6117" width="7.5703125" style="745" customWidth="1"/>
    <col min="6118" max="6118" width="9.5703125" style="745" customWidth="1"/>
    <col min="6119" max="6119" width="13.28515625" style="745" customWidth="1"/>
    <col min="6120" max="6120" width="20.42578125" style="745" customWidth="1"/>
    <col min="6121" max="6123" width="11.7109375" style="745" customWidth="1"/>
    <col min="6124" max="6124" width="9.85546875" style="745" customWidth="1"/>
    <col min="6125" max="6125" width="2.5703125" style="745" bestFit="1" customWidth="1"/>
    <col min="6126" max="6126" width="9.140625" style="745"/>
    <col min="6127" max="6127" width="9" style="745" customWidth="1"/>
    <col min="6128" max="6368" width="9.140625" style="745"/>
    <col min="6369" max="6369" width="2.5703125" style="745" customWidth="1"/>
    <col min="6370" max="6370" width="5.85546875" style="745" customWidth="1"/>
    <col min="6371" max="6371" width="43.7109375" style="745" customWidth="1"/>
    <col min="6372" max="6372" width="6.28515625" style="745" customWidth="1"/>
    <col min="6373" max="6373" width="7.5703125" style="745" customWidth="1"/>
    <col min="6374" max="6374" width="9.5703125" style="745" customWidth="1"/>
    <col min="6375" max="6375" width="13.28515625" style="745" customWidth="1"/>
    <col min="6376" max="6376" width="20.42578125" style="745" customWidth="1"/>
    <col min="6377" max="6379" width="11.7109375" style="745" customWidth="1"/>
    <col min="6380" max="6380" width="9.85546875" style="745" customWidth="1"/>
    <col min="6381" max="6381" width="2.5703125" style="745" bestFit="1" customWidth="1"/>
    <col min="6382" max="6382" width="9.140625" style="745"/>
    <col min="6383" max="6383" width="9" style="745" customWidth="1"/>
    <col min="6384" max="6624" width="9.140625" style="745"/>
    <col min="6625" max="6625" width="2.5703125" style="745" customWidth="1"/>
    <col min="6626" max="6626" width="5.85546875" style="745" customWidth="1"/>
    <col min="6627" max="6627" width="43.7109375" style="745" customWidth="1"/>
    <col min="6628" max="6628" width="6.28515625" style="745" customWidth="1"/>
    <col min="6629" max="6629" width="7.5703125" style="745" customWidth="1"/>
    <col min="6630" max="6630" width="9.5703125" style="745" customWidth="1"/>
    <col min="6631" max="6631" width="13.28515625" style="745" customWidth="1"/>
    <col min="6632" max="6632" width="20.42578125" style="745" customWidth="1"/>
    <col min="6633" max="6635" width="11.7109375" style="745" customWidth="1"/>
    <col min="6636" max="6636" width="9.85546875" style="745" customWidth="1"/>
    <col min="6637" max="6637" width="2.5703125" style="745" bestFit="1" customWidth="1"/>
    <col min="6638" max="6638" width="9.140625" style="745"/>
    <col min="6639" max="6639" width="9" style="745" customWidth="1"/>
    <col min="6640" max="6880" width="9.140625" style="745"/>
    <col min="6881" max="6881" width="2.5703125" style="745" customWidth="1"/>
    <col min="6882" max="6882" width="5.85546875" style="745" customWidth="1"/>
    <col min="6883" max="6883" width="43.7109375" style="745" customWidth="1"/>
    <col min="6884" max="6884" width="6.28515625" style="745" customWidth="1"/>
    <col min="6885" max="6885" width="7.5703125" style="745" customWidth="1"/>
    <col min="6886" max="6886" width="9.5703125" style="745" customWidth="1"/>
    <col min="6887" max="6887" width="13.28515625" style="745" customWidth="1"/>
    <col min="6888" max="6888" width="20.42578125" style="745" customWidth="1"/>
    <col min="6889" max="6891" width="11.7109375" style="745" customWidth="1"/>
    <col min="6892" max="6892" width="9.85546875" style="745" customWidth="1"/>
    <col min="6893" max="6893" width="2.5703125" style="745" bestFit="1" customWidth="1"/>
    <col min="6894" max="6894" width="9.140625" style="745"/>
    <col min="6895" max="6895" width="9" style="745" customWidth="1"/>
    <col min="6896" max="7136" width="9.140625" style="745"/>
    <col min="7137" max="7137" width="2.5703125" style="745" customWidth="1"/>
    <col min="7138" max="7138" width="5.85546875" style="745" customWidth="1"/>
    <col min="7139" max="7139" width="43.7109375" style="745" customWidth="1"/>
    <col min="7140" max="7140" width="6.28515625" style="745" customWidth="1"/>
    <col min="7141" max="7141" width="7.5703125" style="745" customWidth="1"/>
    <col min="7142" max="7142" width="9.5703125" style="745" customWidth="1"/>
    <col min="7143" max="7143" width="13.28515625" style="745" customWidth="1"/>
    <col min="7144" max="7144" width="20.42578125" style="745" customWidth="1"/>
    <col min="7145" max="7147" width="11.7109375" style="745" customWidth="1"/>
    <col min="7148" max="7148" width="9.85546875" style="745" customWidth="1"/>
    <col min="7149" max="7149" width="2.5703125" style="745" bestFit="1" customWidth="1"/>
    <col min="7150" max="7150" width="9.140625" style="745"/>
    <col min="7151" max="7151" width="9" style="745" customWidth="1"/>
    <col min="7152" max="7392" width="9.140625" style="745"/>
    <col min="7393" max="7393" width="2.5703125" style="745" customWidth="1"/>
    <col min="7394" max="7394" width="5.85546875" style="745" customWidth="1"/>
    <col min="7395" max="7395" width="43.7109375" style="745" customWidth="1"/>
    <col min="7396" max="7396" width="6.28515625" style="745" customWidth="1"/>
    <col min="7397" max="7397" width="7.5703125" style="745" customWidth="1"/>
    <col min="7398" max="7398" width="9.5703125" style="745" customWidth="1"/>
    <col min="7399" max="7399" width="13.28515625" style="745" customWidth="1"/>
    <col min="7400" max="7400" width="20.42578125" style="745" customWidth="1"/>
    <col min="7401" max="7403" width="11.7109375" style="745" customWidth="1"/>
    <col min="7404" max="7404" width="9.85546875" style="745" customWidth="1"/>
    <col min="7405" max="7405" width="2.5703125" style="745" bestFit="1" customWidth="1"/>
    <col min="7406" max="7406" width="9.140625" style="745"/>
    <col min="7407" max="7407" width="9" style="745" customWidth="1"/>
    <col min="7408" max="7648" width="9.140625" style="745"/>
    <col min="7649" max="7649" width="2.5703125" style="745" customWidth="1"/>
    <col min="7650" max="7650" width="5.85546875" style="745" customWidth="1"/>
    <col min="7651" max="7651" width="43.7109375" style="745" customWidth="1"/>
    <col min="7652" max="7652" width="6.28515625" style="745" customWidth="1"/>
    <col min="7653" max="7653" width="7.5703125" style="745" customWidth="1"/>
    <col min="7654" max="7654" width="9.5703125" style="745" customWidth="1"/>
    <col min="7655" max="7655" width="13.28515625" style="745" customWidth="1"/>
    <col min="7656" max="7656" width="20.42578125" style="745" customWidth="1"/>
    <col min="7657" max="7659" width="11.7109375" style="745" customWidth="1"/>
    <col min="7660" max="7660" width="9.85546875" style="745" customWidth="1"/>
    <col min="7661" max="7661" width="2.5703125" style="745" bestFit="1" customWidth="1"/>
    <col min="7662" max="7662" width="9.140625" style="745"/>
    <col min="7663" max="7663" width="9" style="745" customWidth="1"/>
    <col min="7664" max="7904" width="9.140625" style="745"/>
    <col min="7905" max="7905" width="2.5703125" style="745" customWidth="1"/>
    <col min="7906" max="7906" width="5.85546875" style="745" customWidth="1"/>
    <col min="7907" max="7907" width="43.7109375" style="745" customWidth="1"/>
    <col min="7908" max="7908" width="6.28515625" style="745" customWidth="1"/>
    <col min="7909" max="7909" width="7.5703125" style="745" customWidth="1"/>
    <col min="7910" max="7910" width="9.5703125" style="745" customWidth="1"/>
    <col min="7911" max="7911" width="13.28515625" style="745" customWidth="1"/>
    <col min="7912" max="7912" width="20.42578125" style="745" customWidth="1"/>
    <col min="7913" max="7915" width="11.7109375" style="745" customWidth="1"/>
    <col min="7916" max="7916" width="9.85546875" style="745" customWidth="1"/>
    <col min="7917" max="7917" width="2.5703125" style="745" bestFit="1" customWidth="1"/>
    <col min="7918" max="7918" width="9.140625" style="745"/>
    <col min="7919" max="7919" width="9" style="745" customWidth="1"/>
    <col min="7920" max="8160" width="9.140625" style="745"/>
    <col min="8161" max="8161" width="2.5703125" style="745" customWidth="1"/>
    <col min="8162" max="8162" width="5.85546875" style="745" customWidth="1"/>
    <col min="8163" max="8163" width="43.7109375" style="745" customWidth="1"/>
    <col min="8164" max="8164" width="6.28515625" style="745" customWidth="1"/>
    <col min="8165" max="8165" width="7.5703125" style="745" customWidth="1"/>
    <col min="8166" max="8166" width="9.5703125" style="745" customWidth="1"/>
    <col min="8167" max="8167" width="13.28515625" style="745" customWidth="1"/>
    <col min="8168" max="8168" width="20.42578125" style="745" customWidth="1"/>
    <col min="8169" max="8171" width="11.7109375" style="745" customWidth="1"/>
    <col min="8172" max="8172" width="9.85546875" style="745" customWidth="1"/>
    <col min="8173" max="8173" width="2.5703125" style="745" bestFit="1" customWidth="1"/>
    <col min="8174" max="8174" width="9.140625" style="745"/>
    <col min="8175" max="8175" width="9" style="745" customWidth="1"/>
    <col min="8176" max="8416" width="9.140625" style="745"/>
    <col min="8417" max="8417" width="2.5703125" style="745" customWidth="1"/>
    <col min="8418" max="8418" width="5.85546875" style="745" customWidth="1"/>
    <col min="8419" max="8419" width="43.7109375" style="745" customWidth="1"/>
    <col min="8420" max="8420" width="6.28515625" style="745" customWidth="1"/>
    <col min="8421" max="8421" width="7.5703125" style="745" customWidth="1"/>
    <col min="8422" max="8422" width="9.5703125" style="745" customWidth="1"/>
    <col min="8423" max="8423" width="13.28515625" style="745" customWidth="1"/>
    <col min="8424" max="8424" width="20.42578125" style="745" customWidth="1"/>
    <col min="8425" max="8427" width="11.7109375" style="745" customWidth="1"/>
    <col min="8428" max="8428" width="9.85546875" style="745" customWidth="1"/>
    <col min="8429" max="8429" width="2.5703125" style="745" bestFit="1" customWidth="1"/>
    <col min="8430" max="8430" width="9.140625" style="745"/>
    <col min="8431" max="8431" width="9" style="745" customWidth="1"/>
    <col min="8432" max="8672" width="9.140625" style="745"/>
    <col min="8673" max="8673" width="2.5703125" style="745" customWidth="1"/>
    <col min="8674" max="8674" width="5.85546875" style="745" customWidth="1"/>
    <col min="8675" max="8675" width="43.7109375" style="745" customWidth="1"/>
    <col min="8676" max="8676" width="6.28515625" style="745" customWidth="1"/>
    <col min="8677" max="8677" width="7.5703125" style="745" customWidth="1"/>
    <col min="8678" max="8678" width="9.5703125" style="745" customWidth="1"/>
    <col min="8679" max="8679" width="13.28515625" style="745" customWidth="1"/>
    <col min="8680" max="8680" width="20.42578125" style="745" customWidth="1"/>
    <col min="8681" max="8683" width="11.7109375" style="745" customWidth="1"/>
    <col min="8684" max="8684" width="9.85546875" style="745" customWidth="1"/>
    <col min="8685" max="8685" width="2.5703125" style="745" bestFit="1" customWidth="1"/>
    <col min="8686" max="8686" width="9.140625" style="745"/>
    <col min="8687" max="8687" width="9" style="745" customWidth="1"/>
    <col min="8688" max="8928" width="9.140625" style="745"/>
    <col min="8929" max="8929" width="2.5703125" style="745" customWidth="1"/>
    <col min="8930" max="8930" width="5.85546875" style="745" customWidth="1"/>
    <col min="8931" max="8931" width="43.7109375" style="745" customWidth="1"/>
    <col min="8932" max="8932" width="6.28515625" style="745" customWidth="1"/>
    <col min="8933" max="8933" width="7.5703125" style="745" customWidth="1"/>
    <col min="8934" max="8934" width="9.5703125" style="745" customWidth="1"/>
    <col min="8935" max="8935" width="13.28515625" style="745" customWidth="1"/>
    <col min="8936" max="8936" width="20.42578125" style="745" customWidth="1"/>
    <col min="8937" max="8939" width="11.7109375" style="745" customWidth="1"/>
    <col min="8940" max="8940" width="9.85546875" style="745" customWidth="1"/>
    <col min="8941" max="8941" width="2.5703125" style="745" bestFit="1" customWidth="1"/>
    <col min="8942" max="8942" width="9.140625" style="745"/>
    <col min="8943" max="8943" width="9" style="745" customWidth="1"/>
    <col min="8944" max="9184" width="9.140625" style="745"/>
    <col min="9185" max="9185" width="2.5703125" style="745" customWidth="1"/>
    <col min="9186" max="9186" width="5.85546875" style="745" customWidth="1"/>
    <col min="9187" max="9187" width="43.7109375" style="745" customWidth="1"/>
    <col min="9188" max="9188" width="6.28515625" style="745" customWidth="1"/>
    <col min="9189" max="9189" width="7.5703125" style="745" customWidth="1"/>
    <col min="9190" max="9190" width="9.5703125" style="745" customWidth="1"/>
    <col min="9191" max="9191" width="13.28515625" style="745" customWidth="1"/>
    <col min="9192" max="9192" width="20.42578125" style="745" customWidth="1"/>
    <col min="9193" max="9195" width="11.7109375" style="745" customWidth="1"/>
    <col min="9196" max="9196" width="9.85546875" style="745" customWidth="1"/>
    <col min="9197" max="9197" width="2.5703125" style="745" bestFit="1" customWidth="1"/>
    <col min="9198" max="9198" width="9.140625" style="745"/>
    <col min="9199" max="9199" width="9" style="745" customWidth="1"/>
    <col min="9200" max="9440" width="9.140625" style="745"/>
    <col min="9441" max="9441" width="2.5703125" style="745" customWidth="1"/>
    <col min="9442" max="9442" width="5.85546875" style="745" customWidth="1"/>
    <col min="9443" max="9443" width="43.7109375" style="745" customWidth="1"/>
    <col min="9444" max="9444" width="6.28515625" style="745" customWidth="1"/>
    <col min="9445" max="9445" width="7.5703125" style="745" customWidth="1"/>
    <col min="9446" max="9446" width="9.5703125" style="745" customWidth="1"/>
    <col min="9447" max="9447" width="13.28515625" style="745" customWidth="1"/>
    <col min="9448" max="9448" width="20.42578125" style="745" customWidth="1"/>
    <col min="9449" max="9451" width="11.7109375" style="745" customWidth="1"/>
    <col min="9452" max="9452" width="9.85546875" style="745" customWidth="1"/>
    <col min="9453" max="9453" width="2.5703125" style="745" bestFit="1" customWidth="1"/>
    <col min="9454" max="9454" width="9.140625" style="745"/>
    <col min="9455" max="9455" width="9" style="745" customWidth="1"/>
    <col min="9456" max="9696" width="9.140625" style="745"/>
    <col min="9697" max="9697" width="2.5703125" style="745" customWidth="1"/>
    <col min="9698" max="9698" width="5.85546875" style="745" customWidth="1"/>
    <col min="9699" max="9699" width="43.7109375" style="745" customWidth="1"/>
    <col min="9700" max="9700" width="6.28515625" style="745" customWidth="1"/>
    <col min="9701" max="9701" width="7.5703125" style="745" customWidth="1"/>
    <col min="9702" max="9702" width="9.5703125" style="745" customWidth="1"/>
    <col min="9703" max="9703" width="13.28515625" style="745" customWidth="1"/>
    <col min="9704" max="9704" width="20.42578125" style="745" customWidth="1"/>
    <col min="9705" max="9707" width="11.7109375" style="745" customWidth="1"/>
    <col min="9708" max="9708" width="9.85546875" style="745" customWidth="1"/>
    <col min="9709" max="9709" width="2.5703125" style="745" bestFit="1" customWidth="1"/>
    <col min="9710" max="9710" width="9.140625" style="745"/>
    <col min="9711" max="9711" width="9" style="745" customWidth="1"/>
    <col min="9712" max="9952" width="9.140625" style="745"/>
    <col min="9953" max="9953" width="2.5703125" style="745" customWidth="1"/>
    <col min="9954" max="9954" width="5.85546875" style="745" customWidth="1"/>
    <col min="9955" max="9955" width="43.7109375" style="745" customWidth="1"/>
    <col min="9956" max="9956" width="6.28515625" style="745" customWidth="1"/>
    <col min="9957" max="9957" width="7.5703125" style="745" customWidth="1"/>
    <col min="9958" max="9958" width="9.5703125" style="745" customWidth="1"/>
    <col min="9959" max="9959" width="13.28515625" style="745" customWidth="1"/>
    <col min="9960" max="9960" width="20.42578125" style="745" customWidth="1"/>
    <col min="9961" max="9963" width="11.7109375" style="745" customWidth="1"/>
    <col min="9964" max="9964" width="9.85546875" style="745" customWidth="1"/>
    <col min="9965" max="9965" width="2.5703125" style="745" bestFit="1" customWidth="1"/>
    <col min="9966" max="9966" width="9.140625" style="745"/>
    <col min="9967" max="9967" width="9" style="745" customWidth="1"/>
    <col min="9968" max="10208" width="9.140625" style="745"/>
    <col min="10209" max="10209" width="2.5703125" style="745" customWidth="1"/>
    <col min="10210" max="10210" width="5.85546875" style="745" customWidth="1"/>
    <col min="10211" max="10211" width="43.7109375" style="745" customWidth="1"/>
    <col min="10212" max="10212" width="6.28515625" style="745" customWidth="1"/>
    <col min="10213" max="10213" width="7.5703125" style="745" customWidth="1"/>
    <col min="10214" max="10214" width="9.5703125" style="745" customWidth="1"/>
    <col min="10215" max="10215" width="13.28515625" style="745" customWidth="1"/>
    <col min="10216" max="10216" width="20.42578125" style="745" customWidth="1"/>
    <col min="10217" max="10219" width="11.7109375" style="745" customWidth="1"/>
    <col min="10220" max="10220" width="9.85546875" style="745" customWidth="1"/>
    <col min="10221" max="10221" width="2.5703125" style="745" bestFit="1" customWidth="1"/>
    <col min="10222" max="10222" width="9.140625" style="745"/>
    <col min="10223" max="10223" width="9" style="745" customWidth="1"/>
    <col min="10224" max="10464" width="9.140625" style="745"/>
    <col min="10465" max="10465" width="2.5703125" style="745" customWidth="1"/>
    <col min="10466" max="10466" width="5.85546875" style="745" customWidth="1"/>
    <col min="10467" max="10467" width="43.7109375" style="745" customWidth="1"/>
    <col min="10468" max="10468" width="6.28515625" style="745" customWidth="1"/>
    <col min="10469" max="10469" width="7.5703125" style="745" customWidth="1"/>
    <col min="10470" max="10470" width="9.5703125" style="745" customWidth="1"/>
    <col min="10471" max="10471" width="13.28515625" style="745" customWidth="1"/>
    <col min="10472" max="10472" width="20.42578125" style="745" customWidth="1"/>
    <col min="10473" max="10475" width="11.7109375" style="745" customWidth="1"/>
    <col min="10476" max="10476" width="9.85546875" style="745" customWidth="1"/>
    <col min="10477" max="10477" width="2.5703125" style="745" bestFit="1" customWidth="1"/>
    <col min="10478" max="10478" width="9.140625" style="745"/>
    <col min="10479" max="10479" width="9" style="745" customWidth="1"/>
    <col min="10480" max="10720" width="9.140625" style="745"/>
    <col min="10721" max="10721" width="2.5703125" style="745" customWidth="1"/>
    <col min="10722" max="10722" width="5.85546875" style="745" customWidth="1"/>
    <col min="10723" max="10723" width="43.7109375" style="745" customWidth="1"/>
    <col min="10724" max="10724" width="6.28515625" style="745" customWidth="1"/>
    <col min="10725" max="10725" width="7.5703125" style="745" customWidth="1"/>
    <col min="10726" max="10726" width="9.5703125" style="745" customWidth="1"/>
    <col min="10727" max="10727" width="13.28515625" style="745" customWidth="1"/>
    <col min="10728" max="10728" width="20.42578125" style="745" customWidth="1"/>
    <col min="10729" max="10731" width="11.7109375" style="745" customWidth="1"/>
    <col min="10732" max="10732" width="9.85546875" style="745" customWidth="1"/>
    <col min="10733" max="10733" width="2.5703125" style="745" bestFit="1" customWidth="1"/>
    <col min="10734" max="10734" width="9.140625" style="745"/>
    <col min="10735" max="10735" width="9" style="745" customWidth="1"/>
    <col min="10736" max="10976" width="9.140625" style="745"/>
    <col min="10977" max="10977" width="2.5703125" style="745" customWidth="1"/>
    <col min="10978" max="10978" width="5.85546875" style="745" customWidth="1"/>
    <col min="10979" max="10979" width="43.7109375" style="745" customWidth="1"/>
    <col min="10980" max="10980" width="6.28515625" style="745" customWidth="1"/>
    <col min="10981" max="10981" width="7.5703125" style="745" customWidth="1"/>
    <col min="10982" max="10982" width="9.5703125" style="745" customWidth="1"/>
    <col min="10983" max="10983" width="13.28515625" style="745" customWidth="1"/>
    <col min="10984" max="10984" width="20.42578125" style="745" customWidth="1"/>
    <col min="10985" max="10987" width="11.7109375" style="745" customWidth="1"/>
    <col min="10988" max="10988" width="9.85546875" style="745" customWidth="1"/>
    <col min="10989" max="10989" width="2.5703125" style="745" bestFit="1" customWidth="1"/>
    <col min="10990" max="10990" width="9.140625" style="745"/>
    <col min="10991" max="10991" width="9" style="745" customWidth="1"/>
    <col min="10992" max="11232" width="9.140625" style="745"/>
    <col min="11233" max="11233" width="2.5703125" style="745" customWidth="1"/>
    <col min="11234" max="11234" width="5.85546875" style="745" customWidth="1"/>
    <col min="11235" max="11235" width="43.7109375" style="745" customWidth="1"/>
    <col min="11236" max="11236" width="6.28515625" style="745" customWidth="1"/>
    <col min="11237" max="11237" width="7.5703125" style="745" customWidth="1"/>
    <col min="11238" max="11238" width="9.5703125" style="745" customWidth="1"/>
    <col min="11239" max="11239" width="13.28515625" style="745" customWidth="1"/>
    <col min="11240" max="11240" width="20.42578125" style="745" customWidth="1"/>
    <col min="11241" max="11243" width="11.7109375" style="745" customWidth="1"/>
    <col min="11244" max="11244" width="9.85546875" style="745" customWidth="1"/>
    <col min="11245" max="11245" width="2.5703125" style="745" bestFit="1" customWidth="1"/>
    <col min="11246" max="11246" width="9.140625" style="745"/>
    <col min="11247" max="11247" width="9" style="745" customWidth="1"/>
    <col min="11248" max="11488" width="9.140625" style="745"/>
    <col min="11489" max="11489" width="2.5703125" style="745" customWidth="1"/>
    <col min="11490" max="11490" width="5.85546875" style="745" customWidth="1"/>
    <col min="11491" max="11491" width="43.7109375" style="745" customWidth="1"/>
    <col min="11492" max="11492" width="6.28515625" style="745" customWidth="1"/>
    <col min="11493" max="11493" width="7.5703125" style="745" customWidth="1"/>
    <col min="11494" max="11494" width="9.5703125" style="745" customWidth="1"/>
    <col min="11495" max="11495" width="13.28515625" style="745" customWidth="1"/>
    <col min="11496" max="11496" width="20.42578125" style="745" customWidth="1"/>
    <col min="11497" max="11499" width="11.7109375" style="745" customWidth="1"/>
    <col min="11500" max="11500" width="9.85546875" style="745" customWidth="1"/>
    <col min="11501" max="11501" width="2.5703125" style="745" bestFit="1" customWidth="1"/>
    <col min="11502" max="11502" width="9.140625" style="745"/>
    <col min="11503" max="11503" width="9" style="745" customWidth="1"/>
    <col min="11504" max="11744" width="9.140625" style="745"/>
    <col min="11745" max="11745" width="2.5703125" style="745" customWidth="1"/>
    <col min="11746" max="11746" width="5.85546875" style="745" customWidth="1"/>
    <col min="11747" max="11747" width="43.7109375" style="745" customWidth="1"/>
    <col min="11748" max="11748" width="6.28515625" style="745" customWidth="1"/>
    <col min="11749" max="11749" width="7.5703125" style="745" customWidth="1"/>
    <col min="11750" max="11750" width="9.5703125" style="745" customWidth="1"/>
    <col min="11751" max="11751" width="13.28515625" style="745" customWidth="1"/>
    <col min="11752" max="11752" width="20.42578125" style="745" customWidth="1"/>
    <col min="11753" max="11755" width="11.7109375" style="745" customWidth="1"/>
    <col min="11756" max="11756" width="9.85546875" style="745" customWidth="1"/>
    <col min="11757" max="11757" width="2.5703125" style="745" bestFit="1" customWidth="1"/>
    <col min="11758" max="11758" width="9.140625" style="745"/>
    <col min="11759" max="11759" width="9" style="745" customWidth="1"/>
    <col min="11760" max="12000" width="9.140625" style="745"/>
    <col min="12001" max="12001" width="2.5703125" style="745" customWidth="1"/>
    <col min="12002" max="12002" width="5.85546875" style="745" customWidth="1"/>
    <col min="12003" max="12003" width="43.7109375" style="745" customWidth="1"/>
    <col min="12004" max="12004" width="6.28515625" style="745" customWidth="1"/>
    <col min="12005" max="12005" width="7.5703125" style="745" customWidth="1"/>
    <col min="12006" max="12006" width="9.5703125" style="745" customWidth="1"/>
    <col min="12007" max="12007" width="13.28515625" style="745" customWidth="1"/>
    <col min="12008" max="12008" width="20.42578125" style="745" customWidth="1"/>
    <col min="12009" max="12011" width="11.7109375" style="745" customWidth="1"/>
    <col min="12012" max="12012" width="9.85546875" style="745" customWidth="1"/>
    <col min="12013" max="12013" width="2.5703125" style="745" bestFit="1" customWidth="1"/>
    <col min="12014" max="12014" width="9.140625" style="745"/>
    <col min="12015" max="12015" width="9" style="745" customWidth="1"/>
    <col min="12016" max="12256" width="9.140625" style="745"/>
    <col min="12257" max="12257" width="2.5703125" style="745" customWidth="1"/>
    <col min="12258" max="12258" width="5.85546875" style="745" customWidth="1"/>
    <col min="12259" max="12259" width="43.7109375" style="745" customWidth="1"/>
    <col min="12260" max="12260" width="6.28515625" style="745" customWidth="1"/>
    <col min="12261" max="12261" width="7.5703125" style="745" customWidth="1"/>
    <col min="12262" max="12262" width="9.5703125" style="745" customWidth="1"/>
    <col min="12263" max="12263" width="13.28515625" style="745" customWidth="1"/>
    <col min="12264" max="12264" width="20.42578125" style="745" customWidth="1"/>
    <col min="12265" max="12267" width="11.7109375" style="745" customWidth="1"/>
    <col min="12268" max="12268" width="9.85546875" style="745" customWidth="1"/>
    <col min="12269" max="12269" width="2.5703125" style="745" bestFit="1" customWidth="1"/>
    <col min="12270" max="12270" width="9.140625" style="745"/>
    <col min="12271" max="12271" width="9" style="745" customWidth="1"/>
    <col min="12272" max="12512" width="9.140625" style="745"/>
    <col min="12513" max="12513" width="2.5703125" style="745" customWidth="1"/>
    <col min="12514" max="12514" width="5.85546875" style="745" customWidth="1"/>
    <col min="12515" max="12515" width="43.7109375" style="745" customWidth="1"/>
    <col min="12516" max="12516" width="6.28515625" style="745" customWidth="1"/>
    <col min="12517" max="12517" width="7.5703125" style="745" customWidth="1"/>
    <col min="12518" max="12518" width="9.5703125" style="745" customWidth="1"/>
    <col min="12519" max="12519" width="13.28515625" style="745" customWidth="1"/>
    <col min="12520" max="12520" width="20.42578125" style="745" customWidth="1"/>
    <col min="12521" max="12523" width="11.7109375" style="745" customWidth="1"/>
    <col min="12524" max="12524" width="9.85546875" style="745" customWidth="1"/>
    <col min="12525" max="12525" width="2.5703125" style="745" bestFit="1" customWidth="1"/>
    <col min="12526" max="12526" width="9.140625" style="745"/>
    <col min="12527" max="12527" width="9" style="745" customWidth="1"/>
    <col min="12528" max="12768" width="9.140625" style="745"/>
    <col min="12769" max="12769" width="2.5703125" style="745" customWidth="1"/>
    <col min="12770" max="12770" width="5.85546875" style="745" customWidth="1"/>
    <col min="12771" max="12771" width="43.7109375" style="745" customWidth="1"/>
    <col min="12772" max="12772" width="6.28515625" style="745" customWidth="1"/>
    <col min="12773" max="12773" width="7.5703125" style="745" customWidth="1"/>
    <col min="12774" max="12774" width="9.5703125" style="745" customWidth="1"/>
    <col min="12775" max="12775" width="13.28515625" style="745" customWidth="1"/>
    <col min="12776" max="12776" width="20.42578125" style="745" customWidth="1"/>
    <col min="12777" max="12779" width="11.7109375" style="745" customWidth="1"/>
    <col min="12780" max="12780" width="9.85546875" style="745" customWidth="1"/>
    <col min="12781" max="12781" width="2.5703125" style="745" bestFit="1" customWidth="1"/>
    <col min="12782" max="12782" width="9.140625" style="745"/>
    <col min="12783" max="12783" width="9" style="745" customWidth="1"/>
    <col min="12784" max="13024" width="9.140625" style="745"/>
    <col min="13025" max="13025" width="2.5703125" style="745" customWidth="1"/>
    <col min="13026" max="13026" width="5.85546875" style="745" customWidth="1"/>
    <col min="13027" max="13027" width="43.7109375" style="745" customWidth="1"/>
    <col min="13028" max="13028" width="6.28515625" style="745" customWidth="1"/>
    <col min="13029" max="13029" width="7.5703125" style="745" customWidth="1"/>
    <col min="13030" max="13030" width="9.5703125" style="745" customWidth="1"/>
    <col min="13031" max="13031" width="13.28515625" style="745" customWidth="1"/>
    <col min="13032" max="13032" width="20.42578125" style="745" customWidth="1"/>
    <col min="13033" max="13035" width="11.7109375" style="745" customWidth="1"/>
    <col min="13036" max="13036" width="9.85546875" style="745" customWidth="1"/>
    <col min="13037" max="13037" width="2.5703125" style="745" bestFit="1" customWidth="1"/>
    <col min="13038" max="13038" width="9.140625" style="745"/>
    <col min="13039" max="13039" width="9" style="745" customWidth="1"/>
    <col min="13040" max="13280" width="9.140625" style="745"/>
    <col min="13281" max="13281" width="2.5703125" style="745" customWidth="1"/>
    <col min="13282" max="13282" width="5.85546875" style="745" customWidth="1"/>
    <col min="13283" max="13283" width="43.7109375" style="745" customWidth="1"/>
    <col min="13284" max="13284" width="6.28515625" style="745" customWidth="1"/>
    <col min="13285" max="13285" width="7.5703125" style="745" customWidth="1"/>
    <col min="13286" max="13286" width="9.5703125" style="745" customWidth="1"/>
    <col min="13287" max="13287" width="13.28515625" style="745" customWidth="1"/>
    <col min="13288" max="13288" width="20.42578125" style="745" customWidth="1"/>
    <col min="13289" max="13291" width="11.7109375" style="745" customWidth="1"/>
    <col min="13292" max="13292" width="9.85546875" style="745" customWidth="1"/>
    <col min="13293" max="13293" width="2.5703125" style="745" bestFit="1" customWidth="1"/>
    <col min="13294" max="13294" width="9.140625" style="745"/>
    <col min="13295" max="13295" width="9" style="745" customWidth="1"/>
    <col min="13296" max="13536" width="9.140625" style="745"/>
    <col min="13537" max="13537" width="2.5703125" style="745" customWidth="1"/>
    <col min="13538" max="13538" width="5.85546875" style="745" customWidth="1"/>
    <col min="13539" max="13539" width="43.7109375" style="745" customWidth="1"/>
    <col min="13540" max="13540" width="6.28515625" style="745" customWidth="1"/>
    <col min="13541" max="13541" width="7.5703125" style="745" customWidth="1"/>
    <col min="13542" max="13542" width="9.5703125" style="745" customWidth="1"/>
    <col min="13543" max="13543" width="13.28515625" style="745" customWidth="1"/>
    <col min="13544" max="13544" width="20.42578125" style="745" customWidth="1"/>
    <col min="13545" max="13547" width="11.7109375" style="745" customWidth="1"/>
    <col min="13548" max="13548" width="9.85546875" style="745" customWidth="1"/>
    <col min="13549" max="13549" width="2.5703125" style="745" bestFit="1" customWidth="1"/>
    <col min="13550" max="13550" width="9.140625" style="745"/>
    <col min="13551" max="13551" width="9" style="745" customWidth="1"/>
    <col min="13552" max="13792" width="9.140625" style="745"/>
    <col min="13793" max="13793" width="2.5703125" style="745" customWidth="1"/>
    <col min="13794" max="13794" width="5.85546875" style="745" customWidth="1"/>
    <col min="13795" max="13795" width="43.7109375" style="745" customWidth="1"/>
    <col min="13796" max="13796" width="6.28515625" style="745" customWidth="1"/>
    <col min="13797" max="13797" width="7.5703125" style="745" customWidth="1"/>
    <col min="13798" max="13798" width="9.5703125" style="745" customWidth="1"/>
    <col min="13799" max="13799" width="13.28515625" style="745" customWidth="1"/>
    <col min="13800" max="13800" width="20.42578125" style="745" customWidth="1"/>
    <col min="13801" max="13803" width="11.7109375" style="745" customWidth="1"/>
    <col min="13804" max="13804" width="9.85546875" style="745" customWidth="1"/>
    <col min="13805" max="13805" width="2.5703125" style="745" bestFit="1" customWidth="1"/>
    <col min="13806" max="13806" width="9.140625" style="745"/>
    <col min="13807" max="13807" width="9" style="745" customWidth="1"/>
    <col min="13808" max="14048" width="9.140625" style="745"/>
    <col min="14049" max="14049" width="2.5703125" style="745" customWidth="1"/>
    <col min="14050" max="14050" width="5.85546875" style="745" customWidth="1"/>
    <col min="14051" max="14051" width="43.7109375" style="745" customWidth="1"/>
    <col min="14052" max="14052" width="6.28515625" style="745" customWidth="1"/>
    <col min="14053" max="14053" width="7.5703125" style="745" customWidth="1"/>
    <col min="14054" max="14054" width="9.5703125" style="745" customWidth="1"/>
    <col min="14055" max="14055" width="13.28515625" style="745" customWidth="1"/>
    <col min="14056" max="14056" width="20.42578125" style="745" customWidth="1"/>
    <col min="14057" max="14059" width="11.7109375" style="745" customWidth="1"/>
    <col min="14060" max="14060" width="9.85546875" style="745" customWidth="1"/>
    <col min="14061" max="14061" width="2.5703125" style="745" bestFit="1" customWidth="1"/>
    <col min="14062" max="14062" width="9.140625" style="745"/>
    <col min="14063" max="14063" width="9" style="745" customWidth="1"/>
    <col min="14064" max="14304" width="9.140625" style="745"/>
    <col min="14305" max="14305" width="2.5703125" style="745" customWidth="1"/>
    <col min="14306" max="14306" width="5.85546875" style="745" customWidth="1"/>
    <col min="14307" max="14307" width="43.7109375" style="745" customWidth="1"/>
    <col min="14308" max="14308" width="6.28515625" style="745" customWidth="1"/>
    <col min="14309" max="14309" width="7.5703125" style="745" customWidth="1"/>
    <col min="14310" max="14310" width="9.5703125" style="745" customWidth="1"/>
    <col min="14311" max="14311" width="13.28515625" style="745" customWidth="1"/>
    <col min="14312" max="14312" width="20.42578125" style="745" customWidth="1"/>
    <col min="14313" max="14315" width="11.7109375" style="745" customWidth="1"/>
    <col min="14316" max="14316" width="9.85546875" style="745" customWidth="1"/>
    <col min="14317" max="14317" width="2.5703125" style="745" bestFit="1" customWidth="1"/>
    <col min="14318" max="14318" width="9.140625" style="745"/>
    <col min="14319" max="14319" width="9" style="745" customWidth="1"/>
    <col min="14320" max="14560" width="9.140625" style="745"/>
    <col min="14561" max="14561" width="2.5703125" style="745" customWidth="1"/>
    <col min="14562" max="14562" width="5.85546875" style="745" customWidth="1"/>
    <col min="14563" max="14563" width="43.7109375" style="745" customWidth="1"/>
    <col min="14564" max="14564" width="6.28515625" style="745" customWidth="1"/>
    <col min="14565" max="14565" width="7.5703125" style="745" customWidth="1"/>
    <col min="14566" max="14566" width="9.5703125" style="745" customWidth="1"/>
    <col min="14567" max="14567" width="13.28515625" style="745" customWidth="1"/>
    <col min="14568" max="14568" width="20.42578125" style="745" customWidth="1"/>
    <col min="14569" max="14571" width="11.7109375" style="745" customWidth="1"/>
    <col min="14572" max="14572" width="9.85546875" style="745" customWidth="1"/>
    <col min="14573" max="14573" width="2.5703125" style="745" bestFit="1" customWidth="1"/>
    <col min="14574" max="14574" width="9.140625" style="745"/>
    <col min="14575" max="14575" width="9" style="745" customWidth="1"/>
    <col min="14576" max="14816" width="9.140625" style="745"/>
    <col min="14817" max="14817" width="2.5703125" style="745" customWidth="1"/>
    <col min="14818" max="14818" width="5.85546875" style="745" customWidth="1"/>
    <col min="14819" max="14819" width="43.7109375" style="745" customWidth="1"/>
    <col min="14820" max="14820" width="6.28515625" style="745" customWidth="1"/>
    <col min="14821" max="14821" width="7.5703125" style="745" customWidth="1"/>
    <col min="14822" max="14822" width="9.5703125" style="745" customWidth="1"/>
    <col min="14823" max="14823" width="13.28515625" style="745" customWidth="1"/>
    <col min="14824" max="14824" width="20.42578125" style="745" customWidth="1"/>
    <col min="14825" max="14827" width="11.7109375" style="745" customWidth="1"/>
    <col min="14828" max="14828" width="9.85546875" style="745" customWidth="1"/>
    <col min="14829" max="14829" width="2.5703125" style="745" bestFit="1" customWidth="1"/>
    <col min="14830" max="14830" width="9.140625" style="745"/>
    <col min="14831" max="14831" width="9" style="745" customWidth="1"/>
    <col min="14832" max="15072" width="9.140625" style="745"/>
    <col min="15073" max="15073" width="2.5703125" style="745" customWidth="1"/>
    <col min="15074" max="15074" width="5.85546875" style="745" customWidth="1"/>
    <col min="15075" max="15075" width="43.7109375" style="745" customWidth="1"/>
    <col min="15076" max="15076" width="6.28515625" style="745" customWidth="1"/>
    <col min="15077" max="15077" width="7.5703125" style="745" customWidth="1"/>
    <col min="15078" max="15078" width="9.5703125" style="745" customWidth="1"/>
    <col min="15079" max="15079" width="13.28515625" style="745" customWidth="1"/>
    <col min="15080" max="15080" width="20.42578125" style="745" customWidth="1"/>
    <col min="15081" max="15083" width="11.7109375" style="745" customWidth="1"/>
    <col min="15084" max="15084" width="9.85546875" style="745" customWidth="1"/>
    <col min="15085" max="15085" width="2.5703125" style="745" bestFit="1" customWidth="1"/>
    <col min="15086" max="15086" width="9.140625" style="745"/>
    <col min="15087" max="15087" width="9" style="745" customWidth="1"/>
    <col min="15088" max="15328" width="9.140625" style="745"/>
    <col min="15329" max="15329" width="2.5703125" style="745" customWidth="1"/>
    <col min="15330" max="15330" width="5.85546875" style="745" customWidth="1"/>
    <col min="15331" max="15331" width="43.7109375" style="745" customWidth="1"/>
    <col min="15332" max="15332" width="6.28515625" style="745" customWidth="1"/>
    <col min="15333" max="15333" width="7.5703125" style="745" customWidth="1"/>
    <col min="15334" max="15334" width="9.5703125" style="745" customWidth="1"/>
    <col min="15335" max="15335" width="13.28515625" style="745" customWidth="1"/>
    <col min="15336" max="15336" width="20.42578125" style="745" customWidth="1"/>
    <col min="15337" max="15339" width="11.7109375" style="745" customWidth="1"/>
    <col min="15340" max="15340" width="9.85546875" style="745" customWidth="1"/>
    <col min="15341" max="15341" width="2.5703125" style="745" bestFit="1" customWidth="1"/>
    <col min="15342" max="15342" width="9.140625" style="745"/>
    <col min="15343" max="15343" width="9" style="745" customWidth="1"/>
    <col min="15344" max="15584" width="9.140625" style="745"/>
    <col min="15585" max="15585" width="2.5703125" style="745" customWidth="1"/>
    <col min="15586" max="15586" width="5.85546875" style="745" customWidth="1"/>
    <col min="15587" max="15587" width="43.7109375" style="745" customWidth="1"/>
    <col min="15588" max="15588" width="6.28515625" style="745" customWidth="1"/>
    <col min="15589" max="15589" width="7.5703125" style="745" customWidth="1"/>
    <col min="15590" max="15590" width="9.5703125" style="745" customWidth="1"/>
    <col min="15591" max="15591" width="13.28515625" style="745" customWidth="1"/>
    <col min="15592" max="15592" width="20.42578125" style="745" customWidth="1"/>
    <col min="15593" max="15595" width="11.7109375" style="745" customWidth="1"/>
    <col min="15596" max="15596" width="9.85546875" style="745" customWidth="1"/>
    <col min="15597" max="15597" width="2.5703125" style="745" bestFit="1" customWidth="1"/>
    <col min="15598" max="15598" width="9.140625" style="745"/>
    <col min="15599" max="15599" width="9" style="745" customWidth="1"/>
    <col min="15600" max="15840" width="9.140625" style="745"/>
    <col min="15841" max="15841" width="2.5703125" style="745" customWidth="1"/>
    <col min="15842" max="15842" width="5.85546875" style="745" customWidth="1"/>
    <col min="15843" max="15843" width="43.7109375" style="745" customWidth="1"/>
    <col min="15844" max="15844" width="6.28515625" style="745" customWidth="1"/>
    <col min="15845" max="15845" width="7.5703125" style="745" customWidth="1"/>
    <col min="15846" max="15846" width="9.5703125" style="745" customWidth="1"/>
    <col min="15847" max="15847" width="13.28515625" style="745" customWidth="1"/>
    <col min="15848" max="15848" width="20.42578125" style="745" customWidth="1"/>
    <col min="15849" max="15851" width="11.7109375" style="745" customWidth="1"/>
    <col min="15852" max="15852" width="9.85546875" style="745" customWidth="1"/>
    <col min="15853" max="15853" width="2.5703125" style="745" bestFit="1" customWidth="1"/>
    <col min="15854" max="15854" width="9.140625" style="745"/>
    <col min="15855" max="15855" width="9" style="745" customWidth="1"/>
    <col min="15856" max="16096" width="9.140625" style="745"/>
    <col min="16097" max="16097" width="2.5703125" style="745" customWidth="1"/>
    <col min="16098" max="16098" width="5.85546875" style="745" customWidth="1"/>
    <col min="16099" max="16099" width="43.7109375" style="745" customWidth="1"/>
    <col min="16100" max="16100" width="6.28515625" style="745" customWidth="1"/>
    <col min="16101" max="16101" width="7.5703125" style="745" customWidth="1"/>
    <col min="16102" max="16102" width="9.5703125" style="745" customWidth="1"/>
    <col min="16103" max="16103" width="13.28515625" style="745" customWidth="1"/>
    <col min="16104" max="16104" width="20.42578125" style="745" customWidth="1"/>
    <col min="16105" max="16107" width="11.7109375" style="745" customWidth="1"/>
    <col min="16108" max="16108" width="9.85546875" style="745" customWidth="1"/>
    <col min="16109" max="16109" width="2.5703125" style="745" bestFit="1" customWidth="1"/>
    <col min="16110" max="16110" width="9.140625" style="745"/>
    <col min="16111" max="16111" width="9" style="745" customWidth="1"/>
    <col min="16112" max="16384" width="9.140625" style="745"/>
  </cols>
  <sheetData>
    <row r="1" spans="1:7" s="1006" customFormat="1" ht="18">
      <c r="A1" s="1002"/>
      <c r="B1" s="1002"/>
      <c r="C1" s="1002"/>
      <c r="D1" s="1004"/>
      <c r="E1" s="1004"/>
      <c r="F1" s="1004"/>
      <c r="G1" s="1004"/>
    </row>
    <row r="2" spans="1:7" s="1006" customFormat="1" ht="18">
      <c r="A2" s="1002" t="s">
        <v>3322</v>
      </c>
      <c r="B2" s="1003"/>
      <c r="C2" s="1002" t="s">
        <v>3331</v>
      </c>
      <c r="D2" s="1004"/>
      <c r="E2" s="1004"/>
      <c r="F2" s="1004"/>
      <c r="G2" s="1004"/>
    </row>
    <row r="3" spans="1:7" ht="14.25" customHeight="1">
      <c r="A3" s="737" t="s">
        <v>107</v>
      </c>
      <c r="B3" s="737"/>
      <c r="C3" s="1052" t="s">
        <v>927</v>
      </c>
    </row>
    <row r="4" spans="1:7" ht="36">
      <c r="C4" s="1053" t="s">
        <v>928</v>
      </c>
      <c r="D4" s="861"/>
      <c r="E4" s="861"/>
      <c r="F4" s="861"/>
      <c r="G4" s="861"/>
    </row>
    <row r="5" spans="1:7">
      <c r="C5" s="1053"/>
      <c r="D5" s="861"/>
      <c r="E5" s="861"/>
      <c r="F5" s="861"/>
      <c r="G5" s="861"/>
    </row>
    <row r="6" spans="1:7" s="1028" customFormat="1">
      <c r="A6" s="407" t="s">
        <v>29</v>
      </c>
      <c r="B6" s="407"/>
      <c r="C6" s="408" t="s">
        <v>30</v>
      </c>
      <c r="D6" s="407" t="s">
        <v>31</v>
      </c>
      <c r="E6" s="409" t="s">
        <v>183</v>
      </c>
      <c r="F6" s="409" t="s">
        <v>184</v>
      </c>
      <c r="G6" s="409" t="s">
        <v>185</v>
      </c>
    </row>
    <row r="7" spans="1:7" ht="10.5" customHeight="1">
      <c r="C7" s="870"/>
      <c r="E7" s="1054"/>
    </row>
    <row r="8" spans="1:7" ht="32.25" thickBot="1">
      <c r="A8" s="232"/>
      <c r="B8" s="233" t="s">
        <v>105</v>
      </c>
      <c r="C8" s="234" t="s">
        <v>929</v>
      </c>
      <c r="D8" s="751"/>
      <c r="E8" s="752"/>
      <c r="F8" s="751"/>
      <c r="G8" s="751"/>
    </row>
    <row r="9" spans="1:7">
      <c r="A9" s="758"/>
      <c r="B9" s="773"/>
      <c r="C9" s="585"/>
      <c r="E9" s="1054"/>
    </row>
    <row r="10" spans="1:7" s="737" customFormat="1" ht="204">
      <c r="A10" s="758" t="str">
        <f>$B$8</f>
        <v>I.</v>
      </c>
      <c r="B10" s="749">
        <f>COUNT(#REF!)+1</f>
        <v>1</v>
      </c>
      <c r="C10" s="585" t="s">
        <v>930</v>
      </c>
      <c r="D10" s="746" t="s">
        <v>188</v>
      </c>
      <c r="E10" s="747">
        <v>35</v>
      </c>
      <c r="F10" s="748"/>
      <c r="G10" s="748">
        <f>E10*F10</f>
        <v>0</v>
      </c>
    </row>
    <row r="11" spans="1:7" s="737" customFormat="1" ht="12">
      <c r="A11" s="758"/>
      <c r="B11" s="749"/>
      <c r="C11" s="585"/>
      <c r="D11" s="746"/>
      <c r="E11" s="747"/>
      <c r="F11" s="748"/>
      <c r="G11" s="748"/>
    </row>
    <row r="12" spans="1:7" s="737" customFormat="1" ht="192">
      <c r="A12" s="758" t="str">
        <f>$B$8</f>
        <v>I.</v>
      </c>
      <c r="B12" s="749">
        <f>COUNT($A$10:B11)+1</f>
        <v>2</v>
      </c>
      <c r="C12" s="832" t="s">
        <v>931</v>
      </c>
      <c r="D12" s="746" t="s">
        <v>188</v>
      </c>
      <c r="E12" s="747">
        <v>799</v>
      </c>
      <c r="F12" s="748"/>
      <c r="G12" s="748">
        <f>E12*F12</f>
        <v>0</v>
      </c>
    </row>
    <row r="13" spans="1:7" s="737" customFormat="1" ht="12">
      <c r="A13" s="758"/>
      <c r="B13" s="749"/>
      <c r="C13" s="832"/>
      <c r="D13" s="746"/>
      <c r="E13" s="747"/>
      <c r="F13" s="748"/>
      <c r="G13" s="748"/>
    </row>
    <row r="14" spans="1:7" s="737" customFormat="1" ht="204">
      <c r="A14" s="758" t="str">
        <f>$B$8</f>
        <v>I.</v>
      </c>
      <c r="B14" s="749">
        <f>COUNT($A$10:B12)+1</f>
        <v>3</v>
      </c>
      <c r="C14" s="832" t="s">
        <v>932</v>
      </c>
      <c r="D14" s="746" t="s">
        <v>188</v>
      </c>
      <c r="E14" s="747">
        <v>38</v>
      </c>
      <c r="F14" s="748"/>
      <c r="G14" s="748">
        <f>E14*F14</f>
        <v>0</v>
      </c>
    </row>
    <row r="15" spans="1:7" s="737" customFormat="1" ht="12">
      <c r="A15" s="758"/>
      <c r="B15" s="749"/>
      <c r="C15" s="832"/>
      <c r="D15" s="746"/>
      <c r="E15" s="747"/>
      <c r="F15" s="748"/>
      <c r="G15" s="748"/>
    </row>
    <row r="16" spans="1:7" s="737" customFormat="1" ht="192">
      <c r="A16" s="758" t="str">
        <f>$B$8</f>
        <v>I.</v>
      </c>
      <c r="B16" s="749">
        <f>COUNT($A$10:B15)+1</f>
        <v>4</v>
      </c>
      <c r="C16" s="832" t="s">
        <v>933</v>
      </c>
      <c r="D16" s="746" t="s">
        <v>188</v>
      </c>
      <c r="E16" s="747">
        <v>129</v>
      </c>
      <c r="F16" s="748"/>
      <c r="G16" s="748">
        <f>E16*F16</f>
        <v>0</v>
      </c>
    </row>
    <row r="17" spans="1:7" s="737" customFormat="1" ht="12">
      <c r="A17" s="758"/>
      <c r="B17" s="749"/>
      <c r="C17" s="832"/>
      <c r="D17" s="746"/>
      <c r="E17" s="747"/>
      <c r="F17" s="748"/>
      <c r="G17" s="748"/>
    </row>
    <row r="18" spans="1:7" s="737" customFormat="1" ht="216">
      <c r="A18" s="758" t="str">
        <f>$B$8</f>
        <v>I.</v>
      </c>
      <c r="B18" s="749">
        <f>COUNT($A$10:B16)+1</f>
        <v>5</v>
      </c>
      <c r="C18" s="832" t="s">
        <v>934</v>
      </c>
      <c r="D18" s="746" t="s">
        <v>188</v>
      </c>
      <c r="E18" s="747">
        <v>64</v>
      </c>
      <c r="F18" s="748"/>
      <c r="G18" s="748">
        <f>E18*F18</f>
        <v>0</v>
      </c>
    </row>
    <row r="19" spans="1:7" s="737" customFormat="1" ht="12">
      <c r="A19" s="758"/>
      <c r="B19" s="749"/>
      <c r="C19" s="832"/>
      <c r="D19" s="746"/>
      <c r="E19" s="747"/>
      <c r="F19" s="748"/>
      <c r="G19" s="748"/>
    </row>
    <row r="20" spans="1:7" s="737" customFormat="1" ht="180">
      <c r="A20" s="758" t="str">
        <f>$B$8</f>
        <v>I.</v>
      </c>
      <c r="B20" s="749">
        <f>COUNT($A$10:B19)+1</f>
        <v>6</v>
      </c>
      <c r="C20" s="858" t="s">
        <v>935</v>
      </c>
      <c r="D20" s="746" t="s">
        <v>188</v>
      </c>
      <c r="E20" s="747">
        <v>20</v>
      </c>
      <c r="F20" s="748"/>
      <c r="G20" s="748">
        <f>E20*F20</f>
        <v>0</v>
      </c>
    </row>
    <row r="21" spans="1:7" s="737" customFormat="1" ht="12">
      <c r="A21" s="758"/>
      <c r="B21" s="749"/>
      <c r="C21" s="832"/>
      <c r="D21" s="746"/>
      <c r="E21" s="747"/>
      <c r="F21" s="748"/>
      <c r="G21" s="748"/>
    </row>
    <row r="22" spans="1:7" s="737" customFormat="1" ht="192">
      <c r="A22" s="758" t="str">
        <f>$B$8</f>
        <v>I.</v>
      </c>
      <c r="B22" s="749">
        <f>COUNT($A$10:B20)+1</f>
        <v>7</v>
      </c>
      <c r="C22" s="858" t="s">
        <v>936</v>
      </c>
      <c r="D22" s="746" t="s">
        <v>188</v>
      </c>
      <c r="E22" s="747">
        <v>111</v>
      </c>
      <c r="F22" s="748"/>
      <c r="G22" s="748">
        <f>E22*F22</f>
        <v>0</v>
      </c>
    </row>
    <row r="23" spans="1:7" s="737" customFormat="1" ht="12">
      <c r="A23" s="758"/>
      <c r="B23" s="749"/>
      <c r="C23" s="832"/>
      <c r="D23" s="746"/>
      <c r="E23" s="747"/>
      <c r="F23" s="748"/>
      <c r="G23" s="748"/>
    </row>
    <row r="24" spans="1:7" s="737" customFormat="1" ht="180">
      <c r="A24" s="758" t="str">
        <f>$B$8</f>
        <v>I.</v>
      </c>
      <c r="B24" s="749">
        <f>COUNT($A$10:B22)+1</f>
        <v>8</v>
      </c>
      <c r="C24" s="858" t="s">
        <v>937</v>
      </c>
      <c r="D24" s="746" t="s">
        <v>188</v>
      </c>
      <c r="E24" s="747">
        <v>71</v>
      </c>
      <c r="F24" s="748"/>
      <c r="G24" s="748">
        <f>E24*F24</f>
        <v>0</v>
      </c>
    </row>
    <row r="25" spans="1:7" s="737" customFormat="1" ht="12">
      <c r="A25" s="758"/>
      <c r="B25" s="749"/>
      <c r="C25" s="832"/>
      <c r="D25" s="746"/>
      <c r="E25" s="747"/>
      <c r="F25" s="748"/>
      <c r="G25" s="748"/>
    </row>
    <row r="26" spans="1:7" s="737" customFormat="1" ht="192">
      <c r="A26" s="758" t="str">
        <f>$B$8</f>
        <v>I.</v>
      </c>
      <c r="B26" s="749">
        <f>COUNT($A$10:B25)+1</f>
        <v>9</v>
      </c>
      <c r="C26" s="858" t="s">
        <v>938</v>
      </c>
      <c r="D26" s="746" t="s">
        <v>188</v>
      </c>
      <c r="E26" s="747">
        <v>64</v>
      </c>
      <c r="F26" s="748"/>
      <c r="G26" s="748">
        <f>E26*F26</f>
        <v>0</v>
      </c>
    </row>
    <row r="27" spans="1:7" s="737" customFormat="1" ht="47.45" customHeight="1">
      <c r="A27" s="758"/>
      <c r="B27" s="749"/>
      <c r="C27" s="832" t="s">
        <v>3576</v>
      </c>
      <c r="D27" s="746" t="s">
        <v>188</v>
      </c>
      <c r="E27" s="747">
        <v>64</v>
      </c>
      <c r="F27" s="748"/>
      <c r="G27" s="748">
        <f>E27*F27</f>
        <v>0</v>
      </c>
    </row>
    <row r="28" spans="1:7" s="737" customFormat="1" ht="12">
      <c r="A28" s="758"/>
      <c r="B28" s="749"/>
      <c r="C28" s="832"/>
      <c r="D28" s="746"/>
      <c r="E28" s="747"/>
      <c r="F28" s="748"/>
      <c r="G28" s="748"/>
    </row>
    <row r="29" spans="1:7" s="737" customFormat="1" ht="168.75" customHeight="1">
      <c r="A29" s="758" t="str">
        <f>$B$8</f>
        <v>I.</v>
      </c>
      <c r="B29" s="749">
        <f>COUNT($A$10:B26)+1</f>
        <v>10</v>
      </c>
      <c r="C29" s="832" t="s">
        <v>939</v>
      </c>
      <c r="D29" s="746" t="s">
        <v>188</v>
      </c>
      <c r="E29" s="747">
        <v>119</v>
      </c>
      <c r="F29" s="748"/>
      <c r="G29" s="748">
        <f>E29*F29</f>
        <v>0</v>
      </c>
    </row>
    <row r="30" spans="1:7" s="737" customFormat="1" ht="12">
      <c r="A30" s="758"/>
      <c r="B30" s="749"/>
      <c r="C30" s="832"/>
      <c r="D30" s="746"/>
      <c r="E30" s="747"/>
      <c r="F30" s="748"/>
      <c r="G30" s="748"/>
    </row>
    <row r="31" spans="1:7" s="737" customFormat="1" ht="180">
      <c r="A31" s="758" t="str">
        <f>$B$8</f>
        <v>I.</v>
      </c>
      <c r="B31" s="759">
        <f>COUNT($A$10:B30)+1</f>
        <v>11</v>
      </c>
      <c r="C31" s="832" t="s">
        <v>940</v>
      </c>
      <c r="D31" s="746" t="s">
        <v>188</v>
      </c>
      <c r="E31" s="747">
        <v>44</v>
      </c>
      <c r="F31" s="748"/>
      <c r="G31" s="748">
        <f>E31*F31</f>
        <v>0</v>
      </c>
    </row>
    <row r="32" spans="1:7" s="737" customFormat="1" ht="60.6" customHeight="1">
      <c r="A32" s="758"/>
      <c r="B32" s="749"/>
      <c r="C32" s="832" t="s">
        <v>3577</v>
      </c>
      <c r="D32" s="746" t="s">
        <v>188</v>
      </c>
      <c r="E32" s="747">
        <v>44</v>
      </c>
      <c r="F32" s="748"/>
      <c r="G32" s="748">
        <f>E32*F32</f>
        <v>0</v>
      </c>
    </row>
    <row r="33" spans="1:7" s="737" customFormat="1" ht="12">
      <c r="A33" s="758"/>
      <c r="B33" s="749"/>
      <c r="C33" s="832"/>
      <c r="D33" s="746"/>
      <c r="E33" s="747"/>
      <c r="F33" s="748"/>
      <c r="G33" s="748"/>
    </row>
    <row r="34" spans="1:7" s="737" customFormat="1" ht="168">
      <c r="A34" s="758" t="str">
        <f>$B$8</f>
        <v>I.</v>
      </c>
      <c r="B34" s="759">
        <f>COUNT($A$10:B33)+1</f>
        <v>12</v>
      </c>
      <c r="C34" s="832" t="s">
        <v>941</v>
      </c>
      <c r="D34" s="746" t="s">
        <v>188</v>
      </c>
      <c r="E34" s="747">
        <v>9</v>
      </c>
      <c r="F34" s="748"/>
      <c r="G34" s="748">
        <f>E34*F34</f>
        <v>0</v>
      </c>
    </row>
    <row r="35" spans="1:7" s="737" customFormat="1" ht="12">
      <c r="A35" s="758"/>
      <c r="B35" s="749"/>
      <c r="C35" s="832"/>
      <c r="D35" s="746"/>
      <c r="E35" s="747"/>
      <c r="F35" s="748"/>
      <c r="G35" s="748"/>
    </row>
    <row r="36" spans="1:7" s="737" customFormat="1" ht="180">
      <c r="A36" s="758" t="str">
        <f>$B$8</f>
        <v>I.</v>
      </c>
      <c r="B36" s="759">
        <f>COUNT($A$10:B35)+1</f>
        <v>13</v>
      </c>
      <c r="C36" s="832" t="s">
        <v>942</v>
      </c>
      <c r="D36" s="746" t="s">
        <v>188</v>
      </c>
      <c r="E36" s="747">
        <v>2</v>
      </c>
      <c r="F36" s="748"/>
      <c r="G36" s="748">
        <f>E36*F36</f>
        <v>0</v>
      </c>
    </row>
    <row r="37" spans="1:7" s="737" customFormat="1" ht="12">
      <c r="A37" s="758"/>
      <c r="B37" s="749"/>
      <c r="C37" s="832"/>
      <c r="D37" s="746"/>
      <c r="E37" s="747"/>
      <c r="F37" s="748"/>
      <c r="G37" s="748"/>
    </row>
    <row r="38" spans="1:7" s="737" customFormat="1" ht="180">
      <c r="A38" s="758" t="str">
        <f>$B$8</f>
        <v>I.</v>
      </c>
      <c r="B38" s="759">
        <f>COUNT($A$10:B37)+1</f>
        <v>14</v>
      </c>
      <c r="C38" s="832" t="s">
        <v>943</v>
      </c>
      <c r="D38" s="746" t="s">
        <v>188</v>
      </c>
      <c r="E38" s="747">
        <v>7</v>
      </c>
      <c r="F38" s="748"/>
      <c r="G38" s="748">
        <f>E38*F38</f>
        <v>0</v>
      </c>
    </row>
    <row r="39" spans="1:7" s="737" customFormat="1" ht="12">
      <c r="A39" s="758"/>
      <c r="B39" s="749"/>
      <c r="C39" s="832"/>
      <c r="D39" s="746"/>
      <c r="E39" s="747"/>
      <c r="F39" s="748"/>
      <c r="G39" s="748"/>
    </row>
    <row r="40" spans="1:7" s="737" customFormat="1" ht="180">
      <c r="A40" s="758" t="str">
        <f>$B$8</f>
        <v>I.</v>
      </c>
      <c r="B40" s="759">
        <f>COUNT($A$10:B39)+1</f>
        <v>15</v>
      </c>
      <c r="C40" s="832" t="s">
        <v>944</v>
      </c>
      <c r="D40" s="746" t="s">
        <v>188</v>
      </c>
      <c r="E40" s="747">
        <v>135</v>
      </c>
      <c r="F40" s="748"/>
      <c r="G40" s="748">
        <f>E40*F40</f>
        <v>0</v>
      </c>
    </row>
    <row r="41" spans="1:7" s="737" customFormat="1" ht="12">
      <c r="A41" s="758"/>
      <c r="B41" s="749"/>
      <c r="C41" s="832"/>
      <c r="D41" s="746"/>
      <c r="E41" s="746"/>
      <c r="F41" s="748"/>
      <c r="G41" s="748"/>
    </row>
    <row r="42" spans="1:7" s="737" customFormat="1" ht="216">
      <c r="A42" s="758" t="str">
        <f>$B$8</f>
        <v>I.</v>
      </c>
      <c r="B42" s="759">
        <f>COUNT($A$10:B41)+1</f>
        <v>16</v>
      </c>
      <c r="C42" s="832" t="s">
        <v>945</v>
      </c>
      <c r="D42" s="746" t="s">
        <v>188</v>
      </c>
      <c r="E42" s="747">
        <v>38</v>
      </c>
      <c r="F42" s="748"/>
      <c r="G42" s="748">
        <f>E42*F42</f>
        <v>0</v>
      </c>
    </row>
    <row r="43" spans="1:7" s="737" customFormat="1" ht="12">
      <c r="A43" s="758"/>
      <c r="B43" s="749"/>
      <c r="C43" s="832"/>
      <c r="D43" s="746"/>
      <c r="E43" s="746"/>
      <c r="F43" s="748"/>
      <c r="G43" s="748"/>
    </row>
    <row r="44" spans="1:7" s="737" customFormat="1" ht="192">
      <c r="A44" s="758" t="str">
        <f>$B$8</f>
        <v>I.</v>
      </c>
      <c r="B44" s="759">
        <f>COUNT($A$10:B43)+1</f>
        <v>17</v>
      </c>
      <c r="C44" s="832" t="s">
        <v>946</v>
      </c>
      <c r="D44" s="746" t="s">
        <v>188</v>
      </c>
      <c r="E44" s="747">
        <v>14</v>
      </c>
      <c r="F44" s="748"/>
      <c r="G44" s="748">
        <f>E44*F44</f>
        <v>0</v>
      </c>
    </row>
    <row r="45" spans="1:7" s="737" customFormat="1" ht="12">
      <c r="A45" s="758"/>
      <c r="B45" s="759"/>
      <c r="C45" s="832"/>
      <c r="D45" s="746"/>
      <c r="E45" s="747"/>
      <c r="F45" s="748"/>
      <c r="G45" s="748"/>
    </row>
    <row r="46" spans="1:7" s="737" customFormat="1" ht="180">
      <c r="A46" s="758" t="str">
        <f>$B$8</f>
        <v>I.</v>
      </c>
      <c r="B46" s="759">
        <f>COUNT($A$10:B45)+1</f>
        <v>18</v>
      </c>
      <c r="C46" s="832" t="s">
        <v>947</v>
      </c>
      <c r="D46" s="746" t="s">
        <v>188</v>
      </c>
      <c r="E46" s="747">
        <v>113</v>
      </c>
      <c r="F46" s="748"/>
      <c r="G46" s="748">
        <f>E46*F46</f>
        <v>0</v>
      </c>
    </row>
    <row r="47" spans="1:7" s="737" customFormat="1" ht="12">
      <c r="A47" s="758"/>
      <c r="B47" s="759"/>
      <c r="C47" s="832"/>
      <c r="D47" s="746"/>
      <c r="E47" s="747"/>
      <c r="F47" s="748"/>
      <c r="G47" s="748"/>
    </row>
    <row r="48" spans="1:7" s="737" customFormat="1" ht="168">
      <c r="A48" s="758" t="str">
        <f>$B$8</f>
        <v>I.</v>
      </c>
      <c r="B48" s="759">
        <f>COUNT($A$10:B47)+1</f>
        <v>19</v>
      </c>
      <c r="C48" s="832" t="s">
        <v>948</v>
      </c>
      <c r="D48" s="746" t="s">
        <v>188</v>
      </c>
      <c r="E48" s="747">
        <v>4</v>
      </c>
      <c r="F48" s="748"/>
      <c r="G48" s="748">
        <f>E48*F48</f>
        <v>0</v>
      </c>
    </row>
    <row r="49" spans="1:7" s="737" customFormat="1" ht="12">
      <c r="A49" s="758"/>
      <c r="B49" s="759"/>
      <c r="C49" s="832"/>
      <c r="D49" s="746"/>
      <c r="E49" s="747"/>
      <c r="F49" s="748"/>
      <c r="G49" s="748"/>
    </row>
    <row r="50" spans="1:7" s="737" customFormat="1" ht="48">
      <c r="A50" s="758" t="str">
        <f>$B$8</f>
        <v>I.</v>
      </c>
      <c r="B50" s="759">
        <f>COUNT($A$10:B49)+1</f>
        <v>20</v>
      </c>
      <c r="C50" s="832" t="s">
        <v>949</v>
      </c>
      <c r="D50" s="746" t="s">
        <v>188</v>
      </c>
      <c r="E50" s="747">
        <v>10</v>
      </c>
      <c r="F50" s="748"/>
      <c r="G50" s="748">
        <f>E50*F50</f>
        <v>0</v>
      </c>
    </row>
    <row r="51" spans="1:7" s="737" customFormat="1" ht="12">
      <c r="A51" s="758"/>
      <c r="B51" s="759"/>
      <c r="C51" s="832"/>
      <c r="D51" s="746"/>
      <c r="E51" s="747"/>
      <c r="F51" s="748"/>
      <c r="G51" s="748"/>
    </row>
    <row r="52" spans="1:7" s="737" customFormat="1" ht="168">
      <c r="A52" s="758" t="str">
        <f>$B$8</f>
        <v>I.</v>
      </c>
      <c r="B52" s="759">
        <f>COUNT($A$10:B51)+1</f>
        <v>21</v>
      </c>
      <c r="C52" s="832" t="s">
        <v>950</v>
      </c>
      <c r="D52" s="746" t="s">
        <v>188</v>
      </c>
      <c r="E52" s="747">
        <v>199</v>
      </c>
      <c r="F52" s="748"/>
      <c r="G52" s="748">
        <f>E52*F52</f>
        <v>0</v>
      </c>
    </row>
    <row r="53" spans="1:7" s="737" customFormat="1" ht="12">
      <c r="A53" s="758"/>
      <c r="B53" s="759"/>
      <c r="C53" s="832"/>
      <c r="D53" s="746"/>
      <c r="E53" s="747"/>
      <c r="F53" s="748"/>
      <c r="G53" s="748"/>
    </row>
    <row r="54" spans="1:7" s="737" customFormat="1" ht="144">
      <c r="A54" s="758" t="str">
        <f>$B$8</f>
        <v>I.</v>
      </c>
      <c r="B54" s="759">
        <f>COUNT($A$10:B53)+1</f>
        <v>22</v>
      </c>
      <c r="C54" s="832" t="s">
        <v>951</v>
      </c>
      <c r="D54" s="746" t="s">
        <v>188</v>
      </c>
      <c r="E54" s="747">
        <v>14</v>
      </c>
      <c r="F54" s="748"/>
      <c r="G54" s="748">
        <f>E54*F54</f>
        <v>0</v>
      </c>
    </row>
    <row r="55" spans="1:7" s="737" customFormat="1" ht="12">
      <c r="A55" s="758"/>
      <c r="B55" s="759"/>
      <c r="C55" s="832"/>
      <c r="D55" s="746"/>
      <c r="E55" s="747"/>
      <c r="F55" s="748"/>
      <c r="G55" s="748"/>
    </row>
    <row r="56" spans="1:7" s="737" customFormat="1" ht="144">
      <c r="A56" s="758" t="str">
        <f>$B$8</f>
        <v>I.</v>
      </c>
      <c r="B56" s="759">
        <f>COUNT($A$10:B55)+1</f>
        <v>23</v>
      </c>
      <c r="C56" s="832" t="s">
        <v>952</v>
      </c>
      <c r="D56" s="746" t="s">
        <v>188</v>
      </c>
      <c r="E56" s="747">
        <v>27</v>
      </c>
      <c r="F56" s="748"/>
      <c r="G56" s="748">
        <f>E56*F56</f>
        <v>0</v>
      </c>
    </row>
    <row r="57" spans="1:7" s="737" customFormat="1" ht="12">
      <c r="A57" s="758"/>
      <c r="B57" s="759"/>
      <c r="C57" s="832"/>
      <c r="D57" s="746"/>
      <c r="E57" s="747"/>
      <c r="F57" s="748"/>
      <c r="G57" s="748"/>
    </row>
    <row r="58" spans="1:7" s="737" customFormat="1" ht="180">
      <c r="A58" s="758" t="str">
        <f>$B$8</f>
        <v>I.</v>
      </c>
      <c r="B58" s="759">
        <f>COUNT($A$10:B57)+1</f>
        <v>24</v>
      </c>
      <c r="C58" s="832" t="s">
        <v>953</v>
      </c>
      <c r="D58" s="746" t="s">
        <v>188</v>
      </c>
      <c r="E58" s="747">
        <v>5</v>
      </c>
      <c r="F58" s="748"/>
      <c r="G58" s="748">
        <f>E58*F58</f>
        <v>0</v>
      </c>
    </row>
    <row r="59" spans="1:7" s="737" customFormat="1" ht="12">
      <c r="A59" s="758"/>
      <c r="B59" s="759"/>
      <c r="C59" s="832"/>
      <c r="D59" s="746"/>
      <c r="E59" s="747"/>
      <c r="F59" s="748"/>
      <c r="G59" s="748"/>
    </row>
    <row r="60" spans="1:7" s="737" customFormat="1" ht="132">
      <c r="A60" s="758" t="str">
        <f>$B$8</f>
        <v>I.</v>
      </c>
      <c r="B60" s="759">
        <f>COUNT($A$10:B59)+1</f>
        <v>25</v>
      </c>
      <c r="C60" s="832" t="s">
        <v>954</v>
      </c>
      <c r="D60" s="746" t="s">
        <v>188</v>
      </c>
      <c r="E60" s="747">
        <v>4</v>
      </c>
      <c r="F60" s="748"/>
      <c r="G60" s="748">
        <f>E60*F60</f>
        <v>0</v>
      </c>
    </row>
    <row r="61" spans="1:7" s="737" customFormat="1" ht="12">
      <c r="A61" s="758"/>
      <c r="B61" s="759"/>
      <c r="C61" s="832"/>
      <c r="D61" s="746"/>
      <c r="E61" s="747"/>
      <c r="F61" s="748"/>
      <c r="G61" s="748"/>
    </row>
    <row r="62" spans="1:7" s="737" customFormat="1" ht="180">
      <c r="A62" s="758" t="str">
        <f>$B$8</f>
        <v>I.</v>
      </c>
      <c r="B62" s="759">
        <f>COUNT($A$10:B61)+1</f>
        <v>26</v>
      </c>
      <c r="C62" s="832" t="s">
        <v>955</v>
      </c>
      <c r="D62" s="746" t="s">
        <v>188</v>
      </c>
      <c r="E62" s="747">
        <v>49</v>
      </c>
      <c r="F62" s="748"/>
      <c r="G62" s="748">
        <f>E62*F62</f>
        <v>0</v>
      </c>
    </row>
    <row r="63" spans="1:7" s="737" customFormat="1" ht="12">
      <c r="A63" s="758"/>
      <c r="B63" s="759"/>
      <c r="C63" s="832"/>
      <c r="D63" s="746"/>
      <c r="E63" s="747"/>
      <c r="F63" s="748"/>
      <c r="G63" s="748"/>
    </row>
    <row r="64" spans="1:7" s="737" customFormat="1" ht="168">
      <c r="A64" s="758" t="str">
        <f>$B$8</f>
        <v>I.</v>
      </c>
      <c r="B64" s="759">
        <f>COUNT($A$10:B63)+1</f>
        <v>27</v>
      </c>
      <c r="C64" s="832" t="s">
        <v>956</v>
      </c>
      <c r="D64" s="746" t="s">
        <v>188</v>
      </c>
      <c r="E64" s="747">
        <v>415</v>
      </c>
      <c r="F64" s="748"/>
      <c r="G64" s="748">
        <f>E64*F64</f>
        <v>0</v>
      </c>
    </row>
    <row r="65" spans="1:7" s="737" customFormat="1" ht="12">
      <c r="A65" s="758"/>
      <c r="B65" s="759"/>
      <c r="C65" s="832"/>
      <c r="D65" s="746"/>
      <c r="E65" s="747"/>
      <c r="F65" s="748"/>
      <c r="G65" s="748"/>
    </row>
    <row r="66" spans="1:7" s="737" customFormat="1" ht="192">
      <c r="A66" s="758" t="str">
        <f>$B$8</f>
        <v>I.</v>
      </c>
      <c r="B66" s="759">
        <f>COUNT($A$10:B65)+1</f>
        <v>28</v>
      </c>
      <c r="C66" s="832" t="s">
        <v>957</v>
      </c>
      <c r="D66" s="746" t="s">
        <v>188</v>
      </c>
      <c r="E66" s="747">
        <v>110</v>
      </c>
      <c r="F66" s="748"/>
      <c r="G66" s="748">
        <f>E66*F66</f>
        <v>0</v>
      </c>
    </row>
    <row r="67" spans="1:7" s="737" customFormat="1" ht="12">
      <c r="A67" s="758"/>
      <c r="B67" s="759"/>
      <c r="C67" s="832"/>
      <c r="D67" s="746"/>
      <c r="E67" s="747"/>
      <c r="F67" s="748"/>
      <c r="G67" s="748"/>
    </row>
    <row r="68" spans="1:7" s="737" customFormat="1" ht="192">
      <c r="A68" s="758" t="str">
        <f>$B$8</f>
        <v>I.</v>
      </c>
      <c r="B68" s="759">
        <f>COUNT($A$10:B67)+1</f>
        <v>29</v>
      </c>
      <c r="C68" s="832" t="s">
        <v>958</v>
      </c>
      <c r="D68" s="746" t="s">
        <v>188</v>
      </c>
      <c r="E68" s="747">
        <v>147</v>
      </c>
      <c r="F68" s="748"/>
      <c r="G68" s="748">
        <f>E68*F68</f>
        <v>0</v>
      </c>
    </row>
    <row r="69" spans="1:7" s="737" customFormat="1" ht="12">
      <c r="A69" s="758"/>
      <c r="B69" s="759"/>
      <c r="C69" s="832"/>
      <c r="D69" s="746"/>
      <c r="E69" s="747"/>
      <c r="F69" s="748"/>
      <c r="G69" s="748"/>
    </row>
    <row r="70" spans="1:7" s="737" customFormat="1" ht="156">
      <c r="A70" s="758" t="str">
        <f>$B$8</f>
        <v>I.</v>
      </c>
      <c r="B70" s="759">
        <f>COUNT($A$10:B69)+1</f>
        <v>30</v>
      </c>
      <c r="C70" s="832" t="s">
        <v>959</v>
      </c>
      <c r="D70" s="746" t="s">
        <v>188</v>
      </c>
      <c r="E70" s="747">
        <v>13</v>
      </c>
      <c r="F70" s="748"/>
      <c r="G70" s="748">
        <f>E70*F70</f>
        <v>0</v>
      </c>
    </row>
    <row r="71" spans="1:7" s="737" customFormat="1" ht="12">
      <c r="A71" s="758"/>
      <c r="B71" s="759"/>
      <c r="C71" s="832"/>
      <c r="D71" s="746"/>
      <c r="E71" s="747"/>
      <c r="F71" s="748"/>
      <c r="G71" s="748"/>
    </row>
    <row r="72" spans="1:7" s="737" customFormat="1" ht="144">
      <c r="A72" s="758" t="str">
        <f>$B$8</f>
        <v>I.</v>
      </c>
      <c r="B72" s="759">
        <f>COUNT($A$10:B71)+1</f>
        <v>31</v>
      </c>
      <c r="C72" s="832" t="s">
        <v>960</v>
      </c>
      <c r="D72" s="746" t="s">
        <v>188</v>
      </c>
      <c r="E72" s="747">
        <v>2</v>
      </c>
      <c r="F72" s="748"/>
      <c r="G72" s="748">
        <f>E72*F72</f>
        <v>0</v>
      </c>
    </row>
    <row r="73" spans="1:7" s="737" customFormat="1" ht="12">
      <c r="A73" s="758"/>
      <c r="B73" s="759"/>
      <c r="C73" s="832"/>
      <c r="D73" s="746"/>
      <c r="E73" s="747"/>
      <c r="F73" s="748"/>
      <c r="G73" s="748"/>
    </row>
    <row r="74" spans="1:7" s="737" customFormat="1" ht="144">
      <c r="A74" s="758" t="str">
        <f>$B$8</f>
        <v>I.</v>
      </c>
      <c r="B74" s="759">
        <f>COUNT($A$10:B73)+1</f>
        <v>32</v>
      </c>
      <c r="C74" s="832" t="s">
        <v>3578</v>
      </c>
      <c r="D74" s="746" t="s">
        <v>188</v>
      </c>
      <c r="E74" s="747">
        <v>3</v>
      </c>
      <c r="F74" s="748"/>
      <c r="G74" s="748">
        <f>E74*F74</f>
        <v>0</v>
      </c>
    </row>
    <row r="75" spans="1:7" s="737" customFormat="1" ht="12">
      <c r="A75" s="758"/>
      <c r="B75" s="759"/>
      <c r="C75" s="832"/>
      <c r="D75" s="746"/>
      <c r="E75" s="747"/>
      <c r="F75" s="748"/>
      <c r="G75" s="748"/>
    </row>
    <row r="76" spans="1:7" s="737" customFormat="1" ht="144">
      <c r="A76" s="758" t="str">
        <f>$B$8</f>
        <v>I.</v>
      </c>
      <c r="B76" s="759">
        <f>COUNT($A$10:B75)+1</f>
        <v>33</v>
      </c>
      <c r="C76" s="832" t="s">
        <v>3579</v>
      </c>
      <c r="D76" s="746" t="s">
        <v>188</v>
      </c>
      <c r="E76" s="747">
        <v>5</v>
      </c>
      <c r="F76" s="748"/>
      <c r="G76" s="748">
        <f>E76*F76</f>
        <v>0</v>
      </c>
    </row>
    <row r="77" spans="1:7" s="737" customFormat="1" ht="12">
      <c r="A77" s="758"/>
      <c r="B77" s="759"/>
      <c r="C77" s="832"/>
      <c r="D77" s="746"/>
      <c r="E77" s="747"/>
      <c r="F77" s="748"/>
      <c r="G77" s="748"/>
    </row>
    <row r="78" spans="1:7" s="737" customFormat="1" ht="48">
      <c r="A78" s="758" t="str">
        <f>$B$8</f>
        <v>I.</v>
      </c>
      <c r="B78" s="759">
        <f>COUNT($A$10:B77)+1</f>
        <v>34</v>
      </c>
      <c r="C78" s="832" t="s">
        <v>961</v>
      </c>
      <c r="D78" s="746" t="s">
        <v>188</v>
      </c>
      <c r="E78" s="747">
        <v>5</v>
      </c>
      <c r="F78" s="748"/>
      <c r="G78" s="748">
        <f>E78*F78</f>
        <v>0</v>
      </c>
    </row>
    <row r="79" spans="1:7" s="737" customFormat="1" ht="36">
      <c r="A79" s="758"/>
      <c r="B79" s="749"/>
      <c r="C79" s="832" t="s">
        <v>962</v>
      </c>
      <c r="D79" s="746" t="s">
        <v>188</v>
      </c>
      <c r="E79" s="747">
        <v>5</v>
      </c>
      <c r="F79" s="748"/>
      <c r="G79" s="748">
        <f>E79*F79</f>
        <v>0</v>
      </c>
    </row>
    <row r="80" spans="1:7" s="737" customFormat="1" ht="36">
      <c r="A80" s="758"/>
      <c r="B80" s="749"/>
      <c r="C80" s="832" t="s">
        <v>963</v>
      </c>
      <c r="D80" s="746" t="s">
        <v>188</v>
      </c>
      <c r="E80" s="747">
        <v>1</v>
      </c>
      <c r="F80" s="748"/>
      <c r="G80" s="748">
        <f>E80*F80</f>
        <v>0</v>
      </c>
    </row>
    <row r="81" spans="1:7" s="737" customFormat="1" ht="12">
      <c r="A81" s="758"/>
      <c r="B81" s="749"/>
      <c r="C81" s="1051"/>
      <c r="D81" s="746"/>
      <c r="E81" s="747"/>
      <c r="F81" s="748"/>
      <c r="G81" s="748"/>
    </row>
    <row r="82" spans="1:7" s="737" customFormat="1" ht="84">
      <c r="A82" s="758" t="str">
        <f>$B$8</f>
        <v>I.</v>
      </c>
      <c r="B82" s="759">
        <f>COUNT($A$10:B79)+1</f>
        <v>35</v>
      </c>
      <c r="C82" s="832" t="s">
        <v>964</v>
      </c>
      <c r="D82" s="746" t="s">
        <v>188</v>
      </c>
      <c r="E82" s="747">
        <v>10</v>
      </c>
      <c r="F82" s="748"/>
      <c r="G82" s="748">
        <f>E82*F82</f>
        <v>0</v>
      </c>
    </row>
    <row r="83" spans="1:7" s="737" customFormat="1" ht="12">
      <c r="A83" s="758"/>
      <c r="B83" s="749"/>
      <c r="C83" s="832"/>
      <c r="D83" s="746"/>
      <c r="E83" s="747"/>
      <c r="F83" s="748"/>
      <c r="G83" s="748"/>
    </row>
    <row r="84" spans="1:7" s="737" customFormat="1" ht="24">
      <c r="A84" s="758" t="str">
        <f>$B$8</f>
        <v>I.</v>
      </c>
      <c r="B84" s="759">
        <f>COUNT($A$10:B83)+1</f>
        <v>36</v>
      </c>
      <c r="C84" s="832" t="s">
        <v>965</v>
      </c>
      <c r="D84" s="746" t="s">
        <v>188</v>
      </c>
      <c r="E84" s="747">
        <v>32</v>
      </c>
      <c r="F84" s="748"/>
      <c r="G84" s="748">
        <f>E84*F84</f>
        <v>0</v>
      </c>
    </row>
    <row r="85" spans="1:7" s="737" customFormat="1" ht="12">
      <c r="A85" s="758"/>
      <c r="B85" s="749"/>
      <c r="C85" s="832"/>
      <c r="D85" s="746"/>
      <c r="E85" s="747"/>
      <c r="F85" s="748"/>
      <c r="G85" s="748"/>
    </row>
    <row r="86" spans="1:7" s="737" customFormat="1" ht="36">
      <c r="A86" s="758" t="str">
        <f>$B$8</f>
        <v>I.</v>
      </c>
      <c r="B86" s="759">
        <f>COUNT($A$10:B85)+1</f>
        <v>37</v>
      </c>
      <c r="C86" s="832" t="s">
        <v>966</v>
      </c>
      <c r="D86" s="746" t="s">
        <v>188</v>
      </c>
      <c r="E86" s="747">
        <v>50</v>
      </c>
      <c r="F86" s="748"/>
      <c r="G86" s="748">
        <f>E86*F86</f>
        <v>0</v>
      </c>
    </row>
    <row r="87" spans="1:7" s="737" customFormat="1" ht="12">
      <c r="A87" s="758"/>
      <c r="B87" s="749"/>
      <c r="C87" s="832"/>
      <c r="D87" s="746"/>
      <c r="E87" s="747"/>
      <c r="F87" s="748"/>
      <c r="G87" s="748"/>
    </row>
    <row r="88" spans="1:7" s="737" customFormat="1" ht="48">
      <c r="A88" s="758" t="str">
        <f>$B$8</f>
        <v>I.</v>
      </c>
      <c r="B88" s="759">
        <f>COUNT($A$10:B87)+1</f>
        <v>38</v>
      </c>
      <c r="C88" s="832" t="s">
        <v>967</v>
      </c>
      <c r="D88" s="746" t="s">
        <v>188</v>
      </c>
      <c r="E88" s="747">
        <v>12</v>
      </c>
      <c r="F88" s="748"/>
      <c r="G88" s="748">
        <f>E88*F88</f>
        <v>0</v>
      </c>
    </row>
    <row r="89" spans="1:7" s="737" customFormat="1" ht="12">
      <c r="A89" s="758"/>
      <c r="B89" s="749"/>
      <c r="C89" s="832"/>
      <c r="D89" s="746"/>
      <c r="E89" s="747"/>
      <c r="F89" s="748"/>
      <c r="G89" s="748"/>
    </row>
    <row r="90" spans="1:7" s="737" customFormat="1" ht="96">
      <c r="A90" s="758" t="str">
        <f>$B$8</f>
        <v>I.</v>
      </c>
      <c r="B90" s="759">
        <f>COUNT($A$10:B89)+1</f>
        <v>39</v>
      </c>
      <c r="C90" s="832" t="s">
        <v>968</v>
      </c>
      <c r="D90" s="746" t="s">
        <v>188</v>
      </c>
      <c r="E90" s="747">
        <v>14</v>
      </c>
      <c r="F90" s="748"/>
      <c r="G90" s="748">
        <f>E90*F90</f>
        <v>0</v>
      </c>
    </row>
    <row r="91" spans="1:7" s="737" customFormat="1" ht="12">
      <c r="A91" s="758"/>
      <c r="B91" s="749"/>
      <c r="C91" s="832"/>
      <c r="D91" s="746"/>
      <c r="E91" s="747"/>
      <c r="F91" s="748"/>
      <c r="G91" s="748"/>
    </row>
    <row r="92" spans="1:7" s="737" customFormat="1" ht="24">
      <c r="A92" s="758" t="str">
        <f>$B$8</f>
        <v>I.</v>
      </c>
      <c r="B92" s="759">
        <f>COUNT($A$10:B91)+1</f>
        <v>40</v>
      </c>
      <c r="C92" s="832" t="s">
        <v>969</v>
      </c>
      <c r="D92" s="746" t="s">
        <v>188</v>
      </c>
      <c r="E92" s="747">
        <v>8</v>
      </c>
      <c r="F92" s="748"/>
      <c r="G92" s="748">
        <f>E92*F92</f>
        <v>0</v>
      </c>
    </row>
    <row r="93" spans="1:7" s="737" customFormat="1" ht="12">
      <c r="A93" s="758"/>
      <c r="B93" s="749"/>
      <c r="C93" s="832"/>
      <c r="D93" s="746"/>
      <c r="E93" s="747"/>
      <c r="F93" s="748"/>
      <c r="G93" s="748"/>
    </row>
    <row r="94" spans="1:7" s="737" customFormat="1" ht="24">
      <c r="A94" s="758" t="str">
        <f>$B$8</f>
        <v>I.</v>
      </c>
      <c r="B94" s="759">
        <f>COUNT($A$10:B93)+1</f>
        <v>41</v>
      </c>
      <c r="C94" s="832" t="s">
        <v>970</v>
      </c>
      <c r="D94" s="746" t="s">
        <v>188</v>
      </c>
      <c r="E94" s="747">
        <v>4</v>
      </c>
      <c r="F94" s="748"/>
      <c r="G94" s="748">
        <f>E94*F94</f>
        <v>0</v>
      </c>
    </row>
    <row r="95" spans="1:7" s="737" customFormat="1" ht="12">
      <c r="A95" s="758"/>
      <c r="B95" s="749"/>
      <c r="C95" s="1051"/>
      <c r="D95" s="746"/>
      <c r="E95" s="747"/>
      <c r="F95" s="748"/>
      <c r="G95" s="748"/>
    </row>
    <row r="96" spans="1:7" s="737" customFormat="1" ht="12">
      <c r="A96" s="758" t="str">
        <f>$B$8</f>
        <v>I.</v>
      </c>
      <c r="B96" s="759">
        <f>COUNT($A$10:B95)+1</f>
        <v>42</v>
      </c>
      <c r="C96" s="1050" t="s">
        <v>971</v>
      </c>
      <c r="D96" s="746" t="s">
        <v>188</v>
      </c>
      <c r="E96" s="747">
        <v>1</v>
      </c>
      <c r="F96" s="748"/>
      <c r="G96" s="748">
        <f>E96*F96</f>
        <v>0</v>
      </c>
    </row>
    <row r="97" spans="1:7" s="737" customFormat="1" ht="12">
      <c r="A97" s="758"/>
      <c r="B97" s="749"/>
      <c r="C97" s="1051"/>
      <c r="D97" s="746"/>
      <c r="E97" s="747"/>
      <c r="F97" s="748"/>
      <c r="G97" s="748"/>
    </row>
    <row r="98" spans="1:7" s="737" customFormat="1" ht="12">
      <c r="A98" s="758" t="str">
        <f>$B$8</f>
        <v>I.</v>
      </c>
      <c r="B98" s="759">
        <f>COUNT($A$10:B97)+1</f>
        <v>43</v>
      </c>
      <c r="C98" s="1051" t="s">
        <v>972</v>
      </c>
      <c r="D98" s="746" t="s">
        <v>125</v>
      </c>
      <c r="E98" s="747">
        <v>1</v>
      </c>
      <c r="F98" s="748"/>
      <c r="G98" s="748">
        <f>E98*F98</f>
        <v>0</v>
      </c>
    </row>
    <row r="99" spans="1:7" s="737" customFormat="1" ht="12">
      <c r="A99" s="758"/>
      <c r="B99" s="749"/>
      <c r="C99" s="1051"/>
      <c r="D99" s="746"/>
      <c r="E99" s="747"/>
      <c r="F99" s="748"/>
      <c r="G99" s="748"/>
    </row>
    <row r="100" spans="1:7" s="737" customFormat="1" ht="12">
      <c r="A100" s="758" t="str">
        <f>$B$8</f>
        <v>I.</v>
      </c>
      <c r="B100" s="759">
        <f>COUNT($A$10:B99)+1</f>
        <v>44</v>
      </c>
      <c r="C100" s="832" t="s">
        <v>973</v>
      </c>
      <c r="D100" s="746" t="s">
        <v>188</v>
      </c>
      <c r="E100" s="746">
        <v>1</v>
      </c>
      <c r="F100" s="748"/>
      <c r="G100" s="748">
        <f>E100*F100</f>
        <v>0</v>
      </c>
    </row>
    <row r="101" spans="1:7" s="737" customFormat="1" ht="12">
      <c r="A101" s="758"/>
      <c r="B101" s="749"/>
      <c r="C101" s="832"/>
      <c r="D101" s="746"/>
      <c r="E101" s="746"/>
      <c r="F101" s="748"/>
      <c r="G101" s="748"/>
    </row>
    <row r="102" spans="1:7" s="737" customFormat="1" ht="12">
      <c r="A102" s="758"/>
      <c r="B102" s="749"/>
      <c r="C102" s="832"/>
      <c r="D102" s="746"/>
      <c r="E102" s="746"/>
      <c r="F102" s="748"/>
      <c r="G102" s="748"/>
    </row>
    <row r="103" spans="1:7" s="845" customFormat="1" ht="13.5" thickBot="1">
      <c r="A103" s="226"/>
      <c r="B103" s="226"/>
      <c r="C103" s="226" t="str">
        <f>CONCATENATE(B8," ",C8," - SKUPAJ:")</f>
        <v>I. ELEKTRO DEL - SPLOŠNA RAZSVETLJAVA - SKUPAJ:</v>
      </c>
      <c r="D103" s="225"/>
      <c r="E103" s="225"/>
      <c r="F103" s="225"/>
      <c r="G103" s="859">
        <f>SUM(G10:G101)</f>
        <v>0</v>
      </c>
    </row>
    <row r="104" spans="1:7" s="737" customFormat="1" ht="12">
      <c r="A104" s="758"/>
      <c r="B104" s="749"/>
      <c r="C104" s="832"/>
      <c r="D104" s="746"/>
      <c r="E104" s="746"/>
      <c r="F104" s="748"/>
      <c r="G104" s="748"/>
    </row>
    <row r="105" spans="1:7" ht="10.5" customHeight="1">
      <c r="C105" s="870"/>
      <c r="E105" s="1054"/>
    </row>
    <row r="106" spans="1:7" ht="32.25" thickBot="1">
      <c r="A106" s="232"/>
      <c r="B106" s="233" t="s">
        <v>106</v>
      </c>
      <c r="C106" s="234" t="s">
        <v>974</v>
      </c>
      <c r="D106" s="751"/>
      <c r="E106" s="752"/>
      <c r="F106" s="751"/>
      <c r="G106" s="751"/>
    </row>
    <row r="107" spans="1:7">
      <c r="A107" s="1030"/>
      <c r="B107" s="773"/>
      <c r="C107" s="870"/>
      <c r="E107" s="1054"/>
    </row>
    <row r="108" spans="1:7" s="865" customFormat="1" ht="12">
      <c r="A108" s="1055"/>
      <c r="B108" s="1056"/>
      <c r="C108" s="167"/>
      <c r="D108" s="746"/>
      <c r="E108" s="747"/>
      <c r="F108" s="748"/>
      <c r="G108" s="748"/>
    </row>
    <row r="109" spans="1:7" s="737" customFormat="1" ht="192">
      <c r="A109" s="758" t="str">
        <f>$B$106</f>
        <v>II.</v>
      </c>
      <c r="B109" s="749">
        <f>COUNT($A$108:B108)+1</f>
        <v>1</v>
      </c>
      <c r="C109" s="832" t="s">
        <v>3580</v>
      </c>
      <c r="D109" s="746" t="s">
        <v>188</v>
      </c>
      <c r="E109" s="746">
        <v>22</v>
      </c>
      <c r="F109" s="748"/>
      <c r="G109" s="748">
        <f>E109*F109</f>
        <v>0</v>
      </c>
    </row>
    <row r="110" spans="1:7" s="737" customFormat="1" ht="24">
      <c r="A110" s="758"/>
      <c r="B110" s="749"/>
      <c r="C110" s="832" t="s">
        <v>975</v>
      </c>
      <c r="D110" s="746" t="s">
        <v>188</v>
      </c>
      <c r="E110" s="746">
        <v>22</v>
      </c>
      <c r="F110" s="748"/>
      <c r="G110" s="748">
        <f>E110*F110</f>
        <v>0</v>
      </c>
    </row>
    <row r="111" spans="1:7" s="865" customFormat="1" ht="12">
      <c r="A111" s="1055"/>
      <c r="B111" s="1056"/>
      <c r="C111" s="167"/>
      <c r="D111" s="746"/>
      <c r="E111" s="747"/>
      <c r="F111" s="748"/>
      <c r="G111" s="748"/>
    </row>
    <row r="112" spans="1:7" s="737" customFormat="1" ht="168">
      <c r="A112" s="758" t="str">
        <f>$B$106</f>
        <v>II.</v>
      </c>
      <c r="B112" s="749">
        <f>COUNT($A$108:B111)+1</f>
        <v>2</v>
      </c>
      <c r="C112" s="832" t="s">
        <v>3581</v>
      </c>
      <c r="D112" s="746" t="s">
        <v>188</v>
      </c>
      <c r="E112" s="746">
        <v>19</v>
      </c>
      <c r="F112" s="748"/>
      <c r="G112" s="748">
        <f>E112*F112</f>
        <v>0</v>
      </c>
    </row>
    <row r="113" spans="1:7" s="737" customFormat="1" ht="12">
      <c r="A113" s="758"/>
      <c r="B113" s="749"/>
      <c r="C113" s="832"/>
      <c r="D113" s="746"/>
      <c r="E113" s="746"/>
      <c r="F113" s="748"/>
      <c r="G113" s="748"/>
    </row>
    <row r="114" spans="1:7" s="737" customFormat="1" ht="192">
      <c r="A114" s="758" t="str">
        <f>$B$106</f>
        <v>II.</v>
      </c>
      <c r="B114" s="749">
        <f>COUNT($A$108:B113)+1</f>
        <v>3</v>
      </c>
      <c r="C114" s="832" t="s">
        <v>3582</v>
      </c>
      <c r="D114" s="746" t="s">
        <v>188</v>
      </c>
      <c r="E114" s="746">
        <v>7</v>
      </c>
      <c r="F114" s="748"/>
      <c r="G114" s="748">
        <f>E114*F114</f>
        <v>0</v>
      </c>
    </row>
    <row r="115" spans="1:7" s="737" customFormat="1" ht="24">
      <c r="A115" s="758"/>
      <c r="B115" s="749"/>
      <c r="C115" s="832" t="s">
        <v>976</v>
      </c>
      <c r="D115" s="746" t="s">
        <v>188</v>
      </c>
      <c r="E115" s="746">
        <v>7</v>
      </c>
      <c r="F115" s="748"/>
      <c r="G115" s="748">
        <f>E115*F115</f>
        <v>0</v>
      </c>
    </row>
    <row r="116" spans="1:7" s="737" customFormat="1" ht="12">
      <c r="A116" s="758"/>
      <c r="B116" s="749"/>
      <c r="C116" s="832"/>
      <c r="D116" s="746"/>
      <c r="E116" s="746"/>
      <c r="F116" s="748"/>
      <c r="G116" s="748"/>
    </row>
    <row r="117" spans="1:7" s="737" customFormat="1" ht="192">
      <c r="A117" s="758" t="str">
        <f>$B$106</f>
        <v>II.</v>
      </c>
      <c r="B117" s="749">
        <f>COUNT($A$108:B116)+1</f>
        <v>4</v>
      </c>
      <c r="C117" s="832" t="s">
        <v>3583</v>
      </c>
      <c r="D117" s="746" t="s">
        <v>188</v>
      </c>
      <c r="E117" s="746">
        <v>5</v>
      </c>
      <c r="F117" s="748"/>
      <c r="G117" s="748">
        <f>E117*F117</f>
        <v>0</v>
      </c>
    </row>
    <row r="118" spans="1:7" s="737" customFormat="1" ht="24">
      <c r="A118" s="758"/>
      <c r="B118" s="749"/>
      <c r="C118" s="832" t="s">
        <v>976</v>
      </c>
      <c r="D118" s="746" t="s">
        <v>188</v>
      </c>
      <c r="E118" s="746">
        <v>5</v>
      </c>
      <c r="F118" s="748"/>
      <c r="G118" s="748">
        <f>E118*F118</f>
        <v>0</v>
      </c>
    </row>
    <row r="119" spans="1:7" s="737" customFormat="1" ht="12">
      <c r="A119" s="758"/>
      <c r="B119" s="749"/>
      <c r="C119" s="832"/>
      <c r="D119" s="746"/>
      <c r="E119" s="746"/>
      <c r="F119" s="748"/>
      <c r="G119" s="748"/>
    </row>
    <row r="120" spans="1:7" s="737" customFormat="1" ht="192">
      <c r="A120" s="758" t="str">
        <f>$B$106</f>
        <v>II.</v>
      </c>
      <c r="B120" s="749">
        <f>COUNT($A$108:B119)+1</f>
        <v>5</v>
      </c>
      <c r="C120" s="832" t="s">
        <v>3584</v>
      </c>
      <c r="D120" s="746" t="s">
        <v>188</v>
      </c>
      <c r="E120" s="746">
        <v>4</v>
      </c>
      <c r="F120" s="748"/>
      <c r="G120" s="748">
        <f>E120*F120</f>
        <v>0</v>
      </c>
    </row>
    <row r="121" spans="1:7" s="737" customFormat="1" ht="24">
      <c r="A121" s="758"/>
      <c r="B121" s="749"/>
      <c r="C121" s="832" t="s">
        <v>976</v>
      </c>
      <c r="D121" s="746" t="s">
        <v>188</v>
      </c>
      <c r="E121" s="746">
        <v>4</v>
      </c>
      <c r="F121" s="748"/>
      <c r="G121" s="748">
        <f>E121*F121</f>
        <v>0</v>
      </c>
    </row>
    <row r="122" spans="1:7" s="737" customFormat="1" ht="12">
      <c r="A122" s="758"/>
      <c r="B122" s="749"/>
      <c r="C122" s="832"/>
      <c r="D122" s="746"/>
      <c r="E122" s="746"/>
      <c r="F122" s="748"/>
      <c r="G122" s="748"/>
    </row>
    <row r="123" spans="1:7" s="737" customFormat="1" ht="192">
      <c r="A123" s="758" t="str">
        <f>$B$106</f>
        <v>II.</v>
      </c>
      <c r="B123" s="749">
        <f>COUNT($A$108:B121)+1</f>
        <v>6</v>
      </c>
      <c r="C123" s="832" t="s">
        <v>3585</v>
      </c>
      <c r="D123" s="746" t="s">
        <v>188</v>
      </c>
      <c r="E123" s="746">
        <v>89</v>
      </c>
      <c r="F123" s="748"/>
      <c r="G123" s="748">
        <f>E123*F123</f>
        <v>0</v>
      </c>
    </row>
    <row r="124" spans="1:7" s="737" customFormat="1" ht="24">
      <c r="A124" s="758"/>
      <c r="B124" s="749"/>
      <c r="C124" s="832" t="s">
        <v>975</v>
      </c>
      <c r="D124" s="746" t="s">
        <v>188</v>
      </c>
      <c r="E124" s="746">
        <v>86</v>
      </c>
      <c r="F124" s="748"/>
      <c r="G124" s="748">
        <f>E124*F124</f>
        <v>0</v>
      </c>
    </row>
    <row r="125" spans="1:7" s="737" customFormat="1" ht="24">
      <c r="A125" s="758"/>
      <c r="B125" s="749"/>
      <c r="C125" s="832" t="s">
        <v>976</v>
      </c>
      <c r="D125" s="746" t="s">
        <v>188</v>
      </c>
      <c r="E125" s="746">
        <v>86</v>
      </c>
      <c r="F125" s="748"/>
      <c r="G125" s="748">
        <f>E125*F125</f>
        <v>0</v>
      </c>
    </row>
    <row r="126" spans="1:7" s="737" customFormat="1" ht="12">
      <c r="A126" s="758"/>
      <c r="B126" s="749"/>
      <c r="C126" s="832"/>
      <c r="D126" s="746"/>
      <c r="E126" s="746"/>
      <c r="F126" s="748"/>
      <c r="G126" s="748"/>
    </row>
    <row r="127" spans="1:7" s="737" customFormat="1" ht="192">
      <c r="A127" s="758" t="str">
        <f>$B$106</f>
        <v>II.</v>
      </c>
      <c r="B127" s="749">
        <f>COUNT($A$108:B125)+1</f>
        <v>7</v>
      </c>
      <c r="C127" s="832" t="s">
        <v>3586</v>
      </c>
      <c r="D127" s="746" t="s">
        <v>125</v>
      </c>
      <c r="E127" s="746">
        <v>31</v>
      </c>
      <c r="F127" s="748"/>
      <c r="G127" s="748">
        <f>E127*F127</f>
        <v>0</v>
      </c>
    </row>
    <row r="128" spans="1:7" s="737" customFormat="1" ht="24">
      <c r="A128" s="758"/>
      <c r="B128" s="749"/>
      <c r="C128" s="832" t="s">
        <v>975</v>
      </c>
      <c r="D128" s="746" t="s">
        <v>188</v>
      </c>
      <c r="E128" s="746">
        <v>31</v>
      </c>
      <c r="F128" s="748"/>
      <c r="G128" s="748">
        <f>E128*F128</f>
        <v>0</v>
      </c>
    </row>
    <row r="129" spans="1:7" s="737" customFormat="1" ht="24">
      <c r="A129" s="758"/>
      <c r="B129" s="749"/>
      <c r="C129" s="832" t="s">
        <v>977</v>
      </c>
      <c r="D129" s="746" t="s">
        <v>188</v>
      </c>
      <c r="E129" s="746">
        <v>31</v>
      </c>
      <c r="F129" s="748"/>
      <c r="G129" s="748">
        <f>E129*F129</f>
        <v>0</v>
      </c>
    </row>
    <row r="130" spans="1:7" s="865" customFormat="1" ht="12">
      <c r="A130" s="1055"/>
      <c r="B130" s="1056"/>
      <c r="C130" s="167"/>
      <c r="D130" s="746"/>
      <c r="E130" s="747"/>
      <c r="F130" s="748"/>
      <c r="G130" s="748"/>
    </row>
    <row r="131" spans="1:7" s="737" customFormat="1" ht="192">
      <c r="A131" s="758" t="str">
        <f>$B$106</f>
        <v>II.</v>
      </c>
      <c r="B131" s="749">
        <f>COUNT($A$108:B129)+1</f>
        <v>8</v>
      </c>
      <c r="C131" s="832" t="s">
        <v>3587</v>
      </c>
      <c r="D131" s="746" t="s">
        <v>125</v>
      </c>
      <c r="E131" s="746">
        <v>1</v>
      </c>
      <c r="F131" s="748"/>
      <c r="G131" s="748">
        <f>E131*F131</f>
        <v>0</v>
      </c>
    </row>
    <row r="132" spans="1:7" s="737" customFormat="1" ht="24">
      <c r="A132" s="758"/>
      <c r="B132" s="749"/>
      <c r="C132" s="832" t="s">
        <v>976</v>
      </c>
      <c r="D132" s="746" t="s">
        <v>188</v>
      </c>
      <c r="E132" s="746">
        <v>1</v>
      </c>
      <c r="F132" s="748"/>
      <c r="G132" s="748">
        <f>E132*F132</f>
        <v>0</v>
      </c>
    </row>
    <row r="133" spans="1:7" s="865" customFormat="1" ht="12">
      <c r="A133" s="1055"/>
      <c r="B133" s="1056"/>
      <c r="C133" s="167"/>
      <c r="D133" s="746"/>
      <c r="E133" s="747"/>
      <c r="F133" s="748"/>
      <c r="G133" s="748"/>
    </row>
    <row r="134" spans="1:7" s="737" customFormat="1" ht="171" customHeight="1">
      <c r="A134" s="758" t="str">
        <f>$B$106</f>
        <v>II.</v>
      </c>
      <c r="B134" s="749">
        <f>COUNT($A$108:B132)+1</f>
        <v>9</v>
      </c>
      <c r="C134" s="832" t="s">
        <v>3588</v>
      </c>
      <c r="D134" s="746" t="s">
        <v>125</v>
      </c>
      <c r="E134" s="746">
        <v>135</v>
      </c>
      <c r="F134" s="748"/>
      <c r="G134" s="748">
        <f>E134*F134</f>
        <v>0</v>
      </c>
    </row>
    <row r="135" spans="1:7" s="737" customFormat="1" ht="12">
      <c r="A135" s="758"/>
      <c r="B135" s="749"/>
      <c r="C135" s="832"/>
      <c r="D135" s="746"/>
      <c r="E135" s="746"/>
      <c r="F135" s="748"/>
      <c r="G135" s="748"/>
    </row>
    <row r="136" spans="1:7" s="737" customFormat="1" ht="180">
      <c r="A136" s="758" t="str">
        <f>$B$106</f>
        <v>II.</v>
      </c>
      <c r="B136" s="749">
        <f>COUNT($A$108:B134)+1</f>
        <v>10</v>
      </c>
      <c r="C136" s="832" t="s">
        <v>3589</v>
      </c>
      <c r="D136" s="746" t="s">
        <v>125</v>
      </c>
      <c r="E136" s="746">
        <v>28</v>
      </c>
      <c r="F136" s="748"/>
      <c r="G136" s="748">
        <f>E136*F136</f>
        <v>0</v>
      </c>
    </row>
    <row r="137" spans="1:7" s="737" customFormat="1" ht="12">
      <c r="A137" s="758"/>
      <c r="B137" s="749"/>
      <c r="C137" s="832"/>
      <c r="D137" s="746"/>
      <c r="E137" s="746"/>
      <c r="F137" s="748"/>
      <c r="G137" s="748"/>
    </row>
    <row r="138" spans="1:7" s="737" customFormat="1" ht="288">
      <c r="A138" s="758" t="str">
        <f>$B$106</f>
        <v>II.</v>
      </c>
      <c r="B138" s="749">
        <f>COUNT($A$108:B136)+1</f>
        <v>11</v>
      </c>
      <c r="C138" s="832" t="s">
        <v>3590</v>
      </c>
      <c r="D138" s="746" t="s">
        <v>125</v>
      </c>
      <c r="E138" s="746">
        <v>5</v>
      </c>
      <c r="F138" s="748"/>
      <c r="G138" s="748">
        <f>E138*F138</f>
        <v>0</v>
      </c>
    </row>
    <row r="139" spans="1:7" s="737" customFormat="1" ht="12">
      <c r="A139" s="758"/>
      <c r="B139" s="749"/>
      <c r="C139" s="832"/>
      <c r="D139" s="746"/>
      <c r="E139" s="746"/>
      <c r="F139" s="748"/>
      <c r="G139" s="748"/>
    </row>
    <row r="140" spans="1:7" s="737" customFormat="1" ht="132">
      <c r="A140" s="758" t="str">
        <f>$B$106</f>
        <v>II.</v>
      </c>
      <c r="B140" s="749">
        <f>COUNT($A$108:B138)+1</f>
        <v>12</v>
      </c>
      <c r="C140" s="832" t="s">
        <v>3591</v>
      </c>
      <c r="D140" s="746" t="s">
        <v>125</v>
      </c>
      <c r="E140" s="746">
        <v>1</v>
      </c>
      <c r="F140" s="748"/>
      <c r="G140" s="748">
        <f>E140*F140</f>
        <v>0</v>
      </c>
    </row>
    <row r="141" spans="1:7" s="737" customFormat="1" ht="12">
      <c r="A141" s="758"/>
      <c r="B141" s="749"/>
      <c r="C141" s="832"/>
      <c r="D141" s="746"/>
      <c r="E141" s="746"/>
      <c r="F141" s="748"/>
      <c r="G141" s="748"/>
    </row>
    <row r="142" spans="1:7" s="737" customFormat="1" ht="24">
      <c r="A142" s="758" t="str">
        <f>$B$106</f>
        <v>II.</v>
      </c>
      <c r="B142" s="749">
        <f>COUNT($A$108:B140)+1</f>
        <v>13</v>
      </c>
      <c r="C142" s="832" t="s">
        <v>3820</v>
      </c>
      <c r="D142" s="746" t="s">
        <v>125</v>
      </c>
      <c r="E142" s="746">
        <v>1</v>
      </c>
      <c r="F142" s="748"/>
      <c r="G142" s="748">
        <f>E142*F142</f>
        <v>0</v>
      </c>
    </row>
    <row r="143" spans="1:7" s="737" customFormat="1" ht="12">
      <c r="A143" s="758"/>
      <c r="B143" s="749"/>
      <c r="C143" s="832" t="s">
        <v>978</v>
      </c>
      <c r="D143" s="746" t="s">
        <v>125</v>
      </c>
      <c r="E143" s="746">
        <v>1</v>
      </c>
      <c r="F143" s="748"/>
      <c r="G143" s="748">
        <f>E143*F143</f>
        <v>0</v>
      </c>
    </row>
    <row r="144" spans="1:7" s="737" customFormat="1" ht="12">
      <c r="A144" s="758"/>
      <c r="B144" s="749"/>
      <c r="C144" s="832"/>
      <c r="D144" s="746"/>
      <c r="E144" s="746"/>
      <c r="F144" s="748"/>
      <c r="G144" s="748"/>
    </row>
    <row r="145" spans="1:7" s="737" customFormat="1" ht="12">
      <c r="A145" s="758" t="str">
        <f>$B$106</f>
        <v>II.</v>
      </c>
      <c r="B145" s="749">
        <f>COUNT($A$108:B143)+1</f>
        <v>14</v>
      </c>
      <c r="C145" s="832" t="s">
        <v>979</v>
      </c>
      <c r="D145" s="746" t="s">
        <v>188</v>
      </c>
      <c r="E145" s="746">
        <v>1</v>
      </c>
      <c r="F145" s="748"/>
      <c r="G145" s="748">
        <f>E145*F145</f>
        <v>0</v>
      </c>
    </row>
    <row r="146" spans="1:7" s="737" customFormat="1" ht="12">
      <c r="A146" s="758"/>
      <c r="B146" s="749"/>
      <c r="C146" s="832"/>
      <c r="D146" s="746"/>
      <c r="E146" s="746"/>
      <c r="F146" s="748"/>
      <c r="G146" s="748"/>
    </row>
    <row r="147" spans="1:7" s="845" customFormat="1" ht="13.5" thickBot="1">
      <c r="A147" s="770"/>
      <c r="B147" s="771"/>
      <c r="C147" s="226" t="str">
        <f>CONCATENATE(B106," ",C106," - SKUPAJ:")</f>
        <v>II. ELEKTRO DEL - VARNOSTNA RAZSVETLJAVA - SKUPAJ:</v>
      </c>
      <c r="D147" s="225"/>
      <c r="E147" s="225"/>
      <c r="F147" s="225"/>
      <c r="G147" s="859">
        <f>SUM(G109:G145)</f>
        <v>0</v>
      </c>
    </row>
    <row r="148" spans="1:7" s="737" customFormat="1" ht="12">
      <c r="A148" s="758"/>
      <c r="B148" s="749"/>
      <c r="C148" s="832"/>
      <c r="D148" s="746"/>
      <c r="E148" s="746"/>
      <c r="F148" s="748"/>
      <c r="G148" s="748"/>
    </row>
    <row r="149" spans="1:7" s="737" customFormat="1" ht="12">
      <c r="C149" s="860"/>
      <c r="D149" s="861"/>
      <c r="E149" s="861"/>
      <c r="F149" s="861"/>
      <c r="G149" s="861"/>
    </row>
    <row r="150" spans="1:7" s="845" customFormat="1" ht="15">
      <c r="A150" s="841"/>
      <c r="B150" s="1057"/>
      <c r="C150" s="1058" t="str">
        <f>CONCATENATE(A2,"",C2," - SKUPAJ:")</f>
        <v>E1.RAZSVETLJAVA - SKUPAJ:</v>
      </c>
      <c r="D150" s="1059"/>
      <c r="E150" s="1059"/>
      <c r="F150" s="1059"/>
      <c r="G150" s="1043">
        <f>G147+G103</f>
        <v>0</v>
      </c>
    </row>
    <row r="151" spans="1:7" s="862" customFormat="1">
      <c r="C151" s="863"/>
      <c r="D151" s="864"/>
      <c r="E151" s="864"/>
      <c r="F151" s="864"/>
      <c r="G151" s="867"/>
    </row>
    <row r="152" spans="1:7" s="737" customFormat="1" ht="12">
      <c r="C152" s="759"/>
      <c r="D152" s="861"/>
      <c r="E152" s="861"/>
      <c r="F152" s="861"/>
      <c r="G152" s="861"/>
    </row>
    <row r="153" spans="1:7" s="737" customFormat="1" ht="12">
      <c r="C153" s="759"/>
      <c r="D153" s="861"/>
      <c r="E153" s="861"/>
      <c r="F153" s="861"/>
      <c r="G153" s="861"/>
    </row>
    <row r="154" spans="1:7" s="737" customFormat="1" ht="12">
      <c r="C154" s="759"/>
      <c r="D154" s="861"/>
      <c r="E154" s="861"/>
      <c r="F154" s="861"/>
      <c r="G154" s="861"/>
    </row>
    <row r="155" spans="1:7" s="737" customFormat="1" ht="12">
      <c r="C155" s="759"/>
      <c r="D155" s="861"/>
      <c r="E155" s="861"/>
      <c r="F155" s="861"/>
      <c r="G155" s="861"/>
    </row>
    <row r="156" spans="1:7" s="737" customFormat="1" ht="12">
      <c r="C156" s="759"/>
      <c r="D156" s="861"/>
      <c r="E156" s="861"/>
      <c r="F156" s="861"/>
      <c r="G156" s="861"/>
    </row>
    <row r="157" spans="1:7" s="737" customFormat="1" ht="12">
      <c r="C157" s="759"/>
      <c r="D157" s="861"/>
      <c r="E157" s="861"/>
      <c r="F157" s="861"/>
      <c r="G157" s="861"/>
    </row>
    <row r="158" spans="1:7" s="737" customFormat="1" ht="12">
      <c r="C158" s="759"/>
      <c r="D158" s="861"/>
      <c r="E158" s="861"/>
      <c r="F158" s="861"/>
      <c r="G158" s="861"/>
    </row>
    <row r="159" spans="1:7" s="737" customFormat="1" ht="12">
      <c r="C159" s="759"/>
      <c r="D159" s="861"/>
      <c r="E159" s="861"/>
      <c r="F159" s="861"/>
      <c r="G159" s="861"/>
    </row>
    <row r="160" spans="1:7" s="737" customFormat="1" ht="12">
      <c r="C160" s="759"/>
      <c r="D160" s="861"/>
      <c r="E160" s="861"/>
      <c r="F160" s="861"/>
      <c r="G160" s="861"/>
    </row>
    <row r="161" spans="3:7" s="737" customFormat="1" ht="12">
      <c r="C161" s="759"/>
      <c r="D161" s="861"/>
      <c r="E161" s="861"/>
      <c r="F161" s="861"/>
      <c r="G161" s="861"/>
    </row>
    <row r="162" spans="3:7" s="737" customFormat="1" ht="12">
      <c r="C162" s="759"/>
      <c r="D162" s="861"/>
      <c r="E162" s="861"/>
      <c r="F162" s="861"/>
      <c r="G162" s="861"/>
    </row>
    <row r="163" spans="3:7" s="737" customFormat="1" ht="12">
      <c r="C163" s="759"/>
      <c r="D163" s="861"/>
      <c r="E163" s="861"/>
      <c r="F163" s="861"/>
      <c r="G163" s="861"/>
    </row>
    <row r="164" spans="3:7" s="737" customFormat="1" ht="12">
      <c r="C164" s="759"/>
      <c r="D164" s="861"/>
      <c r="E164" s="861"/>
      <c r="F164" s="861"/>
      <c r="G164" s="861"/>
    </row>
    <row r="165" spans="3:7" s="737" customFormat="1" ht="12">
      <c r="C165" s="759"/>
      <c r="D165" s="861"/>
      <c r="E165" s="861"/>
      <c r="F165" s="861"/>
      <c r="G165" s="861"/>
    </row>
    <row r="166" spans="3:7" s="737" customFormat="1" ht="12">
      <c r="C166" s="759"/>
      <c r="D166" s="861"/>
      <c r="E166" s="861"/>
      <c r="F166" s="861"/>
      <c r="G166" s="861"/>
    </row>
    <row r="167" spans="3:7" s="737" customFormat="1" ht="12">
      <c r="C167" s="759"/>
      <c r="D167" s="861"/>
      <c r="E167" s="861"/>
      <c r="F167" s="861"/>
      <c r="G167" s="861"/>
    </row>
    <row r="168" spans="3:7" s="737" customFormat="1" ht="12">
      <c r="C168" s="759"/>
      <c r="D168" s="861"/>
      <c r="E168" s="861"/>
      <c r="F168" s="861"/>
      <c r="G168" s="861"/>
    </row>
    <row r="169" spans="3:7" s="737" customFormat="1" ht="12">
      <c r="C169" s="759"/>
      <c r="D169" s="861"/>
      <c r="E169" s="861"/>
      <c r="F169" s="861"/>
      <c r="G169" s="861"/>
    </row>
    <row r="170" spans="3:7" s="737" customFormat="1" ht="12">
      <c r="C170" s="759"/>
      <c r="D170" s="861"/>
      <c r="E170" s="861"/>
      <c r="F170" s="861"/>
      <c r="G170" s="861"/>
    </row>
    <row r="171" spans="3:7" s="737" customFormat="1" ht="12">
      <c r="C171" s="759"/>
      <c r="D171" s="861"/>
      <c r="E171" s="861"/>
      <c r="F171" s="861"/>
      <c r="G171" s="861"/>
    </row>
    <row r="172" spans="3:7" s="737" customFormat="1" ht="12">
      <c r="C172" s="759"/>
      <c r="D172" s="861"/>
      <c r="E172" s="861"/>
      <c r="F172" s="861"/>
      <c r="G172" s="861"/>
    </row>
    <row r="173" spans="3:7" s="737" customFormat="1" ht="12">
      <c r="C173" s="759"/>
      <c r="D173" s="861"/>
      <c r="E173" s="861"/>
      <c r="F173" s="861"/>
      <c r="G173" s="861"/>
    </row>
    <row r="174" spans="3:7" s="737" customFormat="1" ht="12">
      <c r="C174" s="759"/>
      <c r="D174" s="861"/>
      <c r="E174" s="861"/>
      <c r="F174" s="861"/>
      <c r="G174" s="861"/>
    </row>
    <row r="175" spans="3:7" s="737" customFormat="1" ht="12">
      <c r="C175" s="759"/>
      <c r="D175" s="861"/>
      <c r="E175" s="861"/>
      <c r="F175" s="861"/>
      <c r="G175" s="861"/>
    </row>
    <row r="176" spans="3:7" s="737" customFormat="1" ht="12">
      <c r="C176" s="759"/>
      <c r="D176" s="861"/>
      <c r="E176" s="861"/>
      <c r="F176" s="861"/>
      <c r="G176" s="861"/>
    </row>
    <row r="177" spans="3:7" s="737" customFormat="1" ht="12">
      <c r="C177" s="759"/>
      <c r="D177" s="861"/>
      <c r="E177" s="861"/>
      <c r="F177" s="861"/>
      <c r="G177" s="861"/>
    </row>
    <row r="178" spans="3:7" s="737" customFormat="1" ht="12">
      <c r="C178" s="759"/>
      <c r="D178" s="861"/>
      <c r="E178" s="861"/>
      <c r="F178" s="861"/>
      <c r="G178" s="861"/>
    </row>
    <row r="179" spans="3:7" s="737" customFormat="1" ht="12">
      <c r="C179" s="759"/>
      <c r="D179" s="861"/>
      <c r="E179" s="861"/>
      <c r="F179" s="861"/>
      <c r="G179" s="861"/>
    </row>
    <row r="180" spans="3:7" s="737" customFormat="1" ht="12">
      <c r="C180" s="759"/>
      <c r="D180" s="861"/>
      <c r="E180" s="861"/>
      <c r="F180" s="861"/>
      <c r="G180" s="861"/>
    </row>
    <row r="181" spans="3:7" s="737" customFormat="1" ht="12">
      <c r="C181" s="759"/>
      <c r="D181" s="861"/>
      <c r="E181" s="861"/>
      <c r="F181" s="861"/>
      <c r="G181" s="861"/>
    </row>
    <row r="182" spans="3:7" s="737" customFormat="1" ht="12">
      <c r="C182" s="759"/>
      <c r="D182" s="861"/>
      <c r="E182" s="861"/>
      <c r="F182" s="861"/>
      <c r="G182" s="861"/>
    </row>
    <row r="183" spans="3:7" s="737" customFormat="1" ht="12">
      <c r="C183" s="759"/>
      <c r="D183" s="861"/>
      <c r="E183" s="861"/>
      <c r="F183" s="861"/>
      <c r="G183" s="861"/>
    </row>
    <row r="184" spans="3:7" s="737" customFormat="1" ht="12">
      <c r="C184" s="759"/>
      <c r="D184" s="861"/>
      <c r="E184" s="861"/>
      <c r="F184" s="861"/>
      <c r="G184" s="861"/>
    </row>
    <row r="185" spans="3:7" s="737" customFormat="1" ht="12">
      <c r="C185" s="759"/>
      <c r="D185" s="861"/>
      <c r="E185" s="861"/>
      <c r="F185" s="861"/>
      <c r="G185" s="861"/>
    </row>
    <row r="186" spans="3:7" s="737" customFormat="1" ht="12">
      <c r="C186" s="759"/>
      <c r="D186" s="861"/>
      <c r="E186" s="861"/>
      <c r="F186" s="861"/>
      <c r="G186" s="861"/>
    </row>
    <row r="187" spans="3:7" s="737" customFormat="1" ht="12">
      <c r="C187" s="759"/>
      <c r="D187" s="861"/>
      <c r="E187" s="861"/>
      <c r="F187" s="861"/>
      <c r="G187" s="861"/>
    </row>
    <row r="188" spans="3:7" s="737" customFormat="1" ht="12">
      <c r="C188" s="759"/>
      <c r="D188" s="861"/>
      <c r="E188" s="861"/>
      <c r="F188" s="861"/>
      <c r="G188" s="861"/>
    </row>
    <row r="189" spans="3:7" s="737" customFormat="1" ht="12">
      <c r="C189" s="759"/>
      <c r="D189" s="861"/>
      <c r="E189" s="861"/>
      <c r="F189" s="861"/>
      <c r="G189" s="861"/>
    </row>
    <row r="190" spans="3:7" s="737" customFormat="1" ht="12">
      <c r="C190" s="759"/>
      <c r="D190" s="861"/>
      <c r="E190" s="861"/>
      <c r="F190" s="861"/>
      <c r="G190" s="861"/>
    </row>
    <row r="191" spans="3:7" s="737" customFormat="1" ht="12">
      <c r="C191" s="759"/>
      <c r="D191" s="861"/>
      <c r="E191" s="861"/>
      <c r="F191" s="861"/>
      <c r="G191" s="861"/>
    </row>
    <row r="192" spans="3:7" s="737" customFormat="1" ht="12">
      <c r="C192" s="759"/>
      <c r="D192" s="861"/>
      <c r="E192" s="861"/>
      <c r="F192" s="861"/>
      <c r="G192" s="861"/>
    </row>
    <row r="193" spans="3:7" s="737" customFormat="1" ht="12">
      <c r="C193" s="759"/>
      <c r="D193" s="861"/>
      <c r="E193" s="861"/>
      <c r="F193" s="861"/>
      <c r="G193" s="861"/>
    </row>
    <row r="194" spans="3:7" s="737" customFormat="1" ht="12">
      <c r="C194" s="759"/>
      <c r="D194" s="861"/>
      <c r="E194" s="861"/>
      <c r="F194" s="861"/>
      <c r="G194" s="861"/>
    </row>
    <row r="195" spans="3:7" s="737" customFormat="1" ht="12">
      <c r="C195" s="759"/>
      <c r="D195" s="861"/>
      <c r="E195" s="861"/>
      <c r="F195" s="861"/>
      <c r="G195" s="861"/>
    </row>
    <row r="196" spans="3:7" s="737" customFormat="1" ht="12">
      <c r="C196" s="759"/>
      <c r="D196" s="861"/>
      <c r="E196" s="861"/>
      <c r="F196" s="861"/>
      <c r="G196" s="861"/>
    </row>
    <row r="197" spans="3:7" s="737" customFormat="1" ht="12">
      <c r="C197" s="759"/>
      <c r="D197" s="861"/>
      <c r="E197" s="861"/>
      <c r="F197" s="861"/>
      <c r="G197" s="861"/>
    </row>
    <row r="198" spans="3:7" s="737" customFormat="1" ht="12">
      <c r="C198" s="759"/>
      <c r="D198" s="861"/>
      <c r="E198" s="861"/>
      <c r="F198" s="861"/>
      <c r="G198" s="861"/>
    </row>
    <row r="199" spans="3:7" s="737" customFormat="1" ht="12">
      <c r="C199" s="759"/>
      <c r="D199" s="861"/>
      <c r="E199" s="861"/>
      <c r="F199" s="861"/>
      <c r="G199" s="861"/>
    </row>
    <row r="200" spans="3:7" s="737" customFormat="1" ht="12">
      <c r="C200" s="759"/>
      <c r="D200" s="861"/>
      <c r="E200" s="861"/>
      <c r="F200" s="861"/>
      <c r="G200" s="861"/>
    </row>
    <row r="201" spans="3:7" s="737" customFormat="1" ht="12">
      <c r="C201" s="759"/>
      <c r="D201" s="861"/>
      <c r="E201" s="861"/>
      <c r="F201" s="861"/>
      <c r="G201" s="861"/>
    </row>
    <row r="202" spans="3:7" s="737" customFormat="1" ht="12">
      <c r="C202" s="759"/>
      <c r="D202" s="861"/>
      <c r="E202" s="861"/>
      <c r="F202" s="861"/>
      <c r="G202" s="861"/>
    </row>
    <row r="203" spans="3:7" s="737" customFormat="1" ht="12">
      <c r="C203" s="759"/>
      <c r="D203" s="861"/>
      <c r="E203" s="861"/>
      <c r="F203" s="861"/>
      <c r="G203" s="861"/>
    </row>
    <row r="204" spans="3:7" s="737" customFormat="1" ht="12">
      <c r="C204" s="759"/>
      <c r="D204" s="861"/>
      <c r="E204" s="861"/>
      <c r="F204" s="861"/>
      <c r="G204" s="861"/>
    </row>
    <row r="205" spans="3:7" s="737" customFormat="1" ht="12">
      <c r="C205" s="759"/>
      <c r="D205" s="861"/>
      <c r="E205" s="861"/>
      <c r="F205" s="861"/>
      <c r="G205" s="861"/>
    </row>
    <row r="206" spans="3:7" s="737" customFormat="1" ht="12">
      <c r="C206" s="759"/>
      <c r="D206" s="861"/>
      <c r="E206" s="861"/>
      <c r="F206" s="861"/>
      <c r="G206" s="861"/>
    </row>
    <row r="207" spans="3:7" s="737" customFormat="1" ht="12">
      <c r="C207" s="759"/>
      <c r="D207" s="861"/>
      <c r="E207" s="861"/>
      <c r="F207" s="861"/>
      <c r="G207" s="861"/>
    </row>
    <row r="208" spans="3:7" s="737" customFormat="1" ht="12">
      <c r="C208" s="759"/>
      <c r="D208" s="861"/>
      <c r="E208" s="861"/>
      <c r="F208" s="861"/>
      <c r="G208" s="861"/>
    </row>
    <row r="209" spans="3:7" s="737" customFormat="1" ht="12">
      <c r="C209" s="759"/>
      <c r="D209" s="861"/>
      <c r="E209" s="861"/>
      <c r="F209" s="861"/>
      <c r="G209" s="861"/>
    </row>
    <row r="210" spans="3:7" s="737" customFormat="1" ht="12">
      <c r="C210" s="759"/>
      <c r="D210" s="861"/>
      <c r="E210" s="861"/>
      <c r="F210" s="861"/>
      <c r="G210" s="861"/>
    </row>
    <row r="211" spans="3:7" s="737" customFormat="1" ht="12">
      <c r="C211" s="759"/>
      <c r="D211" s="861"/>
      <c r="E211" s="861"/>
      <c r="F211" s="861"/>
      <c r="G211" s="861"/>
    </row>
    <row r="212" spans="3:7" s="737" customFormat="1" ht="12">
      <c r="C212" s="759"/>
      <c r="D212" s="861"/>
      <c r="E212" s="861"/>
      <c r="F212" s="861"/>
      <c r="G212" s="861"/>
    </row>
    <row r="213" spans="3:7" s="737" customFormat="1" ht="12">
      <c r="C213" s="759"/>
      <c r="D213" s="861"/>
      <c r="E213" s="861"/>
      <c r="F213" s="861"/>
      <c r="G213" s="861"/>
    </row>
    <row r="214" spans="3:7" s="737" customFormat="1" ht="12">
      <c r="C214" s="759"/>
      <c r="D214" s="861"/>
      <c r="E214" s="861"/>
      <c r="F214" s="861"/>
      <c r="G214" s="861"/>
    </row>
    <row r="215" spans="3:7" s="737" customFormat="1" ht="12">
      <c r="C215" s="759"/>
      <c r="D215" s="861"/>
      <c r="E215" s="861"/>
      <c r="F215" s="861"/>
      <c r="G215" s="861"/>
    </row>
    <row r="216" spans="3:7" s="737" customFormat="1" ht="12">
      <c r="C216" s="759"/>
      <c r="D216" s="861"/>
      <c r="E216" s="861"/>
      <c r="F216" s="861"/>
      <c r="G216" s="861"/>
    </row>
    <row r="217" spans="3:7" s="737" customFormat="1" ht="12">
      <c r="C217" s="759"/>
      <c r="D217" s="861"/>
      <c r="E217" s="861"/>
      <c r="F217" s="861"/>
      <c r="G217" s="861"/>
    </row>
    <row r="218" spans="3:7" s="737" customFormat="1" ht="12">
      <c r="C218" s="759"/>
      <c r="D218" s="861"/>
      <c r="E218" s="861"/>
      <c r="F218" s="861"/>
      <c r="G218" s="861"/>
    </row>
    <row r="219" spans="3:7" s="737" customFormat="1" ht="12">
      <c r="C219" s="759"/>
      <c r="D219" s="861"/>
      <c r="E219" s="861"/>
      <c r="F219" s="861"/>
      <c r="G219" s="861"/>
    </row>
    <row r="220" spans="3:7" s="737" customFormat="1" ht="12">
      <c r="C220" s="759"/>
      <c r="D220" s="861"/>
      <c r="E220" s="861"/>
      <c r="F220" s="861"/>
      <c r="G220" s="861"/>
    </row>
    <row r="221" spans="3:7" s="737" customFormat="1" ht="12">
      <c r="C221" s="759"/>
      <c r="D221" s="861"/>
      <c r="E221" s="861"/>
      <c r="F221" s="861"/>
      <c r="G221" s="861"/>
    </row>
    <row r="222" spans="3:7" s="737" customFormat="1" ht="12">
      <c r="C222" s="759"/>
      <c r="D222" s="861"/>
      <c r="E222" s="861"/>
      <c r="F222" s="861"/>
      <c r="G222" s="861"/>
    </row>
    <row r="223" spans="3:7" s="737" customFormat="1" ht="12">
      <c r="C223" s="759"/>
      <c r="D223" s="861"/>
      <c r="E223" s="861"/>
      <c r="F223" s="861"/>
      <c r="G223" s="861"/>
    </row>
    <row r="224" spans="3:7" s="737" customFormat="1" ht="12">
      <c r="C224" s="759"/>
      <c r="D224" s="861"/>
      <c r="E224" s="861"/>
      <c r="F224" s="861"/>
      <c r="G224" s="861"/>
    </row>
    <row r="225" spans="3:7" s="737" customFormat="1" ht="12">
      <c r="C225" s="759"/>
      <c r="D225" s="861"/>
      <c r="E225" s="861"/>
      <c r="F225" s="861"/>
      <c r="G225" s="861"/>
    </row>
    <row r="226" spans="3:7" s="737" customFormat="1" ht="12">
      <c r="C226" s="759"/>
      <c r="D226" s="861"/>
      <c r="E226" s="861"/>
      <c r="F226" s="861"/>
      <c r="G226" s="861"/>
    </row>
    <row r="227" spans="3:7" s="737" customFormat="1" ht="12">
      <c r="C227" s="759"/>
      <c r="D227" s="861"/>
      <c r="E227" s="861"/>
      <c r="F227" s="861"/>
      <c r="G227" s="861"/>
    </row>
    <row r="228" spans="3:7" s="737" customFormat="1" ht="12">
      <c r="C228" s="759"/>
      <c r="D228" s="861"/>
      <c r="E228" s="861"/>
      <c r="F228" s="861"/>
      <c r="G228" s="861"/>
    </row>
    <row r="229" spans="3:7" s="737" customFormat="1" ht="12">
      <c r="C229" s="759"/>
      <c r="D229" s="861"/>
      <c r="E229" s="861"/>
      <c r="F229" s="861"/>
      <c r="G229" s="861"/>
    </row>
    <row r="230" spans="3:7" s="737" customFormat="1" ht="12">
      <c r="C230" s="759"/>
      <c r="D230" s="861"/>
      <c r="E230" s="861"/>
      <c r="F230" s="861"/>
      <c r="G230" s="861"/>
    </row>
    <row r="231" spans="3:7" s="737" customFormat="1" ht="12">
      <c r="C231" s="759"/>
      <c r="D231" s="861"/>
      <c r="E231" s="861"/>
      <c r="F231" s="861"/>
      <c r="G231" s="861"/>
    </row>
    <row r="232" spans="3:7" s="737" customFormat="1" ht="12">
      <c r="C232" s="759"/>
      <c r="D232" s="861"/>
      <c r="E232" s="861"/>
      <c r="F232" s="861"/>
      <c r="G232" s="861"/>
    </row>
    <row r="233" spans="3:7" s="737" customFormat="1" ht="12">
      <c r="C233" s="759"/>
      <c r="D233" s="861"/>
      <c r="E233" s="861"/>
      <c r="F233" s="861"/>
      <c r="G233" s="861"/>
    </row>
    <row r="234" spans="3:7" s="737" customFormat="1" ht="12">
      <c r="C234" s="759"/>
      <c r="D234" s="861"/>
      <c r="E234" s="861"/>
      <c r="F234" s="861"/>
      <c r="G234" s="861"/>
    </row>
    <row r="235" spans="3:7" s="737" customFormat="1" ht="12">
      <c r="C235" s="759"/>
      <c r="D235" s="861"/>
      <c r="E235" s="861"/>
      <c r="F235" s="861"/>
      <c r="G235" s="861"/>
    </row>
    <row r="236" spans="3:7" s="737" customFormat="1" ht="12">
      <c r="C236" s="759"/>
      <c r="D236" s="861"/>
      <c r="E236" s="861"/>
      <c r="F236" s="861"/>
      <c r="G236" s="861"/>
    </row>
    <row r="237" spans="3:7" s="737" customFormat="1" ht="12">
      <c r="C237" s="759"/>
      <c r="D237" s="861"/>
      <c r="E237" s="861"/>
      <c r="F237" s="861"/>
      <c r="G237" s="861"/>
    </row>
    <row r="238" spans="3:7" s="737" customFormat="1" ht="12">
      <c r="C238" s="759"/>
      <c r="D238" s="861"/>
      <c r="E238" s="861"/>
      <c r="F238" s="861"/>
      <c r="G238" s="861"/>
    </row>
    <row r="239" spans="3:7" s="737" customFormat="1" ht="12">
      <c r="C239" s="759"/>
      <c r="D239" s="861"/>
      <c r="E239" s="861"/>
      <c r="F239" s="861"/>
      <c r="G239" s="861"/>
    </row>
    <row r="240" spans="3:7" s="737" customFormat="1" ht="12">
      <c r="C240" s="759"/>
      <c r="D240" s="861"/>
      <c r="E240" s="861"/>
      <c r="F240" s="861"/>
      <c r="G240" s="861"/>
    </row>
    <row r="241" spans="3:7" s="737" customFormat="1" ht="12">
      <c r="C241" s="759"/>
      <c r="D241" s="861"/>
      <c r="E241" s="861"/>
      <c r="F241" s="861"/>
      <c r="G241" s="861"/>
    </row>
    <row r="242" spans="3:7" s="737" customFormat="1" ht="12">
      <c r="C242" s="759"/>
      <c r="D242" s="861"/>
      <c r="E242" s="861"/>
      <c r="F242" s="861"/>
      <c r="G242" s="861"/>
    </row>
    <row r="243" spans="3:7" s="737" customFormat="1" ht="12">
      <c r="C243" s="759"/>
      <c r="D243" s="861"/>
      <c r="E243" s="861"/>
      <c r="F243" s="861"/>
      <c r="G243" s="861"/>
    </row>
    <row r="244" spans="3:7" s="737" customFormat="1" ht="12">
      <c r="C244" s="759"/>
      <c r="D244" s="861"/>
      <c r="E244" s="861"/>
      <c r="F244" s="861"/>
      <c r="G244" s="861"/>
    </row>
    <row r="245" spans="3:7" s="737" customFormat="1" ht="12">
      <c r="C245" s="759"/>
      <c r="D245" s="861"/>
      <c r="E245" s="861"/>
      <c r="F245" s="861"/>
      <c r="G245" s="861"/>
    </row>
    <row r="246" spans="3:7" s="737" customFormat="1" ht="12">
      <c r="C246" s="759"/>
      <c r="D246" s="861"/>
      <c r="E246" s="861"/>
      <c r="F246" s="861"/>
      <c r="G246" s="861"/>
    </row>
    <row r="247" spans="3:7" s="737" customFormat="1" ht="12">
      <c r="C247" s="759"/>
      <c r="D247" s="861"/>
      <c r="E247" s="861"/>
      <c r="F247" s="861"/>
      <c r="G247" s="861"/>
    </row>
    <row r="248" spans="3:7" s="737" customFormat="1" ht="12">
      <c r="C248" s="759"/>
      <c r="D248" s="861"/>
      <c r="E248" s="861"/>
      <c r="F248" s="861"/>
      <c r="G248" s="861"/>
    </row>
    <row r="249" spans="3:7" s="737" customFormat="1" ht="12">
      <c r="C249" s="759"/>
      <c r="D249" s="861"/>
      <c r="E249" s="861"/>
      <c r="F249" s="861"/>
      <c r="G249" s="861"/>
    </row>
    <row r="250" spans="3:7" s="737" customFormat="1" ht="12">
      <c r="C250" s="759"/>
      <c r="D250" s="861"/>
      <c r="E250" s="861"/>
      <c r="F250" s="861"/>
      <c r="G250" s="861"/>
    </row>
    <row r="251" spans="3:7" s="737" customFormat="1" ht="12">
      <c r="C251" s="759"/>
      <c r="D251" s="861"/>
      <c r="E251" s="861"/>
      <c r="F251" s="861"/>
      <c r="G251" s="861"/>
    </row>
    <row r="252" spans="3:7" s="737" customFormat="1" ht="12">
      <c r="C252" s="759"/>
      <c r="D252" s="861"/>
      <c r="E252" s="861"/>
      <c r="F252" s="861"/>
      <c r="G252" s="861"/>
    </row>
    <row r="253" spans="3:7" s="737" customFormat="1" ht="12">
      <c r="C253" s="759"/>
      <c r="D253" s="861"/>
      <c r="E253" s="861"/>
      <c r="F253" s="861"/>
      <c r="G253" s="861"/>
    </row>
    <row r="254" spans="3:7" s="737" customFormat="1" ht="12">
      <c r="C254" s="759"/>
      <c r="D254" s="861"/>
      <c r="E254" s="861"/>
      <c r="F254" s="861"/>
      <c r="G254"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AE6A-34F3-41C9-81CE-65F6BA465151}">
  <sheetPr codeName="List27">
    <tabColor theme="6" tint="-0.249977111117893"/>
  </sheetPr>
  <dimension ref="A1:J299"/>
  <sheetViews>
    <sheetView view="pageBreakPreview" zoomScaleNormal="100" zoomScaleSheetLayoutView="100" workbookViewId="0">
      <selection activeCell="AB196" sqref="AB196"/>
    </sheetView>
  </sheetViews>
  <sheetFormatPr defaultColWidth="9.140625" defaultRowHeight="12.75"/>
  <cols>
    <col min="1" max="1" width="2.5703125" style="286" customWidth="1"/>
    <col min="2" max="2" width="5.7109375" style="286" customWidth="1"/>
    <col min="3" max="3" width="43.7109375" style="287" customWidth="1"/>
    <col min="4" max="4" width="6.28515625" style="595" customWidth="1"/>
    <col min="5" max="5" width="7.5703125" style="595" customWidth="1"/>
    <col min="6" max="6" width="9.5703125" style="595" customWidth="1"/>
    <col min="7" max="7" width="13.28515625" style="595" customWidth="1"/>
    <col min="8" max="8" width="2.5703125" style="286" bestFit="1" customWidth="1"/>
    <col min="9" max="9" width="9.140625" style="286"/>
    <col min="10" max="10" width="9" style="286" customWidth="1"/>
    <col min="11" max="251" width="9.140625" style="286"/>
    <col min="252" max="252" width="2.5703125" style="286" customWidth="1"/>
    <col min="253" max="253" width="5.7109375" style="286" customWidth="1"/>
    <col min="254" max="254" width="43.7109375" style="286" customWidth="1"/>
    <col min="255" max="255" width="6.28515625" style="286" customWidth="1"/>
    <col min="256" max="256" width="7.5703125" style="286" customWidth="1"/>
    <col min="257" max="257" width="9.5703125" style="286" customWidth="1"/>
    <col min="258" max="258" width="13.28515625" style="286" customWidth="1"/>
    <col min="259" max="259" width="20.42578125" style="286" customWidth="1"/>
    <col min="260" max="262" width="11.7109375" style="286" customWidth="1"/>
    <col min="263" max="263" width="9.85546875" style="286" customWidth="1"/>
    <col min="264" max="264" width="2.5703125" style="286" bestFit="1" customWidth="1"/>
    <col min="265" max="265" width="9.140625" style="286"/>
    <col min="266" max="266" width="9" style="286" customWidth="1"/>
    <col min="267" max="507" width="9.140625" style="286"/>
    <col min="508" max="508" width="2.5703125" style="286" customWidth="1"/>
    <col min="509" max="509" width="5.7109375" style="286" customWidth="1"/>
    <col min="510" max="510" width="43.7109375" style="286" customWidth="1"/>
    <col min="511" max="511" width="6.28515625" style="286" customWidth="1"/>
    <col min="512" max="512" width="7.5703125" style="286" customWidth="1"/>
    <col min="513" max="513" width="9.5703125" style="286" customWidth="1"/>
    <col min="514" max="514" width="13.28515625" style="286" customWidth="1"/>
    <col min="515" max="515" width="20.42578125" style="286" customWidth="1"/>
    <col min="516" max="518" width="11.7109375" style="286" customWidth="1"/>
    <col min="519" max="519" width="9.85546875" style="286" customWidth="1"/>
    <col min="520" max="520" width="2.5703125" style="286" bestFit="1" customWidth="1"/>
    <col min="521" max="521" width="9.140625" style="286"/>
    <col min="522" max="522" width="9" style="286" customWidth="1"/>
    <col min="523" max="763" width="9.140625" style="286"/>
    <col min="764" max="764" width="2.5703125" style="286" customWidth="1"/>
    <col min="765" max="765" width="5.7109375" style="286" customWidth="1"/>
    <col min="766" max="766" width="43.7109375" style="286" customWidth="1"/>
    <col min="767" max="767" width="6.28515625" style="286" customWidth="1"/>
    <col min="768" max="768" width="7.5703125" style="286" customWidth="1"/>
    <col min="769" max="769" width="9.5703125" style="286" customWidth="1"/>
    <col min="770" max="770" width="13.28515625" style="286" customWidth="1"/>
    <col min="771" max="771" width="20.42578125" style="286" customWidth="1"/>
    <col min="772" max="774" width="11.7109375" style="286" customWidth="1"/>
    <col min="775" max="775" width="9.85546875" style="286" customWidth="1"/>
    <col min="776" max="776" width="2.5703125" style="286" bestFit="1" customWidth="1"/>
    <col min="777" max="777" width="9.140625" style="286"/>
    <col min="778" max="778" width="9" style="286" customWidth="1"/>
    <col min="779" max="1019" width="9.140625" style="286"/>
    <col min="1020" max="1020" width="2.5703125" style="286" customWidth="1"/>
    <col min="1021" max="1021" width="5.7109375" style="286" customWidth="1"/>
    <col min="1022" max="1022" width="43.7109375" style="286" customWidth="1"/>
    <col min="1023" max="1023" width="6.28515625" style="286" customWidth="1"/>
    <col min="1024" max="1024" width="7.5703125" style="286" customWidth="1"/>
    <col min="1025" max="1025" width="9.5703125" style="286" customWidth="1"/>
    <col min="1026" max="1026" width="13.28515625" style="286" customWidth="1"/>
    <col min="1027" max="1027" width="20.42578125" style="286" customWidth="1"/>
    <col min="1028" max="1030" width="11.7109375" style="286" customWidth="1"/>
    <col min="1031" max="1031" width="9.85546875" style="286" customWidth="1"/>
    <col min="1032" max="1032" width="2.5703125" style="286" bestFit="1" customWidth="1"/>
    <col min="1033" max="1033" width="9.140625" style="286"/>
    <col min="1034" max="1034" width="9" style="286" customWidth="1"/>
    <col min="1035" max="1275" width="9.140625" style="286"/>
    <col min="1276" max="1276" width="2.5703125" style="286" customWidth="1"/>
    <col min="1277" max="1277" width="5.7109375" style="286" customWidth="1"/>
    <col min="1278" max="1278" width="43.7109375" style="286" customWidth="1"/>
    <col min="1279" max="1279" width="6.28515625" style="286" customWidth="1"/>
    <col min="1280" max="1280" width="7.5703125" style="286" customWidth="1"/>
    <col min="1281" max="1281" width="9.5703125" style="286" customWidth="1"/>
    <col min="1282" max="1282" width="13.28515625" style="286" customWidth="1"/>
    <col min="1283" max="1283" width="20.42578125" style="286" customWidth="1"/>
    <col min="1284" max="1286" width="11.7109375" style="286" customWidth="1"/>
    <col min="1287" max="1287" width="9.85546875" style="286" customWidth="1"/>
    <col min="1288" max="1288" width="2.5703125" style="286" bestFit="1" customWidth="1"/>
    <col min="1289" max="1289" width="9.140625" style="286"/>
    <col min="1290" max="1290" width="9" style="286" customWidth="1"/>
    <col min="1291" max="1531" width="9.140625" style="286"/>
    <col min="1532" max="1532" width="2.5703125" style="286" customWidth="1"/>
    <col min="1533" max="1533" width="5.7109375" style="286" customWidth="1"/>
    <col min="1534" max="1534" width="43.7109375" style="286" customWidth="1"/>
    <col min="1535" max="1535" width="6.28515625" style="286" customWidth="1"/>
    <col min="1536" max="1536" width="7.5703125" style="286" customWidth="1"/>
    <col min="1537" max="1537" width="9.5703125" style="286" customWidth="1"/>
    <col min="1538" max="1538" width="13.28515625" style="286" customWidth="1"/>
    <col min="1539" max="1539" width="20.42578125" style="286" customWidth="1"/>
    <col min="1540" max="1542" width="11.7109375" style="286" customWidth="1"/>
    <col min="1543" max="1543" width="9.85546875" style="286" customWidth="1"/>
    <col min="1544" max="1544" width="2.5703125" style="286" bestFit="1" customWidth="1"/>
    <col min="1545" max="1545" width="9.140625" style="286"/>
    <col min="1546" max="1546" width="9" style="286" customWidth="1"/>
    <col min="1547" max="1787" width="9.140625" style="286"/>
    <col min="1788" max="1788" width="2.5703125" style="286" customWidth="1"/>
    <col min="1789" max="1789" width="5.7109375" style="286" customWidth="1"/>
    <col min="1790" max="1790" width="43.7109375" style="286" customWidth="1"/>
    <col min="1791" max="1791" width="6.28515625" style="286" customWidth="1"/>
    <col min="1792" max="1792" width="7.5703125" style="286" customWidth="1"/>
    <col min="1793" max="1793" width="9.5703125" style="286" customWidth="1"/>
    <col min="1794" max="1794" width="13.28515625" style="286" customWidth="1"/>
    <col min="1795" max="1795" width="20.42578125" style="286" customWidth="1"/>
    <col min="1796" max="1798" width="11.7109375" style="286" customWidth="1"/>
    <col min="1799" max="1799" width="9.85546875" style="286" customWidth="1"/>
    <col min="1800" max="1800" width="2.5703125" style="286" bestFit="1" customWidth="1"/>
    <col min="1801" max="1801" width="9.140625" style="286"/>
    <col min="1802" max="1802" width="9" style="286" customWidth="1"/>
    <col min="1803" max="2043" width="9.140625" style="286"/>
    <col min="2044" max="2044" width="2.5703125" style="286" customWidth="1"/>
    <col min="2045" max="2045" width="5.7109375" style="286" customWidth="1"/>
    <col min="2046" max="2046" width="43.7109375" style="286" customWidth="1"/>
    <col min="2047" max="2047" width="6.28515625" style="286" customWidth="1"/>
    <col min="2048" max="2048" width="7.5703125" style="286" customWidth="1"/>
    <col min="2049" max="2049" width="9.5703125" style="286" customWidth="1"/>
    <col min="2050" max="2050" width="13.28515625" style="286" customWidth="1"/>
    <col min="2051" max="2051" width="20.42578125" style="286" customWidth="1"/>
    <col min="2052" max="2054" width="11.7109375" style="286" customWidth="1"/>
    <col min="2055" max="2055" width="9.85546875" style="286" customWidth="1"/>
    <col min="2056" max="2056" width="2.5703125" style="286" bestFit="1" customWidth="1"/>
    <col min="2057" max="2057" width="9.140625" style="286"/>
    <col min="2058" max="2058" width="9" style="286" customWidth="1"/>
    <col min="2059" max="2299" width="9.140625" style="286"/>
    <col min="2300" max="2300" width="2.5703125" style="286" customWidth="1"/>
    <col min="2301" max="2301" width="5.7109375" style="286" customWidth="1"/>
    <col min="2302" max="2302" width="43.7109375" style="286" customWidth="1"/>
    <col min="2303" max="2303" width="6.28515625" style="286" customWidth="1"/>
    <col min="2304" max="2304" width="7.5703125" style="286" customWidth="1"/>
    <col min="2305" max="2305" width="9.5703125" style="286" customWidth="1"/>
    <col min="2306" max="2306" width="13.28515625" style="286" customWidth="1"/>
    <col min="2307" max="2307" width="20.42578125" style="286" customWidth="1"/>
    <col min="2308" max="2310" width="11.7109375" style="286" customWidth="1"/>
    <col min="2311" max="2311" width="9.85546875" style="286" customWidth="1"/>
    <col min="2312" max="2312" width="2.5703125" style="286" bestFit="1" customWidth="1"/>
    <col min="2313" max="2313" width="9.140625" style="286"/>
    <col min="2314" max="2314" width="9" style="286" customWidth="1"/>
    <col min="2315" max="2555" width="9.140625" style="286"/>
    <col min="2556" max="2556" width="2.5703125" style="286" customWidth="1"/>
    <col min="2557" max="2557" width="5.7109375" style="286" customWidth="1"/>
    <col min="2558" max="2558" width="43.7109375" style="286" customWidth="1"/>
    <col min="2559" max="2559" width="6.28515625" style="286" customWidth="1"/>
    <col min="2560" max="2560" width="7.5703125" style="286" customWidth="1"/>
    <col min="2561" max="2561" width="9.5703125" style="286" customWidth="1"/>
    <col min="2562" max="2562" width="13.28515625" style="286" customWidth="1"/>
    <col min="2563" max="2563" width="20.42578125" style="286" customWidth="1"/>
    <col min="2564" max="2566" width="11.7109375" style="286" customWidth="1"/>
    <col min="2567" max="2567" width="9.85546875" style="286" customWidth="1"/>
    <col min="2568" max="2568" width="2.5703125" style="286" bestFit="1" customWidth="1"/>
    <col min="2569" max="2569" width="9.140625" style="286"/>
    <col min="2570" max="2570" width="9" style="286" customWidth="1"/>
    <col min="2571" max="2811" width="9.140625" style="286"/>
    <col min="2812" max="2812" width="2.5703125" style="286" customWidth="1"/>
    <col min="2813" max="2813" width="5.7109375" style="286" customWidth="1"/>
    <col min="2814" max="2814" width="43.7109375" style="286" customWidth="1"/>
    <col min="2815" max="2815" width="6.28515625" style="286" customWidth="1"/>
    <col min="2816" max="2816" width="7.5703125" style="286" customWidth="1"/>
    <col min="2817" max="2817" width="9.5703125" style="286" customWidth="1"/>
    <col min="2818" max="2818" width="13.28515625" style="286" customWidth="1"/>
    <col min="2819" max="2819" width="20.42578125" style="286" customWidth="1"/>
    <col min="2820" max="2822" width="11.7109375" style="286" customWidth="1"/>
    <col min="2823" max="2823" width="9.85546875" style="286" customWidth="1"/>
    <col min="2824" max="2824" width="2.5703125" style="286" bestFit="1" customWidth="1"/>
    <col min="2825" max="2825" width="9.140625" style="286"/>
    <col min="2826" max="2826" width="9" style="286" customWidth="1"/>
    <col min="2827" max="3067" width="9.140625" style="286"/>
    <col min="3068" max="3068" width="2.5703125" style="286" customWidth="1"/>
    <col min="3069" max="3069" width="5.7109375" style="286" customWidth="1"/>
    <col min="3070" max="3070" width="43.7109375" style="286" customWidth="1"/>
    <col min="3071" max="3071" width="6.28515625" style="286" customWidth="1"/>
    <col min="3072" max="3072" width="7.5703125" style="286" customWidth="1"/>
    <col min="3073" max="3073" width="9.5703125" style="286" customWidth="1"/>
    <col min="3074" max="3074" width="13.28515625" style="286" customWidth="1"/>
    <col min="3075" max="3075" width="20.42578125" style="286" customWidth="1"/>
    <col min="3076" max="3078" width="11.7109375" style="286" customWidth="1"/>
    <col min="3079" max="3079" width="9.85546875" style="286" customWidth="1"/>
    <col min="3080" max="3080" width="2.5703125" style="286" bestFit="1" customWidth="1"/>
    <col min="3081" max="3081" width="9.140625" style="286"/>
    <col min="3082" max="3082" width="9" style="286" customWidth="1"/>
    <col min="3083" max="3323" width="9.140625" style="286"/>
    <col min="3324" max="3324" width="2.5703125" style="286" customWidth="1"/>
    <col min="3325" max="3325" width="5.7109375" style="286" customWidth="1"/>
    <col min="3326" max="3326" width="43.7109375" style="286" customWidth="1"/>
    <col min="3327" max="3327" width="6.28515625" style="286" customWidth="1"/>
    <col min="3328" max="3328" width="7.5703125" style="286" customWidth="1"/>
    <col min="3329" max="3329" width="9.5703125" style="286" customWidth="1"/>
    <col min="3330" max="3330" width="13.28515625" style="286" customWidth="1"/>
    <col min="3331" max="3331" width="20.42578125" style="286" customWidth="1"/>
    <col min="3332" max="3334" width="11.7109375" style="286" customWidth="1"/>
    <col min="3335" max="3335" width="9.85546875" style="286" customWidth="1"/>
    <col min="3336" max="3336" width="2.5703125" style="286" bestFit="1" customWidth="1"/>
    <col min="3337" max="3337" width="9.140625" style="286"/>
    <col min="3338" max="3338" width="9" style="286" customWidth="1"/>
    <col min="3339" max="3579" width="9.140625" style="286"/>
    <col min="3580" max="3580" width="2.5703125" style="286" customWidth="1"/>
    <col min="3581" max="3581" width="5.7109375" style="286" customWidth="1"/>
    <col min="3582" max="3582" width="43.7109375" style="286" customWidth="1"/>
    <col min="3583" max="3583" width="6.28515625" style="286" customWidth="1"/>
    <col min="3584" max="3584" width="7.5703125" style="286" customWidth="1"/>
    <col min="3585" max="3585" width="9.5703125" style="286" customWidth="1"/>
    <col min="3586" max="3586" width="13.28515625" style="286" customWidth="1"/>
    <col min="3587" max="3587" width="20.42578125" style="286" customWidth="1"/>
    <col min="3588" max="3590" width="11.7109375" style="286" customWidth="1"/>
    <col min="3591" max="3591" width="9.85546875" style="286" customWidth="1"/>
    <col min="3592" max="3592" width="2.5703125" style="286" bestFit="1" customWidth="1"/>
    <col min="3593" max="3593" width="9.140625" style="286"/>
    <col min="3594" max="3594" width="9" style="286" customWidth="1"/>
    <col min="3595" max="3835" width="9.140625" style="286"/>
    <col min="3836" max="3836" width="2.5703125" style="286" customWidth="1"/>
    <col min="3837" max="3837" width="5.7109375" style="286" customWidth="1"/>
    <col min="3838" max="3838" width="43.7109375" style="286" customWidth="1"/>
    <col min="3839" max="3839" width="6.28515625" style="286" customWidth="1"/>
    <col min="3840" max="3840" width="7.5703125" style="286" customWidth="1"/>
    <col min="3841" max="3841" width="9.5703125" style="286" customWidth="1"/>
    <col min="3842" max="3842" width="13.28515625" style="286" customWidth="1"/>
    <col min="3843" max="3843" width="20.42578125" style="286" customWidth="1"/>
    <col min="3844" max="3846" width="11.7109375" style="286" customWidth="1"/>
    <col min="3847" max="3847" width="9.85546875" style="286" customWidth="1"/>
    <col min="3848" max="3848" width="2.5703125" style="286" bestFit="1" customWidth="1"/>
    <col min="3849" max="3849" width="9.140625" style="286"/>
    <col min="3850" max="3850" width="9" style="286" customWidth="1"/>
    <col min="3851" max="4091" width="9.140625" style="286"/>
    <col min="4092" max="4092" width="2.5703125" style="286" customWidth="1"/>
    <col min="4093" max="4093" width="5.7109375" style="286" customWidth="1"/>
    <col min="4094" max="4094" width="43.7109375" style="286" customWidth="1"/>
    <col min="4095" max="4095" width="6.28515625" style="286" customWidth="1"/>
    <col min="4096" max="4096" width="7.5703125" style="286" customWidth="1"/>
    <col min="4097" max="4097" width="9.5703125" style="286" customWidth="1"/>
    <col min="4098" max="4098" width="13.28515625" style="286" customWidth="1"/>
    <col min="4099" max="4099" width="20.42578125" style="286" customWidth="1"/>
    <col min="4100" max="4102" width="11.7109375" style="286" customWidth="1"/>
    <col min="4103" max="4103" width="9.85546875" style="286" customWidth="1"/>
    <col min="4104" max="4104" width="2.5703125" style="286" bestFit="1" customWidth="1"/>
    <col min="4105" max="4105" width="9.140625" style="286"/>
    <col min="4106" max="4106" width="9" style="286" customWidth="1"/>
    <col min="4107" max="4347" width="9.140625" style="286"/>
    <col min="4348" max="4348" width="2.5703125" style="286" customWidth="1"/>
    <col min="4349" max="4349" width="5.7109375" style="286" customWidth="1"/>
    <col min="4350" max="4350" width="43.7109375" style="286" customWidth="1"/>
    <col min="4351" max="4351" width="6.28515625" style="286" customWidth="1"/>
    <col min="4352" max="4352" width="7.5703125" style="286" customWidth="1"/>
    <col min="4353" max="4353" width="9.5703125" style="286" customWidth="1"/>
    <col min="4354" max="4354" width="13.28515625" style="286" customWidth="1"/>
    <col min="4355" max="4355" width="20.42578125" style="286" customWidth="1"/>
    <col min="4356" max="4358" width="11.7109375" style="286" customWidth="1"/>
    <col min="4359" max="4359" width="9.85546875" style="286" customWidth="1"/>
    <col min="4360" max="4360" width="2.5703125" style="286" bestFit="1" customWidth="1"/>
    <col min="4361" max="4361" width="9.140625" style="286"/>
    <col min="4362" max="4362" width="9" style="286" customWidth="1"/>
    <col min="4363" max="4603" width="9.140625" style="286"/>
    <col min="4604" max="4604" width="2.5703125" style="286" customWidth="1"/>
    <col min="4605" max="4605" width="5.7109375" style="286" customWidth="1"/>
    <col min="4606" max="4606" width="43.7109375" style="286" customWidth="1"/>
    <col min="4607" max="4607" width="6.28515625" style="286" customWidth="1"/>
    <col min="4608" max="4608" width="7.5703125" style="286" customWidth="1"/>
    <col min="4609" max="4609" width="9.5703125" style="286" customWidth="1"/>
    <col min="4610" max="4610" width="13.28515625" style="286" customWidth="1"/>
    <col min="4611" max="4611" width="20.42578125" style="286" customWidth="1"/>
    <col min="4612" max="4614" width="11.7109375" style="286" customWidth="1"/>
    <col min="4615" max="4615" width="9.85546875" style="286" customWidth="1"/>
    <col min="4616" max="4616" width="2.5703125" style="286" bestFit="1" customWidth="1"/>
    <col min="4617" max="4617" width="9.140625" style="286"/>
    <col min="4618" max="4618" width="9" style="286" customWidth="1"/>
    <col min="4619" max="4859" width="9.140625" style="286"/>
    <col min="4860" max="4860" width="2.5703125" style="286" customWidth="1"/>
    <col min="4861" max="4861" width="5.7109375" style="286" customWidth="1"/>
    <col min="4862" max="4862" width="43.7109375" style="286" customWidth="1"/>
    <col min="4863" max="4863" width="6.28515625" style="286" customWidth="1"/>
    <col min="4864" max="4864" width="7.5703125" style="286" customWidth="1"/>
    <col min="4865" max="4865" width="9.5703125" style="286" customWidth="1"/>
    <col min="4866" max="4866" width="13.28515625" style="286" customWidth="1"/>
    <col min="4867" max="4867" width="20.42578125" style="286" customWidth="1"/>
    <col min="4868" max="4870" width="11.7109375" style="286" customWidth="1"/>
    <col min="4871" max="4871" width="9.85546875" style="286" customWidth="1"/>
    <col min="4872" max="4872" width="2.5703125" style="286" bestFit="1" customWidth="1"/>
    <col min="4873" max="4873" width="9.140625" style="286"/>
    <col min="4874" max="4874" width="9" style="286" customWidth="1"/>
    <col min="4875" max="5115" width="9.140625" style="286"/>
    <col min="5116" max="5116" width="2.5703125" style="286" customWidth="1"/>
    <col min="5117" max="5117" width="5.7109375" style="286" customWidth="1"/>
    <col min="5118" max="5118" width="43.7109375" style="286" customWidth="1"/>
    <col min="5119" max="5119" width="6.28515625" style="286" customWidth="1"/>
    <col min="5120" max="5120" width="7.5703125" style="286" customWidth="1"/>
    <col min="5121" max="5121" width="9.5703125" style="286" customWidth="1"/>
    <col min="5122" max="5122" width="13.28515625" style="286" customWidth="1"/>
    <col min="5123" max="5123" width="20.42578125" style="286" customWidth="1"/>
    <col min="5124" max="5126" width="11.7109375" style="286" customWidth="1"/>
    <col min="5127" max="5127" width="9.85546875" style="286" customWidth="1"/>
    <col min="5128" max="5128" width="2.5703125" style="286" bestFit="1" customWidth="1"/>
    <col min="5129" max="5129" width="9.140625" style="286"/>
    <col min="5130" max="5130" width="9" style="286" customWidth="1"/>
    <col min="5131" max="5371" width="9.140625" style="286"/>
    <col min="5372" max="5372" width="2.5703125" style="286" customWidth="1"/>
    <col min="5373" max="5373" width="5.7109375" style="286" customWidth="1"/>
    <col min="5374" max="5374" width="43.7109375" style="286" customWidth="1"/>
    <col min="5375" max="5375" width="6.28515625" style="286" customWidth="1"/>
    <col min="5376" max="5376" width="7.5703125" style="286" customWidth="1"/>
    <col min="5377" max="5377" width="9.5703125" style="286" customWidth="1"/>
    <col min="5378" max="5378" width="13.28515625" style="286" customWidth="1"/>
    <col min="5379" max="5379" width="20.42578125" style="286" customWidth="1"/>
    <col min="5380" max="5382" width="11.7109375" style="286" customWidth="1"/>
    <col min="5383" max="5383" width="9.85546875" style="286" customWidth="1"/>
    <col min="5384" max="5384" width="2.5703125" style="286" bestFit="1" customWidth="1"/>
    <col min="5385" max="5385" width="9.140625" style="286"/>
    <col min="5386" max="5386" width="9" style="286" customWidth="1"/>
    <col min="5387" max="5627" width="9.140625" style="286"/>
    <col min="5628" max="5628" width="2.5703125" style="286" customWidth="1"/>
    <col min="5629" max="5629" width="5.7109375" style="286" customWidth="1"/>
    <col min="5630" max="5630" width="43.7109375" style="286" customWidth="1"/>
    <col min="5631" max="5631" width="6.28515625" style="286" customWidth="1"/>
    <col min="5632" max="5632" width="7.5703125" style="286" customWidth="1"/>
    <col min="5633" max="5633" width="9.5703125" style="286" customWidth="1"/>
    <col min="5634" max="5634" width="13.28515625" style="286" customWidth="1"/>
    <col min="5635" max="5635" width="20.42578125" style="286" customWidth="1"/>
    <col min="5636" max="5638" width="11.7109375" style="286" customWidth="1"/>
    <col min="5639" max="5639" width="9.85546875" style="286" customWidth="1"/>
    <col min="5640" max="5640" width="2.5703125" style="286" bestFit="1" customWidth="1"/>
    <col min="5641" max="5641" width="9.140625" style="286"/>
    <col min="5642" max="5642" width="9" style="286" customWidth="1"/>
    <col min="5643" max="5883" width="9.140625" style="286"/>
    <col min="5884" max="5884" width="2.5703125" style="286" customWidth="1"/>
    <col min="5885" max="5885" width="5.7109375" style="286" customWidth="1"/>
    <col min="5886" max="5886" width="43.7109375" style="286" customWidth="1"/>
    <col min="5887" max="5887" width="6.28515625" style="286" customWidth="1"/>
    <col min="5888" max="5888" width="7.5703125" style="286" customWidth="1"/>
    <col min="5889" max="5889" width="9.5703125" style="286" customWidth="1"/>
    <col min="5890" max="5890" width="13.28515625" style="286" customWidth="1"/>
    <col min="5891" max="5891" width="20.42578125" style="286" customWidth="1"/>
    <col min="5892" max="5894" width="11.7109375" style="286" customWidth="1"/>
    <col min="5895" max="5895" width="9.85546875" style="286" customWidth="1"/>
    <col min="5896" max="5896" width="2.5703125" style="286" bestFit="1" customWidth="1"/>
    <col min="5897" max="5897" width="9.140625" style="286"/>
    <col min="5898" max="5898" width="9" style="286" customWidth="1"/>
    <col min="5899" max="6139" width="9.140625" style="286"/>
    <col min="6140" max="6140" width="2.5703125" style="286" customWidth="1"/>
    <col min="6141" max="6141" width="5.7109375" style="286" customWidth="1"/>
    <col min="6142" max="6142" width="43.7109375" style="286" customWidth="1"/>
    <col min="6143" max="6143" width="6.28515625" style="286" customWidth="1"/>
    <col min="6144" max="6144" width="7.5703125" style="286" customWidth="1"/>
    <col min="6145" max="6145" width="9.5703125" style="286" customWidth="1"/>
    <col min="6146" max="6146" width="13.28515625" style="286" customWidth="1"/>
    <col min="6147" max="6147" width="20.42578125" style="286" customWidth="1"/>
    <col min="6148" max="6150" width="11.7109375" style="286" customWidth="1"/>
    <col min="6151" max="6151" width="9.85546875" style="286" customWidth="1"/>
    <col min="6152" max="6152" width="2.5703125" style="286" bestFit="1" customWidth="1"/>
    <col min="6153" max="6153" width="9.140625" style="286"/>
    <col min="6154" max="6154" width="9" style="286" customWidth="1"/>
    <col min="6155" max="6395" width="9.140625" style="286"/>
    <col min="6396" max="6396" width="2.5703125" style="286" customWidth="1"/>
    <col min="6397" max="6397" width="5.7109375" style="286" customWidth="1"/>
    <col min="6398" max="6398" width="43.7109375" style="286" customWidth="1"/>
    <col min="6399" max="6399" width="6.28515625" style="286" customWidth="1"/>
    <col min="6400" max="6400" width="7.5703125" style="286" customWidth="1"/>
    <col min="6401" max="6401" width="9.5703125" style="286" customWidth="1"/>
    <col min="6402" max="6402" width="13.28515625" style="286" customWidth="1"/>
    <col min="6403" max="6403" width="20.42578125" style="286" customWidth="1"/>
    <col min="6404" max="6406" width="11.7109375" style="286" customWidth="1"/>
    <col min="6407" max="6407" width="9.85546875" style="286" customWidth="1"/>
    <col min="6408" max="6408" width="2.5703125" style="286" bestFit="1" customWidth="1"/>
    <col min="6409" max="6409" width="9.140625" style="286"/>
    <col min="6410" max="6410" width="9" style="286" customWidth="1"/>
    <col min="6411" max="6651" width="9.140625" style="286"/>
    <col min="6652" max="6652" width="2.5703125" style="286" customWidth="1"/>
    <col min="6653" max="6653" width="5.7109375" style="286" customWidth="1"/>
    <col min="6654" max="6654" width="43.7109375" style="286" customWidth="1"/>
    <col min="6655" max="6655" width="6.28515625" style="286" customWidth="1"/>
    <col min="6656" max="6656" width="7.5703125" style="286" customWidth="1"/>
    <col min="6657" max="6657" width="9.5703125" style="286" customWidth="1"/>
    <col min="6658" max="6658" width="13.28515625" style="286" customWidth="1"/>
    <col min="6659" max="6659" width="20.42578125" style="286" customWidth="1"/>
    <col min="6660" max="6662" width="11.7109375" style="286" customWidth="1"/>
    <col min="6663" max="6663" width="9.85546875" style="286" customWidth="1"/>
    <col min="6664" max="6664" width="2.5703125" style="286" bestFit="1" customWidth="1"/>
    <col min="6665" max="6665" width="9.140625" style="286"/>
    <col min="6666" max="6666" width="9" style="286" customWidth="1"/>
    <col min="6667" max="6907" width="9.140625" style="286"/>
    <col min="6908" max="6908" width="2.5703125" style="286" customWidth="1"/>
    <col min="6909" max="6909" width="5.7109375" style="286" customWidth="1"/>
    <col min="6910" max="6910" width="43.7109375" style="286" customWidth="1"/>
    <col min="6911" max="6911" width="6.28515625" style="286" customWidth="1"/>
    <col min="6912" max="6912" width="7.5703125" style="286" customWidth="1"/>
    <col min="6913" max="6913" width="9.5703125" style="286" customWidth="1"/>
    <col min="6914" max="6914" width="13.28515625" style="286" customWidth="1"/>
    <col min="6915" max="6915" width="20.42578125" style="286" customWidth="1"/>
    <col min="6916" max="6918" width="11.7109375" style="286" customWidth="1"/>
    <col min="6919" max="6919" width="9.85546875" style="286" customWidth="1"/>
    <col min="6920" max="6920" width="2.5703125" style="286" bestFit="1" customWidth="1"/>
    <col min="6921" max="6921" width="9.140625" style="286"/>
    <col min="6922" max="6922" width="9" style="286" customWidth="1"/>
    <col min="6923" max="7163" width="9.140625" style="286"/>
    <col min="7164" max="7164" width="2.5703125" style="286" customWidth="1"/>
    <col min="7165" max="7165" width="5.7109375" style="286" customWidth="1"/>
    <col min="7166" max="7166" width="43.7109375" style="286" customWidth="1"/>
    <col min="7167" max="7167" width="6.28515625" style="286" customWidth="1"/>
    <col min="7168" max="7168" width="7.5703125" style="286" customWidth="1"/>
    <col min="7169" max="7169" width="9.5703125" style="286" customWidth="1"/>
    <col min="7170" max="7170" width="13.28515625" style="286" customWidth="1"/>
    <col min="7171" max="7171" width="20.42578125" style="286" customWidth="1"/>
    <col min="7172" max="7174" width="11.7109375" style="286" customWidth="1"/>
    <col min="7175" max="7175" width="9.85546875" style="286" customWidth="1"/>
    <col min="7176" max="7176" width="2.5703125" style="286" bestFit="1" customWidth="1"/>
    <col min="7177" max="7177" width="9.140625" style="286"/>
    <col min="7178" max="7178" width="9" style="286" customWidth="1"/>
    <col min="7179" max="7419" width="9.140625" style="286"/>
    <col min="7420" max="7420" width="2.5703125" style="286" customWidth="1"/>
    <col min="7421" max="7421" width="5.7109375" style="286" customWidth="1"/>
    <col min="7422" max="7422" width="43.7109375" style="286" customWidth="1"/>
    <col min="7423" max="7423" width="6.28515625" style="286" customWidth="1"/>
    <col min="7424" max="7424" width="7.5703125" style="286" customWidth="1"/>
    <col min="7425" max="7425" width="9.5703125" style="286" customWidth="1"/>
    <col min="7426" max="7426" width="13.28515625" style="286" customWidth="1"/>
    <col min="7427" max="7427" width="20.42578125" style="286" customWidth="1"/>
    <col min="7428" max="7430" width="11.7109375" style="286" customWidth="1"/>
    <col min="7431" max="7431" width="9.85546875" style="286" customWidth="1"/>
    <col min="7432" max="7432" width="2.5703125" style="286" bestFit="1" customWidth="1"/>
    <col min="7433" max="7433" width="9.140625" style="286"/>
    <col min="7434" max="7434" width="9" style="286" customWidth="1"/>
    <col min="7435" max="7675" width="9.140625" style="286"/>
    <col min="7676" max="7676" width="2.5703125" style="286" customWidth="1"/>
    <col min="7677" max="7677" width="5.7109375" style="286" customWidth="1"/>
    <col min="7678" max="7678" width="43.7109375" style="286" customWidth="1"/>
    <col min="7679" max="7679" width="6.28515625" style="286" customWidth="1"/>
    <col min="7680" max="7680" width="7.5703125" style="286" customWidth="1"/>
    <col min="7681" max="7681" width="9.5703125" style="286" customWidth="1"/>
    <col min="7682" max="7682" width="13.28515625" style="286" customWidth="1"/>
    <col min="7683" max="7683" width="20.42578125" style="286" customWidth="1"/>
    <col min="7684" max="7686" width="11.7109375" style="286" customWidth="1"/>
    <col min="7687" max="7687" width="9.85546875" style="286" customWidth="1"/>
    <col min="7688" max="7688" width="2.5703125" style="286" bestFit="1" customWidth="1"/>
    <col min="7689" max="7689" width="9.140625" style="286"/>
    <col min="7690" max="7690" width="9" style="286" customWidth="1"/>
    <col min="7691" max="7931" width="9.140625" style="286"/>
    <col min="7932" max="7932" width="2.5703125" style="286" customWidth="1"/>
    <col min="7933" max="7933" width="5.7109375" style="286" customWidth="1"/>
    <col min="7934" max="7934" width="43.7109375" style="286" customWidth="1"/>
    <col min="7935" max="7935" width="6.28515625" style="286" customWidth="1"/>
    <col min="7936" max="7936" width="7.5703125" style="286" customWidth="1"/>
    <col min="7937" max="7937" width="9.5703125" style="286" customWidth="1"/>
    <col min="7938" max="7938" width="13.28515625" style="286" customWidth="1"/>
    <col min="7939" max="7939" width="20.42578125" style="286" customWidth="1"/>
    <col min="7940" max="7942" width="11.7109375" style="286" customWidth="1"/>
    <col min="7943" max="7943" width="9.85546875" style="286" customWidth="1"/>
    <col min="7944" max="7944" width="2.5703125" style="286" bestFit="1" customWidth="1"/>
    <col min="7945" max="7945" width="9.140625" style="286"/>
    <col min="7946" max="7946" width="9" style="286" customWidth="1"/>
    <col min="7947" max="8187" width="9.140625" style="286"/>
    <col min="8188" max="8188" width="2.5703125" style="286" customWidth="1"/>
    <col min="8189" max="8189" width="5.7109375" style="286" customWidth="1"/>
    <col min="8190" max="8190" width="43.7109375" style="286" customWidth="1"/>
    <col min="8191" max="8191" width="6.28515625" style="286" customWidth="1"/>
    <col min="8192" max="8192" width="7.5703125" style="286" customWidth="1"/>
    <col min="8193" max="8193" width="9.5703125" style="286" customWidth="1"/>
    <col min="8194" max="8194" width="13.28515625" style="286" customWidth="1"/>
    <col min="8195" max="8195" width="20.42578125" style="286" customWidth="1"/>
    <col min="8196" max="8198" width="11.7109375" style="286" customWidth="1"/>
    <col min="8199" max="8199" width="9.85546875" style="286" customWidth="1"/>
    <col min="8200" max="8200" width="2.5703125" style="286" bestFit="1" customWidth="1"/>
    <col min="8201" max="8201" width="9.140625" style="286"/>
    <col min="8202" max="8202" width="9" style="286" customWidth="1"/>
    <col min="8203" max="8443" width="9.140625" style="286"/>
    <col min="8444" max="8444" width="2.5703125" style="286" customWidth="1"/>
    <col min="8445" max="8445" width="5.7109375" style="286" customWidth="1"/>
    <col min="8446" max="8446" width="43.7109375" style="286" customWidth="1"/>
    <col min="8447" max="8447" width="6.28515625" style="286" customWidth="1"/>
    <col min="8448" max="8448" width="7.5703125" style="286" customWidth="1"/>
    <col min="8449" max="8449" width="9.5703125" style="286" customWidth="1"/>
    <col min="8450" max="8450" width="13.28515625" style="286" customWidth="1"/>
    <col min="8451" max="8451" width="20.42578125" style="286" customWidth="1"/>
    <col min="8452" max="8454" width="11.7109375" style="286" customWidth="1"/>
    <col min="8455" max="8455" width="9.85546875" style="286" customWidth="1"/>
    <col min="8456" max="8456" width="2.5703125" style="286" bestFit="1" customWidth="1"/>
    <col min="8457" max="8457" width="9.140625" style="286"/>
    <col min="8458" max="8458" width="9" style="286" customWidth="1"/>
    <col min="8459" max="8699" width="9.140625" style="286"/>
    <col min="8700" max="8700" width="2.5703125" style="286" customWidth="1"/>
    <col min="8701" max="8701" width="5.7109375" style="286" customWidth="1"/>
    <col min="8702" max="8702" width="43.7109375" style="286" customWidth="1"/>
    <col min="8703" max="8703" width="6.28515625" style="286" customWidth="1"/>
    <col min="8704" max="8704" width="7.5703125" style="286" customWidth="1"/>
    <col min="8705" max="8705" width="9.5703125" style="286" customWidth="1"/>
    <col min="8706" max="8706" width="13.28515625" style="286" customWidth="1"/>
    <col min="8707" max="8707" width="20.42578125" style="286" customWidth="1"/>
    <col min="8708" max="8710" width="11.7109375" style="286" customWidth="1"/>
    <col min="8711" max="8711" width="9.85546875" style="286" customWidth="1"/>
    <col min="8712" max="8712" width="2.5703125" style="286" bestFit="1" customWidth="1"/>
    <col min="8713" max="8713" width="9.140625" style="286"/>
    <col min="8714" max="8714" width="9" style="286" customWidth="1"/>
    <col min="8715" max="8955" width="9.140625" style="286"/>
    <col min="8956" max="8956" width="2.5703125" style="286" customWidth="1"/>
    <col min="8957" max="8957" width="5.7109375" style="286" customWidth="1"/>
    <col min="8958" max="8958" width="43.7109375" style="286" customWidth="1"/>
    <col min="8959" max="8959" width="6.28515625" style="286" customWidth="1"/>
    <col min="8960" max="8960" width="7.5703125" style="286" customWidth="1"/>
    <col min="8961" max="8961" width="9.5703125" style="286" customWidth="1"/>
    <col min="8962" max="8962" width="13.28515625" style="286" customWidth="1"/>
    <col min="8963" max="8963" width="20.42578125" style="286" customWidth="1"/>
    <col min="8964" max="8966" width="11.7109375" style="286" customWidth="1"/>
    <col min="8967" max="8967" width="9.85546875" style="286" customWidth="1"/>
    <col min="8968" max="8968" width="2.5703125" style="286" bestFit="1" customWidth="1"/>
    <col min="8969" max="8969" width="9.140625" style="286"/>
    <col min="8970" max="8970" width="9" style="286" customWidth="1"/>
    <col min="8971" max="9211" width="9.140625" style="286"/>
    <col min="9212" max="9212" width="2.5703125" style="286" customWidth="1"/>
    <col min="9213" max="9213" width="5.7109375" style="286" customWidth="1"/>
    <col min="9214" max="9214" width="43.7109375" style="286" customWidth="1"/>
    <col min="9215" max="9215" width="6.28515625" style="286" customWidth="1"/>
    <col min="9216" max="9216" width="7.5703125" style="286" customWidth="1"/>
    <col min="9217" max="9217" width="9.5703125" style="286" customWidth="1"/>
    <col min="9218" max="9218" width="13.28515625" style="286" customWidth="1"/>
    <col min="9219" max="9219" width="20.42578125" style="286" customWidth="1"/>
    <col min="9220" max="9222" width="11.7109375" style="286" customWidth="1"/>
    <col min="9223" max="9223" width="9.85546875" style="286" customWidth="1"/>
    <col min="9224" max="9224" width="2.5703125" style="286" bestFit="1" customWidth="1"/>
    <col min="9225" max="9225" width="9.140625" style="286"/>
    <col min="9226" max="9226" width="9" style="286" customWidth="1"/>
    <col min="9227" max="9467" width="9.140625" style="286"/>
    <col min="9468" max="9468" width="2.5703125" style="286" customWidth="1"/>
    <col min="9469" max="9469" width="5.7109375" style="286" customWidth="1"/>
    <col min="9470" max="9470" width="43.7109375" style="286" customWidth="1"/>
    <col min="9471" max="9471" width="6.28515625" style="286" customWidth="1"/>
    <col min="9472" max="9472" width="7.5703125" style="286" customWidth="1"/>
    <col min="9473" max="9473" width="9.5703125" style="286" customWidth="1"/>
    <col min="9474" max="9474" width="13.28515625" style="286" customWidth="1"/>
    <col min="9475" max="9475" width="20.42578125" style="286" customWidth="1"/>
    <col min="9476" max="9478" width="11.7109375" style="286" customWidth="1"/>
    <col min="9479" max="9479" width="9.85546875" style="286" customWidth="1"/>
    <col min="9480" max="9480" width="2.5703125" style="286" bestFit="1" customWidth="1"/>
    <col min="9481" max="9481" width="9.140625" style="286"/>
    <col min="9482" max="9482" width="9" style="286" customWidth="1"/>
    <col min="9483" max="9723" width="9.140625" style="286"/>
    <col min="9724" max="9724" width="2.5703125" style="286" customWidth="1"/>
    <col min="9725" max="9725" width="5.7109375" style="286" customWidth="1"/>
    <col min="9726" max="9726" width="43.7109375" style="286" customWidth="1"/>
    <col min="9727" max="9727" width="6.28515625" style="286" customWidth="1"/>
    <col min="9728" max="9728" width="7.5703125" style="286" customWidth="1"/>
    <col min="9729" max="9729" width="9.5703125" style="286" customWidth="1"/>
    <col min="9730" max="9730" width="13.28515625" style="286" customWidth="1"/>
    <col min="9731" max="9731" width="20.42578125" style="286" customWidth="1"/>
    <col min="9732" max="9734" width="11.7109375" style="286" customWidth="1"/>
    <col min="9735" max="9735" width="9.85546875" style="286" customWidth="1"/>
    <col min="9736" max="9736" width="2.5703125" style="286" bestFit="1" customWidth="1"/>
    <col min="9737" max="9737" width="9.140625" style="286"/>
    <col min="9738" max="9738" width="9" style="286" customWidth="1"/>
    <col min="9739" max="9979" width="9.140625" style="286"/>
    <col min="9980" max="9980" width="2.5703125" style="286" customWidth="1"/>
    <col min="9981" max="9981" width="5.7109375" style="286" customWidth="1"/>
    <col min="9982" max="9982" width="43.7109375" style="286" customWidth="1"/>
    <col min="9983" max="9983" width="6.28515625" style="286" customWidth="1"/>
    <col min="9984" max="9984" width="7.5703125" style="286" customWidth="1"/>
    <col min="9985" max="9985" width="9.5703125" style="286" customWidth="1"/>
    <col min="9986" max="9986" width="13.28515625" style="286" customWidth="1"/>
    <col min="9987" max="9987" width="20.42578125" style="286" customWidth="1"/>
    <col min="9988" max="9990" width="11.7109375" style="286" customWidth="1"/>
    <col min="9991" max="9991" width="9.85546875" style="286" customWidth="1"/>
    <col min="9992" max="9992" width="2.5703125" style="286" bestFit="1" customWidth="1"/>
    <col min="9993" max="9993" width="9.140625" style="286"/>
    <col min="9994" max="9994" width="9" style="286" customWidth="1"/>
    <col min="9995" max="10235" width="9.140625" style="286"/>
    <col min="10236" max="10236" width="2.5703125" style="286" customWidth="1"/>
    <col min="10237" max="10237" width="5.7109375" style="286" customWidth="1"/>
    <col min="10238" max="10238" width="43.7109375" style="286" customWidth="1"/>
    <col min="10239" max="10239" width="6.28515625" style="286" customWidth="1"/>
    <col min="10240" max="10240" width="7.5703125" style="286" customWidth="1"/>
    <col min="10241" max="10241" width="9.5703125" style="286" customWidth="1"/>
    <col min="10242" max="10242" width="13.28515625" style="286" customWidth="1"/>
    <col min="10243" max="10243" width="20.42578125" style="286" customWidth="1"/>
    <col min="10244" max="10246" width="11.7109375" style="286" customWidth="1"/>
    <col min="10247" max="10247" width="9.85546875" style="286" customWidth="1"/>
    <col min="10248" max="10248" width="2.5703125" style="286" bestFit="1" customWidth="1"/>
    <col min="10249" max="10249" width="9.140625" style="286"/>
    <col min="10250" max="10250" width="9" style="286" customWidth="1"/>
    <col min="10251" max="10491" width="9.140625" style="286"/>
    <col min="10492" max="10492" width="2.5703125" style="286" customWidth="1"/>
    <col min="10493" max="10493" width="5.7109375" style="286" customWidth="1"/>
    <col min="10494" max="10494" width="43.7109375" style="286" customWidth="1"/>
    <col min="10495" max="10495" width="6.28515625" style="286" customWidth="1"/>
    <col min="10496" max="10496" width="7.5703125" style="286" customWidth="1"/>
    <col min="10497" max="10497" width="9.5703125" style="286" customWidth="1"/>
    <col min="10498" max="10498" width="13.28515625" style="286" customWidth="1"/>
    <col min="10499" max="10499" width="20.42578125" style="286" customWidth="1"/>
    <col min="10500" max="10502" width="11.7109375" style="286" customWidth="1"/>
    <col min="10503" max="10503" width="9.85546875" style="286" customWidth="1"/>
    <col min="10504" max="10504" width="2.5703125" style="286" bestFit="1" customWidth="1"/>
    <col min="10505" max="10505" width="9.140625" style="286"/>
    <col min="10506" max="10506" width="9" style="286" customWidth="1"/>
    <col min="10507" max="10747" width="9.140625" style="286"/>
    <col min="10748" max="10748" width="2.5703125" style="286" customWidth="1"/>
    <col min="10749" max="10749" width="5.7109375" style="286" customWidth="1"/>
    <col min="10750" max="10750" width="43.7109375" style="286" customWidth="1"/>
    <col min="10751" max="10751" width="6.28515625" style="286" customWidth="1"/>
    <col min="10752" max="10752" width="7.5703125" style="286" customWidth="1"/>
    <col min="10753" max="10753" width="9.5703125" style="286" customWidth="1"/>
    <col min="10754" max="10754" width="13.28515625" style="286" customWidth="1"/>
    <col min="10755" max="10755" width="20.42578125" style="286" customWidth="1"/>
    <col min="10756" max="10758" width="11.7109375" style="286" customWidth="1"/>
    <col min="10759" max="10759" width="9.85546875" style="286" customWidth="1"/>
    <col min="10760" max="10760" width="2.5703125" style="286" bestFit="1" customWidth="1"/>
    <col min="10761" max="10761" width="9.140625" style="286"/>
    <col min="10762" max="10762" width="9" style="286" customWidth="1"/>
    <col min="10763" max="11003" width="9.140625" style="286"/>
    <col min="11004" max="11004" width="2.5703125" style="286" customWidth="1"/>
    <col min="11005" max="11005" width="5.7109375" style="286" customWidth="1"/>
    <col min="11006" max="11006" width="43.7109375" style="286" customWidth="1"/>
    <col min="11007" max="11007" width="6.28515625" style="286" customWidth="1"/>
    <col min="11008" max="11008" width="7.5703125" style="286" customWidth="1"/>
    <col min="11009" max="11009" width="9.5703125" style="286" customWidth="1"/>
    <col min="11010" max="11010" width="13.28515625" style="286" customWidth="1"/>
    <col min="11011" max="11011" width="20.42578125" style="286" customWidth="1"/>
    <col min="11012" max="11014" width="11.7109375" style="286" customWidth="1"/>
    <col min="11015" max="11015" width="9.85546875" style="286" customWidth="1"/>
    <col min="11016" max="11016" width="2.5703125" style="286" bestFit="1" customWidth="1"/>
    <col min="11017" max="11017" width="9.140625" style="286"/>
    <col min="11018" max="11018" width="9" style="286" customWidth="1"/>
    <col min="11019" max="11259" width="9.140625" style="286"/>
    <col min="11260" max="11260" width="2.5703125" style="286" customWidth="1"/>
    <col min="11261" max="11261" width="5.7109375" style="286" customWidth="1"/>
    <col min="11262" max="11262" width="43.7109375" style="286" customWidth="1"/>
    <col min="11263" max="11263" width="6.28515625" style="286" customWidth="1"/>
    <col min="11264" max="11264" width="7.5703125" style="286" customWidth="1"/>
    <col min="11265" max="11265" width="9.5703125" style="286" customWidth="1"/>
    <col min="11266" max="11266" width="13.28515625" style="286" customWidth="1"/>
    <col min="11267" max="11267" width="20.42578125" style="286" customWidth="1"/>
    <col min="11268" max="11270" width="11.7109375" style="286" customWidth="1"/>
    <col min="11271" max="11271" width="9.85546875" style="286" customWidth="1"/>
    <col min="11272" max="11272" width="2.5703125" style="286" bestFit="1" customWidth="1"/>
    <col min="11273" max="11273" width="9.140625" style="286"/>
    <col min="11274" max="11274" width="9" style="286" customWidth="1"/>
    <col min="11275" max="11515" width="9.140625" style="286"/>
    <col min="11516" max="11516" width="2.5703125" style="286" customWidth="1"/>
    <col min="11517" max="11517" width="5.7109375" style="286" customWidth="1"/>
    <col min="11518" max="11518" width="43.7109375" style="286" customWidth="1"/>
    <col min="11519" max="11519" width="6.28515625" style="286" customWidth="1"/>
    <col min="11520" max="11520" width="7.5703125" style="286" customWidth="1"/>
    <col min="11521" max="11521" width="9.5703125" style="286" customWidth="1"/>
    <col min="11522" max="11522" width="13.28515625" style="286" customWidth="1"/>
    <col min="11523" max="11523" width="20.42578125" style="286" customWidth="1"/>
    <col min="11524" max="11526" width="11.7109375" style="286" customWidth="1"/>
    <col min="11527" max="11527" width="9.85546875" style="286" customWidth="1"/>
    <col min="11528" max="11528" width="2.5703125" style="286" bestFit="1" customWidth="1"/>
    <col min="11529" max="11529" width="9.140625" style="286"/>
    <col min="11530" max="11530" width="9" style="286" customWidth="1"/>
    <col min="11531" max="11771" width="9.140625" style="286"/>
    <col min="11772" max="11772" width="2.5703125" style="286" customWidth="1"/>
    <col min="11773" max="11773" width="5.7109375" style="286" customWidth="1"/>
    <col min="11774" max="11774" width="43.7109375" style="286" customWidth="1"/>
    <col min="11775" max="11775" width="6.28515625" style="286" customWidth="1"/>
    <col min="11776" max="11776" width="7.5703125" style="286" customWidth="1"/>
    <col min="11777" max="11777" width="9.5703125" style="286" customWidth="1"/>
    <col min="11778" max="11778" width="13.28515625" style="286" customWidth="1"/>
    <col min="11779" max="11779" width="20.42578125" style="286" customWidth="1"/>
    <col min="11780" max="11782" width="11.7109375" style="286" customWidth="1"/>
    <col min="11783" max="11783" width="9.85546875" style="286" customWidth="1"/>
    <col min="11784" max="11784" width="2.5703125" style="286" bestFit="1" customWidth="1"/>
    <col min="11785" max="11785" width="9.140625" style="286"/>
    <col min="11786" max="11786" width="9" style="286" customWidth="1"/>
    <col min="11787" max="12027" width="9.140625" style="286"/>
    <col min="12028" max="12028" width="2.5703125" style="286" customWidth="1"/>
    <col min="12029" max="12029" width="5.7109375" style="286" customWidth="1"/>
    <col min="12030" max="12030" width="43.7109375" style="286" customWidth="1"/>
    <col min="12031" max="12031" width="6.28515625" style="286" customWidth="1"/>
    <col min="12032" max="12032" width="7.5703125" style="286" customWidth="1"/>
    <col min="12033" max="12033" width="9.5703125" style="286" customWidth="1"/>
    <col min="12034" max="12034" width="13.28515625" style="286" customWidth="1"/>
    <col min="12035" max="12035" width="20.42578125" style="286" customWidth="1"/>
    <col min="12036" max="12038" width="11.7109375" style="286" customWidth="1"/>
    <col min="12039" max="12039" width="9.85546875" style="286" customWidth="1"/>
    <col min="12040" max="12040" width="2.5703125" style="286" bestFit="1" customWidth="1"/>
    <col min="12041" max="12041" width="9.140625" style="286"/>
    <col min="12042" max="12042" width="9" style="286" customWidth="1"/>
    <col min="12043" max="12283" width="9.140625" style="286"/>
    <col min="12284" max="12284" width="2.5703125" style="286" customWidth="1"/>
    <col min="12285" max="12285" width="5.7109375" style="286" customWidth="1"/>
    <col min="12286" max="12286" width="43.7109375" style="286" customWidth="1"/>
    <col min="12287" max="12287" width="6.28515625" style="286" customWidth="1"/>
    <col min="12288" max="12288" width="7.5703125" style="286" customWidth="1"/>
    <col min="12289" max="12289" width="9.5703125" style="286" customWidth="1"/>
    <col min="12290" max="12290" width="13.28515625" style="286" customWidth="1"/>
    <col min="12291" max="12291" width="20.42578125" style="286" customWidth="1"/>
    <col min="12292" max="12294" width="11.7109375" style="286" customWidth="1"/>
    <col min="12295" max="12295" width="9.85546875" style="286" customWidth="1"/>
    <col min="12296" max="12296" width="2.5703125" style="286" bestFit="1" customWidth="1"/>
    <col min="12297" max="12297" width="9.140625" style="286"/>
    <col min="12298" max="12298" width="9" style="286" customWidth="1"/>
    <col min="12299" max="12539" width="9.140625" style="286"/>
    <col min="12540" max="12540" width="2.5703125" style="286" customWidth="1"/>
    <col min="12541" max="12541" width="5.7109375" style="286" customWidth="1"/>
    <col min="12542" max="12542" width="43.7109375" style="286" customWidth="1"/>
    <col min="12543" max="12543" width="6.28515625" style="286" customWidth="1"/>
    <col min="12544" max="12544" width="7.5703125" style="286" customWidth="1"/>
    <col min="12545" max="12545" width="9.5703125" style="286" customWidth="1"/>
    <col min="12546" max="12546" width="13.28515625" style="286" customWidth="1"/>
    <col min="12547" max="12547" width="20.42578125" style="286" customWidth="1"/>
    <col min="12548" max="12550" width="11.7109375" style="286" customWidth="1"/>
    <col min="12551" max="12551" width="9.85546875" style="286" customWidth="1"/>
    <col min="12552" max="12552" width="2.5703125" style="286" bestFit="1" customWidth="1"/>
    <col min="12553" max="12553" width="9.140625" style="286"/>
    <col min="12554" max="12554" width="9" style="286" customWidth="1"/>
    <col min="12555" max="12795" width="9.140625" style="286"/>
    <col min="12796" max="12796" width="2.5703125" style="286" customWidth="1"/>
    <col min="12797" max="12797" width="5.7109375" style="286" customWidth="1"/>
    <col min="12798" max="12798" width="43.7109375" style="286" customWidth="1"/>
    <col min="12799" max="12799" width="6.28515625" style="286" customWidth="1"/>
    <col min="12800" max="12800" width="7.5703125" style="286" customWidth="1"/>
    <col min="12801" max="12801" width="9.5703125" style="286" customWidth="1"/>
    <col min="12802" max="12802" width="13.28515625" style="286" customWidth="1"/>
    <col min="12803" max="12803" width="20.42578125" style="286" customWidth="1"/>
    <col min="12804" max="12806" width="11.7109375" style="286" customWidth="1"/>
    <col min="12807" max="12807" width="9.85546875" style="286" customWidth="1"/>
    <col min="12808" max="12808" width="2.5703125" style="286" bestFit="1" customWidth="1"/>
    <col min="12809" max="12809" width="9.140625" style="286"/>
    <col min="12810" max="12810" width="9" style="286" customWidth="1"/>
    <col min="12811" max="13051" width="9.140625" style="286"/>
    <col min="13052" max="13052" width="2.5703125" style="286" customWidth="1"/>
    <col min="13053" max="13053" width="5.7109375" style="286" customWidth="1"/>
    <col min="13054" max="13054" width="43.7109375" style="286" customWidth="1"/>
    <col min="13055" max="13055" width="6.28515625" style="286" customWidth="1"/>
    <col min="13056" max="13056" width="7.5703125" style="286" customWidth="1"/>
    <col min="13057" max="13057" width="9.5703125" style="286" customWidth="1"/>
    <col min="13058" max="13058" width="13.28515625" style="286" customWidth="1"/>
    <col min="13059" max="13059" width="20.42578125" style="286" customWidth="1"/>
    <col min="13060" max="13062" width="11.7109375" style="286" customWidth="1"/>
    <col min="13063" max="13063" width="9.85546875" style="286" customWidth="1"/>
    <col min="13064" max="13064" width="2.5703125" style="286" bestFit="1" customWidth="1"/>
    <col min="13065" max="13065" width="9.140625" style="286"/>
    <col min="13066" max="13066" width="9" style="286" customWidth="1"/>
    <col min="13067" max="13307" width="9.140625" style="286"/>
    <col min="13308" max="13308" width="2.5703125" style="286" customWidth="1"/>
    <col min="13309" max="13309" width="5.7109375" style="286" customWidth="1"/>
    <col min="13310" max="13310" width="43.7109375" style="286" customWidth="1"/>
    <col min="13311" max="13311" width="6.28515625" style="286" customWidth="1"/>
    <col min="13312" max="13312" width="7.5703125" style="286" customWidth="1"/>
    <col min="13313" max="13313" width="9.5703125" style="286" customWidth="1"/>
    <col min="13314" max="13314" width="13.28515625" style="286" customWidth="1"/>
    <col min="13315" max="13315" width="20.42578125" style="286" customWidth="1"/>
    <col min="13316" max="13318" width="11.7109375" style="286" customWidth="1"/>
    <col min="13319" max="13319" width="9.85546875" style="286" customWidth="1"/>
    <col min="13320" max="13320" width="2.5703125" style="286" bestFit="1" customWidth="1"/>
    <col min="13321" max="13321" width="9.140625" style="286"/>
    <col min="13322" max="13322" width="9" style="286" customWidth="1"/>
    <col min="13323" max="13563" width="9.140625" style="286"/>
    <col min="13564" max="13564" width="2.5703125" style="286" customWidth="1"/>
    <col min="13565" max="13565" width="5.7109375" style="286" customWidth="1"/>
    <col min="13566" max="13566" width="43.7109375" style="286" customWidth="1"/>
    <col min="13567" max="13567" width="6.28515625" style="286" customWidth="1"/>
    <col min="13568" max="13568" width="7.5703125" style="286" customWidth="1"/>
    <col min="13569" max="13569" width="9.5703125" style="286" customWidth="1"/>
    <col min="13570" max="13570" width="13.28515625" style="286" customWidth="1"/>
    <col min="13571" max="13571" width="20.42578125" style="286" customWidth="1"/>
    <col min="13572" max="13574" width="11.7109375" style="286" customWidth="1"/>
    <col min="13575" max="13575" width="9.85546875" style="286" customWidth="1"/>
    <col min="13576" max="13576" width="2.5703125" style="286" bestFit="1" customWidth="1"/>
    <col min="13577" max="13577" width="9.140625" style="286"/>
    <col min="13578" max="13578" width="9" style="286" customWidth="1"/>
    <col min="13579" max="13819" width="9.140625" style="286"/>
    <col min="13820" max="13820" width="2.5703125" style="286" customWidth="1"/>
    <col min="13821" max="13821" width="5.7109375" style="286" customWidth="1"/>
    <col min="13822" max="13822" width="43.7109375" style="286" customWidth="1"/>
    <col min="13823" max="13823" width="6.28515625" style="286" customWidth="1"/>
    <col min="13824" max="13824" width="7.5703125" style="286" customWidth="1"/>
    <col min="13825" max="13825" width="9.5703125" style="286" customWidth="1"/>
    <col min="13826" max="13826" width="13.28515625" style="286" customWidth="1"/>
    <col min="13827" max="13827" width="20.42578125" style="286" customWidth="1"/>
    <col min="13828" max="13830" width="11.7109375" style="286" customWidth="1"/>
    <col min="13831" max="13831" width="9.85546875" style="286" customWidth="1"/>
    <col min="13832" max="13832" width="2.5703125" style="286" bestFit="1" customWidth="1"/>
    <col min="13833" max="13833" width="9.140625" style="286"/>
    <col min="13834" max="13834" width="9" style="286" customWidth="1"/>
    <col min="13835" max="14075" width="9.140625" style="286"/>
    <col min="14076" max="14076" width="2.5703125" style="286" customWidth="1"/>
    <col min="14077" max="14077" width="5.7109375" style="286" customWidth="1"/>
    <col min="14078" max="14078" width="43.7109375" style="286" customWidth="1"/>
    <col min="14079" max="14079" width="6.28515625" style="286" customWidth="1"/>
    <col min="14080" max="14080" width="7.5703125" style="286" customWidth="1"/>
    <col min="14081" max="14081" width="9.5703125" style="286" customWidth="1"/>
    <col min="14082" max="14082" width="13.28515625" style="286" customWidth="1"/>
    <col min="14083" max="14083" width="20.42578125" style="286" customWidth="1"/>
    <col min="14084" max="14086" width="11.7109375" style="286" customWidth="1"/>
    <col min="14087" max="14087" width="9.85546875" style="286" customWidth="1"/>
    <col min="14088" max="14088" width="2.5703125" style="286" bestFit="1" customWidth="1"/>
    <col min="14089" max="14089" width="9.140625" style="286"/>
    <col min="14090" max="14090" width="9" style="286" customWidth="1"/>
    <col min="14091" max="14331" width="9.140625" style="286"/>
    <col min="14332" max="14332" width="2.5703125" style="286" customWidth="1"/>
    <col min="14333" max="14333" width="5.7109375" style="286" customWidth="1"/>
    <col min="14334" max="14334" width="43.7109375" style="286" customWidth="1"/>
    <col min="14335" max="14335" width="6.28515625" style="286" customWidth="1"/>
    <col min="14336" max="14336" width="7.5703125" style="286" customWidth="1"/>
    <col min="14337" max="14337" width="9.5703125" style="286" customWidth="1"/>
    <col min="14338" max="14338" width="13.28515625" style="286" customWidth="1"/>
    <col min="14339" max="14339" width="20.42578125" style="286" customWidth="1"/>
    <col min="14340" max="14342" width="11.7109375" style="286" customWidth="1"/>
    <col min="14343" max="14343" width="9.85546875" style="286" customWidth="1"/>
    <col min="14344" max="14344" width="2.5703125" style="286" bestFit="1" customWidth="1"/>
    <col min="14345" max="14345" width="9.140625" style="286"/>
    <col min="14346" max="14346" width="9" style="286" customWidth="1"/>
    <col min="14347" max="14587" width="9.140625" style="286"/>
    <col min="14588" max="14588" width="2.5703125" style="286" customWidth="1"/>
    <col min="14589" max="14589" width="5.7109375" style="286" customWidth="1"/>
    <col min="14590" max="14590" width="43.7109375" style="286" customWidth="1"/>
    <col min="14591" max="14591" width="6.28515625" style="286" customWidth="1"/>
    <col min="14592" max="14592" width="7.5703125" style="286" customWidth="1"/>
    <col min="14593" max="14593" width="9.5703125" style="286" customWidth="1"/>
    <col min="14594" max="14594" width="13.28515625" style="286" customWidth="1"/>
    <col min="14595" max="14595" width="20.42578125" style="286" customWidth="1"/>
    <col min="14596" max="14598" width="11.7109375" style="286" customWidth="1"/>
    <col min="14599" max="14599" width="9.85546875" style="286" customWidth="1"/>
    <col min="14600" max="14600" width="2.5703125" style="286" bestFit="1" customWidth="1"/>
    <col min="14601" max="14601" width="9.140625" style="286"/>
    <col min="14602" max="14602" width="9" style="286" customWidth="1"/>
    <col min="14603" max="14843" width="9.140625" style="286"/>
    <col min="14844" max="14844" width="2.5703125" style="286" customWidth="1"/>
    <col min="14845" max="14845" width="5.7109375" style="286" customWidth="1"/>
    <col min="14846" max="14846" width="43.7109375" style="286" customWidth="1"/>
    <col min="14847" max="14847" width="6.28515625" style="286" customWidth="1"/>
    <col min="14848" max="14848" width="7.5703125" style="286" customWidth="1"/>
    <col min="14849" max="14849" width="9.5703125" style="286" customWidth="1"/>
    <col min="14850" max="14850" width="13.28515625" style="286" customWidth="1"/>
    <col min="14851" max="14851" width="20.42578125" style="286" customWidth="1"/>
    <col min="14852" max="14854" width="11.7109375" style="286" customWidth="1"/>
    <col min="14855" max="14855" width="9.85546875" style="286" customWidth="1"/>
    <col min="14856" max="14856" width="2.5703125" style="286" bestFit="1" customWidth="1"/>
    <col min="14857" max="14857" width="9.140625" style="286"/>
    <col min="14858" max="14858" width="9" style="286" customWidth="1"/>
    <col min="14859" max="15099" width="9.140625" style="286"/>
    <col min="15100" max="15100" width="2.5703125" style="286" customWidth="1"/>
    <col min="15101" max="15101" width="5.7109375" style="286" customWidth="1"/>
    <col min="15102" max="15102" width="43.7109375" style="286" customWidth="1"/>
    <col min="15103" max="15103" width="6.28515625" style="286" customWidth="1"/>
    <col min="15104" max="15104" width="7.5703125" style="286" customWidth="1"/>
    <col min="15105" max="15105" width="9.5703125" style="286" customWidth="1"/>
    <col min="15106" max="15106" width="13.28515625" style="286" customWidth="1"/>
    <col min="15107" max="15107" width="20.42578125" style="286" customWidth="1"/>
    <col min="15108" max="15110" width="11.7109375" style="286" customWidth="1"/>
    <col min="15111" max="15111" width="9.85546875" style="286" customWidth="1"/>
    <col min="15112" max="15112" width="2.5703125" style="286" bestFit="1" customWidth="1"/>
    <col min="15113" max="15113" width="9.140625" style="286"/>
    <col min="15114" max="15114" width="9" style="286" customWidth="1"/>
    <col min="15115" max="15355" width="9.140625" style="286"/>
    <col min="15356" max="15356" width="2.5703125" style="286" customWidth="1"/>
    <col min="15357" max="15357" width="5.7109375" style="286" customWidth="1"/>
    <col min="15358" max="15358" width="43.7109375" style="286" customWidth="1"/>
    <col min="15359" max="15359" width="6.28515625" style="286" customWidth="1"/>
    <col min="15360" max="15360" width="7.5703125" style="286" customWidth="1"/>
    <col min="15361" max="15361" width="9.5703125" style="286" customWidth="1"/>
    <col min="15362" max="15362" width="13.28515625" style="286" customWidth="1"/>
    <col min="15363" max="15363" width="20.42578125" style="286" customWidth="1"/>
    <col min="15364" max="15366" width="11.7109375" style="286" customWidth="1"/>
    <col min="15367" max="15367" width="9.85546875" style="286" customWidth="1"/>
    <col min="15368" max="15368" width="2.5703125" style="286" bestFit="1" customWidth="1"/>
    <col min="15369" max="15369" width="9.140625" style="286"/>
    <col min="15370" max="15370" width="9" style="286" customWidth="1"/>
    <col min="15371" max="15611" width="9.140625" style="286"/>
    <col min="15612" max="15612" width="2.5703125" style="286" customWidth="1"/>
    <col min="15613" max="15613" width="5.7109375" style="286" customWidth="1"/>
    <col min="15614" max="15614" width="43.7109375" style="286" customWidth="1"/>
    <col min="15615" max="15615" width="6.28515625" style="286" customWidth="1"/>
    <col min="15616" max="15616" width="7.5703125" style="286" customWidth="1"/>
    <col min="15617" max="15617" width="9.5703125" style="286" customWidth="1"/>
    <col min="15618" max="15618" width="13.28515625" style="286" customWidth="1"/>
    <col min="15619" max="15619" width="20.42578125" style="286" customWidth="1"/>
    <col min="15620" max="15622" width="11.7109375" style="286" customWidth="1"/>
    <col min="15623" max="15623" width="9.85546875" style="286" customWidth="1"/>
    <col min="15624" max="15624" width="2.5703125" style="286" bestFit="1" customWidth="1"/>
    <col min="15625" max="15625" width="9.140625" style="286"/>
    <col min="15626" max="15626" width="9" style="286" customWidth="1"/>
    <col min="15627" max="15867" width="9.140625" style="286"/>
    <col min="15868" max="15868" width="2.5703125" style="286" customWidth="1"/>
    <col min="15869" max="15869" width="5.7109375" style="286" customWidth="1"/>
    <col min="15870" max="15870" width="43.7109375" style="286" customWidth="1"/>
    <col min="15871" max="15871" width="6.28515625" style="286" customWidth="1"/>
    <col min="15872" max="15872" width="7.5703125" style="286" customWidth="1"/>
    <col min="15873" max="15873" width="9.5703125" style="286" customWidth="1"/>
    <col min="15874" max="15874" width="13.28515625" style="286" customWidth="1"/>
    <col min="15875" max="15875" width="20.42578125" style="286" customWidth="1"/>
    <col min="15876" max="15878" width="11.7109375" style="286" customWidth="1"/>
    <col min="15879" max="15879" width="9.85546875" style="286" customWidth="1"/>
    <col min="15880" max="15880" width="2.5703125" style="286" bestFit="1" customWidth="1"/>
    <col min="15881" max="15881" width="9.140625" style="286"/>
    <col min="15882" max="15882" width="9" style="286" customWidth="1"/>
    <col min="15883" max="16123" width="9.140625" style="286"/>
    <col min="16124" max="16124" width="2.5703125" style="286" customWidth="1"/>
    <col min="16125" max="16125" width="5.7109375" style="286" customWidth="1"/>
    <col min="16126" max="16126" width="43.7109375" style="286" customWidth="1"/>
    <col min="16127" max="16127" width="6.28515625" style="286" customWidth="1"/>
    <col min="16128" max="16128" width="7.5703125" style="286" customWidth="1"/>
    <col min="16129" max="16129" width="9.5703125" style="286" customWidth="1"/>
    <col min="16130" max="16130" width="13.28515625" style="286" customWidth="1"/>
    <col min="16131" max="16131" width="20.42578125" style="286" customWidth="1"/>
    <col min="16132" max="16134" width="11.7109375" style="286" customWidth="1"/>
    <col min="16135" max="16135" width="9.85546875" style="286" customWidth="1"/>
    <col min="16136" max="16136" width="2.5703125" style="286" bestFit="1" customWidth="1"/>
    <col min="16137" max="16137" width="9.140625" style="286"/>
    <col min="16138" max="16138" width="9" style="286" customWidth="1"/>
    <col min="16139" max="16384" width="9.140625" style="286"/>
  </cols>
  <sheetData>
    <row r="1" spans="1:10" s="1" customFormat="1" ht="18">
      <c r="A1" s="246"/>
      <c r="B1" s="292"/>
      <c r="C1" s="246"/>
      <c r="D1" s="594"/>
      <c r="E1" s="594"/>
      <c r="F1" s="594"/>
      <c r="G1" s="594"/>
    </row>
    <row r="2" spans="1:10" s="62" customFormat="1" ht="18">
      <c r="A2" s="290" t="s">
        <v>3320</v>
      </c>
      <c r="B2" s="300"/>
      <c r="C2" s="290" t="s">
        <v>3332</v>
      </c>
      <c r="D2" s="592"/>
      <c r="E2" s="592"/>
      <c r="F2" s="592"/>
      <c r="G2" s="592"/>
    </row>
    <row r="3" spans="1:10" ht="14.25" customHeight="1">
      <c r="A3" s="3" t="s">
        <v>107</v>
      </c>
      <c r="B3" s="3"/>
      <c r="C3" s="287" t="s">
        <v>109</v>
      </c>
    </row>
    <row r="4" spans="1:10">
      <c r="C4" s="122"/>
      <c r="D4" s="598"/>
      <c r="E4" s="598"/>
      <c r="F4" s="598"/>
      <c r="G4" s="598"/>
    </row>
    <row r="5" spans="1:10" ht="72">
      <c r="A5" s="3"/>
      <c r="B5" s="3"/>
      <c r="C5" s="444" t="s">
        <v>980</v>
      </c>
      <c r="D5" s="598"/>
      <c r="E5" s="598"/>
      <c r="F5" s="598"/>
      <c r="G5" s="598"/>
    </row>
    <row r="6" spans="1:10" ht="108">
      <c r="C6" s="444" t="s">
        <v>981</v>
      </c>
      <c r="D6" s="598"/>
      <c r="E6" s="598"/>
      <c r="F6" s="598"/>
      <c r="G6" s="598"/>
    </row>
    <row r="7" spans="1:10" ht="36">
      <c r="C7" s="444" t="s">
        <v>982</v>
      </c>
      <c r="D7" s="598"/>
      <c r="E7" s="598"/>
      <c r="F7" s="598"/>
      <c r="G7" s="598"/>
    </row>
    <row r="8" spans="1:10" s="301" customFormat="1">
      <c r="A8" s="407" t="s">
        <v>29</v>
      </c>
      <c r="B8" s="407"/>
      <c r="C8" s="408" t="s">
        <v>30</v>
      </c>
      <c r="D8" s="407" t="s">
        <v>31</v>
      </c>
      <c r="E8" s="409" t="s">
        <v>183</v>
      </c>
      <c r="F8" s="409" t="s">
        <v>184</v>
      </c>
      <c r="G8" s="409" t="s">
        <v>185</v>
      </c>
      <c r="I8" s="309"/>
      <c r="J8" s="309"/>
    </row>
    <row r="9" spans="1:10" s="3" customFormat="1" ht="12">
      <c r="A9" s="311"/>
      <c r="B9" s="293"/>
      <c r="C9" s="353"/>
      <c r="D9" s="598"/>
      <c r="E9" s="598"/>
      <c r="F9" s="598"/>
      <c r="G9" s="598"/>
    </row>
    <row r="10" spans="1:10" s="298" customFormat="1" ht="16.5" thickBot="1">
      <c r="A10" s="63"/>
      <c r="B10" s="64" t="s">
        <v>105</v>
      </c>
      <c r="C10" s="65" t="s">
        <v>983</v>
      </c>
      <c r="D10" s="601"/>
      <c r="E10" s="632"/>
      <c r="F10" s="601"/>
      <c r="G10" s="601"/>
    </row>
    <row r="11" spans="1:10" s="3" customFormat="1">
      <c r="A11" s="317"/>
      <c r="B11" s="293"/>
      <c r="C11" s="413"/>
      <c r="D11" s="613"/>
      <c r="E11" s="644"/>
      <c r="F11" s="604"/>
      <c r="G11" s="604"/>
      <c r="H11" s="314"/>
      <c r="I11" s="315"/>
      <c r="J11" s="283"/>
    </row>
    <row r="12" spans="1:10" s="296" customFormat="1" ht="132">
      <c r="A12" s="435" t="str">
        <f>$B$10</f>
        <v>I.</v>
      </c>
      <c r="B12" s="412">
        <f>COUNT(#REF!)+1</f>
        <v>1</v>
      </c>
      <c r="C12" s="413" t="s">
        <v>984</v>
      </c>
      <c r="D12" s="629"/>
      <c r="E12" s="630"/>
      <c r="F12" s="634"/>
      <c r="G12" s="634"/>
      <c r="H12" s="405"/>
      <c r="I12" s="451"/>
      <c r="J12" s="414"/>
    </row>
    <row r="13" spans="1:10" s="296" customFormat="1" ht="13.5" customHeight="1">
      <c r="A13" s="435"/>
      <c r="B13" s="412"/>
      <c r="C13" s="413" t="s">
        <v>985</v>
      </c>
      <c r="D13" s="629" t="s">
        <v>186</v>
      </c>
      <c r="E13" s="630">
        <v>1894</v>
      </c>
      <c r="F13" s="634"/>
      <c r="G13" s="634">
        <f t="shared" ref="G13:G34" si="0">E13*F13</f>
        <v>0</v>
      </c>
      <c r="H13" s="405"/>
      <c r="I13" s="451"/>
      <c r="J13" s="414"/>
    </row>
    <row r="14" spans="1:10" s="426" customFormat="1" ht="13.5" customHeight="1">
      <c r="A14" s="436"/>
      <c r="B14" s="421"/>
      <c r="C14" s="413" t="s">
        <v>986</v>
      </c>
      <c r="D14" s="629" t="s">
        <v>186</v>
      </c>
      <c r="E14" s="630">
        <v>14936</v>
      </c>
      <c r="F14" s="634"/>
      <c r="G14" s="634">
        <f t="shared" si="0"/>
        <v>0</v>
      </c>
      <c r="H14" s="452"/>
      <c r="I14" s="453"/>
      <c r="J14" s="423"/>
    </row>
    <row r="15" spans="1:10" s="296" customFormat="1" ht="13.5" customHeight="1">
      <c r="A15" s="435"/>
      <c r="B15" s="412"/>
      <c r="C15" s="413" t="s">
        <v>987</v>
      </c>
      <c r="D15" s="629" t="s">
        <v>186</v>
      </c>
      <c r="E15" s="630">
        <v>800</v>
      </c>
      <c r="F15" s="634"/>
      <c r="G15" s="634">
        <f t="shared" si="0"/>
        <v>0</v>
      </c>
      <c r="H15" s="405"/>
      <c r="I15" s="451"/>
      <c r="J15" s="414"/>
    </row>
    <row r="16" spans="1:10" s="296" customFormat="1" ht="13.5" customHeight="1">
      <c r="A16" s="435"/>
      <c r="B16" s="412"/>
      <c r="C16" s="413" t="s">
        <v>988</v>
      </c>
      <c r="D16" s="629" t="s">
        <v>186</v>
      </c>
      <c r="E16" s="630">
        <v>200</v>
      </c>
      <c r="F16" s="634"/>
      <c r="G16" s="634">
        <f t="shared" si="0"/>
        <v>0</v>
      </c>
      <c r="H16" s="405"/>
      <c r="I16" s="451"/>
      <c r="J16" s="414"/>
    </row>
    <row r="17" spans="1:10" s="296" customFormat="1" ht="13.5" customHeight="1">
      <c r="A17" s="435"/>
      <c r="B17" s="412"/>
      <c r="C17" s="413" t="s">
        <v>989</v>
      </c>
      <c r="D17" s="629" t="s">
        <v>186</v>
      </c>
      <c r="E17" s="630">
        <v>18286</v>
      </c>
      <c r="F17" s="634"/>
      <c r="G17" s="634">
        <f t="shared" si="0"/>
        <v>0</v>
      </c>
      <c r="H17" s="405"/>
      <c r="I17" s="451"/>
      <c r="J17" s="414"/>
    </row>
    <row r="18" spans="1:10" s="296" customFormat="1" ht="13.5" customHeight="1">
      <c r="A18" s="435"/>
      <c r="B18" s="412"/>
      <c r="C18" s="413" t="s">
        <v>990</v>
      </c>
      <c r="D18" s="629" t="s">
        <v>186</v>
      </c>
      <c r="E18" s="630">
        <v>530</v>
      </c>
      <c r="F18" s="634"/>
      <c r="G18" s="634">
        <f t="shared" si="0"/>
        <v>0</v>
      </c>
      <c r="H18" s="405"/>
      <c r="I18" s="451"/>
      <c r="J18" s="414"/>
    </row>
    <row r="19" spans="1:10" s="296" customFormat="1" ht="13.5" customHeight="1">
      <c r="A19" s="435"/>
      <c r="B19" s="412"/>
      <c r="C19" s="413" t="s">
        <v>991</v>
      </c>
      <c r="D19" s="629" t="s">
        <v>186</v>
      </c>
      <c r="E19" s="630">
        <v>796</v>
      </c>
      <c r="F19" s="634"/>
      <c r="G19" s="634">
        <f t="shared" si="0"/>
        <v>0</v>
      </c>
      <c r="H19" s="405"/>
      <c r="I19" s="451"/>
      <c r="J19" s="414"/>
    </row>
    <row r="20" spans="1:10" s="296" customFormat="1" ht="13.5" customHeight="1">
      <c r="A20" s="435"/>
      <c r="B20" s="412"/>
      <c r="C20" s="413" t="s">
        <v>992</v>
      </c>
      <c r="D20" s="629" t="s">
        <v>186</v>
      </c>
      <c r="E20" s="630">
        <v>179</v>
      </c>
      <c r="F20" s="634"/>
      <c r="G20" s="634">
        <f t="shared" si="0"/>
        <v>0</v>
      </c>
      <c r="H20" s="405"/>
      <c r="I20" s="451"/>
      <c r="J20" s="414"/>
    </row>
    <row r="21" spans="1:10" s="296" customFormat="1" ht="13.5" customHeight="1">
      <c r="A21" s="435"/>
      <c r="B21" s="412"/>
      <c r="C21" s="413" t="s">
        <v>993</v>
      </c>
      <c r="D21" s="629" t="s">
        <v>186</v>
      </c>
      <c r="E21" s="630">
        <v>3771</v>
      </c>
      <c r="F21" s="634"/>
      <c r="G21" s="634">
        <f t="shared" si="0"/>
        <v>0</v>
      </c>
      <c r="H21" s="405"/>
      <c r="I21" s="451"/>
      <c r="J21" s="414"/>
    </row>
    <row r="22" spans="1:10" s="296" customFormat="1" ht="13.5" customHeight="1">
      <c r="A22" s="435"/>
      <c r="B22" s="412"/>
      <c r="C22" s="413" t="s">
        <v>994</v>
      </c>
      <c r="D22" s="629" t="s">
        <v>186</v>
      </c>
      <c r="E22" s="630">
        <v>242</v>
      </c>
      <c r="F22" s="634"/>
      <c r="G22" s="634">
        <f t="shared" si="0"/>
        <v>0</v>
      </c>
      <c r="H22" s="405"/>
      <c r="I22" s="451"/>
      <c r="J22" s="414"/>
    </row>
    <row r="23" spans="1:10" s="296" customFormat="1" ht="13.5" customHeight="1">
      <c r="A23" s="435"/>
      <c r="B23" s="412"/>
      <c r="C23" s="413" t="s">
        <v>995</v>
      </c>
      <c r="D23" s="629" t="s">
        <v>186</v>
      </c>
      <c r="E23" s="630">
        <v>1428</v>
      </c>
      <c r="F23" s="634"/>
      <c r="G23" s="634">
        <f t="shared" si="0"/>
        <v>0</v>
      </c>
      <c r="H23" s="405"/>
      <c r="I23" s="451"/>
      <c r="J23" s="414"/>
    </row>
    <row r="24" spans="1:10" s="296" customFormat="1" ht="13.5" customHeight="1">
      <c r="A24" s="435"/>
      <c r="B24" s="412"/>
      <c r="C24" s="413" t="s">
        <v>996</v>
      </c>
      <c r="D24" s="629" t="s">
        <v>186</v>
      </c>
      <c r="E24" s="630">
        <v>325</v>
      </c>
      <c r="F24" s="634"/>
      <c r="G24" s="634">
        <f t="shared" si="0"/>
        <v>0</v>
      </c>
      <c r="H24" s="405"/>
      <c r="I24" s="451"/>
      <c r="J24" s="414"/>
    </row>
    <row r="25" spans="1:10" s="296" customFormat="1" ht="13.5" customHeight="1">
      <c r="A25" s="435"/>
      <c r="B25" s="412"/>
      <c r="C25" s="413" t="s">
        <v>997</v>
      </c>
      <c r="D25" s="629" t="s">
        <v>186</v>
      </c>
      <c r="E25" s="630">
        <v>150</v>
      </c>
      <c r="F25" s="634"/>
      <c r="G25" s="634">
        <f t="shared" si="0"/>
        <v>0</v>
      </c>
      <c r="H25" s="405"/>
      <c r="I25" s="451"/>
      <c r="J25" s="414"/>
    </row>
    <row r="26" spans="1:10" s="296" customFormat="1" ht="13.5" customHeight="1">
      <c r="A26" s="435"/>
      <c r="B26" s="412"/>
      <c r="C26" s="413" t="s">
        <v>998</v>
      </c>
      <c r="D26" s="629" t="s">
        <v>186</v>
      </c>
      <c r="E26" s="630">
        <v>145</v>
      </c>
      <c r="F26" s="634"/>
      <c r="G26" s="634">
        <f t="shared" si="0"/>
        <v>0</v>
      </c>
      <c r="H26" s="405"/>
      <c r="I26" s="451"/>
      <c r="J26" s="414"/>
    </row>
    <row r="27" spans="1:10" s="296" customFormat="1" ht="13.5" customHeight="1">
      <c r="A27" s="435"/>
      <c r="B27" s="412"/>
      <c r="C27" s="413" t="s">
        <v>999</v>
      </c>
      <c r="D27" s="629" t="s">
        <v>186</v>
      </c>
      <c r="E27" s="630">
        <v>320</v>
      </c>
      <c r="F27" s="634"/>
      <c r="G27" s="634">
        <f t="shared" si="0"/>
        <v>0</v>
      </c>
      <c r="H27" s="405"/>
      <c r="I27" s="451"/>
      <c r="J27" s="414"/>
    </row>
    <row r="28" spans="1:10" s="296" customFormat="1" ht="13.5" customHeight="1">
      <c r="A28" s="435"/>
      <c r="B28" s="412"/>
      <c r="C28" s="413" t="s">
        <v>1000</v>
      </c>
      <c r="D28" s="629" t="s">
        <v>186</v>
      </c>
      <c r="E28" s="630">
        <v>195</v>
      </c>
      <c r="F28" s="634"/>
      <c r="G28" s="634">
        <f t="shared" si="0"/>
        <v>0</v>
      </c>
      <c r="H28" s="405"/>
      <c r="I28" s="451"/>
      <c r="J28" s="414"/>
    </row>
    <row r="29" spans="1:10" s="296" customFormat="1" ht="13.5" customHeight="1">
      <c r="A29" s="435"/>
      <c r="B29" s="412"/>
      <c r="C29" s="413" t="s">
        <v>1001</v>
      </c>
      <c r="D29" s="629" t="s">
        <v>186</v>
      </c>
      <c r="E29" s="630">
        <v>234</v>
      </c>
      <c r="F29" s="634"/>
      <c r="G29" s="634">
        <f t="shared" si="0"/>
        <v>0</v>
      </c>
      <c r="H29" s="405"/>
      <c r="I29" s="451"/>
      <c r="J29" s="414"/>
    </row>
    <row r="30" spans="1:10" s="296" customFormat="1" ht="13.5" customHeight="1">
      <c r="A30" s="435"/>
      <c r="B30" s="412"/>
      <c r="C30" s="413" t="s">
        <v>1002</v>
      </c>
      <c r="D30" s="629" t="s">
        <v>186</v>
      </c>
      <c r="E30" s="630">
        <v>80</v>
      </c>
      <c r="F30" s="634"/>
      <c r="G30" s="634">
        <f t="shared" si="0"/>
        <v>0</v>
      </c>
      <c r="H30" s="405"/>
      <c r="I30" s="451"/>
      <c r="J30" s="414"/>
    </row>
    <row r="31" spans="1:10" s="296" customFormat="1" ht="13.5" customHeight="1">
      <c r="A31" s="435"/>
      <c r="B31" s="412"/>
      <c r="C31" s="413" t="s">
        <v>1003</v>
      </c>
      <c r="D31" s="629" t="s">
        <v>186</v>
      </c>
      <c r="E31" s="630">
        <v>90</v>
      </c>
      <c r="F31" s="634"/>
      <c r="G31" s="634">
        <f t="shared" si="0"/>
        <v>0</v>
      </c>
      <c r="H31" s="405"/>
      <c r="I31" s="451"/>
      <c r="J31" s="414"/>
    </row>
    <row r="32" spans="1:10" s="296" customFormat="1" ht="13.5" customHeight="1">
      <c r="A32" s="435"/>
      <c r="B32" s="412"/>
      <c r="C32" s="413" t="s">
        <v>1004</v>
      </c>
      <c r="D32" s="629" t="s">
        <v>186</v>
      </c>
      <c r="E32" s="630">
        <v>20</v>
      </c>
      <c r="F32" s="634"/>
      <c r="G32" s="634">
        <f t="shared" si="0"/>
        <v>0</v>
      </c>
      <c r="H32" s="405"/>
      <c r="I32" s="451"/>
      <c r="J32" s="414"/>
    </row>
    <row r="33" spans="1:10" s="296" customFormat="1" ht="13.5" customHeight="1">
      <c r="A33" s="435"/>
      <c r="B33" s="412"/>
      <c r="C33" s="413" t="s">
        <v>1005</v>
      </c>
      <c r="D33" s="629" t="s">
        <v>186</v>
      </c>
      <c r="E33" s="630">
        <v>195</v>
      </c>
      <c r="F33" s="634"/>
      <c r="G33" s="634">
        <f t="shared" si="0"/>
        <v>0</v>
      </c>
      <c r="H33" s="405"/>
      <c r="I33" s="451"/>
      <c r="J33" s="414"/>
    </row>
    <row r="34" spans="1:10" s="296" customFormat="1" ht="13.5" customHeight="1">
      <c r="A34" s="435"/>
      <c r="B34" s="412"/>
      <c r="C34" s="413" t="s">
        <v>1006</v>
      </c>
      <c r="D34" s="629" t="s">
        <v>186</v>
      </c>
      <c r="E34" s="630">
        <v>560</v>
      </c>
      <c r="F34" s="634"/>
      <c r="G34" s="634">
        <f t="shared" si="0"/>
        <v>0</v>
      </c>
      <c r="H34" s="405"/>
      <c r="I34" s="451"/>
      <c r="J34" s="414"/>
    </row>
    <row r="35" spans="1:10" s="3" customFormat="1">
      <c r="A35" s="317"/>
      <c r="B35" s="293"/>
      <c r="C35" s="424"/>
      <c r="D35" s="613"/>
      <c r="E35" s="645"/>
      <c r="F35" s="604"/>
      <c r="G35" s="604"/>
      <c r="H35" s="314"/>
      <c r="I35" s="315"/>
      <c r="J35" s="283"/>
    </row>
    <row r="36" spans="1:10" ht="36">
      <c r="A36" s="317" t="str">
        <f>$B$10</f>
        <v>I.</v>
      </c>
      <c r="B36" s="293">
        <f>B12+1</f>
        <v>2</v>
      </c>
      <c r="C36" s="122" t="s">
        <v>1007</v>
      </c>
      <c r="D36" s="605"/>
      <c r="E36" s="603"/>
      <c r="F36" s="604"/>
      <c r="G36" s="604"/>
    </row>
    <row r="37" spans="1:10">
      <c r="A37" s="317"/>
      <c r="B37" s="284"/>
      <c r="C37" s="444" t="s">
        <v>1008</v>
      </c>
      <c r="D37" s="605" t="s">
        <v>186</v>
      </c>
      <c r="E37" s="603">
        <v>760</v>
      </c>
      <c r="F37" s="604"/>
      <c r="G37" s="604">
        <f>E37*F37</f>
        <v>0</v>
      </c>
    </row>
    <row r="38" spans="1:10" s="3" customFormat="1">
      <c r="A38" s="317"/>
      <c r="B38" s="293"/>
      <c r="C38" s="424"/>
      <c r="D38" s="613"/>
      <c r="E38" s="645"/>
      <c r="F38" s="604"/>
      <c r="G38" s="604"/>
      <c r="H38" s="314"/>
      <c r="I38" s="315"/>
      <c r="J38" s="283"/>
    </row>
    <row r="39" spans="1:10" ht="132">
      <c r="A39" s="317" t="str">
        <f>$B$10</f>
        <v>I.</v>
      </c>
      <c r="B39" s="329">
        <f>B36+1</f>
        <v>3</v>
      </c>
      <c r="C39" s="122" t="s">
        <v>984</v>
      </c>
      <c r="D39" s="605"/>
      <c r="E39" s="603"/>
      <c r="F39" s="604"/>
      <c r="G39" s="604"/>
    </row>
    <row r="40" spans="1:10">
      <c r="A40" s="317"/>
      <c r="B40" s="284"/>
      <c r="C40" s="444" t="s">
        <v>1009</v>
      </c>
      <c r="D40" s="605" t="s">
        <v>186</v>
      </c>
      <c r="E40" s="603">
        <v>600</v>
      </c>
      <c r="F40" s="604"/>
      <c r="G40" s="604">
        <f>E40*F40</f>
        <v>0</v>
      </c>
    </row>
    <row r="41" spans="1:10">
      <c r="A41" s="317"/>
      <c r="B41" s="284"/>
      <c r="C41" s="444" t="s">
        <v>1010</v>
      </c>
      <c r="D41" s="605" t="s">
        <v>186</v>
      </c>
      <c r="E41" s="603">
        <v>194</v>
      </c>
      <c r="F41" s="604"/>
      <c r="G41" s="604">
        <f>E41*F41</f>
        <v>0</v>
      </c>
    </row>
    <row r="42" spans="1:10" s="3" customFormat="1">
      <c r="A42" s="317"/>
      <c r="B42" s="293"/>
      <c r="C42" s="424"/>
      <c r="D42" s="613"/>
      <c r="E42" s="645"/>
      <c r="F42" s="604"/>
      <c r="G42" s="604"/>
      <c r="H42" s="314"/>
      <c r="I42" s="315"/>
      <c r="J42" s="283"/>
    </row>
    <row r="43" spans="1:10" s="296" customFormat="1" ht="120">
      <c r="A43" s="435" t="str">
        <f>$B$10</f>
        <v>I.</v>
      </c>
      <c r="B43" s="329">
        <f>B39+1</f>
        <v>4</v>
      </c>
      <c r="C43" s="401" t="s">
        <v>1011</v>
      </c>
      <c r="D43" s="629"/>
      <c r="E43" s="638"/>
      <c r="F43" s="634"/>
      <c r="G43" s="634"/>
      <c r="H43" s="405"/>
      <c r="I43" s="451"/>
      <c r="J43" s="414"/>
    </row>
    <row r="44" spans="1:10" s="296" customFormat="1" ht="13.5" customHeight="1">
      <c r="A44" s="435"/>
      <c r="B44" s="412"/>
      <c r="C44" s="413" t="s">
        <v>1012</v>
      </c>
      <c r="D44" s="629" t="s">
        <v>186</v>
      </c>
      <c r="E44" s="630">
        <v>9500</v>
      </c>
      <c r="F44" s="634"/>
      <c r="G44" s="634">
        <f>E44*F44</f>
        <v>0</v>
      </c>
      <c r="H44" s="405"/>
      <c r="I44" s="451"/>
      <c r="J44" s="414"/>
    </row>
    <row r="45" spans="1:10" s="426" customFormat="1" ht="13.5" customHeight="1">
      <c r="A45" s="436"/>
      <c r="B45" s="421"/>
      <c r="C45" s="413" t="s">
        <v>1013</v>
      </c>
      <c r="D45" s="629" t="s">
        <v>186</v>
      </c>
      <c r="E45" s="630">
        <v>2300</v>
      </c>
      <c r="F45" s="634"/>
      <c r="G45" s="634">
        <f>E45*F45</f>
        <v>0</v>
      </c>
      <c r="H45" s="452"/>
      <c r="I45" s="453"/>
      <c r="J45" s="423"/>
    </row>
    <row r="46" spans="1:10" s="296" customFormat="1">
      <c r="A46" s="435"/>
      <c r="B46" s="412"/>
      <c r="C46" s="424"/>
      <c r="D46" s="629"/>
      <c r="E46" s="638"/>
      <c r="F46" s="634"/>
      <c r="G46" s="634"/>
      <c r="H46" s="405"/>
      <c r="I46" s="451"/>
      <c r="J46" s="414"/>
    </row>
    <row r="47" spans="1:10" s="296" customFormat="1" ht="120">
      <c r="A47" s="758" t="str">
        <f>$B$10</f>
        <v>I.</v>
      </c>
      <c r="B47" s="1038">
        <f>B43+1</f>
        <v>5</v>
      </c>
      <c r="C47" s="1051" t="s">
        <v>1014</v>
      </c>
      <c r="D47" s="746"/>
      <c r="E47" s="747"/>
      <c r="F47" s="748"/>
      <c r="G47" s="748"/>
      <c r="H47" s="405"/>
      <c r="I47" s="451"/>
      <c r="J47" s="414"/>
    </row>
    <row r="48" spans="1:10" s="296" customFormat="1" ht="13.5" customHeight="1">
      <c r="A48" s="758"/>
      <c r="B48" s="749"/>
      <c r="C48" s="832" t="s">
        <v>1015</v>
      </c>
      <c r="D48" s="746" t="s">
        <v>186</v>
      </c>
      <c r="E48" s="747">
        <v>130</v>
      </c>
      <c r="F48" s="748"/>
      <c r="G48" s="748">
        <f>E48*F48</f>
        <v>0</v>
      </c>
      <c r="H48" s="405"/>
      <c r="I48" s="451"/>
      <c r="J48" s="414"/>
    </row>
    <row r="49" spans="1:10" s="426" customFormat="1" ht="13.5" customHeight="1">
      <c r="A49" s="1260"/>
      <c r="B49" s="1261"/>
      <c r="C49" s="832" t="s">
        <v>1016</v>
      </c>
      <c r="D49" s="746" t="s">
        <v>186</v>
      </c>
      <c r="E49" s="747">
        <v>122</v>
      </c>
      <c r="F49" s="748"/>
      <c r="G49" s="748">
        <f>E49*F49</f>
        <v>0</v>
      </c>
      <c r="H49" s="452"/>
      <c r="I49" s="453"/>
      <c r="J49" s="423"/>
    </row>
    <row r="50" spans="1:10" s="296" customFormat="1">
      <c r="A50" s="435"/>
      <c r="B50" s="412"/>
      <c r="C50" s="424"/>
      <c r="D50" s="629"/>
      <c r="E50" s="638"/>
      <c r="F50" s="634"/>
      <c r="G50" s="634"/>
      <c r="H50" s="405"/>
      <c r="I50" s="451"/>
      <c r="J50" s="414"/>
    </row>
    <row r="51" spans="1:10" s="296" customFormat="1" ht="60">
      <c r="A51" s="758" t="str">
        <f>$B$10</f>
        <v>I.</v>
      </c>
      <c r="B51" s="1038">
        <f>B47+1</f>
        <v>6</v>
      </c>
      <c r="C51" s="1051" t="s">
        <v>1017</v>
      </c>
      <c r="D51" s="746"/>
      <c r="E51" s="747"/>
      <c r="F51" s="748"/>
      <c r="G51" s="748"/>
      <c r="H51" s="405"/>
      <c r="I51" s="451"/>
      <c r="J51" s="414"/>
    </row>
    <row r="52" spans="1:10" s="296" customFormat="1" ht="13.5" customHeight="1">
      <c r="A52" s="758"/>
      <c r="B52" s="749"/>
      <c r="C52" s="832" t="s">
        <v>989</v>
      </c>
      <c r="D52" s="746" t="s">
        <v>186</v>
      </c>
      <c r="E52" s="747">
        <v>160</v>
      </c>
      <c r="F52" s="748"/>
      <c r="G52" s="748">
        <f>E52*F52</f>
        <v>0</v>
      </c>
      <c r="H52" s="405"/>
      <c r="I52" s="451"/>
      <c r="J52" s="414"/>
    </row>
    <row r="53" spans="1:10" s="426" customFormat="1" ht="13.5" customHeight="1">
      <c r="A53" s="1260"/>
      <c r="B53" s="1261"/>
      <c r="C53" s="832" t="s">
        <v>1018</v>
      </c>
      <c r="D53" s="746" t="s">
        <v>186</v>
      </c>
      <c r="E53" s="747">
        <v>80</v>
      </c>
      <c r="F53" s="748"/>
      <c r="G53" s="748">
        <f>E53*F53</f>
        <v>0</v>
      </c>
      <c r="H53" s="452"/>
      <c r="I53" s="453"/>
      <c r="J53" s="423"/>
    </row>
    <row r="54" spans="1:10" s="296" customFormat="1">
      <c r="A54" s="435"/>
      <c r="B54" s="412"/>
      <c r="C54" s="413"/>
      <c r="D54" s="629"/>
      <c r="E54" s="638"/>
      <c r="F54" s="634"/>
      <c r="G54" s="634"/>
      <c r="H54" s="405"/>
      <c r="I54" s="451"/>
      <c r="J54" s="414"/>
    </row>
    <row r="55" spans="1:10" s="296" customFormat="1" ht="132">
      <c r="A55" s="435" t="str">
        <f>$B$10</f>
        <v>I.</v>
      </c>
      <c r="B55" s="900">
        <f>B51+1</f>
        <v>7</v>
      </c>
      <c r="C55" s="401" t="s">
        <v>1019</v>
      </c>
      <c r="D55" s="629" t="s">
        <v>186</v>
      </c>
      <c r="E55" s="630">
        <v>950</v>
      </c>
      <c r="F55" s="634"/>
      <c r="G55" s="634">
        <f>E55*F55</f>
        <v>0</v>
      </c>
      <c r="H55" s="405"/>
      <c r="I55" s="451"/>
      <c r="J55" s="414"/>
    </row>
    <row r="56" spans="1:10">
      <c r="A56" s="317"/>
      <c r="B56" s="284"/>
      <c r="C56" s="444"/>
      <c r="D56" s="605"/>
      <c r="E56" s="603"/>
      <c r="F56" s="604"/>
      <c r="G56" s="604"/>
    </row>
    <row r="57" spans="1:10" s="296" customFormat="1" ht="132">
      <c r="A57" s="435" t="str">
        <f>$B$10</f>
        <v>I.</v>
      </c>
      <c r="B57" s="329">
        <f>B55+1</f>
        <v>8</v>
      </c>
      <c r="C57" s="401" t="s">
        <v>1020</v>
      </c>
      <c r="D57" s="629"/>
      <c r="E57" s="630"/>
      <c r="F57" s="634"/>
      <c r="G57" s="634"/>
      <c r="H57" s="405"/>
      <c r="I57" s="451"/>
      <c r="J57" s="414"/>
    </row>
    <row r="58" spans="1:10" s="296" customFormat="1">
      <c r="A58" s="435"/>
      <c r="B58" s="412"/>
      <c r="C58" s="401" t="s">
        <v>1021</v>
      </c>
      <c r="D58" s="629" t="s">
        <v>186</v>
      </c>
      <c r="E58" s="630">
        <v>4500</v>
      </c>
      <c r="F58" s="634"/>
      <c r="G58" s="634">
        <f>E58*F58</f>
        <v>0</v>
      </c>
      <c r="H58" s="405"/>
      <c r="I58" s="451"/>
      <c r="J58" s="414"/>
    </row>
    <row r="59" spans="1:10" s="296" customFormat="1">
      <c r="A59" s="435"/>
      <c r="B59" s="412"/>
      <c r="C59" s="401" t="s">
        <v>1022</v>
      </c>
      <c r="D59" s="629" t="s">
        <v>186</v>
      </c>
      <c r="E59" s="630">
        <v>1800</v>
      </c>
      <c r="F59" s="634"/>
      <c r="G59" s="634">
        <f>E59*F59</f>
        <v>0</v>
      </c>
      <c r="H59" s="405"/>
      <c r="I59" s="451"/>
      <c r="J59" s="414"/>
    </row>
    <row r="60" spans="1:10" s="296" customFormat="1">
      <c r="A60" s="435"/>
      <c r="B60" s="412"/>
      <c r="C60" s="401" t="s">
        <v>1023</v>
      </c>
      <c r="D60" s="629" t="s">
        <v>186</v>
      </c>
      <c r="E60" s="630">
        <v>2250</v>
      </c>
      <c r="F60" s="634"/>
      <c r="G60" s="634">
        <f>E60*F60</f>
        <v>0</v>
      </c>
      <c r="H60" s="405"/>
      <c r="I60" s="451"/>
      <c r="J60" s="414"/>
    </row>
    <row r="61" spans="1:10" s="296" customFormat="1">
      <c r="A61" s="435"/>
      <c r="B61" s="412"/>
      <c r="C61" s="401" t="s">
        <v>1024</v>
      </c>
      <c r="D61" s="629" t="s">
        <v>186</v>
      </c>
      <c r="E61" s="630">
        <v>1350</v>
      </c>
      <c r="F61" s="634"/>
      <c r="G61" s="634">
        <f>E61*F61</f>
        <v>0</v>
      </c>
      <c r="H61" s="405"/>
      <c r="I61" s="451"/>
      <c r="J61" s="414"/>
    </row>
    <row r="62" spans="1:10" s="296" customFormat="1">
      <c r="A62" s="435"/>
      <c r="B62" s="412"/>
      <c r="C62" s="413"/>
      <c r="D62" s="629"/>
      <c r="E62" s="630"/>
      <c r="F62" s="634"/>
      <c r="G62" s="634"/>
      <c r="H62" s="405"/>
      <c r="I62" s="451"/>
      <c r="J62" s="414"/>
    </row>
    <row r="63" spans="1:10" s="296" customFormat="1" ht="24">
      <c r="A63" s="435" t="str">
        <f>$B$10</f>
        <v>I.</v>
      </c>
      <c r="B63" s="900">
        <f>B57+1</f>
        <v>9</v>
      </c>
      <c r="C63" s="401" t="s">
        <v>1025</v>
      </c>
      <c r="D63" s="629" t="s">
        <v>188</v>
      </c>
      <c r="E63" s="630">
        <v>600</v>
      </c>
      <c r="F63" s="634"/>
      <c r="G63" s="634">
        <f>E63*F63</f>
        <v>0</v>
      </c>
      <c r="H63" s="405"/>
      <c r="I63" s="451"/>
      <c r="J63" s="414"/>
    </row>
    <row r="64" spans="1:10" s="296" customFormat="1">
      <c r="A64" s="435"/>
      <c r="B64" s="412"/>
      <c r="C64" s="424"/>
      <c r="D64" s="629"/>
      <c r="E64" s="630"/>
      <c r="F64" s="634"/>
      <c r="G64" s="634"/>
      <c r="H64" s="405"/>
      <c r="I64" s="451"/>
      <c r="J64" s="414"/>
    </row>
    <row r="65" spans="1:10" s="296" customFormat="1" ht="60">
      <c r="A65" s="435" t="str">
        <f>$B$10</f>
        <v>I.</v>
      </c>
      <c r="B65" s="900">
        <f>B63+1</f>
        <v>10</v>
      </c>
      <c r="C65" s="243" t="s">
        <v>1026</v>
      </c>
      <c r="D65" s="629"/>
      <c r="E65" s="638"/>
      <c r="F65" s="634"/>
      <c r="G65" s="634"/>
      <c r="H65" s="405"/>
      <c r="I65" s="451"/>
      <c r="J65" s="414"/>
    </row>
    <row r="66" spans="1:10" s="296" customFormat="1">
      <c r="A66" s="435"/>
      <c r="B66" s="412"/>
      <c r="C66" s="413" t="s">
        <v>1027</v>
      </c>
      <c r="D66" s="629" t="s">
        <v>186</v>
      </c>
      <c r="E66" s="630">
        <v>8</v>
      </c>
      <c r="F66" s="634"/>
      <c r="G66" s="634">
        <f>E66*F66</f>
        <v>0</v>
      </c>
      <c r="H66" s="405"/>
      <c r="I66" s="451"/>
      <c r="J66" s="414"/>
    </row>
    <row r="67" spans="1:10" s="296" customFormat="1">
      <c r="A67" s="435"/>
      <c r="B67" s="412"/>
      <c r="C67" s="413" t="s">
        <v>1028</v>
      </c>
      <c r="D67" s="629" t="s">
        <v>186</v>
      </c>
      <c r="E67" s="630">
        <v>430</v>
      </c>
      <c r="F67" s="634"/>
      <c r="G67" s="634">
        <f>E67*F67</f>
        <v>0</v>
      </c>
      <c r="H67" s="405"/>
      <c r="I67" s="451"/>
      <c r="J67" s="414"/>
    </row>
    <row r="68" spans="1:10" s="296" customFormat="1">
      <c r="A68" s="435"/>
      <c r="B68" s="412"/>
      <c r="C68" s="413" t="s">
        <v>1029</v>
      </c>
      <c r="D68" s="629" t="s">
        <v>186</v>
      </c>
      <c r="E68" s="630">
        <v>931</v>
      </c>
      <c r="F68" s="634"/>
      <c r="G68" s="634">
        <f>E68*F68</f>
        <v>0</v>
      </c>
      <c r="H68" s="405"/>
      <c r="I68" s="451"/>
      <c r="J68" s="414"/>
    </row>
    <row r="69" spans="1:10" s="296" customFormat="1">
      <c r="A69" s="435"/>
      <c r="B69" s="412"/>
      <c r="C69" s="413" t="s">
        <v>1030</v>
      </c>
      <c r="D69" s="629" t="s">
        <v>186</v>
      </c>
      <c r="E69" s="630">
        <v>924</v>
      </c>
      <c r="F69" s="634"/>
      <c r="G69" s="634">
        <f>E69*F69</f>
        <v>0</v>
      </c>
      <c r="H69" s="405"/>
      <c r="I69" s="451"/>
      <c r="J69" s="414"/>
    </row>
    <row r="70" spans="1:10" s="3" customFormat="1">
      <c r="A70" s="317"/>
      <c r="B70" s="293"/>
      <c r="C70" s="413"/>
      <c r="D70" s="613"/>
      <c r="E70" s="646"/>
      <c r="F70" s="604"/>
      <c r="G70" s="604"/>
      <c r="H70" s="314"/>
      <c r="I70" s="315"/>
      <c r="J70" s="283"/>
    </row>
    <row r="71" spans="1:10" s="296" customFormat="1" ht="36">
      <c r="A71" s="435" t="str">
        <f>$B$10</f>
        <v>I.</v>
      </c>
      <c r="B71" s="900">
        <f>B65+1</f>
        <v>11</v>
      </c>
      <c r="C71" s="413" t="s">
        <v>1031</v>
      </c>
      <c r="D71" s="629"/>
      <c r="E71" s="638"/>
      <c r="F71" s="634"/>
      <c r="G71" s="634"/>
      <c r="H71" s="405"/>
      <c r="I71" s="451"/>
      <c r="J71" s="414"/>
    </row>
    <row r="72" spans="1:10" s="296" customFormat="1">
      <c r="A72" s="435"/>
      <c r="B72" s="412"/>
      <c r="C72" s="413" t="s">
        <v>3821</v>
      </c>
      <c r="D72" s="629" t="s">
        <v>186</v>
      </c>
      <c r="E72" s="630">
        <v>3600</v>
      </c>
      <c r="F72" s="634"/>
      <c r="G72" s="634">
        <f>E72*F72</f>
        <v>0</v>
      </c>
      <c r="H72" s="405"/>
      <c r="I72" s="451"/>
      <c r="J72" s="414"/>
    </row>
    <row r="73" spans="1:10" s="296" customFormat="1">
      <c r="A73" s="435"/>
      <c r="B73" s="412"/>
      <c r="C73" s="413" t="s">
        <v>3822</v>
      </c>
      <c r="D73" s="629" t="s">
        <v>186</v>
      </c>
      <c r="E73" s="630">
        <v>5100</v>
      </c>
      <c r="F73" s="634"/>
      <c r="G73" s="634">
        <f>E73*F73</f>
        <v>0</v>
      </c>
      <c r="H73" s="405"/>
      <c r="I73" s="451"/>
      <c r="J73" s="414"/>
    </row>
    <row r="74" spans="1:10" s="296" customFormat="1">
      <c r="A74" s="435"/>
      <c r="B74" s="412"/>
      <c r="C74" s="413" t="s">
        <v>3823</v>
      </c>
      <c r="D74" s="629" t="s">
        <v>186</v>
      </c>
      <c r="E74" s="630">
        <v>2400</v>
      </c>
      <c r="F74" s="634"/>
      <c r="G74" s="634">
        <f>E74*F74</f>
        <v>0</v>
      </c>
      <c r="H74" s="405"/>
      <c r="I74" s="451"/>
      <c r="J74" s="414"/>
    </row>
    <row r="75" spans="1:10" s="3" customFormat="1">
      <c r="A75" s="317"/>
      <c r="B75" s="293"/>
      <c r="C75" s="413"/>
      <c r="D75" s="598"/>
      <c r="E75" s="647"/>
      <c r="F75" s="598"/>
      <c r="G75" s="598"/>
      <c r="H75" s="314"/>
      <c r="I75" s="315"/>
      <c r="J75" s="283"/>
    </row>
    <row r="76" spans="1:10" s="296" customFormat="1" ht="36">
      <c r="A76" s="435" t="str">
        <f>$B$10</f>
        <v>I.</v>
      </c>
      <c r="B76" s="900">
        <f>B71+1</f>
        <v>12</v>
      </c>
      <c r="C76" s="413" t="s">
        <v>1032</v>
      </c>
      <c r="D76" s="629"/>
      <c r="E76" s="630"/>
      <c r="F76" s="634"/>
      <c r="G76" s="634"/>
      <c r="H76" s="405"/>
      <c r="I76" s="451"/>
      <c r="J76" s="414"/>
    </row>
    <row r="77" spans="1:10" s="296" customFormat="1">
      <c r="A77" s="435"/>
      <c r="B77" s="412"/>
      <c r="C77" s="413" t="s">
        <v>3821</v>
      </c>
      <c r="D77" s="629" t="s">
        <v>186</v>
      </c>
      <c r="E77" s="630">
        <v>1800</v>
      </c>
      <c r="F77" s="634"/>
      <c r="G77" s="634">
        <f>E77*F77</f>
        <v>0</v>
      </c>
      <c r="H77" s="405"/>
      <c r="I77" s="451"/>
      <c r="J77" s="414"/>
    </row>
    <row r="78" spans="1:10" s="296" customFormat="1">
      <c r="A78" s="435"/>
      <c r="B78" s="412"/>
      <c r="C78" s="413" t="s">
        <v>3822</v>
      </c>
      <c r="D78" s="629" t="s">
        <v>186</v>
      </c>
      <c r="E78" s="630">
        <v>1360</v>
      </c>
      <c r="F78" s="634"/>
      <c r="G78" s="634">
        <f>E78*F78</f>
        <v>0</v>
      </c>
      <c r="H78" s="405"/>
      <c r="I78" s="451"/>
      <c r="J78" s="414"/>
    </row>
    <row r="79" spans="1:10" s="296" customFormat="1">
      <c r="A79" s="435"/>
      <c r="B79" s="412"/>
      <c r="C79" s="413" t="s">
        <v>3824</v>
      </c>
      <c r="D79" s="629" t="s">
        <v>186</v>
      </c>
      <c r="E79" s="630">
        <v>1300</v>
      </c>
      <c r="F79" s="634"/>
      <c r="G79" s="634">
        <f>E79*F79</f>
        <v>0</v>
      </c>
      <c r="H79" s="405"/>
      <c r="I79" s="451"/>
      <c r="J79" s="414"/>
    </row>
    <row r="80" spans="1:10" s="3" customFormat="1">
      <c r="A80" s="317"/>
      <c r="B80" s="293"/>
      <c r="C80" s="413"/>
      <c r="D80" s="598"/>
      <c r="E80" s="647"/>
      <c r="F80" s="598"/>
      <c r="G80" s="598"/>
      <c r="H80" s="314"/>
      <c r="I80" s="315"/>
      <c r="J80" s="283"/>
    </row>
    <row r="81" spans="1:10" s="296" customFormat="1" ht="36">
      <c r="A81" s="435" t="str">
        <f>$B$10</f>
        <v>I.</v>
      </c>
      <c r="B81" s="900">
        <f>B76+1</f>
        <v>13</v>
      </c>
      <c r="C81" s="413" t="s">
        <v>1033</v>
      </c>
      <c r="D81" s="629"/>
      <c r="E81" s="638"/>
      <c r="F81" s="634"/>
      <c r="G81" s="634"/>
      <c r="H81" s="405"/>
      <c r="I81" s="451"/>
      <c r="J81" s="414"/>
    </row>
    <row r="82" spans="1:10" s="296" customFormat="1">
      <c r="A82" s="435"/>
      <c r="B82" s="412"/>
      <c r="C82" s="413" t="s">
        <v>3821</v>
      </c>
      <c r="D82" s="629" t="s">
        <v>186</v>
      </c>
      <c r="E82" s="630">
        <v>7500</v>
      </c>
      <c r="F82" s="634"/>
      <c r="G82" s="634">
        <f>E82*F82</f>
        <v>0</v>
      </c>
      <c r="H82" s="405"/>
      <c r="I82" s="451"/>
      <c r="J82" s="414"/>
    </row>
    <row r="83" spans="1:10" s="296" customFormat="1">
      <c r="A83" s="435"/>
      <c r="B83" s="412"/>
      <c r="C83" s="413" t="s">
        <v>3825</v>
      </c>
      <c r="D83" s="629" t="s">
        <v>186</v>
      </c>
      <c r="E83" s="630">
        <v>6300</v>
      </c>
      <c r="F83" s="634"/>
      <c r="G83" s="634">
        <f>E83*F83</f>
        <v>0</v>
      </c>
      <c r="H83" s="405"/>
      <c r="I83" s="451"/>
      <c r="J83" s="414"/>
    </row>
    <row r="84" spans="1:10" s="3" customFormat="1">
      <c r="A84" s="317"/>
      <c r="B84" s="293"/>
      <c r="C84" s="413"/>
      <c r="D84" s="613"/>
      <c r="E84" s="646"/>
      <c r="F84" s="604"/>
      <c r="G84" s="604"/>
      <c r="H84" s="314"/>
      <c r="I84" s="315"/>
      <c r="J84" s="283"/>
    </row>
    <row r="85" spans="1:10" s="296" customFormat="1" ht="24">
      <c r="A85" s="435" t="str">
        <f>$B$10</f>
        <v>I.</v>
      </c>
      <c r="B85" s="900">
        <f>B81+1</f>
        <v>14</v>
      </c>
      <c r="C85" s="413" t="s">
        <v>1034</v>
      </c>
      <c r="D85" s="629"/>
      <c r="E85" s="638"/>
      <c r="F85" s="634"/>
      <c r="G85" s="634"/>
      <c r="H85" s="405"/>
      <c r="I85" s="451"/>
      <c r="J85" s="414"/>
    </row>
    <row r="86" spans="1:10" s="296" customFormat="1">
      <c r="A86" s="435"/>
      <c r="B86" s="412"/>
      <c r="C86" s="413" t="s">
        <v>3821</v>
      </c>
      <c r="D86" s="629" t="s">
        <v>186</v>
      </c>
      <c r="E86" s="630">
        <v>360</v>
      </c>
      <c r="F86" s="634"/>
      <c r="G86" s="634">
        <f>E86*F86</f>
        <v>0</v>
      </c>
      <c r="H86" s="405"/>
      <c r="I86" s="451"/>
      <c r="J86" s="414"/>
    </row>
    <row r="87" spans="1:10" s="296" customFormat="1">
      <c r="A87" s="435"/>
      <c r="B87" s="412"/>
      <c r="C87" s="413" t="s">
        <v>3826</v>
      </c>
      <c r="D87" s="629" t="s">
        <v>186</v>
      </c>
      <c r="E87" s="630">
        <v>750</v>
      </c>
      <c r="F87" s="634"/>
      <c r="G87" s="634">
        <f>E87*F87</f>
        <v>0</v>
      </c>
      <c r="H87" s="405"/>
      <c r="I87" s="451"/>
      <c r="J87" s="414"/>
    </row>
    <row r="88" spans="1:10" s="296" customFormat="1">
      <c r="A88" s="435"/>
      <c r="B88" s="412"/>
      <c r="C88" s="413" t="s">
        <v>3824</v>
      </c>
      <c r="D88" s="629" t="s">
        <v>186</v>
      </c>
      <c r="E88" s="630">
        <v>450</v>
      </c>
      <c r="F88" s="634"/>
      <c r="G88" s="634">
        <f>E88*F88</f>
        <v>0</v>
      </c>
      <c r="H88" s="405"/>
      <c r="I88" s="451"/>
      <c r="J88" s="414"/>
    </row>
    <row r="89" spans="1:10" s="3" customFormat="1">
      <c r="A89" s="317"/>
      <c r="B89" s="293"/>
      <c r="C89" s="413"/>
      <c r="D89" s="613"/>
      <c r="E89" s="646"/>
      <c r="F89" s="604"/>
      <c r="G89" s="604"/>
      <c r="H89" s="314"/>
      <c r="I89" s="315"/>
      <c r="J89" s="283"/>
    </row>
    <row r="90" spans="1:10" s="296" customFormat="1" ht="24">
      <c r="A90" s="435" t="str">
        <f>$B$10</f>
        <v>I.</v>
      </c>
      <c r="B90" s="900">
        <f>B85+1</f>
        <v>15</v>
      </c>
      <c r="C90" s="413" t="s">
        <v>1035</v>
      </c>
      <c r="D90" s="629"/>
      <c r="E90" s="638"/>
      <c r="F90" s="634"/>
      <c r="G90" s="634"/>
      <c r="H90" s="405"/>
      <c r="I90" s="451"/>
      <c r="J90" s="414"/>
    </row>
    <row r="91" spans="1:10" s="296" customFormat="1">
      <c r="A91" s="435"/>
      <c r="B91" s="412"/>
      <c r="C91" s="413" t="s">
        <v>3360</v>
      </c>
      <c r="D91" s="629" t="s">
        <v>186</v>
      </c>
      <c r="E91" s="630">
        <v>150</v>
      </c>
      <c r="F91" s="634"/>
      <c r="G91" s="634">
        <f>E91*F91</f>
        <v>0</v>
      </c>
      <c r="H91" s="405"/>
      <c r="I91" s="451"/>
      <c r="J91" s="414"/>
    </row>
    <row r="92" spans="1:10" s="296" customFormat="1">
      <c r="A92" s="435"/>
      <c r="B92" s="412"/>
      <c r="C92" s="413" t="s">
        <v>3361</v>
      </c>
      <c r="D92" s="629" t="s">
        <v>186</v>
      </c>
      <c r="E92" s="630">
        <v>120</v>
      </c>
      <c r="F92" s="634"/>
      <c r="G92" s="634">
        <f>E92*F92</f>
        <v>0</v>
      </c>
      <c r="H92" s="405"/>
      <c r="I92" s="451"/>
      <c r="J92" s="414"/>
    </row>
    <row r="93" spans="1:10" s="296" customFormat="1">
      <c r="A93" s="435"/>
      <c r="B93" s="412"/>
      <c r="C93" s="413"/>
      <c r="D93" s="648"/>
      <c r="E93" s="646"/>
      <c r="F93" s="634"/>
      <c r="G93" s="634"/>
      <c r="H93" s="405"/>
      <c r="I93" s="451"/>
      <c r="J93" s="414"/>
    </row>
    <row r="94" spans="1:10" s="296" customFormat="1" ht="48">
      <c r="A94" s="435" t="str">
        <f>$B$10</f>
        <v>I.</v>
      </c>
      <c r="B94" s="900">
        <f>B90+1</f>
        <v>16</v>
      </c>
      <c r="C94" s="401" t="s">
        <v>1036</v>
      </c>
      <c r="D94" s="629" t="s">
        <v>186</v>
      </c>
      <c r="E94" s="630">
        <v>61</v>
      </c>
      <c r="F94" s="634"/>
      <c r="G94" s="634">
        <f>E94*F94</f>
        <v>0</v>
      </c>
      <c r="H94" s="405"/>
      <c r="I94" s="451"/>
      <c r="J94" s="414"/>
    </row>
    <row r="95" spans="1:10" s="296" customFormat="1">
      <c r="A95" s="435"/>
      <c r="B95" s="412"/>
      <c r="C95" s="413"/>
      <c r="D95" s="648"/>
      <c r="E95" s="649"/>
      <c r="F95" s="634"/>
      <c r="G95" s="634"/>
      <c r="H95" s="405"/>
      <c r="I95" s="451"/>
      <c r="J95" s="414"/>
    </row>
    <row r="96" spans="1:10" s="296" customFormat="1" ht="24">
      <c r="A96" s="435" t="str">
        <f>$B$10</f>
        <v>I.</v>
      </c>
      <c r="B96" s="900">
        <f>B94+1</f>
        <v>17</v>
      </c>
      <c r="C96" s="401" t="s">
        <v>1037</v>
      </c>
      <c r="D96" s="629" t="s">
        <v>188</v>
      </c>
      <c r="E96" s="630">
        <v>5</v>
      </c>
      <c r="F96" s="634"/>
      <c r="G96" s="634">
        <f>E96*F96</f>
        <v>0</v>
      </c>
      <c r="H96" s="405"/>
      <c r="I96" s="451"/>
      <c r="J96" s="414"/>
    </row>
    <row r="97" spans="1:10" s="296" customFormat="1">
      <c r="A97" s="435"/>
      <c r="B97" s="412"/>
      <c r="C97" s="401"/>
      <c r="D97" s="648"/>
      <c r="E97" s="646"/>
      <c r="F97" s="634"/>
      <c r="G97" s="634"/>
      <c r="H97" s="405"/>
      <c r="I97" s="451"/>
      <c r="J97" s="414"/>
    </row>
    <row r="98" spans="1:10" s="296" customFormat="1" ht="24">
      <c r="A98" s="435" t="str">
        <f>$B$10</f>
        <v>I.</v>
      </c>
      <c r="B98" s="900">
        <f>B96+1</f>
        <v>18</v>
      </c>
      <c r="C98" s="401" t="s">
        <v>1038</v>
      </c>
      <c r="D98" s="629" t="s">
        <v>125</v>
      </c>
      <c r="E98" s="603">
        <v>500</v>
      </c>
      <c r="F98" s="634"/>
      <c r="G98" s="634">
        <f>E98*F98</f>
        <v>0</v>
      </c>
      <c r="H98" s="405"/>
      <c r="I98" s="451"/>
      <c r="J98" s="414"/>
    </row>
    <row r="99" spans="1:10" s="3" customFormat="1">
      <c r="A99" s="317"/>
      <c r="B99" s="293"/>
      <c r="C99" s="401"/>
      <c r="D99" s="605"/>
      <c r="E99" s="643"/>
      <c r="F99" s="604"/>
      <c r="G99" s="604"/>
      <c r="H99" s="314"/>
      <c r="I99" s="315"/>
      <c r="J99" s="283"/>
    </row>
    <row r="100" spans="1:10" s="3" customFormat="1" ht="48">
      <c r="A100" s="317" t="str">
        <f>$B$10</f>
        <v>I.</v>
      </c>
      <c r="B100" s="284">
        <f>COUNT($A$11:B98)+1</f>
        <v>19</v>
      </c>
      <c r="C100" s="401" t="s">
        <v>1039</v>
      </c>
      <c r="D100" s="629"/>
      <c r="E100" s="643"/>
      <c r="F100" s="604"/>
      <c r="G100" s="604"/>
      <c r="H100" s="314"/>
      <c r="I100" s="315"/>
      <c r="J100" s="283"/>
    </row>
    <row r="101" spans="1:10" s="3" customFormat="1">
      <c r="A101" s="317"/>
      <c r="B101" s="293"/>
      <c r="C101" s="413" t="s">
        <v>1040</v>
      </c>
      <c r="D101" s="629" t="s">
        <v>188</v>
      </c>
      <c r="E101" s="603">
        <v>88</v>
      </c>
      <c r="F101" s="604"/>
      <c r="G101" s="604">
        <f>E101*F101</f>
        <v>0</v>
      </c>
      <c r="H101" s="314"/>
      <c r="I101" s="315"/>
      <c r="J101" s="283"/>
    </row>
    <row r="102" spans="1:10" s="3" customFormat="1">
      <c r="A102" s="317"/>
      <c r="B102" s="293"/>
      <c r="C102" s="413" t="s">
        <v>1041</v>
      </c>
      <c r="D102" s="629" t="s">
        <v>188</v>
      </c>
      <c r="E102" s="630">
        <v>570</v>
      </c>
      <c r="F102" s="604"/>
      <c r="G102" s="604">
        <f>E102*F102</f>
        <v>0</v>
      </c>
      <c r="H102" s="314"/>
      <c r="I102" s="315"/>
      <c r="J102" s="283"/>
    </row>
    <row r="103" spans="1:10" s="3" customFormat="1">
      <c r="A103" s="317"/>
      <c r="B103" s="293"/>
      <c r="C103" s="413" t="s">
        <v>1042</v>
      </c>
      <c r="D103" s="629" t="s">
        <v>188</v>
      </c>
      <c r="E103" s="630">
        <v>16</v>
      </c>
      <c r="F103" s="604"/>
      <c r="G103" s="604">
        <f>E103*F103</f>
        <v>0</v>
      </c>
      <c r="H103" s="314"/>
      <c r="I103" s="315"/>
      <c r="J103" s="283"/>
    </row>
    <row r="104" spans="1:10" s="3" customFormat="1">
      <c r="A104" s="317"/>
      <c r="B104" s="293"/>
      <c r="C104" s="413" t="s">
        <v>1043</v>
      </c>
      <c r="D104" s="629" t="s">
        <v>188</v>
      </c>
      <c r="E104" s="603">
        <v>979</v>
      </c>
      <c r="F104" s="604"/>
      <c r="G104" s="604">
        <f>E104*F104</f>
        <v>0</v>
      </c>
      <c r="H104" s="314"/>
      <c r="I104" s="315"/>
      <c r="J104" s="283"/>
    </row>
    <row r="105" spans="1:10" s="3" customFormat="1">
      <c r="A105" s="317"/>
      <c r="B105" s="293"/>
      <c r="C105" s="401"/>
      <c r="D105" s="605"/>
      <c r="E105" s="643"/>
      <c r="F105" s="604"/>
      <c r="G105" s="604"/>
      <c r="H105" s="314"/>
      <c r="I105" s="315"/>
      <c r="J105" s="283"/>
    </row>
    <row r="106" spans="1:10" s="3" customFormat="1" ht="36">
      <c r="A106" s="317" t="str">
        <f>$B$10</f>
        <v>I.</v>
      </c>
      <c r="B106" s="293">
        <f>COUNT($A$11:B104)+1</f>
        <v>20</v>
      </c>
      <c r="C106" s="401" t="s">
        <v>1044</v>
      </c>
      <c r="D106" s="629"/>
      <c r="E106" s="643"/>
      <c r="F106" s="604"/>
      <c r="G106" s="604"/>
      <c r="H106" s="314"/>
      <c r="I106" s="315"/>
      <c r="J106" s="283"/>
    </row>
    <row r="107" spans="1:10" s="3" customFormat="1">
      <c r="A107" s="317"/>
      <c r="B107" s="293"/>
      <c r="C107" s="413" t="s">
        <v>1041</v>
      </c>
      <c r="D107" s="629" t="s">
        <v>188</v>
      </c>
      <c r="E107" s="630">
        <v>15</v>
      </c>
      <c r="F107" s="604"/>
      <c r="G107" s="604">
        <f>E107*F107</f>
        <v>0</v>
      </c>
      <c r="H107" s="314"/>
      <c r="I107" s="315"/>
      <c r="J107" s="283"/>
    </row>
    <row r="108" spans="1:10" s="3" customFormat="1">
      <c r="A108" s="317"/>
      <c r="B108" s="293"/>
      <c r="C108" s="413" t="s">
        <v>1043</v>
      </c>
      <c r="D108" s="629" t="s">
        <v>188</v>
      </c>
      <c r="E108" s="603">
        <v>6</v>
      </c>
      <c r="F108" s="604"/>
      <c r="G108" s="604">
        <f>E108*F108</f>
        <v>0</v>
      </c>
      <c r="H108" s="314"/>
      <c r="I108" s="315"/>
      <c r="J108" s="283"/>
    </row>
    <row r="109" spans="1:10" s="3" customFormat="1">
      <c r="A109" s="317"/>
      <c r="B109" s="293"/>
      <c r="C109" s="424"/>
      <c r="D109" s="629"/>
      <c r="E109" s="643"/>
      <c r="F109" s="604"/>
      <c r="G109" s="604"/>
      <c r="H109" s="314"/>
      <c r="I109" s="315"/>
      <c r="J109" s="283"/>
    </row>
    <row r="110" spans="1:10" s="3" customFormat="1" ht="24">
      <c r="A110" s="317" t="str">
        <f>$B$10</f>
        <v>I.</v>
      </c>
      <c r="B110" s="293">
        <f>COUNT($A$11:B109)+1</f>
        <v>21</v>
      </c>
      <c r="C110" s="413" t="s">
        <v>1045</v>
      </c>
      <c r="D110" s="629" t="s">
        <v>188</v>
      </c>
      <c r="E110" s="603">
        <v>129</v>
      </c>
      <c r="F110" s="604"/>
      <c r="G110" s="604">
        <f>E110*F110</f>
        <v>0</v>
      </c>
      <c r="H110" s="314"/>
      <c r="I110" s="315"/>
      <c r="J110" s="283"/>
    </row>
    <row r="111" spans="1:10" s="3" customFormat="1">
      <c r="A111" s="435"/>
      <c r="B111" s="412"/>
      <c r="C111" s="413"/>
      <c r="D111" s="648"/>
      <c r="E111" s="649"/>
      <c r="F111" s="634"/>
      <c r="G111" s="634"/>
      <c r="H111" s="314"/>
      <c r="I111" s="315"/>
      <c r="J111" s="283"/>
    </row>
    <row r="112" spans="1:10" s="3" customFormat="1" ht="24">
      <c r="A112" s="317" t="str">
        <f>$B$10</f>
        <v>I.</v>
      </c>
      <c r="B112" s="284">
        <f>COUNT($A$11:B111)+1</f>
        <v>22</v>
      </c>
      <c r="C112" s="413" t="s">
        <v>1046</v>
      </c>
      <c r="D112" s="629"/>
      <c r="E112" s="643"/>
      <c r="F112" s="604"/>
      <c r="G112" s="604"/>
      <c r="H112" s="314"/>
      <c r="I112" s="315"/>
      <c r="J112" s="283"/>
    </row>
    <row r="113" spans="1:10" s="3" customFormat="1">
      <c r="A113" s="317"/>
      <c r="B113" s="293"/>
      <c r="C113" s="413" t="s">
        <v>1047</v>
      </c>
      <c r="D113" s="629" t="s">
        <v>188</v>
      </c>
      <c r="E113" s="603">
        <v>2</v>
      </c>
      <c r="F113" s="604"/>
      <c r="G113" s="604">
        <f>E113*F113</f>
        <v>0</v>
      </c>
      <c r="H113" s="314"/>
      <c r="I113" s="315"/>
      <c r="J113" s="283"/>
    </row>
    <row r="114" spans="1:10" s="3" customFormat="1">
      <c r="A114" s="317"/>
      <c r="B114" s="293"/>
      <c r="C114" s="413" t="s">
        <v>1048</v>
      </c>
      <c r="D114" s="629" t="s">
        <v>188</v>
      </c>
      <c r="E114" s="630">
        <v>144</v>
      </c>
      <c r="F114" s="634"/>
      <c r="G114" s="604">
        <f>E114*F114</f>
        <v>0</v>
      </c>
      <c r="H114" s="314"/>
      <c r="I114" s="315"/>
      <c r="J114" s="283"/>
    </row>
    <row r="115" spans="1:10" s="3" customFormat="1">
      <c r="A115" s="317"/>
      <c r="B115" s="293"/>
      <c r="C115" s="424"/>
      <c r="D115" s="613"/>
      <c r="E115" s="645"/>
      <c r="F115" s="604"/>
      <c r="G115" s="604"/>
      <c r="H115" s="314"/>
      <c r="I115" s="315"/>
      <c r="J115" s="283"/>
    </row>
    <row r="116" spans="1:10" s="3" customFormat="1" ht="48">
      <c r="A116" s="317" t="str">
        <f>$B$10</f>
        <v>I.</v>
      </c>
      <c r="B116" s="284">
        <f>COUNT($A$11:B112)+1</f>
        <v>23</v>
      </c>
      <c r="C116" s="413" t="s">
        <v>1049</v>
      </c>
      <c r="D116" s="629"/>
      <c r="E116" s="603"/>
      <c r="F116" s="604"/>
      <c r="G116" s="604"/>
      <c r="H116" s="314"/>
      <c r="I116" s="315"/>
      <c r="J116" s="283"/>
    </row>
    <row r="117" spans="1:10" s="3" customFormat="1">
      <c r="A117" s="317"/>
      <c r="B117" s="293"/>
      <c r="C117" s="413" t="s">
        <v>1050</v>
      </c>
      <c r="D117" s="629" t="s">
        <v>188</v>
      </c>
      <c r="E117" s="603">
        <v>89</v>
      </c>
      <c r="F117" s="604"/>
      <c r="G117" s="634">
        <f>E117*F117</f>
        <v>0</v>
      </c>
      <c r="H117" s="314"/>
      <c r="I117" s="315"/>
      <c r="J117" s="283"/>
    </row>
    <row r="118" spans="1:10" s="3" customFormat="1">
      <c r="A118" s="317"/>
      <c r="B118" s="293"/>
      <c r="C118" s="446"/>
      <c r="D118" s="605"/>
      <c r="E118" s="643"/>
      <c r="F118" s="604"/>
      <c r="G118" s="604"/>
      <c r="H118" s="314"/>
      <c r="I118" s="315"/>
      <c r="J118" s="283"/>
    </row>
    <row r="119" spans="1:10" s="3" customFormat="1" ht="48">
      <c r="A119" s="317" t="str">
        <f>$B$10</f>
        <v>I.</v>
      </c>
      <c r="B119" s="293">
        <f>COUNT($A$11:B117)+1</f>
        <v>24</v>
      </c>
      <c r="C119" s="413" t="s">
        <v>1051</v>
      </c>
      <c r="D119" s="629" t="s">
        <v>188</v>
      </c>
      <c r="E119" s="630">
        <v>1800</v>
      </c>
      <c r="F119" s="604"/>
      <c r="G119" s="634">
        <f>E119*F119</f>
        <v>0</v>
      </c>
      <c r="H119" s="314"/>
      <c r="I119" s="315"/>
      <c r="J119" s="283"/>
    </row>
    <row r="120" spans="1:10" s="3" customFormat="1">
      <c r="A120" s="317"/>
      <c r="B120" s="293"/>
      <c r="C120" s="413"/>
      <c r="D120" s="629"/>
      <c r="E120" s="630"/>
      <c r="F120" s="604"/>
      <c r="G120" s="604"/>
      <c r="H120" s="314"/>
      <c r="I120" s="315"/>
      <c r="J120" s="283"/>
    </row>
    <row r="121" spans="1:10" s="3" customFormat="1" ht="48">
      <c r="A121" s="317" t="str">
        <f>$B$10</f>
        <v>I.</v>
      </c>
      <c r="B121" s="293">
        <f>COUNT($A$11:B119)+1</f>
        <v>25</v>
      </c>
      <c r="C121" s="413" t="s">
        <v>1052</v>
      </c>
      <c r="D121" s="629" t="s">
        <v>188</v>
      </c>
      <c r="E121" s="630">
        <v>26</v>
      </c>
      <c r="F121" s="604"/>
      <c r="G121" s="634">
        <f>E121*F121</f>
        <v>0</v>
      </c>
      <c r="H121" s="314"/>
      <c r="I121" s="315"/>
      <c r="J121" s="283"/>
    </row>
    <row r="122" spans="1:10" s="3" customFormat="1">
      <c r="A122" s="317"/>
      <c r="B122" s="293"/>
      <c r="C122" s="413"/>
      <c r="D122" s="629"/>
      <c r="E122" s="630"/>
      <c r="F122" s="604"/>
      <c r="G122" s="604"/>
      <c r="H122" s="314"/>
      <c r="I122" s="315"/>
      <c r="J122" s="283"/>
    </row>
    <row r="123" spans="1:10" s="3" customFormat="1" ht="36">
      <c r="A123" s="317" t="str">
        <f>$B$10</f>
        <v>I.</v>
      </c>
      <c r="B123" s="293">
        <f>COUNT($A$11:B122)+1</f>
        <v>26</v>
      </c>
      <c r="C123" s="413" t="s">
        <v>1053</v>
      </c>
      <c r="D123" s="629" t="s">
        <v>188</v>
      </c>
      <c r="E123" s="603">
        <v>24</v>
      </c>
      <c r="F123" s="604"/>
      <c r="G123" s="634">
        <f>E123*F123</f>
        <v>0</v>
      </c>
      <c r="H123" s="314"/>
      <c r="I123" s="315"/>
      <c r="J123" s="283"/>
    </row>
    <row r="124" spans="1:10" s="3" customFormat="1">
      <c r="A124" s="317"/>
      <c r="B124" s="293"/>
      <c r="C124" s="424"/>
      <c r="D124" s="613"/>
      <c r="E124" s="646"/>
      <c r="F124" s="604"/>
      <c r="G124" s="604"/>
      <c r="H124" s="314"/>
      <c r="I124" s="315"/>
      <c r="J124" s="283"/>
    </row>
    <row r="125" spans="1:10" s="296" customFormat="1" ht="36">
      <c r="A125" s="435" t="str">
        <f>$B$10</f>
        <v>I.</v>
      </c>
      <c r="B125" s="412">
        <f>COUNT($A$11:B124)+1</f>
        <v>27</v>
      </c>
      <c r="C125" s="401" t="s">
        <v>1054</v>
      </c>
      <c r="D125" s="629" t="s">
        <v>188</v>
      </c>
      <c r="E125" s="630">
        <v>4</v>
      </c>
      <c r="F125" s="634"/>
      <c r="G125" s="634">
        <f>E125*F125</f>
        <v>0</v>
      </c>
      <c r="H125" s="405"/>
      <c r="I125" s="451"/>
      <c r="J125" s="414"/>
    </row>
    <row r="126" spans="1:10" s="3" customFormat="1">
      <c r="A126" s="317"/>
      <c r="B126" s="293"/>
      <c r="C126" s="413"/>
      <c r="D126" s="629"/>
      <c r="E126" s="630"/>
      <c r="F126" s="604"/>
      <c r="G126" s="604"/>
      <c r="H126" s="314"/>
      <c r="I126" s="315"/>
      <c r="J126" s="283"/>
    </row>
    <row r="127" spans="1:10" s="3" customFormat="1" ht="48">
      <c r="A127" s="317" t="str">
        <f>$B$10</f>
        <v>I.</v>
      </c>
      <c r="B127" s="293">
        <f>COUNT($A$11:B126)+1</f>
        <v>28</v>
      </c>
      <c r="C127" s="413" t="s">
        <v>1055</v>
      </c>
      <c r="D127" s="629" t="s">
        <v>188</v>
      </c>
      <c r="E127" s="603">
        <v>13</v>
      </c>
      <c r="F127" s="604"/>
      <c r="G127" s="634">
        <f>E127*F127</f>
        <v>0</v>
      </c>
      <c r="H127" s="314"/>
      <c r="I127" s="315"/>
      <c r="J127" s="283"/>
    </row>
    <row r="128" spans="1:10" s="3" customFormat="1">
      <c r="A128" s="317"/>
      <c r="B128" s="293"/>
      <c r="C128" s="413"/>
      <c r="D128" s="629"/>
      <c r="E128" s="630"/>
      <c r="F128" s="604"/>
      <c r="G128" s="604"/>
      <c r="H128" s="314"/>
      <c r="I128" s="315"/>
      <c r="J128" s="283"/>
    </row>
    <row r="129" spans="1:10" s="3" customFormat="1" ht="36">
      <c r="A129" s="317" t="str">
        <f>$B$10</f>
        <v>I.</v>
      </c>
      <c r="B129" s="293">
        <f>COUNT($A$11:B128)+1</f>
        <v>29</v>
      </c>
      <c r="C129" s="413" t="s">
        <v>1056</v>
      </c>
      <c r="D129" s="629" t="s">
        <v>188</v>
      </c>
      <c r="E129" s="603">
        <v>1</v>
      </c>
      <c r="F129" s="604"/>
      <c r="G129" s="634">
        <f>E129*F129</f>
        <v>0</v>
      </c>
      <c r="H129" s="314"/>
      <c r="I129" s="315"/>
      <c r="J129" s="283"/>
    </row>
    <row r="130" spans="1:10" s="3" customFormat="1">
      <c r="A130" s="317"/>
      <c r="B130" s="293"/>
      <c r="C130" s="413"/>
      <c r="D130" s="629"/>
      <c r="E130" s="630"/>
      <c r="F130" s="604"/>
      <c r="G130" s="604"/>
      <c r="H130" s="314"/>
      <c r="I130" s="315"/>
      <c r="J130" s="283"/>
    </row>
    <row r="131" spans="1:10" s="3" customFormat="1">
      <c r="A131" s="317" t="str">
        <f>$B$10</f>
        <v>I.</v>
      </c>
      <c r="B131" s="293">
        <f>COUNT($A$11:B130)+1</f>
        <v>30</v>
      </c>
      <c r="C131" s="413" t="s">
        <v>1057</v>
      </c>
      <c r="D131" s="629" t="s">
        <v>188</v>
      </c>
      <c r="E131" s="603">
        <v>1</v>
      </c>
      <c r="F131" s="604"/>
      <c r="G131" s="634">
        <f>E131*F131</f>
        <v>0</v>
      </c>
      <c r="H131" s="314"/>
      <c r="I131" s="315"/>
      <c r="J131" s="283"/>
    </row>
    <row r="132" spans="1:10" s="3" customFormat="1">
      <c r="A132" s="317"/>
      <c r="B132" s="293"/>
      <c r="C132" s="424"/>
      <c r="D132" s="613"/>
      <c r="E132" s="645"/>
      <c r="F132" s="604"/>
      <c r="G132" s="604"/>
      <c r="H132" s="314"/>
      <c r="I132" s="315"/>
      <c r="J132" s="283"/>
    </row>
    <row r="133" spans="1:10" s="3" customFormat="1" ht="36">
      <c r="A133" s="317" t="str">
        <f>$B$10</f>
        <v>I.</v>
      </c>
      <c r="B133" s="293">
        <f>COUNT($A$11:B132)+1</f>
        <v>31</v>
      </c>
      <c r="C133" s="294" t="s">
        <v>1058</v>
      </c>
      <c r="D133" s="605" t="s">
        <v>188</v>
      </c>
      <c r="E133" s="603">
        <v>212</v>
      </c>
      <c r="F133" s="604"/>
      <c r="G133" s="634">
        <f>E133*F133</f>
        <v>0</v>
      </c>
      <c r="H133" s="314"/>
      <c r="I133" s="315"/>
      <c r="J133" s="283"/>
    </row>
    <row r="134" spans="1:10" s="3" customFormat="1">
      <c r="A134" s="317"/>
      <c r="B134" s="293"/>
      <c r="C134" s="424"/>
      <c r="D134" s="613"/>
      <c r="E134" s="645"/>
      <c r="F134" s="604"/>
      <c r="G134" s="604"/>
      <c r="H134" s="314"/>
      <c r="I134" s="315"/>
      <c r="J134" s="283"/>
    </row>
    <row r="135" spans="1:10" s="3" customFormat="1" ht="36">
      <c r="A135" s="317" t="str">
        <f>$B$10</f>
        <v>I.</v>
      </c>
      <c r="B135" s="293">
        <f>COUNT($A$11:B134)+1</f>
        <v>32</v>
      </c>
      <c r="C135" s="294" t="s">
        <v>1059</v>
      </c>
      <c r="D135" s="605" t="s">
        <v>188</v>
      </c>
      <c r="E135" s="603">
        <v>113</v>
      </c>
      <c r="F135" s="604"/>
      <c r="G135" s="634">
        <f>E135*F135</f>
        <v>0</v>
      </c>
      <c r="H135" s="314"/>
      <c r="I135" s="315"/>
      <c r="J135" s="283"/>
    </row>
    <row r="136" spans="1:10" s="3" customFormat="1">
      <c r="A136" s="317"/>
      <c r="B136" s="293"/>
      <c r="C136" s="424"/>
      <c r="D136" s="613"/>
      <c r="E136" s="645"/>
      <c r="F136" s="604"/>
      <c r="G136" s="604"/>
      <c r="H136" s="314"/>
      <c r="I136" s="315"/>
      <c r="J136" s="283"/>
    </row>
    <row r="137" spans="1:10" s="3" customFormat="1" ht="36">
      <c r="A137" s="317" t="str">
        <f>$B$10</f>
        <v>I.</v>
      </c>
      <c r="B137" s="293">
        <f>COUNT($A$11:B136)+1</f>
        <v>33</v>
      </c>
      <c r="C137" s="294" t="s">
        <v>1060</v>
      </c>
      <c r="D137" s="605" t="s">
        <v>188</v>
      </c>
      <c r="E137" s="603">
        <v>120</v>
      </c>
      <c r="F137" s="604"/>
      <c r="G137" s="634">
        <f>E137*F137</f>
        <v>0</v>
      </c>
      <c r="H137" s="314"/>
      <c r="I137" s="315"/>
      <c r="J137" s="283"/>
    </row>
    <row r="138" spans="1:10" s="3" customFormat="1">
      <c r="A138" s="317"/>
      <c r="B138" s="293"/>
      <c r="C138" s="424"/>
      <c r="D138" s="613"/>
      <c r="E138" s="645"/>
      <c r="F138" s="604"/>
      <c r="G138" s="604"/>
      <c r="H138" s="314"/>
      <c r="I138" s="315"/>
      <c r="J138" s="283"/>
    </row>
    <row r="139" spans="1:10" s="3" customFormat="1" ht="36">
      <c r="A139" s="317" t="str">
        <f>$B$10</f>
        <v>I.</v>
      </c>
      <c r="B139" s="293">
        <f>COUNT($A$11:B138)+1</f>
        <v>34</v>
      </c>
      <c r="C139" s="294" t="s">
        <v>1061</v>
      </c>
      <c r="D139" s="605" t="s">
        <v>188</v>
      </c>
      <c r="E139" s="603">
        <v>713</v>
      </c>
      <c r="F139" s="604"/>
      <c r="G139" s="634">
        <f>E139*F139</f>
        <v>0</v>
      </c>
      <c r="H139" s="314"/>
      <c r="I139" s="315"/>
      <c r="J139" s="283"/>
    </row>
    <row r="140" spans="1:10" s="3" customFormat="1">
      <c r="A140" s="317"/>
      <c r="B140" s="293"/>
      <c r="C140" s="294"/>
      <c r="D140" s="605"/>
      <c r="E140" s="643"/>
      <c r="F140" s="604"/>
      <c r="G140" s="604"/>
      <c r="H140" s="314"/>
      <c r="I140" s="315"/>
      <c r="J140" s="432"/>
    </row>
    <row r="141" spans="1:10" s="296" customFormat="1">
      <c r="A141" s="435" t="str">
        <f>$B$10</f>
        <v>I.</v>
      </c>
      <c r="B141" s="412">
        <f>COUNT($A$11:B140)+1</f>
        <v>35</v>
      </c>
      <c r="C141" s="294" t="s">
        <v>1062</v>
      </c>
      <c r="D141" s="629"/>
      <c r="E141" s="643"/>
      <c r="F141" s="634"/>
      <c r="G141" s="634"/>
      <c r="H141" s="405"/>
      <c r="I141" s="451"/>
      <c r="J141" s="419"/>
    </row>
    <row r="142" spans="1:10" s="296" customFormat="1">
      <c r="A142" s="435"/>
      <c r="B142" s="412"/>
      <c r="C142" s="294" t="s">
        <v>1063</v>
      </c>
      <c r="D142" s="629" t="s">
        <v>188</v>
      </c>
      <c r="E142" s="603">
        <v>150</v>
      </c>
      <c r="F142" s="634"/>
      <c r="G142" s="634">
        <f>E142*F142</f>
        <v>0</v>
      </c>
      <c r="H142" s="405"/>
      <c r="I142" s="451"/>
      <c r="J142" s="419"/>
    </row>
    <row r="143" spans="1:10" s="296" customFormat="1">
      <c r="A143" s="435"/>
      <c r="B143" s="412"/>
      <c r="C143" s="294" t="s">
        <v>1064</v>
      </c>
      <c r="D143" s="629" t="s">
        <v>188</v>
      </c>
      <c r="E143" s="603">
        <v>150</v>
      </c>
      <c r="F143" s="634"/>
      <c r="G143" s="634">
        <f>E143*F143</f>
        <v>0</v>
      </c>
      <c r="H143" s="405"/>
      <c r="I143" s="451"/>
      <c r="J143" s="419"/>
    </row>
    <row r="144" spans="1:10" s="296" customFormat="1">
      <c r="A144" s="435"/>
      <c r="B144" s="412"/>
      <c r="C144" s="294" t="s">
        <v>1065</v>
      </c>
      <c r="D144" s="629" t="s">
        <v>188</v>
      </c>
      <c r="E144" s="603">
        <v>1500</v>
      </c>
      <c r="F144" s="634"/>
      <c r="G144" s="634">
        <f>E144*F144</f>
        <v>0</v>
      </c>
      <c r="H144" s="405"/>
      <c r="I144" s="451"/>
      <c r="J144" s="419"/>
    </row>
    <row r="145" spans="1:10" s="296" customFormat="1">
      <c r="A145" s="435"/>
      <c r="B145" s="412"/>
      <c r="C145" s="294" t="s">
        <v>1066</v>
      </c>
      <c r="D145" s="629" t="s">
        <v>188</v>
      </c>
      <c r="E145" s="603">
        <v>600</v>
      </c>
      <c r="F145" s="634"/>
      <c r="G145" s="634">
        <f>E145*F145</f>
        <v>0</v>
      </c>
      <c r="H145" s="405"/>
      <c r="I145" s="451"/>
      <c r="J145" s="419"/>
    </row>
    <row r="146" spans="1:10" s="296" customFormat="1">
      <c r="A146" s="435"/>
      <c r="B146" s="412"/>
      <c r="C146" s="294"/>
      <c r="D146" s="629"/>
      <c r="E146" s="603"/>
      <c r="F146" s="634"/>
      <c r="G146" s="634"/>
      <c r="H146" s="405"/>
      <c r="I146" s="451"/>
      <c r="J146" s="419"/>
    </row>
    <row r="147" spans="1:10" s="296" customFormat="1">
      <c r="A147" s="435" t="str">
        <f>$B$10</f>
        <v>I.</v>
      </c>
      <c r="B147" s="412">
        <f>COUNT($A$11:B146)+1</f>
        <v>36</v>
      </c>
      <c r="C147" s="413" t="s">
        <v>1067</v>
      </c>
      <c r="D147" s="629"/>
      <c r="E147" s="603"/>
      <c r="F147" s="634"/>
      <c r="G147" s="634"/>
      <c r="H147" s="405"/>
      <c r="I147" s="451"/>
      <c r="J147" s="419"/>
    </row>
    <row r="148" spans="1:10" s="296" customFormat="1">
      <c r="A148" s="435"/>
      <c r="B148" s="412"/>
      <c r="C148" s="413" t="s">
        <v>1063</v>
      </c>
      <c r="D148" s="629" t="s">
        <v>188</v>
      </c>
      <c r="E148" s="603">
        <v>300</v>
      </c>
      <c r="F148" s="634"/>
      <c r="G148" s="634">
        <f>E148*F148</f>
        <v>0</v>
      </c>
      <c r="H148" s="405"/>
      <c r="I148" s="451"/>
      <c r="J148" s="419"/>
    </row>
    <row r="149" spans="1:10" s="296" customFormat="1">
      <c r="A149" s="435"/>
      <c r="B149" s="412"/>
      <c r="C149" s="413" t="s">
        <v>1064</v>
      </c>
      <c r="D149" s="629" t="s">
        <v>188</v>
      </c>
      <c r="E149" s="603">
        <v>225</v>
      </c>
      <c r="F149" s="634"/>
      <c r="G149" s="634">
        <f>E149*F149</f>
        <v>0</v>
      </c>
      <c r="H149" s="405"/>
      <c r="I149" s="451"/>
      <c r="J149" s="419"/>
    </row>
    <row r="150" spans="1:10" s="296" customFormat="1">
      <c r="A150" s="435"/>
      <c r="B150" s="412"/>
      <c r="C150" s="294" t="s">
        <v>1068</v>
      </c>
      <c r="D150" s="629" t="s">
        <v>188</v>
      </c>
      <c r="E150" s="603">
        <v>1450</v>
      </c>
      <c r="F150" s="634"/>
      <c r="G150" s="634">
        <f>E150*F150</f>
        <v>0</v>
      </c>
      <c r="H150" s="405"/>
      <c r="I150" s="451"/>
      <c r="J150" s="419"/>
    </row>
    <row r="151" spans="1:10" s="296" customFormat="1">
      <c r="A151" s="435"/>
      <c r="B151" s="412"/>
      <c r="C151" s="294" t="s">
        <v>1069</v>
      </c>
      <c r="D151" s="629" t="s">
        <v>188</v>
      </c>
      <c r="E151" s="603">
        <v>1300</v>
      </c>
      <c r="F151" s="634"/>
      <c r="G151" s="634">
        <f>E151*F151</f>
        <v>0</v>
      </c>
      <c r="H151" s="405"/>
      <c r="I151" s="451"/>
      <c r="J151" s="419"/>
    </row>
    <row r="152" spans="1:10" s="3" customFormat="1">
      <c r="A152" s="317"/>
      <c r="B152" s="293"/>
      <c r="C152" s="446"/>
      <c r="D152" s="605"/>
      <c r="E152" s="643"/>
      <c r="F152" s="604"/>
      <c r="G152" s="604"/>
      <c r="H152" s="314"/>
      <c r="I152" s="315"/>
      <c r="J152" s="283"/>
    </row>
    <row r="153" spans="1:10" s="3" customFormat="1" ht="36">
      <c r="A153" s="317" t="str">
        <f>$B$10</f>
        <v>I.</v>
      </c>
      <c r="B153" s="293">
        <f>COUNT($A$11:B152)+1</f>
        <v>37</v>
      </c>
      <c r="C153" s="294" t="s">
        <v>1070</v>
      </c>
      <c r="D153" s="605" t="s">
        <v>188</v>
      </c>
      <c r="E153" s="603">
        <v>1</v>
      </c>
      <c r="F153" s="604"/>
      <c r="G153" s="634">
        <f>E153*F153</f>
        <v>0</v>
      </c>
      <c r="H153" s="314"/>
      <c r="I153" s="315"/>
      <c r="J153" s="283"/>
    </row>
    <row r="154" spans="1:10" s="3" customFormat="1">
      <c r="A154" s="317"/>
      <c r="B154" s="293"/>
      <c r="C154" s="446"/>
      <c r="D154" s="605"/>
      <c r="E154" s="643"/>
      <c r="F154" s="604"/>
      <c r="G154" s="604"/>
      <c r="H154" s="314"/>
      <c r="I154" s="315"/>
      <c r="J154" s="283"/>
    </row>
    <row r="155" spans="1:10" s="3" customFormat="1" ht="48">
      <c r="A155" s="317" t="str">
        <f>$B$10</f>
        <v>I.</v>
      </c>
      <c r="B155" s="293">
        <f>COUNT($A$11:B154)+1</f>
        <v>38</v>
      </c>
      <c r="C155" s="294" t="s">
        <v>1071</v>
      </c>
      <c r="D155" s="605"/>
      <c r="E155" s="603"/>
      <c r="F155" s="604"/>
      <c r="G155" s="604"/>
      <c r="H155" s="314"/>
      <c r="I155" s="315"/>
      <c r="J155" s="283"/>
    </row>
    <row r="156" spans="1:10" s="3" customFormat="1">
      <c r="A156" s="317"/>
      <c r="B156" s="293"/>
      <c r="C156" s="447" t="s">
        <v>1072</v>
      </c>
      <c r="D156" s="605" t="s">
        <v>188</v>
      </c>
      <c r="E156" s="603">
        <v>1</v>
      </c>
      <c r="F156" s="604"/>
      <c r="G156" s="634">
        <f>E156*F156</f>
        <v>0</v>
      </c>
      <c r="H156" s="314"/>
      <c r="I156" s="315"/>
      <c r="J156" s="283"/>
    </row>
    <row r="157" spans="1:10" s="3" customFormat="1">
      <c r="A157" s="317"/>
      <c r="B157" s="293"/>
      <c r="C157" s="447" t="s">
        <v>1073</v>
      </c>
      <c r="D157" s="605" t="s">
        <v>188</v>
      </c>
      <c r="E157" s="603">
        <v>2</v>
      </c>
      <c r="F157" s="604"/>
      <c r="G157" s="634">
        <f>E157*F157</f>
        <v>0</v>
      </c>
      <c r="H157" s="314"/>
      <c r="I157" s="315"/>
      <c r="J157" s="283"/>
    </row>
    <row r="158" spans="1:10" s="3" customFormat="1">
      <c r="A158" s="317"/>
      <c r="B158" s="293"/>
      <c r="C158" s="447" t="s">
        <v>1074</v>
      </c>
      <c r="D158" s="605" t="s">
        <v>188</v>
      </c>
      <c r="E158" s="603">
        <v>2</v>
      </c>
      <c r="F158" s="604"/>
      <c r="G158" s="634">
        <f>E158*F158</f>
        <v>0</v>
      </c>
      <c r="H158" s="314"/>
      <c r="I158" s="315"/>
      <c r="J158" s="283"/>
    </row>
    <row r="159" spans="1:10" s="3" customFormat="1">
      <c r="A159" s="317"/>
      <c r="B159" s="293"/>
      <c r="C159" s="447" t="s">
        <v>1075</v>
      </c>
      <c r="D159" s="605" t="s">
        <v>188</v>
      </c>
      <c r="E159" s="603">
        <v>1</v>
      </c>
      <c r="F159" s="604"/>
      <c r="G159" s="634">
        <f>E159*F159</f>
        <v>0</v>
      </c>
      <c r="H159" s="314"/>
      <c r="I159" s="315"/>
      <c r="J159" s="283"/>
    </row>
    <row r="160" spans="1:10" s="3" customFormat="1">
      <c r="A160" s="317"/>
      <c r="B160" s="293"/>
      <c r="C160" s="294"/>
      <c r="D160" s="605"/>
      <c r="E160" s="643"/>
      <c r="F160" s="604"/>
      <c r="G160" s="604"/>
      <c r="H160" s="314"/>
      <c r="I160" s="315"/>
      <c r="J160" s="283"/>
    </row>
    <row r="161" spans="1:10" s="3" customFormat="1" ht="24">
      <c r="A161" s="317" t="str">
        <f>$B$10</f>
        <v>I.</v>
      </c>
      <c r="B161" s="293">
        <f>COUNT($A$11:B156)+1</f>
        <v>39</v>
      </c>
      <c r="C161" s="294" t="s">
        <v>1076</v>
      </c>
      <c r="D161" s="605" t="s">
        <v>188</v>
      </c>
      <c r="E161" s="603">
        <v>15</v>
      </c>
      <c r="F161" s="604"/>
      <c r="G161" s="634">
        <f>E161*F161</f>
        <v>0</v>
      </c>
      <c r="H161" s="314"/>
      <c r="I161" s="315"/>
      <c r="J161" s="283"/>
    </row>
    <row r="162" spans="1:10" s="3" customFormat="1">
      <c r="A162" s="317"/>
      <c r="B162" s="293"/>
      <c r="C162" s="446"/>
      <c r="D162" s="605"/>
      <c r="E162" s="643"/>
      <c r="F162" s="604"/>
      <c r="G162" s="604"/>
      <c r="H162" s="314"/>
      <c r="I162" s="315"/>
      <c r="J162" s="283"/>
    </row>
    <row r="163" spans="1:10" s="296" customFormat="1" ht="36">
      <c r="A163" s="435" t="str">
        <f>$B$10</f>
        <v>I.</v>
      </c>
      <c r="B163" s="412">
        <f>COUNT($A$11:B162)+1</f>
        <v>40</v>
      </c>
      <c r="C163" s="242" t="s">
        <v>1077</v>
      </c>
      <c r="D163" s="605" t="s">
        <v>188</v>
      </c>
      <c r="E163" s="603">
        <v>1</v>
      </c>
      <c r="F163" s="604"/>
      <c r="G163" s="634">
        <f>E163*F163</f>
        <v>0</v>
      </c>
      <c r="H163" s="405"/>
      <c r="I163" s="451"/>
      <c r="J163" s="419"/>
    </row>
    <row r="164" spans="1:10" s="3" customFormat="1">
      <c r="A164" s="317"/>
      <c r="B164" s="293"/>
      <c r="C164" s="446"/>
      <c r="D164" s="605"/>
      <c r="E164" s="643"/>
      <c r="F164" s="604"/>
      <c r="G164" s="604"/>
      <c r="H164" s="314"/>
      <c r="I164" s="315"/>
      <c r="J164" s="283"/>
    </row>
    <row r="165" spans="1:10" s="296" customFormat="1" ht="24">
      <c r="A165" s="435" t="str">
        <f>$B$10</f>
        <v>I.</v>
      </c>
      <c r="B165" s="412">
        <f>COUNT($A$11:B164)+1</f>
        <v>41</v>
      </c>
      <c r="C165" s="326" t="s">
        <v>1078</v>
      </c>
      <c r="D165" s="629" t="s">
        <v>188</v>
      </c>
      <c r="E165" s="603">
        <v>1</v>
      </c>
      <c r="F165" s="634"/>
      <c r="G165" s="634">
        <f>E165*F165</f>
        <v>0</v>
      </c>
      <c r="H165" s="405"/>
      <c r="I165" s="451"/>
      <c r="J165" s="419"/>
    </row>
    <row r="166" spans="1:10" s="3" customFormat="1">
      <c r="A166" s="317"/>
      <c r="B166" s="293"/>
      <c r="C166" s="446"/>
      <c r="D166" s="605"/>
      <c r="E166" s="643"/>
      <c r="F166" s="604"/>
      <c r="G166" s="604"/>
      <c r="H166" s="314"/>
      <c r="I166" s="315"/>
      <c r="J166" s="283"/>
    </row>
    <row r="167" spans="1:10" s="3" customFormat="1" ht="24">
      <c r="A167" s="317" t="str">
        <f>$B$10</f>
        <v>I.</v>
      </c>
      <c r="B167" s="293">
        <f>COUNT($A$11:B166)+1</f>
        <v>42</v>
      </c>
      <c r="C167" s="888" t="s">
        <v>1079</v>
      </c>
      <c r="D167" s="605" t="s">
        <v>188</v>
      </c>
      <c r="E167" s="603">
        <v>8</v>
      </c>
      <c r="F167" s="604"/>
      <c r="G167" s="604">
        <f>E167*F167</f>
        <v>0</v>
      </c>
      <c r="H167" s="314"/>
      <c r="I167" s="315"/>
      <c r="J167" s="316"/>
    </row>
    <row r="168" spans="1:10" s="3" customFormat="1">
      <c r="A168" s="317"/>
      <c r="B168" s="293"/>
      <c r="C168" s="446"/>
      <c r="D168" s="605"/>
      <c r="E168" s="643"/>
      <c r="F168" s="604"/>
      <c r="G168" s="604"/>
      <c r="H168" s="314"/>
      <c r="I168" s="315"/>
      <c r="J168" s="283"/>
    </row>
    <row r="169" spans="1:10" s="737" customFormat="1" ht="48">
      <c r="A169" s="758" t="str">
        <f>$B$10</f>
        <v>I.</v>
      </c>
      <c r="B169" s="759">
        <f>COUNT($A$11:B167)+1</f>
        <v>43</v>
      </c>
      <c r="C169" s="850" t="s">
        <v>1080</v>
      </c>
      <c r="D169" s="746" t="s">
        <v>188</v>
      </c>
      <c r="E169" s="747">
        <v>4</v>
      </c>
      <c r="F169" s="748"/>
      <c r="G169" s="748">
        <f>E169*F169</f>
        <v>0</v>
      </c>
      <c r="H169" s="851"/>
      <c r="I169" s="852"/>
      <c r="J169" s="853"/>
    </row>
    <row r="170" spans="1:10" s="825" customFormat="1">
      <c r="A170" s="717"/>
      <c r="B170" s="740"/>
      <c r="C170" s="854"/>
      <c r="D170" s="719"/>
      <c r="E170" s="750"/>
      <c r="F170" s="720"/>
      <c r="G170" s="720"/>
      <c r="H170" s="823"/>
      <c r="I170" s="824"/>
      <c r="J170" s="855"/>
    </row>
    <row r="171" spans="1:10" s="737" customFormat="1" ht="36">
      <c r="A171" s="758" t="str">
        <f>$B$10</f>
        <v>I.</v>
      </c>
      <c r="B171" s="749">
        <f>COUNT($A$11:B170)+1</f>
        <v>44</v>
      </c>
      <c r="C171" s="822" t="s">
        <v>1081</v>
      </c>
      <c r="D171" s="746" t="s">
        <v>125</v>
      </c>
      <c r="E171" s="747">
        <v>1</v>
      </c>
      <c r="F171" s="748"/>
      <c r="G171" s="748">
        <f>E171*F171</f>
        <v>0</v>
      </c>
      <c r="H171" s="851"/>
      <c r="I171" s="852"/>
      <c r="J171" s="853"/>
    </row>
    <row r="172" spans="1:10" s="3" customFormat="1">
      <c r="A172" s="317"/>
      <c r="B172" s="293"/>
      <c r="C172" s="446"/>
      <c r="D172" s="605"/>
      <c r="E172" s="643"/>
      <c r="F172" s="604"/>
      <c r="G172" s="604"/>
      <c r="H172" s="314"/>
      <c r="I172" s="315"/>
      <c r="J172" s="283"/>
    </row>
    <row r="173" spans="1:10" s="296" customFormat="1" ht="60">
      <c r="A173" s="435" t="str">
        <f>$B$10</f>
        <v>I.</v>
      </c>
      <c r="B173" s="412">
        <f>COUNT($A$11:B172)+1</f>
        <v>45</v>
      </c>
      <c r="C173" s="454" t="s">
        <v>1082</v>
      </c>
      <c r="D173" s="629" t="s">
        <v>125</v>
      </c>
      <c r="E173" s="603">
        <v>12</v>
      </c>
      <c r="F173" s="634"/>
      <c r="G173" s="634">
        <f>E173*F173</f>
        <v>0</v>
      </c>
      <c r="H173" s="405"/>
      <c r="I173" s="451"/>
      <c r="J173" s="419"/>
    </row>
    <row r="174" spans="1:10" s="3" customFormat="1">
      <c r="A174" s="317"/>
      <c r="B174" s="293"/>
      <c r="C174" s="446"/>
      <c r="D174" s="605"/>
      <c r="E174" s="643"/>
      <c r="F174" s="604"/>
      <c r="G174" s="604"/>
      <c r="H174" s="314"/>
      <c r="I174" s="315"/>
      <c r="J174" s="283"/>
    </row>
    <row r="175" spans="1:10" s="296" customFormat="1" ht="24">
      <c r="A175" s="435" t="str">
        <f>$B$10</f>
        <v>I.</v>
      </c>
      <c r="B175" s="412">
        <f>COUNT($A$11:B174)+1</f>
        <v>46</v>
      </c>
      <c r="C175" s="454" t="s">
        <v>1076</v>
      </c>
      <c r="D175" s="629" t="s">
        <v>188</v>
      </c>
      <c r="E175" s="603">
        <v>186</v>
      </c>
      <c r="F175" s="634"/>
      <c r="G175" s="634">
        <f>E175*F175</f>
        <v>0</v>
      </c>
      <c r="H175" s="405"/>
      <c r="I175" s="451"/>
      <c r="J175" s="419"/>
    </row>
    <row r="176" spans="1:10" s="3" customFormat="1">
      <c r="A176" s="317"/>
      <c r="B176" s="293"/>
      <c r="C176" s="446"/>
      <c r="D176" s="605"/>
      <c r="E176" s="643"/>
      <c r="F176" s="604"/>
      <c r="G176" s="604"/>
      <c r="H176" s="314"/>
      <c r="I176" s="315"/>
      <c r="J176" s="283"/>
    </row>
    <row r="177" spans="1:10" s="296" customFormat="1" ht="24">
      <c r="A177" s="435" t="str">
        <f>$B$10</f>
        <v>I.</v>
      </c>
      <c r="B177" s="412">
        <f>COUNT($A$11:B176)+1</f>
        <v>47</v>
      </c>
      <c r="C177" s="454" t="s">
        <v>1083</v>
      </c>
      <c r="D177" s="629" t="s">
        <v>125</v>
      </c>
      <c r="E177" s="603">
        <v>10</v>
      </c>
      <c r="F177" s="634"/>
      <c r="G177" s="634">
        <f>E177*F177</f>
        <v>0</v>
      </c>
      <c r="H177" s="405"/>
      <c r="I177" s="451"/>
      <c r="J177" s="419"/>
    </row>
    <row r="178" spans="1:10" s="3" customFormat="1">
      <c r="A178" s="317"/>
      <c r="B178" s="293"/>
      <c r="C178" s="446"/>
      <c r="D178" s="605"/>
      <c r="E178" s="643"/>
      <c r="F178" s="604"/>
      <c r="G178" s="604"/>
      <c r="H178" s="314"/>
      <c r="I178" s="315"/>
      <c r="J178" s="283"/>
    </row>
    <row r="179" spans="1:10" s="296" customFormat="1" ht="36">
      <c r="A179" s="435" t="str">
        <f>$B$10</f>
        <v>I.</v>
      </c>
      <c r="B179" s="412">
        <f>COUNT($A$11:B178)+1</f>
        <v>48</v>
      </c>
      <c r="C179" s="454" t="s">
        <v>1084</v>
      </c>
      <c r="D179" s="629" t="s">
        <v>125</v>
      </c>
      <c r="E179" s="603">
        <v>2</v>
      </c>
      <c r="F179" s="634"/>
      <c r="G179" s="634">
        <f>E179*F179</f>
        <v>0</v>
      </c>
      <c r="H179" s="405"/>
      <c r="I179" s="451"/>
      <c r="J179" s="419"/>
    </row>
    <row r="180" spans="1:10" s="3" customFormat="1">
      <c r="A180" s="435"/>
      <c r="B180" s="413"/>
      <c r="C180" s="454" t="s">
        <v>1085</v>
      </c>
      <c r="D180" s="650" t="s">
        <v>1086</v>
      </c>
      <c r="E180" s="603"/>
      <c r="F180" s="651"/>
      <c r="G180" s="651"/>
      <c r="H180" s="314"/>
      <c r="I180" s="315"/>
      <c r="J180" s="432"/>
    </row>
    <row r="181" spans="1:10" s="3" customFormat="1" ht="24">
      <c r="A181" s="435"/>
      <c r="B181" s="413"/>
      <c r="C181" s="454" t="s">
        <v>1087</v>
      </c>
      <c r="D181" s="650" t="s">
        <v>1086</v>
      </c>
      <c r="E181" s="603"/>
      <c r="F181" s="651"/>
      <c r="G181" s="651"/>
      <c r="H181" s="314"/>
      <c r="I181" s="315"/>
      <c r="J181" s="432"/>
    </row>
    <row r="182" spans="1:10" s="3" customFormat="1" ht="36">
      <c r="A182" s="435"/>
      <c r="B182" s="413"/>
      <c r="C182" s="454" t="s">
        <v>1088</v>
      </c>
      <c r="D182" s="650" t="s">
        <v>1086</v>
      </c>
      <c r="E182" s="603"/>
      <c r="F182" s="651"/>
      <c r="G182" s="651"/>
      <c r="H182" s="314"/>
      <c r="I182" s="315"/>
      <c r="J182" s="432"/>
    </row>
    <row r="183" spans="1:10" s="3" customFormat="1" ht="24">
      <c r="A183" s="435"/>
      <c r="B183" s="413"/>
      <c r="C183" s="454" t="s">
        <v>1089</v>
      </c>
      <c r="D183" s="650" t="s">
        <v>1086</v>
      </c>
      <c r="E183" s="603"/>
      <c r="F183" s="651"/>
      <c r="G183" s="651"/>
      <c r="H183" s="314"/>
      <c r="I183" s="315"/>
      <c r="J183" s="432"/>
    </row>
    <row r="184" spans="1:10" s="3" customFormat="1">
      <c r="A184" s="435"/>
      <c r="B184" s="413"/>
      <c r="C184" s="455"/>
      <c r="D184" s="650"/>
      <c r="E184" s="603"/>
      <c r="F184" s="651"/>
      <c r="G184" s="651"/>
      <c r="H184" s="314"/>
      <c r="I184" s="315"/>
      <c r="J184" s="432"/>
    </row>
    <row r="185" spans="1:10" s="296" customFormat="1" ht="24">
      <c r="A185" s="435" t="str">
        <f>$B$10</f>
        <v>I.</v>
      </c>
      <c r="B185" s="412">
        <f>COUNT($A$11:B184)+1</f>
        <v>49</v>
      </c>
      <c r="C185" s="454" t="s">
        <v>1090</v>
      </c>
      <c r="D185" s="629" t="s">
        <v>125</v>
      </c>
      <c r="E185" s="603">
        <v>25</v>
      </c>
      <c r="F185" s="634"/>
      <c r="G185" s="634">
        <f>E185*F185</f>
        <v>0</v>
      </c>
      <c r="H185" s="405"/>
      <c r="I185" s="451"/>
      <c r="J185" s="419"/>
    </row>
    <row r="186" spans="1:10" s="3" customFormat="1">
      <c r="A186" s="317"/>
      <c r="B186" s="293"/>
      <c r="C186" s="454"/>
      <c r="D186" s="605"/>
      <c r="E186" s="643"/>
      <c r="F186" s="604"/>
      <c r="G186" s="604"/>
      <c r="H186" s="314"/>
      <c r="I186" s="315"/>
      <c r="J186" s="432"/>
    </row>
    <row r="187" spans="1:10" s="296" customFormat="1" ht="72">
      <c r="A187" s="435" t="str">
        <f>$B$10</f>
        <v>I.</v>
      </c>
      <c r="B187" s="412">
        <f>COUNT($A$11:B186)+1</f>
        <v>50</v>
      </c>
      <c r="C187" s="454" t="s">
        <v>1091</v>
      </c>
      <c r="D187" s="629" t="s">
        <v>125</v>
      </c>
      <c r="E187" s="603">
        <v>750</v>
      </c>
      <c r="F187" s="634"/>
      <c r="G187" s="634">
        <f>E187*F187</f>
        <v>0</v>
      </c>
      <c r="H187" s="405"/>
      <c r="I187" s="451"/>
      <c r="J187" s="419"/>
    </row>
    <row r="188" spans="1:10" s="3" customFormat="1">
      <c r="A188" s="317"/>
      <c r="B188" s="293"/>
      <c r="C188" s="454"/>
      <c r="D188" s="605"/>
      <c r="E188" s="643"/>
      <c r="F188" s="604"/>
      <c r="G188" s="604"/>
      <c r="H188" s="314"/>
      <c r="I188" s="315"/>
      <c r="J188" s="432"/>
    </row>
    <row r="189" spans="1:10" s="296" customFormat="1" ht="72">
      <c r="A189" s="435" t="str">
        <f>$B$10</f>
        <v>I.</v>
      </c>
      <c r="B189" s="412">
        <f>COUNT($A$11:B188)+1</f>
        <v>51</v>
      </c>
      <c r="C189" s="454" t="s">
        <v>1092</v>
      </c>
      <c r="D189" s="629" t="s">
        <v>125</v>
      </c>
      <c r="E189" s="603">
        <v>250</v>
      </c>
      <c r="F189" s="634"/>
      <c r="G189" s="634">
        <f>E189*F189</f>
        <v>0</v>
      </c>
      <c r="H189" s="405"/>
      <c r="I189" s="451"/>
      <c r="J189" s="419"/>
    </row>
    <row r="190" spans="1:10" s="296" customFormat="1">
      <c r="A190" s="435"/>
      <c r="B190" s="412"/>
      <c r="C190" s="454"/>
      <c r="D190" s="629"/>
      <c r="E190" s="630"/>
      <c r="F190" s="634"/>
      <c r="G190" s="634"/>
      <c r="H190" s="405"/>
      <c r="I190" s="451"/>
      <c r="J190" s="419"/>
    </row>
    <row r="191" spans="1:10" s="3" customFormat="1">
      <c r="A191" s="317"/>
      <c r="B191" s="293"/>
      <c r="C191" s="456"/>
      <c r="D191" s="605"/>
      <c r="E191" s="603"/>
      <c r="F191" s="604"/>
      <c r="G191" s="604"/>
      <c r="H191" s="314"/>
      <c r="I191" s="315"/>
      <c r="J191" s="432"/>
    </row>
    <row r="192" spans="1:10" s="263" customFormat="1" ht="13.5" thickBot="1">
      <c r="A192" s="60"/>
      <c r="B192" s="56"/>
      <c r="C192" s="320" t="str">
        <f>CONCATENATE(B10," ",C10," - SKUPAJ:")</f>
        <v>I. ELEKTRO DEL - SKUPAJ:</v>
      </c>
      <c r="D192" s="375"/>
      <c r="E192" s="375"/>
      <c r="F192" s="375"/>
      <c r="G192" s="606">
        <f>SUM(G13:G189)</f>
        <v>0</v>
      </c>
    </row>
    <row r="193" spans="1:10" s="267" customFormat="1" ht="15">
      <c r="C193" s="271"/>
      <c r="D193" s="490"/>
      <c r="E193" s="490"/>
      <c r="F193" s="490"/>
      <c r="G193" s="652"/>
    </row>
    <row r="194" spans="1:10" s="254" customFormat="1">
      <c r="A194" s="347"/>
      <c r="B194" s="347"/>
      <c r="C194" s="349"/>
      <c r="D194" s="639"/>
      <c r="E194" s="384"/>
      <c r="F194" s="384"/>
      <c r="G194" s="384"/>
      <c r="J194" s="430"/>
    </row>
    <row r="195" spans="1:10" s="260" customFormat="1" ht="15">
      <c r="A195" s="343"/>
      <c r="B195" s="1048"/>
      <c r="C195" s="1049" t="str">
        <f>CONCATENATE(A2,"",C2," - SKUPAJ:")</f>
        <v>E2.VODOVNI MATERIAL - SKUPAJ:</v>
      </c>
      <c r="D195" s="1044"/>
      <c r="E195" s="1044"/>
      <c r="F195" s="1044"/>
      <c r="G195" s="1046">
        <f>G192</f>
        <v>0</v>
      </c>
    </row>
    <row r="196" spans="1:10" s="254" customFormat="1">
      <c r="C196" s="342"/>
      <c r="D196" s="382"/>
      <c r="E196" s="382"/>
      <c r="F196" s="382"/>
      <c r="G196" s="613"/>
    </row>
    <row r="197" spans="1:10" s="3" customFormat="1" ht="12">
      <c r="C197" s="284"/>
      <c r="D197" s="598"/>
      <c r="E197" s="598"/>
      <c r="F197" s="598"/>
      <c r="G197" s="598"/>
    </row>
    <row r="198" spans="1:10" s="3" customFormat="1" ht="12">
      <c r="C198" s="284"/>
      <c r="D198" s="598"/>
      <c r="E198" s="598"/>
      <c r="F198" s="598"/>
      <c r="G198" s="598"/>
    </row>
    <row r="199" spans="1:10" s="3" customFormat="1" ht="12">
      <c r="C199" s="284"/>
      <c r="D199" s="598"/>
      <c r="E199" s="598"/>
      <c r="F199" s="598"/>
      <c r="G199" s="598"/>
    </row>
    <row r="200" spans="1:10" s="3" customFormat="1" ht="12">
      <c r="C200" s="284"/>
      <c r="D200" s="598"/>
      <c r="E200" s="598"/>
      <c r="F200" s="598"/>
      <c r="G200" s="598"/>
    </row>
    <row r="201" spans="1:10" s="3" customFormat="1" ht="12">
      <c r="C201" s="284"/>
      <c r="D201" s="598"/>
      <c r="E201" s="598"/>
      <c r="F201" s="598"/>
      <c r="G201" s="598"/>
    </row>
    <row r="202" spans="1:10" s="3" customFormat="1" ht="12">
      <c r="C202" s="284"/>
      <c r="D202" s="598"/>
      <c r="E202" s="598"/>
      <c r="F202" s="598"/>
      <c r="G202" s="598"/>
    </row>
    <row r="203" spans="1:10" s="3" customFormat="1" ht="12">
      <c r="C203" s="284"/>
      <c r="D203" s="598"/>
      <c r="E203" s="598"/>
      <c r="F203" s="598"/>
      <c r="G203" s="598"/>
    </row>
    <row r="204" spans="1:10" s="3" customFormat="1" ht="12">
      <c r="C204" s="284"/>
      <c r="D204" s="598"/>
      <c r="E204" s="598"/>
      <c r="F204" s="598"/>
      <c r="G204" s="598"/>
    </row>
    <row r="205" spans="1:10" s="3" customFormat="1" ht="12">
      <c r="C205" s="284"/>
      <c r="D205" s="598"/>
      <c r="E205" s="598"/>
      <c r="F205" s="598"/>
      <c r="G205" s="598"/>
    </row>
    <row r="206" spans="1:10" s="3" customFormat="1" ht="12">
      <c r="C206" s="284"/>
      <c r="D206" s="598"/>
      <c r="E206" s="598"/>
      <c r="F206" s="598"/>
      <c r="G206" s="598"/>
    </row>
    <row r="207" spans="1:10" s="3" customFormat="1" ht="12">
      <c r="C207" s="284"/>
      <c r="D207" s="598"/>
      <c r="E207" s="598"/>
      <c r="F207" s="598"/>
      <c r="G207" s="598"/>
    </row>
    <row r="208" spans="1:10" s="3" customFormat="1" ht="12">
      <c r="C208" s="284"/>
      <c r="D208" s="598"/>
      <c r="E208" s="598"/>
      <c r="F208" s="598"/>
      <c r="G208" s="598"/>
    </row>
    <row r="209" spans="3:7" s="3" customFormat="1" ht="12">
      <c r="C209" s="284"/>
      <c r="D209" s="598"/>
      <c r="E209" s="598"/>
      <c r="F209" s="598"/>
      <c r="G209" s="598"/>
    </row>
    <row r="210" spans="3:7" s="3" customFormat="1" ht="12">
      <c r="C210" s="284"/>
      <c r="D210" s="598"/>
      <c r="E210" s="598"/>
      <c r="F210" s="598"/>
      <c r="G210" s="598"/>
    </row>
    <row r="211" spans="3:7" s="3" customFormat="1" ht="12">
      <c r="C211" s="284"/>
      <c r="D211" s="598"/>
      <c r="E211" s="598"/>
      <c r="F211" s="598"/>
      <c r="G211" s="598"/>
    </row>
    <row r="212" spans="3:7" s="3" customFormat="1" ht="12">
      <c r="C212" s="284"/>
      <c r="D212" s="598"/>
      <c r="E212" s="598"/>
      <c r="F212" s="598"/>
      <c r="G212" s="598"/>
    </row>
    <row r="213" spans="3:7" s="3" customFormat="1" ht="12">
      <c r="C213" s="284"/>
      <c r="D213" s="598"/>
      <c r="E213" s="598"/>
      <c r="F213" s="598"/>
      <c r="G213" s="598"/>
    </row>
    <row r="214" spans="3:7" s="3" customFormat="1" ht="12">
      <c r="C214" s="284"/>
      <c r="D214" s="598"/>
      <c r="E214" s="598"/>
      <c r="F214" s="598"/>
      <c r="G214" s="598"/>
    </row>
    <row r="215" spans="3:7" s="3" customFormat="1" ht="12">
      <c r="C215" s="284"/>
      <c r="D215" s="598"/>
      <c r="E215" s="598"/>
      <c r="F215" s="598"/>
      <c r="G215" s="598"/>
    </row>
    <row r="216" spans="3:7" s="3" customFormat="1" ht="12">
      <c r="C216" s="284"/>
      <c r="D216" s="598"/>
      <c r="E216" s="598"/>
      <c r="F216" s="598"/>
      <c r="G216" s="598"/>
    </row>
    <row r="217" spans="3:7" s="3" customFormat="1" ht="12">
      <c r="C217" s="284"/>
      <c r="D217" s="598"/>
      <c r="E217" s="598"/>
      <c r="F217" s="598"/>
      <c r="G217" s="598"/>
    </row>
    <row r="218" spans="3:7" s="3" customFormat="1" ht="12">
      <c r="C218" s="284"/>
      <c r="D218" s="598"/>
      <c r="E218" s="598"/>
      <c r="F218" s="598"/>
      <c r="G218" s="598"/>
    </row>
    <row r="219" spans="3:7" s="3" customFormat="1" ht="12">
      <c r="C219" s="284"/>
      <c r="D219" s="598"/>
      <c r="E219" s="598"/>
      <c r="F219" s="598"/>
      <c r="G219" s="598"/>
    </row>
    <row r="220" spans="3:7" s="3" customFormat="1" ht="12">
      <c r="C220" s="284"/>
      <c r="D220" s="598"/>
      <c r="E220" s="598"/>
      <c r="F220" s="598"/>
      <c r="G220" s="598"/>
    </row>
    <row r="221" spans="3:7" s="3" customFormat="1" ht="12">
      <c r="C221" s="284"/>
      <c r="D221" s="598"/>
      <c r="E221" s="598"/>
      <c r="F221" s="598"/>
      <c r="G221" s="598"/>
    </row>
    <row r="222" spans="3:7" s="3" customFormat="1" ht="12">
      <c r="C222" s="284"/>
      <c r="D222" s="598"/>
      <c r="E222" s="598"/>
      <c r="F222" s="598"/>
      <c r="G222" s="598"/>
    </row>
    <row r="223" spans="3:7" s="3" customFormat="1" ht="12">
      <c r="C223" s="284"/>
      <c r="D223" s="598"/>
      <c r="E223" s="598"/>
      <c r="F223" s="598"/>
      <c r="G223" s="598"/>
    </row>
    <row r="224" spans="3:7" s="3" customFormat="1" ht="12">
      <c r="C224" s="284"/>
      <c r="D224" s="598"/>
      <c r="E224" s="598"/>
      <c r="F224" s="598"/>
      <c r="G224" s="598"/>
    </row>
    <row r="225" spans="3:7" s="3" customFormat="1" ht="12">
      <c r="C225" s="284"/>
      <c r="D225" s="598"/>
      <c r="E225" s="598"/>
      <c r="F225" s="598"/>
      <c r="G225" s="598"/>
    </row>
    <row r="226" spans="3:7" s="3" customFormat="1" ht="12">
      <c r="C226" s="284"/>
      <c r="D226" s="598"/>
      <c r="E226" s="598"/>
      <c r="F226" s="598"/>
      <c r="G226" s="598"/>
    </row>
    <row r="227" spans="3:7" s="3" customFormat="1" ht="12">
      <c r="C227" s="284"/>
      <c r="D227" s="598"/>
      <c r="E227" s="598"/>
      <c r="F227" s="598"/>
      <c r="G227" s="598"/>
    </row>
    <row r="228" spans="3:7" s="3" customFormat="1" ht="12">
      <c r="C228" s="284"/>
      <c r="D228" s="598"/>
      <c r="E228" s="598"/>
      <c r="F228" s="598"/>
      <c r="G228" s="598"/>
    </row>
    <row r="229" spans="3:7" s="3" customFormat="1" ht="12">
      <c r="C229" s="284"/>
      <c r="D229" s="598"/>
      <c r="E229" s="598"/>
      <c r="F229" s="598"/>
      <c r="G229" s="598"/>
    </row>
    <row r="230" spans="3:7" s="3" customFormat="1" ht="12">
      <c r="C230" s="284"/>
      <c r="D230" s="598"/>
      <c r="E230" s="598"/>
      <c r="F230" s="598"/>
      <c r="G230" s="598"/>
    </row>
    <row r="231" spans="3:7" s="3" customFormat="1" ht="12">
      <c r="C231" s="284"/>
      <c r="D231" s="598"/>
      <c r="E231" s="598"/>
      <c r="F231" s="598"/>
      <c r="G231" s="598"/>
    </row>
    <row r="232" spans="3:7" s="3" customFormat="1" ht="12">
      <c r="C232" s="284"/>
      <c r="D232" s="598"/>
      <c r="E232" s="598"/>
      <c r="F232" s="598"/>
      <c r="G232" s="598"/>
    </row>
    <row r="233" spans="3:7" s="3" customFormat="1" ht="12">
      <c r="C233" s="284"/>
      <c r="D233" s="598"/>
      <c r="E233" s="598"/>
      <c r="F233" s="598"/>
      <c r="G233" s="598"/>
    </row>
    <row r="234" spans="3:7" s="3" customFormat="1" ht="12">
      <c r="C234" s="284"/>
      <c r="D234" s="598"/>
      <c r="E234" s="598"/>
      <c r="F234" s="598"/>
      <c r="G234" s="598"/>
    </row>
    <row r="235" spans="3:7" s="3" customFormat="1" ht="12">
      <c r="C235" s="284"/>
      <c r="D235" s="598"/>
      <c r="E235" s="598"/>
      <c r="F235" s="598"/>
      <c r="G235" s="598"/>
    </row>
    <row r="236" spans="3:7" s="3" customFormat="1" ht="12">
      <c r="C236" s="284"/>
      <c r="D236" s="598"/>
      <c r="E236" s="598"/>
      <c r="F236" s="598"/>
      <c r="G236" s="598"/>
    </row>
    <row r="237" spans="3:7" s="3" customFormat="1" ht="12">
      <c r="C237" s="284"/>
      <c r="D237" s="598"/>
      <c r="E237" s="598"/>
      <c r="F237" s="598"/>
      <c r="G237" s="598"/>
    </row>
    <row r="238" spans="3:7" s="3" customFormat="1" ht="12">
      <c r="C238" s="284"/>
      <c r="D238" s="598"/>
      <c r="E238" s="598"/>
      <c r="F238" s="598"/>
      <c r="G238" s="598"/>
    </row>
    <row r="239" spans="3:7" s="3" customFormat="1" ht="12">
      <c r="C239" s="284"/>
      <c r="D239" s="598"/>
      <c r="E239" s="598"/>
      <c r="F239" s="598"/>
      <c r="G239" s="598"/>
    </row>
    <row r="240" spans="3:7" s="3" customFormat="1" ht="12">
      <c r="C240" s="284"/>
      <c r="D240" s="598"/>
      <c r="E240" s="598"/>
      <c r="F240" s="598"/>
      <c r="G240" s="598"/>
    </row>
    <row r="241" spans="3:7" s="3" customFormat="1" ht="12">
      <c r="C241" s="284"/>
      <c r="D241" s="598"/>
      <c r="E241" s="598"/>
      <c r="F241" s="598"/>
      <c r="G241" s="598"/>
    </row>
    <row r="242" spans="3:7" s="3" customFormat="1" ht="12">
      <c r="C242" s="284"/>
      <c r="D242" s="598"/>
      <c r="E242" s="598"/>
      <c r="F242" s="598"/>
      <c r="G242" s="598"/>
    </row>
    <row r="243" spans="3:7" s="3" customFormat="1" ht="12">
      <c r="C243" s="284"/>
      <c r="D243" s="598"/>
      <c r="E243" s="598"/>
      <c r="F243" s="598"/>
      <c r="G243" s="598"/>
    </row>
    <row r="244" spans="3:7" s="3" customFormat="1" ht="12">
      <c r="C244" s="284"/>
      <c r="D244" s="598"/>
      <c r="E244" s="598"/>
      <c r="F244" s="598"/>
      <c r="G244" s="598"/>
    </row>
    <row r="245" spans="3:7" s="3" customFormat="1" ht="12">
      <c r="C245" s="284"/>
      <c r="D245" s="598"/>
      <c r="E245" s="598"/>
      <c r="F245" s="598"/>
      <c r="G245" s="598"/>
    </row>
    <row r="246" spans="3:7" s="3" customFormat="1" ht="12">
      <c r="C246" s="284"/>
      <c r="D246" s="598"/>
      <c r="E246" s="598"/>
      <c r="F246" s="598"/>
      <c r="G246" s="598"/>
    </row>
    <row r="247" spans="3:7" s="3" customFormat="1" ht="12">
      <c r="C247" s="284"/>
      <c r="D247" s="598"/>
      <c r="E247" s="598"/>
      <c r="F247" s="598"/>
      <c r="G247" s="598"/>
    </row>
    <row r="248" spans="3:7" s="3" customFormat="1" ht="12">
      <c r="C248" s="284"/>
      <c r="D248" s="598"/>
      <c r="E248" s="598"/>
      <c r="F248" s="598"/>
      <c r="G248" s="598"/>
    </row>
    <row r="249" spans="3:7" s="3" customFormat="1" ht="12">
      <c r="C249" s="284"/>
      <c r="D249" s="598"/>
      <c r="E249" s="598"/>
      <c r="F249" s="598"/>
      <c r="G249" s="598"/>
    </row>
    <row r="250" spans="3:7" s="3" customFormat="1" ht="12">
      <c r="C250" s="284"/>
      <c r="D250" s="598"/>
      <c r="E250" s="598"/>
      <c r="F250" s="598"/>
      <c r="G250" s="598"/>
    </row>
    <row r="251" spans="3:7" s="3" customFormat="1" ht="12">
      <c r="C251" s="284"/>
      <c r="D251" s="598"/>
      <c r="E251" s="598"/>
      <c r="F251" s="598"/>
      <c r="G251" s="598"/>
    </row>
    <row r="252" spans="3:7" s="3" customFormat="1" ht="12">
      <c r="C252" s="284"/>
      <c r="D252" s="598"/>
      <c r="E252" s="598"/>
      <c r="F252" s="598"/>
      <c r="G252" s="598"/>
    </row>
    <row r="253" spans="3:7" s="3" customFormat="1" ht="12">
      <c r="C253" s="284"/>
      <c r="D253" s="598"/>
      <c r="E253" s="598"/>
      <c r="F253" s="598"/>
      <c r="G253" s="598"/>
    </row>
    <row r="254" spans="3:7" s="3" customFormat="1" ht="12">
      <c r="C254" s="284"/>
      <c r="D254" s="598"/>
      <c r="E254" s="598"/>
      <c r="F254" s="598"/>
      <c r="G254" s="598"/>
    </row>
    <row r="255" spans="3:7" s="3" customFormat="1" ht="12">
      <c r="C255" s="284"/>
      <c r="D255" s="598"/>
      <c r="E255" s="598"/>
      <c r="F255" s="598"/>
      <c r="G255" s="598"/>
    </row>
    <row r="256" spans="3:7" s="3" customFormat="1" ht="12">
      <c r="C256" s="284"/>
      <c r="D256" s="598"/>
      <c r="E256" s="598"/>
      <c r="F256" s="598"/>
      <c r="G256" s="598"/>
    </row>
    <row r="257" spans="3:7" s="3" customFormat="1" ht="12">
      <c r="C257" s="284"/>
      <c r="D257" s="598"/>
      <c r="E257" s="598"/>
      <c r="F257" s="598"/>
      <c r="G257" s="598"/>
    </row>
    <row r="258" spans="3:7" s="3" customFormat="1" ht="12">
      <c r="C258" s="284"/>
      <c r="D258" s="598"/>
      <c r="E258" s="598"/>
      <c r="F258" s="598"/>
      <c r="G258" s="598"/>
    </row>
    <row r="259" spans="3:7" s="3" customFormat="1" ht="12">
      <c r="C259" s="284"/>
      <c r="D259" s="598"/>
      <c r="E259" s="598"/>
      <c r="F259" s="598"/>
      <c r="G259" s="598"/>
    </row>
    <row r="260" spans="3:7" s="3" customFormat="1" ht="12">
      <c r="C260" s="284"/>
      <c r="D260" s="598"/>
      <c r="E260" s="598"/>
      <c r="F260" s="598"/>
      <c r="G260" s="598"/>
    </row>
    <row r="261" spans="3:7" s="3" customFormat="1" ht="12">
      <c r="C261" s="284"/>
      <c r="D261" s="598"/>
      <c r="E261" s="598"/>
      <c r="F261" s="598"/>
      <c r="G261" s="598"/>
    </row>
    <row r="262" spans="3:7" s="3" customFormat="1" ht="12">
      <c r="C262" s="284"/>
      <c r="D262" s="598"/>
      <c r="E262" s="598"/>
      <c r="F262" s="598"/>
      <c r="G262" s="598"/>
    </row>
    <row r="263" spans="3:7" s="3" customFormat="1" ht="12">
      <c r="C263" s="284"/>
      <c r="D263" s="598"/>
      <c r="E263" s="598"/>
      <c r="F263" s="598"/>
      <c r="G263" s="598"/>
    </row>
    <row r="264" spans="3:7" s="3" customFormat="1" ht="12">
      <c r="C264" s="284"/>
      <c r="D264" s="598"/>
      <c r="E264" s="598"/>
      <c r="F264" s="598"/>
      <c r="G264" s="598"/>
    </row>
    <row r="265" spans="3:7" s="3" customFormat="1" ht="12">
      <c r="C265" s="284"/>
      <c r="D265" s="598"/>
      <c r="E265" s="598"/>
      <c r="F265" s="598"/>
      <c r="G265" s="598"/>
    </row>
    <row r="266" spans="3:7" s="3" customFormat="1" ht="12">
      <c r="C266" s="284"/>
      <c r="D266" s="598"/>
      <c r="E266" s="598"/>
      <c r="F266" s="598"/>
      <c r="G266" s="598"/>
    </row>
    <row r="267" spans="3:7" s="3" customFormat="1" ht="12">
      <c r="C267" s="284"/>
      <c r="D267" s="598"/>
      <c r="E267" s="598"/>
      <c r="F267" s="598"/>
      <c r="G267" s="598"/>
    </row>
    <row r="268" spans="3:7" s="3" customFormat="1" ht="12">
      <c r="C268" s="284"/>
      <c r="D268" s="598"/>
      <c r="E268" s="598"/>
      <c r="F268" s="598"/>
      <c r="G268" s="598"/>
    </row>
    <row r="269" spans="3:7" s="3" customFormat="1" ht="12">
      <c r="C269" s="284"/>
      <c r="D269" s="598"/>
      <c r="E269" s="598"/>
      <c r="F269" s="598"/>
      <c r="G269" s="598"/>
    </row>
    <row r="270" spans="3:7" s="3" customFormat="1" ht="12">
      <c r="C270" s="284"/>
      <c r="D270" s="598"/>
      <c r="E270" s="598"/>
      <c r="F270" s="598"/>
      <c r="G270" s="598"/>
    </row>
    <row r="271" spans="3:7" s="3" customFormat="1" ht="12">
      <c r="C271" s="284"/>
      <c r="D271" s="598"/>
      <c r="E271" s="598"/>
      <c r="F271" s="598"/>
      <c r="G271" s="598"/>
    </row>
    <row r="272" spans="3:7" s="3" customFormat="1" ht="12">
      <c r="C272" s="284"/>
      <c r="D272" s="598"/>
      <c r="E272" s="598"/>
      <c r="F272" s="598"/>
      <c r="G272" s="598"/>
    </row>
    <row r="273" spans="3:7" s="3" customFormat="1" ht="12">
      <c r="C273" s="284"/>
      <c r="D273" s="598"/>
      <c r="E273" s="598"/>
      <c r="F273" s="598"/>
      <c r="G273" s="598"/>
    </row>
    <row r="274" spans="3:7" s="3" customFormat="1" ht="12">
      <c r="C274" s="284"/>
      <c r="D274" s="598"/>
      <c r="E274" s="598"/>
      <c r="F274" s="598"/>
      <c r="G274" s="598"/>
    </row>
    <row r="275" spans="3:7" s="3" customFormat="1" ht="12">
      <c r="C275" s="284"/>
      <c r="D275" s="598"/>
      <c r="E275" s="598"/>
      <c r="F275" s="598"/>
      <c r="G275" s="598"/>
    </row>
    <row r="276" spans="3:7" s="3" customFormat="1" ht="12">
      <c r="C276" s="284"/>
      <c r="D276" s="598"/>
      <c r="E276" s="598"/>
      <c r="F276" s="598"/>
      <c r="G276" s="598"/>
    </row>
    <row r="277" spans="3:7" s="3" customFormat="1" ht="12">
      <c r="C277" s="284"/>
      <c r="D277" s="598"/>
      <c r="E277" s="598"/>
      <c r="F277" s="598"/>
      <c r="G277" s="598"/>
    </row>
    <row r="278" spans="3:7" s="3" customFormat="1" ht="12">
      <c r="C278" s="284"/>
      <c r="D278" s="598"/>
      <c r="E278" s="598"/>
      <c r="F278" s="598"/>
      <c r="G278" s="598"/>
    </row>
    <row r="279" spans="3:7" s="3" customFormat="1" ht="12">
      <c r="C279" s="284"/>
      <c r="D279" s="598"/>
      <c r="E279" s="598"/>
      <c r="F279" s="598"/>
      <c r="G279" s="598"/>
    </row>
    <row r="280" spans="3:7" s="3" customFormat="1" ht="12">
      <c r="C280" s="284"/>
      <c r="D280" s="598"/>
      <c r="E280" s="598"/>
      <c r="F280" s="598"/>
      <c r="G280" s="598"/>
    </row>
    <row r="281" spans="3:7" s="3" customFormat="1" ht="12">
      <c r="C281" s="284"/>
      <c r="D281" s="598"/>
      <c r="E281" s="598"/>
      <c r="F281" s="598"/>
      <c r="G281" s="598"/>
    </row>
    <row r="282" spans="3:7" s="3" customFormat="1" ht="12">
      <c r="C282" s="284"/>
      <c r="D282" s="598"/>
      <c r="E282" s="598"/>
      <c r="F282" s="598"/>
      <c r="G282" s="598"/>
    </row>
    <row r="283" spans="3:7" s="3" customFormat="1" ht="12">
      <c r="C283" s="284"/>
      <c r="D283" s="598"/>
      <c r="E283" s="598"/>
      <c r="F283" s="598"/>
      <c r="G283" s="598"/>
    </row>
    <row r="284" spans="3:7" s="3" customFormat="1" ht="12">
      <c r="C284" s="284"/>
      <c r="D284" s="598"/>
      <c r="E284" s="598"/>
      <c r="F284" s="598"/>
      <c r="G284" s="598"/>
    </row>
    <row r="285" spans="3:7" s="3" customFormat="1" ht="12">
      <c r="C285" s="284"/>
      <c r="D285" s="598"/>
      <c r="E285" s="598"/>
      <c r="F285" s="598"/>
      <c r="G285" s="598"/>
    </row>
    <row r="286" spans="3:7" s="3" customFormat="1" ht="12">
      <c r="C286" s="284"/>
      <c r="D286" s="598"/>
      <c r="E286" s="598"/>
      <c r="F286" s="598"/>
      <c r="G286" s="598"/>
    </row>
    <row r="287" spans="3:7" s="3" customFormat="1" ht="12">
      <c r="C287" s="284"/>
      <c r="D287" s="598"/>
      <c r="E287" s="598"/>
      <c r="F287" s="598"/>
      <c r="G287" s="598"/>
    </row>
    <row r="288" spans="3:7" s="3" customFormat="1" ht="12">
      <c r="C288" s="284"/>
      <c r="D288" s="598"/>
      <c r="E288" s="598"/>
      <c r="F288" s="598"/>
      <c r="G288" s="598"/>
    </row>
    <row r="289" spans="3:7" s="3" customFormat="1" ht="12">
      <c r="C289" s="284"/>
      <c r="D289" s="598"/>
      <c r="E289" s="598"/>
      <c r="F289" s="598"/>
      <c r="G289" s="598"/>
    </row>
    <row r="290" spans="3:7" s="3" customFormat="1" ht="12">
      <c r="C290" s="284"/>
      <c r="D290" s="598"/>
      <c r="E290" s="598"/>
      <c r="F290" s="598"/>
      <c r="G290" s="598"/>
    </row>
    <row r="291" spans="3:7" s="3" customFormat="1" ht="12">
      <c r="C291" s="284"/>
      <c r="D291" s="598"/>
      <c r="E291" s="598"/>
      <c r="F291" s="598"/>
      <c r="G291" s="598"/>
    </row>
    <row r="292" spans="3:7" s="3" customFormat="1" ht="12">
      <c r="C292" s="284"/>
      <c r="D292" s="598"/>
      <c r="E292" s="598"/>
      <c r="F292" s="598"/>
      <c r="G292" s="598"/>
    </row>
    <row r="293" spans="3:7" s="3" customFormat="1" ht="12">
      <c r="C293" s="284"/>
      <c r="D293" s="598"/>
      <c r="E293" s="598"/>
      <c r="F293" s="598"/>
      <c r="G293" s="598"/>
    </row>
    <row r="294" spans="3:7" s="3" customFormat="1" ht="12">
      <c r="C294" s="284"/>
      <c r="D294" s="598"/>
      <c r="E294" s="598"/>
      <c r="F294" s="598"/>
      <c r="G294" s="598"/>
    </row>
    <row r="295" spans="3:7" s="3" customFormat="1" ht="12">
      <c r="C295" s="284"/>
      <c r="D295" s="598"/>
      <c r="E295" s="598"/>
      <c r="F295" s="598"/>
      <c r="G295" s="598"/>
    </row>
    <row r="296" spans="3:7" s="3" customFormat="1" ht="12">
      <c r="C296" s="284"/>
      <c r="D296" s="598"/>
      <c r="E296" s="598"/>
      <c r="F296" s="598"/>
      <c r="G296" s="598"/>
    </row>
    <row r="297" spans="3:7" s="3" customFormat="1" ht="12">
      <c r="C297" s="284"/>
      <c r="D297" s="598"/>
      <c r="E297" s="598"/>
      <c r="F297" s="598"/>
      <c r="G297" s="598"/>
    </row>
    <row r="298" spans="3:7" s="3" customFormat="1" ht="12">
      <c r="C298" s="284"/>
      <c r="D298" s="598"/>
      <c r="E298" s="598"/>
      <c r="F298" s="598"/>
      <c r="G298" s="598"/>
    </row>
    <row r="299" spans="3:7" s="3" customFormat="1" ht="12">
      <c r="C299" s="284"/>
      <c r="D299" s="598"/>
      <c r="E299" s="598"/>
      <c r="F299" s="598"/>
      <c r="G299" s="598"/>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E52D0-2CF9-4BA8-AF03-EEF56219C809}">
  <sheetPr codeName="List28">
    <tabColor theme="6" tint="-0.249977111117893"/>
  </sheetPr>
  <dimension ref="A1:K568"/>
  <sheetViews>
    <sheetView view="pageBreakPreview" zoomScaleNormal="100" zoomScaleSheetLayoutView="100" workbookViewId="0">
      <selection activeCell="K18" sqref="K18"/>
    </sheetView>
  </sheetViews>
  <sheetFormatPr defaultColWidth="9.140625" defaultRowHeight="12.75"/>
  <cols>
    <col min="1" max="1" width="2.5703125" style="298" customWidth="1"/>
    <col min="2" max="2" width="5.5703125" style="298" customWidth="1"/>
    <col min="3" max="3" width="43.7109375" style="299" customWidth="1"/>
    <col min="4" max="4" width="6.28515625" style="624" customWidth="1"/>
    <col min="5" max="5" width="7.5703125" style="624" customWidth="1"/>
    <col min="6" max="6" width="9.5703125" style="624" customWidth="1"/>
    <col min="7" max="7" width="13.28515625" style="624" customWidth="1"/>
    <col min="8" max="8" width="9.85546875" style="298" customWidth="1"/>
    <col min="9" max="9" width="2.5703125" style="298" bestFit="1" customWidth="1"/>
    <col min="10" max="10" width="9.140625" style="298"/>
    <col min="11" max="11" width="9" style="298" customWidth="1"/>
    <col min="12" max="252" width="9.140625" style="298"/>
    <col min="253" max="253" width="2.5703125" style="298" customWidth="1"/>
    <col min="254" max="254" width="5.5703125" style="298" customWidth="1"/>
    <col min="255" max="255" width="43.7109375" style="298" customWidth="1"/>
    <col min="256" max="256" width="6.28515625" style="298" customWidth="1"/>
    <col min="257" max="257" width="7.5703125" style="298" customWidth="1"/>
    <col min="258" max="258" width="9.5703125" style="298" customWidth="1"/>
    <col min="259" max="259" width="13.28515625" style="298" customWidth="1"/>
    <col min="260" max="260" width="20.42578125" style="298" customWidth="1"/>
    <col min="261" max="263" width="11.7109375" style="298" customWidth="1"/>
    <col min="264" max="264" width="9.85546875" style="298" customWidth="1"/>
    <col min="265" max="265" width="2.5703125" style="298" bestFit="1" customWidth="1"/>
    <col min="266" max="266" width="9.140625" style="298"/>
    <col min="267" max="267" width="9" style="298" customWidth="1"/>
    <col min="268" max="508" width="9.140625" style="298"/>
    <col min="509" max="509" width="2.5703125" style="298" customWidth="1"/>
    <col min="510" max="510" width="5.5703125" style="298" customWidth="1"/>
    <col min="511" max="511" width="43.7109375" style="298" customWidth="1"/>
    <col min="512" max="512" width="6.28515625" style="298" customWidth="1"/>
    <col min="513" max="513" width="7.5703125" style="298" customWidth="1"/>
    <col min="514" max="514" width="9.5703125" style="298" customWidth="1"/>
    <col min="515" max="515" width="13.28515625" style="298" customWidth="1"/>
    <col min="516" max="516" width="20.42578125" style="298" customWidth="1"/>
    <col min="517" max="519" width="11.7109375" style="298" customWidth="1"/>
    <col min="520" max="520" width="9.85546875" style="298" customWidth="1"/>
    <col min="521" max="521" width="2.5703125" style="298" bestFit="1" customWidth="1"/>
    <col min="522" max="522" width="9.140625" style="298"/>
    <col min="523" max="523" width="9" style="298" customWidth="1"/>
    <col min="524" max="764" width="9.140625" style="298"/>
    <col min="765" max="765" width="2.5703125" style="298" customWidth="1"/>
    <col min="766" max="766" width="5.5703125" style="298" customWidth="1"/>
    <col min="767" max="767" width="43.7109375" style="298" customWidth="1"/>
    <col min="768" max="768" width="6.28515625" style="298" customWidth="1"/>
    <col min="769" max="769" width="7.5703125" style="298" customWidth="1"/>
    <col min="770" max="770" width="9.5703125" style="298" customWidth="1"/>
    <col min="771" max="771" width="13.28515625" style="298" customWidth="1"/>
    <col min="772" max="772" width="20.42578125" style="298" customWidth="1"/>
    <col min="773" max="775" width="11.7109375" style="298" customWidth="1"/>
    <col min="776" max="776" width="9.85546875" style="298" customWidth="1"/>
    <col min="777" max="777" width="2.5703125" style="298" bestFit="1" customWidth="1"/>
    <col min="778" max="778" width="9.140625" style="298"/>
    <col min="779" max="779" width="9" style="298" customWidth="1"/>
    <col min="780" max="1020" width="9.140625" style="298"/>
    <col min="1021" max="1021" width="2.5703125" style="298" customWidth="1"/>
    <col min="1022" max="1022" width="5.5703125" style="298" customWidth="1"/>
    <col min="1023" max="1023" width="43.7109375" style="298" customWidth="1"/>
    <col min="1024" max="1024" width="6.28515625" style="298" customWidth="1"/>
    <col min="1025" max="1025" width="7.5703125" style="298" customWidth="1"/>
    <col min="1026" max="1026" width="9.5703125" style="298" customWidth="1"/>
    <col min="1027" max="1027" width="13.28515625" style="298" customWidth="1"/>
    <col min="1028" max="1028" width="20.42578125" style="298" customWidth="1"/>
    <col min="1029" max="1031" width="11.7109375" style="298" customWidth="1"/>
    <col min="1032" max="1032" width="9.85546875" style="298" customWidth="1"/>
    <col min="1033" max="1033" width="2.5703125" style="298" bestFit="1" customWidth="1"/>
    <col min="1034" max="1034" width="9.140625" style="298"/>
    <col min="1035" max="1035" width="9" style="298" customWidth="1"/>
    <col min="1036" max="1276" width="9.140625" style="298"/>
    <col min="1277" max="1277" width="2.5703125" style="298" customWidth="1"/>
    <col min="1278" max="1278" width="5.5703125" style="298" customWidth="1"/>
    <col min="1279" max="1279" width="43.7109375" style="298" customWidth="1"/>
    <col min="1280" max="1280" width="6.28515625" style="298" customWidth="1"/>
    <col min="1281" max="1281" width="7.5703125" style="298" customWidth="1"/>
    <col min="1282" max="1282" width="9.5703125" style="298" customWidth="1"/>
    <col min="1283" max="1283" width="13.28515625" style="298" customWidth="1"/>
    <col min="1284" max="1284" width="20.42578125" style="298" customWidth="1"/>
    <col min="1285" max="1287" width="11.7109375" style="298" customWidth="1"/>
    <col min="1288" max="1288" width="9.85546875" style="298" customWidth="1"/>
    <col min="1289" max="1289" width="2.5703125" style="298" bestFit="1" customWidth="1"/>
    <col min="1290" max="1290" width="9.140625" style="298"/>
    <col min="1291" max="1291" width="9" style="298" customWidth="1"/>
    <col min="1292" max="1532" width="9.140625" style="298"/>
    <col min="1533" max="1533" width="2.5703125" style="298" customWidth="1"/>
    <col min="1534" max="1534" width="5.5703125" style="298" customWidth="1"/>
    <col min="1535" max="1535" width="43.7109375" style="298" customWidth="1"/>
    <col min="1536" max="1536" width="6.28515625" style="298" customWidth="1"/>
    <col min="1537" max="1537" width="7.5703125" style="298" customWidth="1"/>
    <col min="1538" max="1538" width="9.5703125" style="298" customWidth="1"/>
    <col min="1539" max="1539" width="13.28515625" style="298" customWidth="1"/>
    <col min="1540" max="1540" width="20.42578125" style="298" customWidth="1"/>
    <col min="1541" max="1543" width="11.7109375" style="298" customWidth="1"/>
    <col min="1544" max="1544" width="9.85546875" style="298" customWidth="1"/>
    <col min="1545" max="1545" width="2.5703125" style="298" bestFit="1" customWidth="1"/>
    <col min="1546" max="1546" width="9.140625" style="298"/>
    <col min="1547" max="1547" width="9" style="298" customWidth="1"/>
    <col min="1548" max="1788" width="9.140625" style="298"/>
    <col min="1789" max="1789" width="2.5703125" style="298" customWidth="1"/>
    <col min="1790" max="1790" width="5.5703125" style="298" customWidth="1"/>
    <col min="1791" max="1791" width="43.7109375" style="298" customWidth="1"/>
    <col min="1792" max="1792" width="6.28515625" style="298" customWidth="1"/>
    <col min="1793" max="1793" width="7.5703125" style="298" customWidth="1"/>
    <col min="1794" max="1794" width="9.5703125" style="298" customWidth="1"/>
    <col min="1795" max="1795" width="13.28515625" style="298" customWidth="1"/>
    <col min="1796" max="1796" width="20.42578125" style="298" customWidth="1"/>
    <col min="1797" max="1799" width="11.7109375" style="298" customWidth="1"/>
    <col min="1800" max="1800" width="9.85546875" style="298" customWidth="1"/>
    <col min="1801" max="1801" width="2.5703125" style="298" bestFit="1" customWidth="1"/>
    <col min="1802" max="1802" width="9.140625" style="298"/>
    <col min="1803" max="1803" width="9" style="298" customWidth="1"/>
    <col min="1804" max="2044" width="9.140625" style="298"/>
    <col min="2045" max="2045" width="2.5703125" style="298" customWidth="1"/>
    <col min="2046" max="2046" width="5.5703125" style="298" customWidth="1"/>
    <col min="2047" max="2047" width="43.7109375" style="298" customWidth="1"/>
    <col min="2048" max="2048" width="6.28515625" style="298" customWidth="1"/>
    <col min="2049" max="2049" width="7.5703125" style="298" customWidth="1"/>
    <col min="2050" max="2050" width="9.5703125" style="298" customWidth="1"/>
    <col min="2051" max="2051" width="13.28515625" style="298" customWidth="1"/>
    <col min="2052" max="2052" width="20.42578125" style="298" customWidth="1"/>
    <col min="2053" max="2055" width="11.7109375" style="298" customWidth="1"/>
    <col min="2056" max="2056" width="9.85546875" style="298" customWidth="1"/>
    <col min="2057" max="2057" width="2.5703125" style="298" bestFit="1" customWidth="1"/>
    <col min="2058" max="2058" width="9.140625" style="298"/>
    <col min="2059" max="2059" width="9" style="298" customWidth="1"/>
    <col min="2060" max="2300" width="9.140625" style="298"/>
    <col min="2301" max="2301" width="2.5703125" style="298" customWidth="1"/>
    <col min="2302" max="2302" width="5.5703125" style="298" customWidth="1"/>
    <col min="2303" max="2303" width="43.7109375" style="298" customWidth="1"/>
    <col min="2304" max="2304" width="6.28515625" style="298" customWidth="1"/>
    <col min="2305" max="2305" width="7.5703125" style="298" customWidth="1"/>
    <col min="2306" max="2306" width="9.5703125" style="298" customWidth="1"/>
    <col min="2307" max="2307" width="13.28515625" style="298" customWidth="1"/>
    <col min="2308" max="2308" width="20.42578125" style="298" customWidth="1"/>
    <col min="2309" max="2311" width="11.7109375" style="298" customWidth="1"/>
    <col min="2312" max="2312" width="9.85546875" style="298" customWidth="1"/>
    <col min="2313" max="2313" width="2.5703125" style="298" bestFit="1" customWidth="1"/>
    <col min="2314" max="2314" width="9.140625" style="298"/>
    <col min="2315" max="2315" width="9" style="298" customWidth="1"/>
    <col min="2316" max="2556" width="9.140625" style="298"/>
    <col min="2557" max="2557" width="2.5703125" style="298" customWidth="1"/>
    <col min="2558" max="2558" width="5.5703125" style="298" customWidth="1"/>
    <col min="2559" max="2559" width="43.7109375" style="298" customWidth="1"/>
    <col min="2560" max="2560" width="6.28515625" style="298" customWidth="1"/>
    <col min="2561" max="2561" width="7.5703125" style="298" customWidth="1"/>
    <col min="2562" max="2562" width="9.5703125" style="298" customWidth="1"/>
    <col min="2563" max="2563" width="13.28515625" style="298" customWidth="1"/>
    <col min="2564" max="2564" width="20.42578125" style="298" customWidth="1"/>
    <col min="2565" max="2567" width="11.7109375" style="298" customWidth="1"/>
    <col min="2568" max="2568" width="9.85546875" style="298" customWidth="1"/>
    <col min="2569" max="2569" width="2.5703125" style="298" bestFit="1" customWidth="1"/>
    <col min="2570" max="2570" width="9.140625" style="298"/>
    <col min="2571" max="2571" width="9" style="298" customWidth="1"/>
    <col min="2572" max="2812" width="9.140625" style="298"/>
    <col min="2813" max="2813" width="2.5703125" style="298" customWidth="1"/>
    <col min="2814" max="2814" width="5.5703125" style="298" customWidth="1"/>
    <col min="2815" max="2815" width="43.7109375" style="298" customWidth="1"/>
    <col min="2816" max="2816" width="6.28515625" style="298" customWidth="1"/>
    <col min="2817" max="2817" width="7.5703125" style="298" customWidth="1"/>
    <col min="2818" max="2818" width="9.5703125" style="298" customWidth="1"/>
    <col min="2819" max="2819" width="13.28515625" style="298" customWidth="1"/>
    <col min="2820" max="2820" width="20.42578125" style="298" customWidth="1"/>
    <col min="2821" max="2823" width="11.7109375" style="298" customWidth="1"/>
    <col min="2824" max="2824" width="9.85546875" style="298" customWidth="1"/>
    <col min="2825" max="2825" width="2.5703125" style="298" bestFit="1" customWidth="1"/>
    <col min="2826" max="2826" width="9.140625" style="298"/>
    <col min="2827" max="2827" width="9" style="298" customWidth="1"/>
    <col min="2828" max="3068" width="9.140625" style="298"/>
    <col min="3069" max="3069" width="2.5703125" style="298" customWidth="1"/>
    <col min="3070" max="3070" width="5.5703125" style="298" customWidth="1"/>
    <col min="3071" max="3071" width="43.7109375" style="298" customWidth="1"/>
    <col min="3072" max="3072" width="6.28515625" style="298" customWidth="1"/>
    <col min="3073" max="3073" width="7.5703125" style="298" customWidth="1"/>
    <col min="3074" max="3074" width="9.5703125" style="298" customWidth="1"/>
    <col min="3075" max="3075" width="13.28515625" style="298" customWidth="1"/>
    <col min="3076" max="3076" width="20.42578125" style="298" customWidth="1"/>
    <col min="3077" max="3079" width="11.7109375" style="298" customWidth="1"/>
    <col min="3080" max="3080" width="9.85546875" style="298" customWidth="1"/>
    <col min="3081" max="3081" width="2.5703125" style="298" bestFit="1" customWidth="1"/>
    <col min="3082" max="3082" width="9.140625" style="298"/>
    <col min="3083" max="3083" width="9" style="298" customWidth="1"/>
    <col min="3084" max="3324" width="9.140625" style="298"/>
    <col min="3325" max="3325" width="2.5703125" style="298" customWidth="1"/>
    <col min="3326" max="3326" width="5.5703125" style="298" customWidth="1"/>
    <col min="3327" max="3327" width="43.7109375" style="298" customWidth="1"/>
    <col min="3328" max="3328" width="6.28515625" style="298" customWidth="1"/>
    <col min="3329" max="3329" width="7.5703125" style="298" customWidth="1"/>
    <col min="3330" max="3330" width="9.5703125" style="298" customWidth="1"/>
    <col min="3331" max="3331" width="13.28515625" style="298" customWidth="1"/>
    <col min="3332" max="3332" width="20.42578125" style="298" customWidth="1"/>
    <col min="3333" max="3335" width="11.7109375" style="298" customWidth="1"/>
    <col min="3336" max="3336" width="9.85546875" style="298" customWidth="1"/>
    <col min="3337" max="3337" width="2.5703125" style="298" bestFit="1" customWidth="1"/>
    <col min="3338" max="3338" width="9.140625" style="298"/>
    <col min="3339" max="3339" width="9" style="298" customWidth="1"/>
    <col min="3340" max="3580" width="9.140625" style="298"/>
    <col min="3581" max="3581" width="2.5703125" style="298" customWidth="1"/>
    <col min="3582" max="3582" width="5.5703125" style="298" customWidth="1"/>
    <col min="3583" max="3583" width="43.7109375" style="298" customWidth="1"/>
    <col min="3584" max="3584" width="6.28515625" style="298" customWidth="1"/>
    <col min="3585" max="3585" width="7.5703125" style="298" customWidth="1"/>
    <col min="3586" max="3586" width="9.5703125" style="298" customWidth="1"/>
    <col min="3587" max="3587" width="13.28515625" style="298" customWidth="1"/>
    <col min="3588" max="3588" width="20.42578125" style="298" customWidth="1"/>
    <col min="3589" max="3591" width="11.7109375" style="298" customWidth="1"/>
    <col min="3592" max="3592" width="9.85546875" style="298" customWidth="1"/>
    <col min="3593" max="3593" width="2.5703125" style="298" bestFit="1" customWidth="1"/>
    <col min="3594" max="3594" width="9.140625" style="298"/>
    <col min="3595" max="3595" width="9" style="298" customWidth="1"/>
    <col min="3596" max="3836" width="9.140625" style="298"/>
    <col min="3837" max="3837" width="2.5703125" style="298" customWidth="1"/>
    <col min="3838" max="3838" width="5.5703125" style="298" customWidth="1"/>
    <col min="3839" max="3839" width="43.7109375" style="298" customWidth="1"/>
    <col min="3840" max="3840" width="6.28515625" style="298" customWidth="1"/>
    <col min="3841" max="3841" width="7.5703125" style="298" customWidth="1"/>
    <col min="3842" max="3842" width="9.5703125" style="298" customWidth="1"/>
    <col min="3843" max="3843" width="13.28515625" style="298" customWidth="1"/>
    <col min="3844" max="3844" width="20.42578125" style="298" customWidth="1"/>
    <col min="3845" max="3847" width="11.7109375" style="298" customWidth="1"/>
    <col min="3848" max="3848" width="9.85546875" style="298" customWidth="1"/>
    <col min="3849" max="3849" width="2.5703125" style="298" bestFit="1" customWidth="1"/>
    <col min="3850" max="3850" width="9.140625" style="298"/>
    <col min="3851" max="3851" width="9" style="298" customWidth="1"/>
    <col min="3852" max="4092" width="9.140625" style="298"/>
    <col min="4093" max="4093" width="2.5703125" style="298" customWidth="1"/>
    <col min="4094" max="4094" width="5.5703125" style="298" customWidth="1"/>
    <col min="4095" max="4095" width="43.7109375" style="298" customWidth="1"/>
    <col min="4096" max="4096" width="6.28515625" style="298" customWidth="1"/>
    <col min="4097" max="4097" width="7.5703125" style="298" customWidth="1"/>
    <col min="4098" max="4098" width="9.5703125" style="298" customWidth="1"/>
    <col min="4099" max="4099" width="13.28515625" style="298" customWidth="1"/>
    <col min="4100" max="4100" width="20.42578125" style="298" customWidth="1"/>
    <col min="4101" max="4103" width="11.7109375" style="298" customWidth="1"/>
    <col min="4104" max="4104" width="9.85546875" style="298" customWidth="1"/>
    <col min="4105" max="4105" width="2.5703125" style="298" bestFit="1" customWidth="1"/>
    <col min="4106" max="4106" width="9.140625" style="298"/>
    <col min="4107" max="4107" width="9" style="298" customWidth="1"/>
    <col min="4108" max="4348" width="9.140625" style="298"/>
    <col min="4349" max="4349" width="2.5703125" style="298" customWidth="1"/>
    <col min="4350" max="4350" width="5.5703125" style="298" customWidth="1"/>
    <col min="4351" max="4351" width="43.7109375" style="298" customWidth="1"/>
    <col min="4352" max="4352" width="6.28515625" style="298" customWidth="1"/>
    <col min="4353" max="4353" width="7.5703125" style="298" customWidth="1"/>
    <col min="4354" max="4354" width="9.5703125" style="298" customWidth="1"/>
    <col min="4355" max="4355" width="13.28515625" style="298" customWidth="1"/>
    <col min="4356" max="4356" width="20.42578125" style="298" customWidth="1"/>
    <col min="4357" max="4359" width="11.7109375" style="298" customWidth="1"/>
    <col min="4360" max="4360" width="9.85546875" style="298" customWidth="1"/>
    <col min="4361" max="4361" width="2.5703125" style="298" bestFit="1" customWidth="1"/>
    <col min="4362" max="4362" width="9.140625" style="298"/>
    <col min="4363" max="4363" width="9" style="298" customWidth="1"/>
    <col min="4364" max="4604" width="9.140625" style="298"/>
    <col min="4605" max="4605" width="2.5703125" style="298" customWidth="1"/>
    <col min="4606" max="4606" width="5.5703125" style="298" customWidth="1"/>
    <col min="4607" max="4607" width="43.7109375" style="298" customWidth="1"/>
    <col min="4608" max="4608" width="6.28515625" style="298" customWidth="1"/>
    <col min="4609" max="4609" width="7.5703125" style="298" customWidth="1"/>
    <col min="4610" max="4610" width="9.5703125" style="298" customWidth="1"/>
    <col min="4611" max="4611" width="13.28515625" style="298" customWidth="1"/>
    <col min="4612" max="4612" width="20.42578125" style="298" customWidth="1"/>
    <col min="4613" max="4615" width="11.7109375" style="298" customWidth="1"/>
    <col min="4616" max="4616" width="9.85546875" style="298" customWidth="1"/>
    <col min="4617" max="4617" width="2.5703125" style="298" bestFit="1" customWidth="1"/>
    <col min="4618" max="4618" width="9.140625" style="298"/>
    <col min="4619" max="4619" width="9" style="298" customWidth="1"/>
    <col min="4620" max="4860" width="9.140625" style="298"/>
    <col min="4861" max="4861" width="2.5703125" style="298" customWidth="1"/>
    <col min="4862" max="4862" width="5.5703125" style="298" customWidth="1"/>
    <col min="4863" max="4863" width="43.7109375" style="298" customWidth="1"/>
    <col min="4864" max="4864" width="6.28515625" style="298" customWidth="1"/>
    <col min="4865" max="4865" width="7.5703125" style="298" customWidth="1"/>
    <col min="4866" max="4866" width="9.5703125" style="298" customWidth="1"/>
    <col min="4867" max="4867" width="13.28515625" style="298" customWidth="1"/>
    <col min="4868" max="4868" width="20.42578125" style="298" customWidth="1"/>
    <col min="4869" max="4871" width="11.7109375" style="298" customWidth="1"/>
    <col min="4872" max="4872" width="9.85546875" style="298" customWidth="1"/>
    <col min="4873" max="4873" width="2.5703125" style="298" bestFit="1" customWidth="1"/>
    <col min="4874" max="4874" width="9.140625" style="298"/>
    <col min="4875" max="4875" width="9" style="298" customWidth="1"/>
    <col min="4876" max="5116" width="9.140625" style="298"/>
    <col min="5117" max="5117" width="2.5703125" style="298" customWidth="1"/>
    <col min="5118" max="5118" width="5.5703125" style="298" customWidth="1"/>
    <col min="5119" max="5119" width="43.7109375" style="298" customWidth="1"/>
    <col min="5120" max="5120" width="6.28515625" style="298" customWidth="1"/>
    <col min="5121" max="5121" width="7.5703125" style="298" customWidth="1"/>
    <col min="5122" max="5122" width="9.5703125" style="298" customWidth="1"/>
    <col min="5123" max="5123" width="13.28515625" style="298" customWidth="1"/>
    <col min="5124" max="5124" width="20.42578125" style="298" customWidth="1"/>
    <col min="5125" max="5127" width="11.7109375" style="298" customWidth="1"/>
    <col min="5128" max="5128" width="9.85546875" style="298" customWidth="1"/>
    <col min="5129" max="5129" width="2.5703125" style="298" bestFit="1" customWidth="1"/>
    <col min="5130" max="5130" width="9.140625" style="298"/>
    <col min="5131" max="5131" width="9" style="298" customWidth="1"/>
    <col min="5132" max="5372" width="9.140625" style="298"/>
    <col min="5373" max="5373" width="2.5703125" style="298" customWidth="1"/>
    <col min="5374" max="5374" width="5.5703125" style="298" customWidth="1"/>
    <col min="5375" max="5375" width="43.7109375" style="298" customWidth="1"/>
    <col min="5376" max="5376" width="6.28515625" style="298" customWidth="1"/>
    <col min="5377" max="5377" width="7.5703125" style="298" customWidth="1"/>
    <col min="5378" max="5378" width="9.5703125" style="298" customWidth="1"/>
    <col min="5379" max="5379" width="13.28515625" style="298" customWidth="1"/>
    <col min="5380" max="5380" width="20.42578125" style="298" customWidth="1"/>
    <col min="5381" max="5383" width="11.7109375" style="298" customWidth="1"/>
    <col min="5384" max="5384" width="9.85546875" style="298" customWidth="1"/>
    <col min="5385" max="5385" width="2.5703125" style="298" bestFit="1" customWidth="1"/>
    <col min="5386" max="5386" width="9.140625" style="298"/>
    <col min="5387" max="5387" width="9" style="298" customWidth="1"/>
    <col min="5388" max="5628" width="9.140625" style="298"/>
    <col min="5629" max="5629" width="2.5703125" style="298" customWidth="1"/>
    <col min="5630" max="5630" width="5.5703125" style="298" customWidth="1"/>
    <col min="5631" max="5631" width="43.7109375" style="298" customWidth="1"/>
    <col min="5632" max="5632" width="6.28515625" style="298" customWidth="1"/>
    <col min="5633" max="5633" width="7.5703125" style="298" customWidth="1"/>
    <col min="5634" max="5634" width="9.5703125" style="298" customWidth="1"/>
    <col min="5635" max="5635" width="13.28515625" style="298" customWidth="1"/>
    <col min="5636" max="5636" width="20.42578125" style="298" customWidth="1"/>
    <col min="5637" max="5639" width="11.7109375" style="298" customWidth="1"/>
    <col min="5640" max="5640" width="9.85546875" style="298" customWidth="1"/>
    <col min="5641" max="5641" width="2.5703125" style="298" bestFit="1" customWidth="1"/>
    <col min="5642" max="5642" width="9.140625" style="298"/>
    <col min="5643" max="5643" width="9" style="298" customWidth="1"/>
    <col min="5644" max="5884" width="9.140625" style="298"/>
    <col min="5885" max="5885" width="2.5703125" style="298" customWidth="1"/>
    <col min="5886" max="5886" width="5.5703125" style="298" customWidth="1"/>
    <col min="5887" max="5887" width="43.7109375" style="298" customWidth="1"/>
    <col min="5888" max="5888" width="6.28515625" style="298" customWidth="1"/>
    <col min="5889" max="5889" width="7.5703125" style="298" customWidth="1"/>
    <col min="5890" max="5890" width="9.5703125" style="298" customWidth="1"/>
    <col min="5891" max="5891" width="13.28515625" style="298" customWidth="1"/>
    <col min="5892" max="5892" width="20.42578125" style="298" customWidth="1"/>
    <col min="5893" max="5895" width="11.7109375" style="298" customWidth="1"/>
    <col min="5896" max="5896" width="9.85546875" style="298" customWidth="1"/>
    <col min="5897" max="5897" width="2.5703125" style="298" bestFit="1" customWidth="1"/>
    <col min="5898" max="5898" width="9.140625" style="298"/>
    <col min="5899" max="5899" width="9" style="298" customWidth="1"/>
    <col min="5900" max="6140" width="9.140625" style="298"/>
    <col min="6141" max="6141" width="2.5703125" style="298" customWidth="1"/>
    <col min="6142" max="6142" width="5.5703125" style="298" customWidth="1"/>
    <col min="6143" max="6143" width="43.7109375" style="298" customWidth="1"/>
    <col min="6144" max="6144" width="6.28515625" style="298" customWidth="1"/>
    <col min="6145" max="6145" width="7.5703125" style="298" customWidth="1"/>
    <col min="6146" max="6146" width="9.5703125" style="298" customWidth="1"/>
    <col min="6147" max="6147" width="13.28515625" style="298" customWidth="1"/>
    <col min="6148" max="6148" width="20.42578125" style="298" customWidth="1"/>
    <col min="6149" max="6151" width="11.7109375" style="298" customWidth="1"/>
    <col min="6152" max="6152" width="9.85546875" style="298" customWidth="1"/>
    <col min="6153" max="6153" width="2.5703125" style="298" bestFit="1" customWidth="1"/>
    <col min="6154" max="6154" width="9.140625" style="298"/>
    <col min="6155" max="6155" width="9" style="298" customWidth="1"/>
    <col min="6156" max="6396" width="9.140625" style="298"/>
    <col min="6397" max="6397" width="2.5703125" style="298" customWidth="1"/>
    <col min="6398" max="6398" width="5.5703125" style="298" customWidth="1"/>
    <col min="6399" max="6399" width="43.7109375" style="298" customWidth="1"/>
    <col min="6400" max="6400" width="6.28515625" style="298" customWidth="1"/>
    <col min="6401" max="6401" width="7.5703125" style="298" customWidth="1"/>
    <col min="6402" max="6402" width="9.5703125" style="298" customWidth="1"/>
    <col min="6403" max="6403" width="13.28515625" style="298" customWidth="1"/>
    <col min="6404" max="6404" width="20.42578125" style="298" customWidth="1"/>
    <col min="6405" max="6407" width="11.7109375" style="298" customWidth="1"/>
    <col min="6408" max="6408" width="9.85546875" style="298" customWidth="1"/>
    <col min="6409" max="6409" width="2.5703125" style="298" bestFit="1" customWidth="1"/>
    <col min="6410" max="6410" width="9.140625" style="298"/>
    <col min="6411" max="6411" width="9" style="298" customWidth="1"/>
    <col min="6412" max="6652" width="9.140625" style="298"/>
    <col min="6653" max="6653" width="2.5703125" style="298" customWidth="1"/>
    <col min="6654" max="6654" width="5.5703125" style="298" customWidth="1"/>
    <col min="6655" max="6655" width="43.7109375" style="298" customWidth="1"/>
    <col min="6656" max="6656" width="6.28515625" style="298" customWidth="1"/>
    <col min="6657" max="6657" width="7.5703125" style="298" customWidth="1"/>
    <col min="6658" max="6658" width="9.5703125" style="298" customWidth="1"/>
    <col min="6659" max="6659" width="13.28515625" style="298" customWidth="1"/>
    <col min="6660" max="6660" width="20.42578125" style="298" customWidth="1"/>
    <col min="6661" max="6663" width="11.7109375" style="298" customWidth="1"/>
    <col min="6664" max="6664" width="9.85546875" style="298" customWidth="1"/>
    <col min="6665" max="6665" width="2.5703125" style="298" bestFit="1" customWidth="1"/>
    <col min="6666" max="6666" width="9.140625" style="298"/>
    <col min="6667" max="6667" width="9" style="298" customWidth="1"/>
    <col min="6668" max="6908" width="9.140625" style="298"/>
    <col min="6909" max="6909" width="2.5703125" style="298" customWidth="1"/>
    <col min="6910" max="6910" width="5.5703125" style="298" customWidth="1"/>
    <col min="6911" max="6911" width="43.7109375" style="298" customWidth="1"/>
    <col min="6912" max="6912" width="6.28515625" style="298" customWidth="1"/>
    <col min="6913" max="6913" width="7.5703125" style="298" customWidth="1"/>
    <col min="6914" max="6914" width="9.5703125" style="298" customWidth="1"/>
    <col min="6915" max="6915" width="13.28515625" style="298" customWidth="1"/>
    <col min="6916" max="6916" width="20.42578125" style="298" customWidth="1"/>
    <col min="6917" max="6919" width="11.7109375" style="298" customWidth="1"/>
    <col min="6920" max="6920" width="9.85546875" style="298" customWidth="1"/>
    <col min="6921" max="6921" width="2.5703125" style="298" bestFit="1" customWidth="1"/>
    <col min="6922" max="6922" width="9.140625" style="298"/>
    <col min="6923" max="6923" width="9" style="298" customWidth="1"/>
    <col min="6924" max="7164" width="9.140625" style="298"/>
    <col min="7165" max="7165" width="2.5703125" style="298" customWidth="1"/>
    <col min="7166" max="7166" width="5.5703125" style="298" customWidth="1"/>
    <col min="7167" max="7167" width="43.7109375" style="298" customWidth="1"/>
    <col min="7168" max="7168" width="6.28515625" style="298" customWidth="1"/>
    <col min="7169" max="7169" width="7.5703125" style="298" customWidth="1"/>
    <col min="7170" max="7170" width="9.5703125" style="298" customWidth="1"/>
    <col min="7171" max="7171" width="13.28515625" style="298" customWidth="1"/>
    <col min="7172" max="7172" width="20.42578125" style="298" customWidth="1"/>
    <col min="7173" max="7175" width="11.7109375" style="298" customWidth="1"/>
    <col min="7176" max="7176" width="9.85546875" style="298" customWidth="1"/>
    <col min="7177" max="7177" width="2.5703125" style="298" bestFit="1" customWidth="1"/>
    <col min="7178" max="7178" width="9.140625" style="298"/>
    <col min="7179" max="7179" width="9" style="298" customWidth="1"/>
    <col min="7180" max="7420" width="9.140625" style="298"/>
    <col min="7421" max="7421" width="2.5703125" style="298" customWidth="1"/>
    <col min="7422" max="7422" width="5.5703125" style="298" customWidth="1"/>
    <col min="7423" max="7423" width="43.7109375" style="298" customWidth="1"/>
    <col min="7424" max="7424" width="6.28515625" style="298" customWidth="1"/>
    <col min="7425" max="7425" width="7.5703125" style="298" customWidth="1"/>
    <col min="7426" max="7426" width="9.5703125" style="298" customWidth="1"/>
    <col min="7427" max="7427" width="13.28515625" style="298" customWidth="1"/>
    <col min="7428" max="7428" width="20.42578125" style="298" customWidth="1"/>
    <col min="7429" max="7431" width="11.7109375" style="298" customWidth="1"/>
    <col min="7432" max="7432" width="9.85546875" style="298" customWidth="1"/>
    <col min="7433" max="7433" width="2.5703125" style="298" bestFit="1" customWidth="1"/>
    <col min="7434" max="7434" width="9.140625" style="298"/>
    <col min="7435" max="7435" width="9" style="298" customWidth="1"/>
    <col min="7436" max="7676" width="9.140625" style="298"/>
    <col min="7677" max="7677" width="2.5703125" style="298" customWidth="1"/>
    <col min="7678" max="7678" width="5.5703125" style="298" customWidth="1"/>
    <col min="7679" max="7679" width="43.7109375" style="298" customWidth="1"/>
    <col min="7680" max="7680" width="6.28515625" style="298" customWidth="1"/>
    <col min="7681" max="7681" width="7.5703125" style="298" customWidth="1"/>
    <col min="7682" max="7682" width="9.5703125" style="298" customWidth="1"/>
    <col min="7683" max="7683" width="13.28515625" style="298" customWidth="1"/>
    <col min="7684" max="7684" width="20.42578125" style="298" customWidth="1"/>
    <col min="7685" max="7687" width="11.7109375" style="298" customWidth="1"/>
    <col min="7688" max="7688" width="9.85546875" style="298" customWidth="1"/>
    <col min="7689" max="7689" width="2.5703125" style="298" bestFit="1" customWidth="1"/>
    <col min="7690" max="7690" width="9.140625" style="298"/>
    <col min="7691" max="7691" width="9" style="298" customWidth="1"/>
    <col min="7692" max="7932" width="9.140625" style="298"/>
    <col min="7933" max="7933" width="2.5703125" style="298" customWidth="1"/>
    <col min="7934" max="7934" width="5.5703125" style="298" customWidth="1"/>
    <col min="7935" max="7935" width="43.7109375" style="298" customWidth="1"/>
    <col min="7936" max="7936" width="6.28515625" style="298" customWidth="1"/>
    <col min="7937" max="7937" width="7.5703125" style="298" customWidth="1"/>
    <col min="7938" max="7938" width="9.5703125" style="298" customWidth="1"/>
    <col min="7939" max="7939" width="13.28515625" style="298" customWidth="1"/>
    <col min="7940" max="7940" width="20.42578125" style="298" customWidth="1"/>
    <col min="7941" max="7943" width="11.7109375" style="298" customWidth="1"/>
    <col min="7944" max="7944" width="9.85546875" style="298" customWidth="1"/>
    <col min="7945" max="7945" width="2.5703125" style="298" bestFit="1" customWidth="1"/>
    <col min="7946" max="7946" width="9.140625" style="298"/>
    <col min="7947" max="7947" width="9" style="298" customWidth="1"/>
    <col min="7948" max="8188" width="9.140625" style="298"/>
    <col min="8189" max="8189" width="2.5703125" style="298" customWidth="1"/>
    <col min="8190" max="8190" width="5.5703125" style="298" customWidth="1"/>
    <col min="8191" max="8191" width="43.7109375" style="298" customWidth="1"/>
    <col min="8192" max="8192" width="6.28515625" style="298" customWidth="1"/>
    <col min="8193" max="8193" width="7.5703125" style="298" customWidth="1"/>
    <col min="8194" max="8194" width="9.5703125" style="298" customWidth="1"/>
    <col min="8195" max="8195" width="13.28515625" style="298" customWidth="1"/>
    <col min="8196" max="8196" width="20.42578125" style="298" customWidth="1"/>
    <col min="8197" max="8199" width="11.7109375" style="298" customWidth="1"/>
    <col min="8200" max="8200" width="9.85546875" style="298" customWidth="1"/>
    <col min="8201" max="8201" width="2.5703125" style="298" bestFit="1" customWidth="1"/>
    <col min="8202" max="8202" width="9.140625" style="298"/>
    <col min="8203" max="8203" width="9" style="298" customWidth="1"/>
    <col min="8204" max="8444" width="9.140625" style="298"/>
    <col min="8445" max="8445" width="2.5703125" style="298" customWidth="1"/>
    <col min="8446" max="8446" width="5.5703125" style="298" customWidth="1"/>
    <col min="8447" max="8447" width="43.7109375" style="298" customWidth="1"/>
    <col min="8448" max="8448" width="6.28515625" style="298" customWidth="1"/>
    <col min="8449" max="8449" width="7.5703125" style="298" customWidth="1"/>
    <col min="8450" max="8450" width="9.5703125" style="298" customWidth="1"/>
    <col min="8451" max="8451" width="13.28515625" style="298" customWidth="1"/>
    <col min="8452" max="8452" width="20.42578125" style="298" customWidth="1"/>
    <col min="8453" max="8455" width="11.7109375" style="298" customWidth="1"/>
    <col min="8456" max="8456" width="9.85546875" style="298" customWidth="1"/>
    <col min="8457" max="8457" width="2.5703125" style="298" bestFit="1" customWidth="1"/>
    <col min="8458" max="8458" width="9.140625" style="298"/>
    <col min="8459" max="8459" width="9" style="298" customWidth="1"/>
    <col min="8460" max="8700" width="9.140625" style="298"/>
    <col min="8701" max="8701" width="2.5703125" style="298" customWidth="1"/>
    <col min="8702" max="8702" width="5.5703125" style="298" customWidth="1"/>
    <col min="8703" max="8703" width="43.7109375" style="298" customWidth="1"/>
    <col min="8704" max="8704" width="6.28515625" style="298" customWidth="1"/>
    <col min="8705" max="8705" width="7.5703125" style="298" customWidth="1"/>
    <col min="8706" max="8706" width="9.5703125" style="298" customWidth="1"/>
    <col min="8707" max="8707" width="13.28515625" style="298" customWidth="1"/>
    <col min="8708" max="8708" width="20.42578125" style="298" customWidth="1"/>
    <col min="8709" max="8711" width="11.7109375" style="298" customWidth="1"/>
    <col min="8712" max="8712" width="9.85546875" style="298" customWidth="1"/>
    <col min="8713" max="8713" width="2.5703125" style="298" bestFit="1" customWidth="1"/>
    <col min="8714" max="8714" width="9.140625" style="298"/>
    <col min="8715" max="8715" width="9" style="298" customWidth="1"/>
    <col min="8716" max="8956" width="9.140625" style="298"/>
    <col min="8957" max="8957" width="2.5703125" style="298" customWidth="1"/>
    <col min="8958" max="8958" width="5.5703125" style="298" customWidth="1"/>
    <col min="8959" max="8959" width="43.7109375" style="298" customWidth="1"/>
    <col min="8960" max="8960" width="6.28515625" style="298" customWidth="1"/>
    <col min="8961" max="8961" width="7.5703125" style="298" customWidth="1"/>
    <col min="8962" max="8962" width="9.5703125" style="298" customWidth="1"/>
    <col min="8963" max="8963" width="13.28515625" style="298" customWidth="1"/>
    <col min="8964" max="8964" width="20.42578125" style="298" customWidth="1"/>
    <col min="8965" max="8967" width="11.7109375" style="298" customWidth="1"/>
    <col min="8968" max="8968" width="9.85546875" style="298" customWidth="1"/>
    <col min="8969" max="8969" width="2.5703125" style="298" bestFit="1" customWidth="1"/>
    <col min="8970" max="8970" width="9.140625" style="298"/>
    <col min="8971" max="8971" width="9" style="298" customWidth="1"/>
    <col min="8972" max="9212" width="9.140625" style="298"/>
    <col min="9213" max="9213" width="2.5703125" style="298" customWidth="1"/>
    <col min="9214" max="9214" width="5.5703125" style="298" customWidth="1"/>
    <col min="9215" max="9215" width="43.7109375" style="298" customWidth="1"/>
    <col min="9216" max="9216" width="6.28515625" style="298" customWidth="1"/>
    <col min="9217" max="9217" width="7.5703125" style="298" customWidth="1"/>
    <col min="9218" max="9218" width="9.5703125" style="298" customWidth="1"/>
    <col min="9219" max="9219" width="13.28515625" style="298" customWidth="1"/>
    <col min="9220" max="9220" width="20.42578125" style="298" customWidth="1"/>
    <col min="9221" max="9223" width="11.7109375" style="298" customWidth="1"/>
    <col min="9224" max="9224" width="9.85546875" style="298" customWidth="1"/>
    <col min="9225" max="9225" width="2.5703125" style="298" bestFit="1" customWidth="1"/>
    <col min="9226" max="9226" width="9.140625" style="298"/>
    <col min="9227" max="9227" width="9" style="298" customWidth="1"/>
    <col min="9228" max="9468" width="9.140625" style="298"/>
    <col min="9469" max="9469" width="2.5703125" style="298" customWidth="1"/>
    <col min="9470" max="9470" width="5.5703125" style="298" customWidth="1"/>
    <col min="9471" max="9471" width="43.7109375" style="298" customWidth="1"/>
    <col min="9472" max="9472" width="6.28515625" style="298" customWidth="1"/>
    <col min="9473" max="9473" width="7.5703125" style="298" customWidth="1"/>
    <col min="9474" max="9474" width="9.5703125" style="298" customWidth="1"/>
    <col min="9475" max="9475" width="13.28515625" style="298" customWidth="1"/>
    <col min="9476" max="9476" width="20.42578125" style="298" customWidth="1"/>
    <col min="9477" max="9479" width="11.7109375" style="298" customWidth="1"/>
    <col min="9480" max="9480" width="9.85546875" style="298" customWidth="1"/>
    <col min="9481" max="9481" width="2.5703125" style="298" bestFit="1" customWidth="1"/>
    <col min="9482" max="9482" width="9.140625" style="298"/>
    <col min="9483" max="9483" width="9" style="298" customWidth="1"/>
    <col min="9484" max="9724" width="9.140625" style="298"/>
    <col min="9725" max="9725" width="2.5703125" style="298" customWidth="1"/>
    <col min="9726" max="9726" width="5.5703125" style="298" customWidth="1"/>
    <col min="9727" max="9727" width="43.7109375" style="298" customWidth="1"/>
    <col min="9728" max="9728" width="6.28515625" style="298" customWidth="1"/>
    <col min="9729" max="9729" width="7.5703125" style="298" customWidth="1"/>
    <col min="9730" max="9730" width="9.5703125" style="298" customWidth="1"/>
    <col min="9731" max="9731" width="13.28515625" style="298" customWidth="1"/>
    <col min="9732" max="9732" width="20.42578125" style="298" customWidth="1"/>
    <col min="9733" max="9735" width="11.7109375" style="298" customWidth="1"/>
    <col min="9736" max="9736" width="9.85546875" style="298" customWidth="1"/>
    <col min="9737" max="9737" width="2.5703125" style="298" bestFit="1" customWidth="1"/>
    <col min="9738" max="9738" width="9.140625" style="298"/>
    <col min="9739" max="9739" width="9" style="298" customWidth="1"/>
    <col min="9740" max="9980" width="9.140625" style="298"/>
    <col min="9981" max="9981" width="2.5703125" style="298" customWidth="1"/>
    <col min="9982" max="9982" width="5.5703125" style="298" customWidth="1"/>
    <col min="9983" max="9983" width="43.7109375" style="298" customWidth="1"/>
    <col min="9984" max="9984" width="6.28515625" style="298" customWidth="1"/>
    <col min="9985" max="9985" width="7.5703125" style="298" customWidth="1"/>
    <col min="9986" max="9986" width="9.5703125" style="298" customWidth="1"/>
    <col min="9987" max="9987" width="13.28515625" style="298" customWidth="1"/>
    <col min="9988" max="9988" width="20.42578125" style="298" customWidth="1"/>
    <col min="9989" max="9991" width="11.7109375" style="298" customWidth="1"/>
    <col min="9992" max="9992" width="9.85546875" style="298" customWidth="1"/>
    <col min="9993" max="9993" width="2.5703125" style="298" bestFit="1" customWidth="1"/>
    <col min="9994" max="9994" width="9.140625" style="298"/>
    <col min="9995" max="9995" width="9" style="298" customWidth="1"/>
    <col min="9996" max="10236" width="9.140625" style="298"/>
    <col min="10237" max="10237" width="2.5703125" style="298" customWidth="1"/>
    <col min="10238" max="10238" width="5.5703125" style="298" customWidth="1"/>
    <col min="10239" max="10239" width="43.7109375" style="298" customWidth="1"/>
    <col min="10240" max="10240" width="6.28515625" style="298" customWidth="1"/>
    <col min="10241" max="10241" width="7.5703125" style="298" customWidth="1"/>
    <col min="10242" max="10242" width="9.5703125" style="298" customWidth="1"/>
    <col min="10243" max="10243" width="13.28515625" style="298" customWidth="1"/>
    <col min="10244" max="10244" width="20.42578125" style="298" customWidth="1"/>
    <col min="10245" max="10247" width="11.7109375" style="298" customWidth="1"/>
    <col min="10248" max="10248" width="9.85546875" style="298" customWidth="1"/>
    <col min="10249" max="10249" width="2.5703125" style="298" bestFit="1" customWidth="1"/>
    <col min="10250" max="10250" width="9.140625" style="298"/>
    <col min="10251" max="10251" width="9" style="298" customWidth="1"/>
    <col min="10252" max="10492" width="9.140625" style="298"/>
    <col min="10493" max="10493" width="2.5703125" style="298" customWidth="1"/>
    <col min="10494" max="10494" width="5.5703125" style="298" customWidth="1"/>
    <col min="10495" max="10495" width="43.7109375" style="298" customWidth="1"/>
    <col min="10496" max="10496" width="6.28515625" style="298" customWidth="1"/>
    <col min="10497" max="10497" width="7.5703125" style="298" customWidth="1"/>
    <col min="10498" max="10498" width="9.5703125" style="298" customWidth="1"/>
    <col min="10499" max="10499" width="13.28515625" style="298" customWidth="1"/>
    <col min="10500" max="10500" width="20.42578125" style="298" customWidth="1"/>
    <col min="10501" max="10503" width="11.7109375" style="298" customWidth="1"/>
    <col min="10504" max="10504" width="9.85546875" style="298" customWidth="1"/>
    <col min="10505" max="10505" width="2.5703125" style="298" bestFit="1" customWidth="1"/>
    <col min="10506" max="10506" width="9.140625" style="298"/>
    <col min="10507" max="10507" width="9" style="298" customWidth="1"/>
    <col min="10508" max="10748" width="9.140625" style="298"/>
    <col min="10749" max="10749" width="2.5703125" style="298" customWidth="1"/>
    <col min="10750" max="10750" width="5.5703125" style="298" customWidth="1"/>
    <col min="10751" max="10751" width="43.7109375" style="298" customWidth="1"/>
    <col min="10752" max="10752" width="6.28515625" style="298" customWidth="1"/>
    <col min="10753" max="10753" width="7.5703125" style="298" customWidth="1"/>
    <col min="10754" max="10754" width="9.5703125" style="298" customWidth="1"/>
    <col min="10755" max="10755" width="13.28515625" style="298" customWidth="1"/>
    <col min="10756" max="10756" width="20.42578125" style="298" customWidth="1"/>
    <col min="10757" max="10759" width="11.7109375" style="298" customWidth="1"/>
    <col min="10760" max="10760" width="9.85546875" style="298" customWidth="1"/>
    <col min="10761" max="10761" width="2.5703125" style="298" bestFit="1" customWidth="1"/>
    <col min="10762" max="10762" width="9.140625" style="298"/>
    <col min="10763" max="10763" width="9" style="298" customWidth="1"/>
    <col min="10764" max="11004" width="9.140625" style="298"/>
    <col min="11005" max="11005" width="2.5703125" style="298" customWidth="1"/>
    <col min="11006" max="11006" width="5.5703125" style="298" customWidth="1"/>
    <col min="11007" max="11007" width="43.7109375" style="298" customWidth="1"/>
    <col min="11008" max="11008" width="6.28515625" style="298" customWidth="1"/>
    <col min="11009" max="11009" width="7.5703125" style="298" customWidth="1"/>
    <col min="11010" max="11010" width="9.5703125" style="298" customWidth="1"/>
    <col min="11011" max="11011" width="13.28515625" style="298" customWidth="1"/>
    <col min="11012" max="11012" width="20.42578125" style="298" customWidth="1"/>
    <col min="11013" max="11015" width="11.7109375" style="298" customWidth="1"/>
    <col min="11016" max="11016" width="9.85546875" style="298" customWidth="1"/>
    <col min="11017" max="11017" width="2.5703125" style="298" bestFit="1" customWidth="1"/>
    <col min="11018" max="11018" width="9.140625" style="298"/>
    <col min="11019" max="11019" width="9" style="298" customWidth="1"/>
    <col min="11020" max="11260" width="9.140625" style="298"/>
    <col min="11261" max="11261" width="2.5703125" style="298" customWidth="1"/>
    <col min="11262" max="11262" width="5.5703125" style="298" customWidth="1"/>
    <col min="11263" max="11263" width="43.7109375" style="298" customWidth="1"/>
    <col min="11264" max="11264" width="6.28515625" style="298" customWidth="1"/>
    <col min="11265" max="11265" width="7.5703125" style="298" customWidth="1"/>
    <col min="11266" max="11266" width="9.5703125" style="298" customWidth="1"/>
    <col min="11267" max="11267" width="13.28515625" style="298" customWidth="1"/>
    <col min="11268" max="11268" width="20.42578125" style="298" customWidth="1"/>
    <col min="11269" max="11271" width="11.7109375" style="298" customWidth="1"/>
    <col min="11272" max="11272" width="9.85546875" style="298" customWidth="1"/>
    <col min="11273" max="11273" width="2.5703125" style="298" bestFit="1" customWidth="1"/>
    <col min="11274" max="11274" width="9.140625" style="298"/>
    <col min="11275" max="11275" width="9" style="298" customWidth="1"/>
    <col min="11276" max="11516" width="9.140625" style="298"/>
    <col min="11517" max="11517" width="2.5703125" style="298" customWidth="1"/>
    <col min="11518" max="11518" width="5.5703125" style="298" customWidth="1"/>
    <col min="11519" max="11519" width="43.7109375" style="298" customWidth="1"/>
    <col min="11520" max="11520" width="6.28515625" style="298" customWidth="1"/>
    <col min="11521" max="11521" width="7.5703125" style="298" customWidth="1"/>
    <col min="11522" max="11522" width="9.5703125" style="298" customWidth="1"/>
    <col min="11523" max="11523" width="13.28515625" style="298" customWidth="1"/>
    <col min="11524" max="11524" width="20.42578125" style="298" customWidth="1"/>
    <col min="11525" max="11527" width="11.7109375" style="298" customWidth="1"/>
    <col min="11528" max="11528" width="9.85546875" style="298" customWidth="1"/>
    <col min="11529" max="11529" width="2.5703125" style="298" bestFit="1" customWidth="1"/>
    <col min="11530" max="11530" width="9.140625" style="298"/>
    <col min="11531" max="11531" width="9" style="298" customWidth="1"/>
    <col min="11532" max="11772" width="9.140625" style="298"/>
    <col min="11773" max="11773" width="2.5703125" style="298" customWidth="1"/>
    <col min="11774" max="11774" width="5.5703125" style="298" customWidth="1"/>
    <col min="11775" max="11775" width="43.7109375" style="298" customWidth="1"/>
    <col min="11776" max="11776" width="6.28515625" style="298" customWidth="1"/>
    <col min="11777" max="11777" width="7.5703125" style="298" customWidth="1"/>
    <col min="11778" max="11778" width="9.5703125" style="298" customWidth="1"/>
    <col min="11779" max="11779" width="13.28515625" style="298" customWidth="1"/>
    <col min="11780" max="11780" width="20.42578125" style="298" customWidth="1"/>
    <col min="11781" max="11783" width="11.7109375" style="298" customWidth="1"/>
    <col min="11784" max="11784" width="9.85546875" style="298" customWidth="1"/>
    <col min="11785" max="11785" width="2.5703125" style="298" bestFit="1" customWidth="1"/>
    <col min="11786" max="11786" width="9.140625" style="298"/>
    <col min="11787" max="11787" width="9" style="298" customWidth="1"/>
    <col min="11788" max="12028" width="9.140625" style="298"/>
    <col min="12029" max="12029" width="2.5703125" style="298" customWidth="1"/>
    <col min="12030" max="12030" width="5.5703125" style="298" customWidth="1"/>
    <col min="12031" max="12031" width="43.7109375" style="298" customWidth="1"/>
    <col min="12032" max="12032" width="6.28515625" style="298" customWidth="1"/>
    <col min="12033" max="12033" width="7.5703125" style="298" customWidth="1"/>
    <col min="12034" max="12034" width="9.5703125" style="298" customWidth="1"/>
    <col min="12035" max="12035" width="13.28515625" style="298" customWidth="1"/>
    <col min="12036" max="12036" width="20.42578125" style="298" customWidth="1"/>
    <col min="12037" max="12039" width="11.7109375" style="298" customWidth="1"/>
    <col min="12040" max="12040" width="9.85546875" style="298" customWidth="1"/>
    <col min="12041" max="12041" width="2.5703125" style="298" bestFit="1" customWidth="1"/>
    <col min="12042" max="12042" width="9.140625" style="298"/>
    <col min="12043" max="12043" width="9" style="298" customWidth="1"/>
    <col min="12044" max="12284" width="9.140625" style="298"/>
    <col min="12285" max="12285" width="2.5703125" style="298" customWidth="1"/>
    <col min="12286" max="12286" width="5.5703125" style="298" customWidth="1"/>
    <col min="12287" max="12287" width="43.7109375" style="298" customWidth="1"/>
    <col min="12288" max="12288" width="6.28515625" style="298" customWidth="1"/>
    <col min="12289" max="12289" width="7.5703125" style="298" customWidth="1"/>
    <col min="12290" max="12290" width="9.5703125" style="298" customWidth="1"/>
    <col min="12291" max="12291" width="13.28515625" style="298" customWidth="1"/>
    <col min="12292" max="12292" width="20.42578125" style="298" customWidth="1"/>
    <col min="12293" max="12295" width="11.7109375" style="298" customWidth="1"/>
    <col min="12296" max="12296" width="9.85546875" style="298" customWidth="1"/>
    <col min="12297" max="12297" width="2.5703125" style="298" bestFit="1" customWidth="1"/>
    <col min="12298" max="12298" width="9.140625" style="298"/>
    <col min="12299" max="12299" width="9" style="298" customWidth="1"/>
    <col min="12300" max="12540" width="9.140625" style="298"/>
    <col min="12541" max="12541" width="2.5703125" style="298" customWidth="1"/>
    <col min="12542" max="12542" width="5.5703125" style="298" customWidth="1"/>
    <col min="12543" max="12543" width="43.7109375" style="298" customWidth="1"/>
    <col min="12544" max="12544" width="6.28515625" style="298" customWidth="1"/>
    <col min="12545" max="12545" width="7.5703125" style="298" customWidth="1"/>
    <col min="12546" max="12546" width="9.5703125" style="298" customWidth="1"/>
    <col min="12547" max="12547" width="13.28515625" style="298" customWidth="1"/>
    <col min="12548" max="12548" width="20.42578125" style="298" customWidth="1"/>
    <col min="12549" max="12551" width="11.7109375" style="298" customWidth="1"/>
    <col min="12552" max="12552" width="9.85546875" style="298" customWidth="1"/>
    <col min="12553" max="12553" width="2.5703125" style="298" bestFit="1" customWidth="1"/>
    <col min="12554" max="12554" width="9.140625" style="298"/>
    <col min="12555" max="12555" width="9" style="298" customWidth="1"/>
    <col min="12556" max="12796" width="9.140625" style="298"/>
    <col min="12797" max="12797" width="2.5703125" style="298" customWidth="1"/>
    <col min="12798" max="12798" width="5.5703125" style="298" customWidth="1"/>
    <col min="12799" max="12799" width="43.7109375" style="298" customWidth="1"/>
    <col min="12800" max="12800" width="6.28515625" style="298" customWidth="1"/>
    <col min="12801" max="12801" width="7.5703125" style="298" customWidth="1"/>
    <col min="12802" max="12802" width="9.5703125" style="298" customWidth="1"/>
    <col min="12803" max="12803" width="13.28515625" style="298" customWidth="1"/>
    <col min="12804" max="12804" width="20.42578125" style="298" customWidth="1"/>
    <col min="12805" max="12807" width="11.7109375" style="298" customWidth="1"/>
    <col min="12808" max="12808" width="9.85546875" style="298" customWidth="1"/>
    <col min="12809" max="12809" width="2.5703125" style="298" bestFit="1" customWidth="1"/>
    <col min="12810" max="12810" width="9.140625" style="298"/>
    <col min="12811" max="12811" width="9" style="298" customWidth="1"/>
    <col min="12812" max="13052" width="9.140625" style="298"/>
    <col min="13053" max="13053" width="2.5703125" style="298" customWidth="1"/>
    <col min="13054" max="13054" width="5.5703125" style="298" customWidth="1"/>
    <col min="13055" max="13055" width="43.7109375" style="298" customWidth="1"/>
    <col min="13056" max="13056" width="6.28515625" style="298" customWidth="1"/>
    <col min="13057" max="13057" width="7.5703125" style="298" customWidth="1"/>
    <col min="13058" max="13058" width="9.5703125" style="298" customWidth="1"/>
    <col min="13059" max="13059" width="13.28515625" style="298" customWidth="1"/>
    <col min="13060" max="13060" width="20.42578125" style="298" customWidth="1"/>
    <col min="13061" max="13063" width="11.7109375" style="298" customWidth="1"/>
    <col min="13064" max="13064" width="9.85546875" style="298" customWidth="1"/>
    <col min="13065" max="13065" width="2.5703125" style="298" bestFit="1" customWidth="1"/>
    <col min="13066" max="13066" width="9.140625" style="298"/>
    <col min="13067" max="13067" width="9" style="298" customWidth="1"/>
    <col min="13068" max="13308" width="9.140625" style="298"/>
    <col min="13309" max="13309" width="2.5703125" style="298" customWidth="1"/>
    <col min="13310" max="13310" width="5.5703125" style="298" customWidth="1"/>
    <col min="13311" max="13311" width="43.7109375" style="298" customWidth="1"/>
    <col min="13312" max="13312" width="6.28515625" style="298" customWidth="1"/>
    <col min="13313" max="13313" width="7.5703125" style="298" customWidth="1"/>
    <col min="13314" max="13314" width="9.5703125" style="298" customWidth="1"/>
    <col min="13315" max="13315" width="13.28515625" style="298" customWidth="1"/>
    <col min="13316" max="13316" width="20.42578125" style="298" customWidth="1"/>
    <col min="13317" max="13319" width="11.7109375" style="298" customWidth="1"/>
    <col min="13320" max="13320" width="9.85546875" style="298" customWidth="1"/>
    <col min="13321" max="13321" width="2.5703125" style="298" bestFit="1" customWidth="1"/>
    <col min="13322" max="13322" width="9.140625" style="298"/>
    <col min="13323" max="13323" width="9" style="298" customWidth="1"/>
    <col min="13324" max="13564" width="9.140625" style="298"/>
    <col min="13565" max="13565" width="2.5703125" style="298" customWidth="1"/>
    <col min="13566" max="13566" width="5.5703125" style="298" customWidth="1"/>
    <col min="13567" max="13567" width="43.7109375" style="298" customWidth="1"/>
    <col min="13568" max="13568" width="6.28515625" style="298" customWidth="1"/>
    <col min="13569" max="13569" width="7.5703125" style="298" customWidth="1"/>
    <col min="13570" max="13570" width="9.5703125" style="298" customWidth="1"/>
    <col min="13571" max="13571" width="13.28515625" style="298" customWidth="1"/>
    <col min="13572" max="13572" width="20.42578125" style="298" customWidth="1"/>
    <col min="13573" max="13575" width="11.7109375" style="298" customWidth="1"/>
    <col min="13576" max="13576" width="9.85546875" style="298" customWidth="1"/>
    <col min="13577" max="13577" width="2.5703125" style="298" bestFit="1" customWidth="1"/>
    <col min="13578" max="13578" width="9.140625" style="298"/>
    <col min="13579" max="13579" width="9" style="298" customWidth="1"/>
    <col min="13580" max="13820" width="9.140625" style="298"/>
    <col min="13821" max="13821" width="2.5703125" style="298" customWidth="1"/>
    <col min="13822" max="13822" width="5.5703125" style="298" customWidth="1"/>
    <col min="13823" max="13823" width="43.7109375" style="298" customWidth="1"/>
    <col min="13824" max="13824" width="6.28515625" style="298" customWidth="1"/>
    <col min="13825" max="13825" width="7.5703125" style="298" customWidth="1"/>
    <col min="13826" max="13826" width="9.5703125" style="298" customWidth="1"/>
    <col min="13827" max="13827" width="13.28515625" style="298" customWidth="1"/>
    <col min="13828" max="13828" width="20.42578125" style="298" customWidth="1"/>
    <col min="13829" max="13831" width="11.7109375" style="298" customWidth="1"/>
    <col min="13832" max="13832" width="9.85546875" style="298" customWidth="1"/>
    <col min="13833" max="13833" width="2.5703125" style="298" bestFit="1" customWidth="1"/>
    <col min="13834" max="13834" width="9.140625" style="298"/>
    <col min="13835" max="13835" width="9" style="298" customWidth="1"/>
    <col min="13836" max="14076" width="9.140625" style="298"/>
    <col min="14077" max="14077" width="2.5703125" style="298" customWidth="1"/>
    <col min="14078" max="14078" width="5.5703125" style="298" customWidth="1"/>
    <col min="14079" max="14079" width="43.7109375" style="298" customWidth="1"/>
    <col min="14080" max="14080" width="6.28515625" style="298" customWidth="1"/>
    <col min="14081" max="14081" width="7.5703125" style="298" customWidth="1"/>
    <col min="14082" max="14082" width="9.5703125" style="298" customWidth="1"/>
    <col min="14083" max="14083" width="13.28515625" style="298" customWidth="1"/>
    <col min="14084" max="14084" width="20.42578125" style="298" customWidth="1"/>
    <col min="14085" max="14087" width="11.7109375" style="298" customWidth="1"/>
    <col min="14088" max="14088" width="9.85546875" style="298" customWidth="1"/>
    <col min="14089" max="14089" width="2.5703125" style="298" bestFit="1" customWidth="1"/>
    <col min="14090" max="14090" width="9.140625" style="298"/>
    <col min="14091" max="14091" width="9" style="298" customWidth="1"/>
    <col min="14092" max="14332" width="9.140625" style="298"/>
    <col min="14333" max="14333" width="2.5703125" style="298" customWidth="1"/>
    <col min="14334" max="14334" width="5.5703125" style="298" customWidth="1"/>
    <col min="14335" max="14335" width="43.7109375" style="298" customWidth="1"/>
    <col min="14336" max="14336" width="6.28515625" style="298" customWidth="1"/>
    <col min="14337" max="14337" width="7.5703125" style="298" customWidth="1"/>
    <col min="14338" max="14338" width="9.5703125" style="298" customWidth="1"/>
    <col min="14339" max="14339" width="13.28515625" style="298" customWidth="1"/>
    <col min="14340" max="14340" width="20.42578125" style="298" customWidth="1"/>
    <col min="14341" max="14343" width="11.7109375" style="298" customWidth="1"/>
    <col min="14344" max="14344" width="9.85546875" style="298" customWidth="1"/>
    <col min="14345" max="14345" width="2.5703125" style="298" bestFit="1" customWidth="1"/>
    <col min="14346" max="14346" width="9.140625" style="298"/>
    <col min="14347" max="14347" width="9" style="298" customWidth="1"/>
    <col min="14348" max="14588" width="9.140625" style="298"/>
    <col min="14589" max="14589" width="2.5703125" style="298" customWidth="1"/>
    <col min="14590" max="14590" width="5.5703125" style="298" customWidth="1"/>
    <col min="14591" max="14591" width="43.7109375" style="298" customWidth="1"/>
    <col min="14592" max="14592" width="6.28515625" style="298" customWidth="1"/>
    <col min="14593" max="14593" width="7.5703125" style="298" customWidth="1"/>
    <col min="14594" max="14594" width="9.5703125" style="298" customWidth="1"/>
    <col min="14595" max="14595" width="13.28515625" style="298" customWidth="1"/>
    <col min="14596" max="14596" width="20.42578125" style="298" customWidth="1"/>
    <col min="14597" max="14599" width="11.7109375" style="298" customWidth="1"/>
    <col min="14600" max="14600" width="9.85546875" style="298" customWidth="1"/>
    <col min="14601" max="14601" width="2.5703125" style="298" bestFit="1" customWidth="1"/>
    <col min="14602" max="14602" width="9.140625" style="298"/>
    <col min="14603" max="14603" width="9" style="298" customWidth="1"/>
    <col min="14604" max="14844" width="9.140625" style="298"/>
    <col min="14845" max="14845" width="2.5703125" style="298" customWidth="1"/>
    <col min="14846" max="14846" width="5.5703125" style="298" customWidth="1"/>
    <col min="14847" max="14847" width="43.7109375" style="298" customWidth="1"/>
    <col min="14848" max="14848" width="6.28515625" style="298" customWidth="1"/>
    <col min="14849" max="14849" width="7.5703125" style="298" customWidth="1"/>
    <col min="14850" max="14850" width="9.5703125" style="298" customWidth="1"/>
    <col min="14851" max="14851" width="13.28515625" style="298" customWidth="1"/>
    <col min="14852" max="14852" width="20.42578125" style="298" customWidth="1"/>
    <col min="14853" max="14855" width="11.7109375" style="298" customWidth="1"/>
    <col min="14856" max="14856" width="9.85546875" style="298" customWidth="1"/>
    <col min="14857" max="14857" width="2.5703125" style="298" bestFit="1" customWidth="1"/>
    <col min="14858" max="14858" width="9.140625" style="298"/>
    <col min="14859" max="14859" width="9" style="298" customWidth="1"/>
    <col min="14860" max="15100" width="9.140625" style="298"/>
    <col min="15101" max="15101" width="2.5703125" style="298" customWidth="1"/>
    <col min="15102" max="15102" width="5.5703125" style="298" customWidth="1"/>
    <col min="15103" max="15103" width="43.7109375" style="298" customWidth="1"/>
    <col min="15104" max="15104" width="6.28515625" style="298" customWidth="1"/>
    <col min="15105" max="15105" width="7.5703125" style="298" customWidth="1"/>
    <col min="15106" max="15106" width="9.5703125" style="298" customWidth="1"/>
    <col min="15107" max="15107" width="13.28515625" style="298" customWidth="1"/>
    <col min="15108" max="15108" width="20.42578125" style="298" customWidth="1"/>
    <col min="15109" max="15111" width="11.7109375" style="298" customWidth="1"/>
    <col min="15112" max="15112" width="9.85546875" style="298" customWidth="1"/>
    <col min="15113" max="15113" width="2.5703125" style="298" bestFit="1" customWidth="1"/>
    <col min="15114" max="15114" width="9.140625" style="298"/>
    <col min="15115" max="15115" width="9" style="298" customWidth="1"/>
    <col min="15116" max="15356" width="9.140625" style="298"/>
    <col min="15357" max="15357" width="2.5703125" style="298" customWidth="1"/>
    <col min="15358" max="15358" width="5.5703125" style="298" customWidth="1"/>
    <col min="15359" max="15359" width="43.7109375" style="298" customWidth="1"/>
    <col min="15360" max="15360" width="6.28515625" style="298" customWidth="1"/>
    <col min="15361" max="15361" width="7.5703125" style="298" customWidth="1"/>
    <col min="15362" max="15362" width="9.5703125" style="298" customWidth="1"/>
    <col min="15363" max="15363" width="13.28515625" style="298" customWidth="1"/>
    <col min="15364" max="15364" width="20.42578125" style="298" customWidth="1"/>
    <col min="15365" max="15367" width="11.7109375" style="298" customWidth="1"/>
    <col min="15368" max="15368" width="9.85546875" style="298" customWidth="1"/>
    <col min="15369" max="15369" width="2.5703125" style="298" bestFit="1" customWidth="1"/>
    <col min="15370" max="15370" width="9.140625" style="298"/>
    <col min="15371" max="15371" width="9" style="298" customWidth="1"/>
    <col min="15372" max="15612" width="9.140625" style="298"/>
    <col min="15613" max="15613" width="2.5703125" style="298" customWidth="1"/>
    <col min="15614" max="15614" width="5.5703125" style="298" customWidth="1"/>
    <col min="15615" max="15615" width="43.7109375" style="298" customWidth="1"/>
    <col min="15616" max="15616" width="6.28515625" style="298" customWidth="1"/>
    <col min="15617" max="15617" width="7.5703125" style="298" customWidth="1"/>
    <col min="15618" max="15618" width="9.5703125" style="298" customWidth="1"/>
    <col min="15619" max="15619" width="13.28515625" style="298" customWidth="1"/>
    <col min="15620" max="15620" width="20.42578125" style="298" customWidth="1"/>
    <col min="15621" max="15623" width="11.7109375" style="298" customWidth="1"/>
    <col min="15624" max="15624" width="9.85546875" style="298" customWidth="1"/>
    <col min="15625" max="15625" width="2.5703125" style="298" bestFit="1" customWidth="1"/>
    <col min="15626" max="15626" width="9.140625" style="298"/>
    <col min="15627" max="15627" width="9" style="298" customWidth="1"/>
    <col min="15628" max="15868" width="9.140625" style="298"/>
    <col min="15869" max="15869" width="2.5703125" style="298" customWidth="1"/>
    <col min="15870" max="15870" width="5.5703125" style="298" customWidth="1"/>
    <col min="15871" max="15871" width="43.7109375" style="298" customWidth="1"/>
    <col min="15872" max="15872" width="6.28515625" style="298" customWidth="1"/>
    <col min="15873" max="15873" width="7.5703125" style="298" customWidth="1"/>
    <col min="15874" max="15874" width="9.5703125" style="298" customWidth="1"/>
    <col min="15875" max="15875" width="13.28515625" style="298" customWidth="1"/>
    <col min="15876" max="15876" width="20.42578125" style="298" customWidth="1"/>
    <col min="15877" max="15879" width="11.7109375" style="298" customWidth="1"/>
    <col min="15880" max="15880" width="9.85546875" style="298" customWidth="1"/>
    <col min="15881" max="15881" width="2.5703125" style="298" bestFit="1" customWidth="1"/>
    <col min="15882" max="15882" width="9.140625" style="298"/>
    <col min="15883" max="15883" width="9" style="298" customWidth="1"/>
    <col min="15884" max="16124" width="9.140625" style="298"/>
    <col min="16125" max="16125" width="2.5703125" style="298" customWidth="1"/>
    <col min="16126" max="16126" width="5.5703125" style="298" customWidth="1"/>
    <col min="16127" max="16127" width="43.7109375" style="298" customWidth="1"/>
    <col min="16128" max="16128" width="6.28515625" style="298" customWidth="1"/>
    <col min="16129" max="16129" width="7.5703125" style="298" customWidth="1"/>
    <col min="16130" max="16130" width="9.5703125" style="298" customWidth="1"/>
    <col min="16131" max="16131" width="13.28515625" style="298" customWidth="1"/>
    <col min="16132" max="16132" width="20.42578125" style="298" customWidth="1"/>
    <col min="16133" max="16135" width="11.7109375" style="298" customWidth="1"/>
    <col min="16136" max="16136" width="9.85546875" style="298" customWidth="1"/>
    <col min="16137" max="16137" width="2.5703125" style="298" bestFit="1" customWidth="1"/>
    <col min="16138" max="16138" width="9.140625" style="298"/>
    <col min="16139" max="16139" width="9" style="298" customWidth="1"/>
    <col min="16140" max="16384" width="9.140625" style="298"/>
  </cols>
  <sheetData>
    <row r="1" spans="1:11" s="62" customFormat="1" ht="18">
      <c r="A1" s="290" t="s">
        <v>3324</v>
      </c>
      <c r="B1" s="300"/>
      <c r="C1" s="290" t="s">
        <v>3333</v>
      </c>
      <c r="D1" s="592"/>
      <c r="E1" s="592"/>
      <c r="F1" s="592"/>
      <c r="G1" s="592"/>
    </row>
    <row r="2" spans="1:11" ht="14.25" customHeight="1">
      <c r="A2" s="296" t="s">
        <v>107</v>
      </c>
      <c r="B2" s="296"/>
      <c r="C2" s="297" t="s">
        <v>109</v>
      </c>
      <c r="H2" s="326"/>
    </row>
    <row r="3" spans="1:11">
      <c r="A3" s="296"/>
      <c r="B3" s="296"/>
      <c r="C3" s="218"/>
      <c r="D3" s="683"/>
      <c r="E3" s="683"/>
      <c r="F3" s="683"/>
      <c r="G3" s="683"/>
      <c r="H3" s="296"/>
    </row>
    <row r="4" spans="1:11" s="388" customFormat="1">
      <c r="A4" s="407" t="s">
        <v>29</v>
      </c>
      <c r="B4" s="407"/>
      <c r="C4" s="408" t="s">
        <v>30</v>
      </c>
      <c r="D4" s="407" t="s">
        <v>31</v>
      </c>
      <c r="E4" s="409" t="s">
        <v>183</v>
      </c>
      <c r="F4" s="409" t="s">
        <v>184</v>
      </c>
      <c r="G4" s="409" t="s">
        <v>185</v>
      </c>
      <c r="H4" s="298"/>
      <c r="J4" s="457"/>
      <c r="K4" s="457"/>
    </row>
    <row r="5" spans="1:11" s="296" customFormat="1" ht="12">
      <c r="A5" s="411"/>
      <c r="B5" s="412"/>
      <c r="C5" s="458"/>
      <c r="D5" s="683"/>
      <c r="E5" s="683"/>
      <c r="F5" s="683"/>
      <c r="G5" s="683"/>
    </row>
    <row r="6" spans="1:11" ht="16.5" thickBot="1">
      <c r="A6" s="63"/>
      <c r="B6" s="64" t="s">
        <v>105</v>
      </c>
      <c r="C6" s="65" t="s">
        <v>983</v>
      </c>
      <c r="D6" s="601"/>
      <c r="E6" s="632"/>
      <c r="F6" s="601"/>
      <c r="G6" s="601"/>
    </row>
    <row r="7" spans="1:11">
      <c r="A7" s="459"/>
      <c r="B7" s="460"/>
      <c r="C7" s="218"/>
      <c r="E7" s="709"/>
    </row>
    <row r="8" spans="1:11">
      <c r="A8" s="411" t="str">
        <f>$B$6</f>
        <v>I.</v>
      </c>
      <c r="B8" s="297">
        <f>COUNT(#REF!)+1</f>
        <v>1</v>
      </c>
      <c r="C8" s="461" t="s">
        <v>1093</v>
      </c>
      <c r="D8" s="629"/>
      <c r="E8" s="630"/>
      <c r="F8" s="634"/>
      <c r="G8" s="634"/>
    </row>
    <row r="9" spans="1:11" ht="24">
      <c r="A9" s="459"/>
      <c r="B9" s="460"/>
      <c r="C9" s="462" t="s">
        <v>1094</v>
      </c>
      <c r="D9" s="629" t="s">
        <v>188</v>
      </c>
      <c r="E9" s="630">
        <v>1</v>
      </c>
      <c r="F9" s="634"/>
      <c r="G9" s="634">
        <f t="shared" ref="G9:G39" si="0">E9*F9</f>
        <v>0</v>
      </c>
    </row>
    <row r="10" spans="1:11" ht="36">
      <c r="A10" s="459"/>
      <c r="B10" s="460"/>
      <c r="C10" s="462" t="s">
        <v>1095</v>
      </c>
      <c r="D10" s="629" t="s">
        <v>188</v>
      </c>
      <c r="E10" s="630">
        <v>1</v>
      </c>
      <c r="F10" s="634"/>
      <c r="G10" s="634">
        <f t="shared" si="0"/>
        <v>0</v>
      </c>
    </row>
    <row r="11" spans="1:11" ht="36">
      <c r="A11" s="459"/>
      <c r="B11" s="460"/>
      <c r="C11" s="462" t="s">
        <v>1096</v>
      </c>
      <c r="D11" s="629" t="s">
        <v>188</v>
      </c>
      <c r="E11" s="630">
        <v>1</v>
      </c>
      <c r="F11" s="634"/>
      <c r="G11" s="634">
        <f t="shared" si="0"/>
        <v>0</v>
      </c>
    </row>
    <row r="12" spans="1:11" ht="36">
      <c r="A12" s="459"/>
      <c r="B12" s="460"/>
      <c r="C12" s="462" t="s">
        <v>1097</v>
      </c>
      <c r="D12" s="629" t="s">
        <v>188</v>
      </c>
      <c r="E12" s="630">
        <v>1</v>
      </c>
      <c r="F12" s="634"/>
      <c r="G12" s="634">
        <f t="shared" si="0"/>
        <v>0</v>
      </c>
    </row>
    <row r="13" spans="1:11" ht="24">
      <c r="A13" s="459"/>
      <c r="B13" s="460"/>
      <c r="C13" s="462" t="s">
        <v>1098</v>
      </c>
      <c r="D13" s="629" t="s">
        <v>188</v>
      </c>
      <c r="E13" s="630">
        <v>3</v>
      </c>
      <c r="F13" s="634"/>
      <c r="G13" s="634">
        <f t="shared" si="0"/>
        <v>0</v>
      </c>
    </row>
    <row r="14" spans="1:11">
      <c r="A14" s="459"/>
      <c r="B14" s="460"/>
      <c r="C14" s="462" t="s">
        <v>1099</v>
      </c>
      <c r="D14" s="629" t="s">
        <v>188</v>
      </c>
      <c r="E14" s="630">
        <v>1</v>
      </c>
      <c r="F14" s="634"/>
      <c r="G14" s="634">
        <f t="shared" si="0"/>
        <v>0</v>
      </c>
    </row>
    <row r="15" spans="1:11" ht="24">
      <c r="A15" s="459"/>
      <c r="B15" s="460"/>
      <c r="C15" s="462" t="s">
        <v>1100</v>
      </c>
      <c r="D15" s="629" t="s">
        <v>188</v>
      </c>
      <c r="E15" s="630">
        <v>1</v>
      </c>
      <c r="F15" s="634"/>
      <c r="G15" s="634">
        <f t="shared" si="0"/>
        <v>0</v>
      </c>
    </row>
    <row r="16" spans="1:11" ht="24">
      <c r="A16" s="459"/>
      <c r="B16" s="460"/>
      <c r="C16" s="462" t="s">
        <v>1101</v>
      </c>
      <c r="D16" s="629" t="s">
        <v>188</v>
      </c>
      <c r="E16" s="630">
        <v>1</v>
      </c>
      <c r="F16" s="634"/>
      <c r="G16" s="634">
        <f t="shared" si="0"/>
        <v>0</v>
      </c>
    </row>
    <row r="17" spans="1:7" ht="24">
      <c r="A17" s="459"/>
      <c r="B17" s="460"/>
      <c r="C17" s="462" t="s">
        <v>1102</v>
      </c>
      <c r="D17" s="629" t="s">
        <v>188</v>
      </c>
      <c r="E17" s="630">
        <v>5</v>
      </c>
      <c r="F17" s="634"/>
      <c r="G17" s="634">
        <f t="shared" si="0"/>
        <v>0</v>
      </c>
    </row>
    <row r="18" spans="1:7" ht="24">
      <c r="A18" s="459"/>
      <c r="B18" s="460"/>
      <c r="C18" s="462" t="s">
        <v>1103</v>
      </c>
      <c r="D18" s="629" t="s">
        <v>188</v>
      </c>
      <c r="E18" s="630">
        <v>3</v>
      </c>
      <c r="F18" s="634"/>
      <c r="G18" s="634">
        <f t="shared" si="0"/>
        <v>0</v>
      </c>
    </row>
    <row r="19" spans="1:7" ht="24">
      <c r="A19" s="459"/>
      <c r="B19" s="460"/>
      <c r="C19" s="462" t="s">
        <v>1104</v>
      </c>
      <c r="D19" s="629" t="s">
        <v>188</v>
      </c>
      <c r="E19" s="630">
        <v>3</v>
      </c>
      <c r="F19" s="634"/>
      <c r="G19" s="634">
        <f t="shared" si="0"/>
        <v>0</v>
      </c>
    </row>
    <row r="20" spans="1:7" ht="24">
      <c r="A20" s="459"/>
      <c r="B20" s="460"/>
      <c r="C20" s="462" t="s">
        <v>1105</v>
      </c>
      <c r="D20" s="629" t="s">
        <v>188</v>
      </c>
      <c r="E20" s="630">
        <v>6</v>
      </c>
      <c r="F20" s="634"/>
      <c r="G20" s="634">
        <f t="shared" si="0"/>
        <v>0</v>
      </c>
    </row>
    <row r="21" spans="1:7" ht="24">
      <c r="A21" s="459"/>
      <c r="B21" s="460"/>
      <c r="C21" s="462" t="s">
        <v>1106</v>
      </c>
      <c r="D21" s="629" t="s">
        <v>188</v>
      </c>
      <c r="E21" s="630">
        <v>3</v>
      </c>
      <c r="F21" s="634"/>
      <c r="G21" s="634">
        <f t="shared" si="0"/>
        <v>0</v>
      </c>
    </row>
    <row r="22" spans="1:7" ht="24">
      <c r="A22" s="459"/>
      <c r="B22" s="460"/>
      <c r="C22" s="462" t="s">
        <v>1107</v>
      </c>
      <c r="D22" s="629" t="s">
        <v>188</v>
      </c>
      <c r="E22" s="630">
        <v>9</v>
      </c>
      <c r="F22" s="634"/>
      <c r="G22" s="634">
        <f t="shared" si="0"/>
        <v>0</v>
      </c>
    </row>
    <row r="23" spans="1:7">
      <c r="A23" s="459"/>
      <c r="B23" s="460"/>
      <c r="C23" s="462" t="s">
        <v>1108</v>
      </c>
      <c r="D23" s="629" t="s">
        <v>188</v>
      </c>
      <c r="E23" s="630">
        <v>5</v>
      </c>
      <c r="F23" s="634"/>
      <c r="G23" s="634">
        <f t="shared" si="0"/>
        <v>0</v>
      </c>
    </row>
    <row r="24" spans="1:7">
      <c r="A24" s="459"/>
      <c r="B24" s="460"/>
      <c r="C24" s="462" t="s">
        <v>1109</v>
      </c>
      <c r="D24" s="629" t="s">
        <v>188</v>
      </c>
      <c r="E24" s="630">
        <v>9</v>
      </c>
      <c r="F24" s="634"/>
      <c r="G24" s="634">
        <f t="shared" si="0"/>
        <v>0</v>
      </c>
    </row>
    <row r="25" spans="1:7">
      <c r="A25" s="459"/>
      <c r="B25" s="460"/>
      <c r="C25" s="462" t="s">
        <v>1110</v>
      </c>
      <c r="D25" s="629" t="s">
        <v>188</v>
      </c>
      <c r="E25" s="630">
        <v>6</v>
      </c>
      <c r="F25" s="634"/>
      <c r="G25" s="634">
        <f t="shared" si="0"/>
        <v>0</v>
      </c>
    </row>
    <row r="26" spans="1:7" ht="24">
      <c r="A26" s="459"/>
      <c r="B26" s="460"/>
      <c r="C26" s="462" t="s">
        <v>1111</v>
      </c>
      <c r="D26" s="629" t="s">
        <v>188</v>
      </c>
      <c r="E26" s="630">
        <v>2</v>
      </c>
      <c r="F26" s="634"/>
      <c r="G26" s="634">
        <f t="shared" si="0"/>
        <v>0</v>
      </c>
    </row>
    <row r="27" spans="1:7" ht="24">
      <c r="A27" s="459"/>
      <c r="B27" s="460"/>
      <c r="C27" s="462" t="s">
        <v>1112</v>
      </c>
      <c r="D27" s="629" t="s">
        <v>188</v>
      </c>
      <c r="E27" s="630">
        <v>6</v>
      </c>
      <c r="F27" s="634"/>
      <c r="G27" s="634">
        <f t="shared" si="0"/>
        <v>0</v>
      </c>
    </row>
    <row r="28" spans="1:7" ht="24">
      <c r="A28" s="459"/>
      <c r="B28" s="460"/>
      <c r="C28" s="462" t="s">
        <v>1113</v>
      </c>
      <c r="D28" s="629" t="s">
        <v>188</v>
      </c>
      <c r="E28" s="630">
        <v>16</v>
      </c>
      <c r="F28" s="634"/>
      <c r="G28" s="634">
        <f t="shared" si="0"/>
        <v>0</v>
      </c>
    </row>
    <row r="29" spans="1:7" ht="24">
      <c r="A29" s="459"/>
      <c r="B29" s="460"/>
      <c r="C29" s="462" t="s">
        <v>1114</v>
      </c>
      <c r="D29" s="629" t="s">
        <v>188</v>
      </c>
      <c r="E29" s="630">
        <v>1</v>
      </c>
      <c r="F29" s="634"/>
      <c r="G29" s="634">
        <f t="shared" si="0"/>
        <v>0</v>
      </c>
    </row>
    <row r="30" spans="1:7" ht="24">
      <c r="A30" s="459"/>
      <c r="B30" s="460"/>
      <c r="C30" s="462" t="s">
        <v>1115</v>
      </c>
      <c r="D30" s="629" t="s">
        <v>188</v>
      </c>
      <c r="E30" s="630">
        <v>1</v>
      </c>
      <c r="F30" s="634"/>
      <c r="G30" s="634">
        <f t="shared" si="0"/>
        <v>0</v>
      </c>
    </row>
    <row r="31" spans="1:7" ht="24">
      <c r="A31" s="459"/>
      <c r="B31" s="460"/>
      <c r="C31" s="462" t="s">
        <v>1116</v>
      </c>
      <c r="D31" s="629" t="s">
        <v>188</v>
      </c>
      <c r="E31" s="630">
        <v>4</v>
      </c>
      <c r="F31" s="634"/>
      <c r="G31" s="634">
        <f t="shared" si="0"/>
        <v>0</v>
      </c>
    </row>
    <row r="32" spans="1:7" ht="24">
      <c r="A32" s="459"/>
      <c r="B32" s="460"/>
      <c r="C32" s="462" t="s">
        <v>1117</v>
      </c>
      <c r="D32" s="629" t="s">
        <v>188</v>
      </c>
      <c r="E32" s="630">
        <v>1</v>
      </c>
      <c r="F32" s="634"/>
      <c r="G32" s="634">
        <f t="shared" si="0"/>
        <v>0</v>
      </c>
    </row>
    <row r="33" spans="1:7" ht="36">
      <c r="A33" s="459"/>
      <c r="B33" s="460"/>
      <c r="C33" s="462" t="s">
        <v>1118</v>
      </c>
      <c r="D33" s="629" t="s">
        <v>188</v>
      </c>
      <c r="E33" s="630">
        <v>1</v>
      </c>
      <c r="F33" s="634"/>
      <c r="G33" s="634">
        <f t="shared" si="0"/>
        <v>0</v>
      </c>
    </row>
    <row r="34" spans="1:7" ht="48">
      <c r="A34" s="459"/>
      <c r="B34" s="460"/>
      <c r="C34" s="462" t="s">
        <v>1119</v>
      </c>
      <c r="D34" s="629" t="s">
        <v>188</v>
      </c>
      <c r="E34" s="630">
        <v>1</v>
      </c>
      <c r="F34" s="634"/>
      <c r="G34" s="634">
        <f t="shared" si="0"/>
        <v>0</v>
      </c>
    </row>
    <row r="35" spans="1:7" ht="48">
      <c r="A35" s="459"/>
      <c r="B35" s="460"/>
      <c r="C35" s="462" t="s">
        <v>1120</v>
      </c>
      <c r="D35" s="629" t="s">
        <v>188</v>
      </c>
      <c r="E35" s="630">
        <v>11</v>
      </c>
      <c r="F35" s="634"/>
      <c r="G35" s="634">
        <f t="shared" si="0"/>
        <v>0</v>
      </c>
    </row>
    <row r="36" spans="1:7" ht="48">
      <c r="A36" s="459"/>
      <c r="B36" s="460"/>
      <c r="C36" s="462" t="s">
        <v>1119</v>
      </c>
      <c r="D36" s="629" t="s">
        <v>188</v>
      </c>
      <c r="E36" s="630">
        <v>1</v>
      </c>
      <c r="F36" s="634"/>
      <c r="G36" s="634">
        <f t="shared" si="0"/>
        <v>0</v>
      </c>
    </row>
    <row r="37" spans="1:7" ht="24">
      <c r="A37" s="459"/>
      <c r="B37" s="460"/>
      <c r="C37" s="462" t="s">
        <v>1121</v>
      </c>
      <c r="D37" s="629" t="s">
        <v>188</v>
      </c>
      <c r="E37" s="630">
        <v>1</v>
      </c>
      <c r="F37" s="634"/>
      <c r="G37" s="634">
        <f t="shared" si="0"/>
        <v>0</v>
      </c>
    </row>
    <row r="38" spans="1:7">
      <c r="A38" s="459"/>
      <c r="B38" s="460"/>
      <c r="C38" s="462" t="s">
        <v>1122</v>
      </c>
      <c r="D38" s="629" t="s">
        <v>188</v>
      </c>
      <c r="E38" s="630">
        <v>1</v>
      </c>
      <c r="F38" s="634"/>
      <c r="G38" s="634">
        <f t="shared" si="0"/>
        <v>0</v>
      </c>
    </row>
    <row r="39" spans="1:7" ht="36">
      <c r="A39" s="459"/>
      <c r="B39" s="460"/>
      <c r="C39" s="462" t="s">
        <v>1123</v>
      </c>
      <c r="D39" s="629" t="s">
        <v>188</v>
      </c>
      <c r="E39" s="630">
        <v>1</v>
      </c>
      <c r="F39" s="634"/>
      <c r="G39" s="634">
        <f t="shared" si="0"/>
        <v>0</v>
      </c>
    </row>
    <row r="40" spans="1:7">
      <c r="A40" s="459"/>
      <c r="B40" s="460"/>
      <c r="C40" s="462"/>
      <c r="D40" s="629"/>
      <c r="E40" s="630"/>
      <c r="F40" s="634"/>
      <c r="G40" s="634"/>
    </row>
    <row r="41" spans="1:7">
      <c r="A41" s="411" t="str">
        <f>$B$6</f>
        <v>I.</v>
      </c>
      <c r="B41" s="297">
        <f>COUNT($A$7:B8)+1</f>
        <v>2</v>
      </c>
      <c r="C41" s="461" t="s">
        <v>1124</v>
      </c>
      <c r="D41" s="629"/>
      <c r="E41" s="630"/>
      <c r="F41" s="634"/>
      <c r="G41" s="634"/>
    </row>
    <row r="42" spans="1:7" ht="24">
      <c r="A42" s="459"/>
      <c r="B42" s="460"/>
      <c r="C42" s="462" t="s">
        <v>1094</v>
      </c>
      <c r="D42" s="629" t="s">
        <v>188</v>
      </c>
      <c r="E42" s="630">
        <v>1</v>
      </c>
      <c r="F42" s="634"/>
      <c r="G42" s="634">
        <f t="shared" ref="G42:G65" si="1">E42*F42</f>
        <v>0</v>
      </c>
    </row>
    <row r="43" spans="1:7" ht="36">
      <c r="A43" s="459"/>
      <c r="B43" s="460"/>
      <c r="C43" s="462" t="s">
        <v>1095</v>
      </c>
      <c r="D43" s="629" t="s">
        <v>188</v>
      </c>
      <c r="E43" s="630">
        <v>1</v>
      </c>
      <c r="F43" s="634"/>
      <c r="G43" s="634">
        <f t="shared" si="1"/>
        <v>0</v>
      </c>
    </row>
    <row r="44" spans="1:7" ht="36">
      <c r="A44" s="459"/>
      <c r="B44" s="460"/>
      <c r="C44" s="462" t="s">
        <v>1125</v>
      </c>
      <c r="D44" s="629" t="s">
        <v>188</v>
      </c>
      <c r="E44" s="630">
        <v>1</v>
      </c>
      <c r="F44" s="634"/>
      <c r="G44" s="634">
        <f t="shared" si="1"/>
        <v>0</v>
      </c>
    </row>
    <row r="45" spans="1:7" ht="24">
      <c r="A45" s="459"/>
      <c r="B45" s="460"/>
      <c r="C45" s="462" t="s">
        <v>1126</v>
      </c>
      <c r="D45" s="629" t="s">
        <v>188</v>
      </c>
      <c r="E45" s="630">
        <v>3</v>
      </c>
      <c r="F45" s="634"/>
      <c r="G45" s="634">
        <f t="shared" si="1"/>
        <v>0</v>
      </c>
    </row>
    <row r="46" spans="1:7">
      <c r="A46" s="459"/>
      <c r="B46" s="460"/>
      <c r="C46" s="462" t="s">
        <v>1099</v>
      </c>
      <c r="D46" s="629" t="s">
        <v>188</v>
      </c>
      <c r="E46" s="630">
        <v>1</v>
      </c>
      <c r="F46" s="634"/>
      <c r="G46" s="634">
        <f t="shared" si="1"/>
        <v>0</v>
      </c>
    </row>
    <row r="47" spans="1:7" ht="24">
      <c r="A47" s="459"/>
      <c r="B47" s="460"/>
      <c r="C47" s="462" t="s">
        <v>1100</v>
      </c>
      <c r="D47" s="629" t="s">
        <v>188</v>
      </c>
      <c r="E47" s="630">
        <v>1</v>
      </c>
      <c r="F47" s="634"/>
      <c r="G47" s="634">
        <f t="shared" si="1"/>
        <v>0</v>
      </c>
    </row>
    <row r="48" spans="1:7" ht="24">
      <c r="A48" s="459"/>
      <c r="B48" s="460"/>
      <c r="C48" s="462" t="s">
        <v>1101</v>
      </c>
      <c r="D48" s="629" t="s">
        <v>188</v>
      </c>
      <c r="E48" s="630">
        <v>1</v>
      </c>
      <c r="F48" s="634"/>
      <c r="G48" s="634">
        <f t="shared" si="1"/>
        <v>0</v>
      </c>
    </row>
    <row r="49" spans="1:7" ht="24">
      <c r="A49" s="459"/>
      <c r="B49" s="460"/>
      <c r="C49" s="462" t="s">
        <v>1103</v>
      </c>
      <c r="D49" s="629" t="s">
        <v>188</v>
      </c>
      <c r="E49" s="630">
        <v>3</v>
      </c>
      <c r="F49" s="634"/>
      <c r="G49" s="634">
        <f t="shared" si="1"/>
        <v>0</v>
      </c>
    </row>
    <row r="50" spans="1:7" ht="24">
      <c r="A50" s="459"/>
      <c r="B50" s="460"/>
      <c r="C50" s="462" t="s">
        <v>1107</v>
      </c>
      <c r="D50" s="629" t="s">
        <v>188</v>
      </c>
      <c r="E50" s="630">
        <v>9</v>
      </c>
      <c r="F50" s="634"/>
      <c r="G50" s="634">
        <f t="shared" si="1"/>
        <v>0</v>
      </c>
    </row>
    <row r="51" spans="1:7">
      <c r="A51" s="459"/>
      <c r="B51" s="460"/>
      <c r="C51" s="462" t="s">
        <v>1108</v>
      </c>
      <c r="D51" s="629" t="s">
        <v>188</v>
      </c>
      <c r="E51" s="630">
        <v>3</v>
      </c>
      <c r="F51" s="634"/>
      <c r="G51" s="634">
        <f t="shared" si="1"/>
        <v>0</v>
      </c>
    </row>
    <row r="52" spans="1:7">
      <c r="A52" s="459"/>
      <c r="B52" s="460"/>
      <c r="C52" s="462" t="s">
        <v>1127</v>
      </c>
      <c r="D52" s="629" t="s">
        <v>188</v>
      </c>
      <c r="E52" s="630">
        <v>3</v>
      </c>
      <c r="F52" s="634"/>
      <c r="G52" s="634">
        <f t="shared" si="1"/>
        <v>0</v>
      </c>
    </row>
    <row r="53" spans="1:7">
      <c r="A53" s="459"/>
      <c r="B53" s="460"/>
      <c r="C53" s="462" t="s">
        <v>1109</v>
      </c>
      <c r="D53" s="629" t="s">
        <v>188</v>
      </c>
      <c r="E53" s="630">
        <v>9</v>
      </c>
      <c r="F53" s="634"/>
      <c r="G53" s="634">
        <f t="shared" si="1"/>
        <v>0</v>
      </c>
    </row>
    <row r="54" spans="1:7">
      <c r="A54" s="459"/>
      <c r="B54" s="460"/>
      <c r="C54" s="462" t="s">
        <v>1128</v>
      </c>
      <c r="D54" s="629" t="s">
        <v>188</v>
      </c>
      <c r="E54" s="630">
        <v>3</v>
      </c>
      <c r="F54" s="634"/>
      <c r="G54" s="634">
        <f t="shared" si="1"/>
        <v>0</v>
      </c>
    </row>
    <row r="55" spans="1:7" ht="24">
      <c r="A55" s="459"/>
      <c r="B55" s="460"/>
      <c r="C55" s="462" t="s">
        <v>1112</v>
      </c>
      <c r="D55" s="629" t="s">
        <v>188</v>
      </c>
      <c r="E55" s="630">
        <v>16</v>
      </c>
      <c r="F55" s="634"/>
      <c r="G55" s="634">
        <f t="shared" si="1"/>
        <v>0</v>
      </c>
    </row>
    <row r="56" spans="1:7" ht="24">
      <c r="A56" s="459"/>
      <c r="B56" s="460"/>
      <c r="C56" s="462" t="s">
        <v>1113</v>
      </c>
      <c r="D56" s="629" t="s">
        <v>188</v>
      </c>
      <c r="E56" s="630">
        <v>21</v>
      </c>
      <c r="F56" s="634"/>
      <c r="G56" s="634">
        <f t="shared" si="1"/>
        <v>0</v>
      </c>
    </row>
    <row r="57" spans="1:7" ht="24">
      <c r="A57" s="459"/>
      <c r="B57" s="460"/>
      <c r="C57" s="462" t="s">
        <v>1115</v>
      </c>
      <c r="D57" s="629" t="s">
        <v>188</v>
      </c>
      <c r="E57" s="630">
        <v>1</v>
      </c>
      <c r="F57" s="634"/>
      <c r="G57" s="634">
        <f t="shared" si="1"/>
        <v>0</v>
      </c>
    </row>
    <row r="58" spans="1:7" ht="24">
      <c r="A58" s="459"/>
      <c r="B58" s="460"/>
      <c r="C58" s="462" t="s">
        <v>1116</v>
      </c>
      <c r="D58" s="629" t="s">
        <v>188</v>
      </c>
      <c r="E58" s="630">
        <v>2</v>
      </c>
      <c r="F58" s="634"/>
      <c r="G58" s="634">
        <f t="shared" si="1"/>
        <v>0</v>
      </c>
    </row>
    <row r="59" spans="1:7" ht="24">
      <c r="A59" s="459"/>
      <c r="B59" s="460"/>
      <c r="C59" s="462" t="s">
        <v>1129</v>
      </c>
      <c r="D59" s="629" t="s">
        <v>188</v>
      </c>
      <c r="E59" s="630">
        <v>7</v>
      </c>
      <c r="F59" s="634"/>
      <c r="G59" s="634">
        <f t="shared" si="1"/>
        <v>0</v>
      </c>
    </row>
    <row r="60" spans="1:7" ht="24">
      <c r="A60" s="459"/>
      <c r="B60" s="460"/>
      <c r="C60" s="462" t="s">
        <v>1117</v>
      </c>
      <c r="D60" s="629" t="s">
        <v>188</v>
      </c>
      <c r="E60" s="630">
        <v>1</v>
      </c>
      <c r="F60" s="634"/>
      <c r="G60" s="634">
        <f t="shared" si="1"/>
        <v>0</v>
      </c>
    </row>
    <row r="61" spans="1:7" ht="24">
      <c r="A61" s="459"/>
      <c r="B61" s="460"/>
      <c r="C61" s="462" t="s">
        <v>1130</v>
      </c>
      <c r="D61" s="629" t="s">
        <v>188</v>
      </c>
      <c r="E61" s="630">
        <v>2</v>
      </c>
      <c r="F61" s="634"/>
      <c r="G61" s="634">
        <f t="shared" si="1"/>
        <v>0</v>
      </c>
    </row>
    <row r="62" spans="1:7" ht="36">
      <c r="A62" s="459"/>
      <c r="B62" s="460"/>
      <c r="C62" s="462" t="s">
        <v>1131</v>
      </c>
      <c r="D62" s="629" t="s">
        <v>188</v>
      </c>
      <c r="E62" s="630">
        <v>2</v>
      </c>
      <c r="F62" s="634"/>
      <c r="G62" s="634">
        <f t="shared" si="1"/>
        <v>0</v>
      </c>
    </row>
    <row r="63" spans="1:7" ht="48">
      <c r="A63" s="459"/>
      <c r="B63" s="460"/>
      <c r="C63" s="462" t="s">
        <v>1132</v>
      </c>
      <c r="D63" s="629" t="s">
        <v>188</v>
      </c>
      <c r="E63" s="630">
        <v>1</v>
      </c>
      <c r="F63" s="634"/>
      <c r="G63" s="634">
        <f t="shared" si="1"/>
        <v>0</v>
      </c>
    </row>
    <row r="64" spans="1:7" ht="24">
      <c r="A64" s="459"/>
      <c r="B64" s="460"/>
      <c r="C64" s="462" t="s">
        <v>1133</v>
      </c>
      <c r="D64" s="629" t="s">
        <v>188</v>
      </c>
      <c r="E64" s="630">
        <v>4</v>
      </c>
      <c r="F64" s="634"/>
      <c r="G64" s="634">
        <f t="shared" si="1"/>
        <v>0</v>
      </c>
    </row>
    <row r="65" spans="1:7" ht="24">
      <c r="A65" s="459"/>
      <c r="B65" s="460"/>
      <c r="C65" s="462" t="s">
        <v>1121</v>
      </c>
      <c r="D65" s="629" t="s">
        <v>188</v>
      </c>
      <c r="E65" s="630">
        <v>1</v>
      </c>
      <c r="F65" s="634"/>
      <c r="G65" s="634">
        <f t="shared" si="1"/>
        <v>0</v>
      </c>
    </row>
    <row r="66" spans="1:7">
      <c r="A66" s="459"/>
      <c r="B66" s="460"/>
      <c r="C66" s="462"/>
      <c r="D66" s="629"/>
      <c r="E66" s="630"/>
      <c r="F66" s="634"/>
      <c r="G66" s="634"/>
    </row>
    <row r="67" spans="1:7">
      <c r="A67" s="411" t="str">
        <f>$B$6</f>
        <v>I.</v>
      </c>
      <c r="B67" s="412">
        <f>COUNT($A$7:B66)+1</f>
        <v>3</v>
      </c>
      <c r="C67" s="461" t="s">
        <v>1134</v>
      </c>
      <c r="D67" s="629"/>
      <c r="E67" s="630"/>
      <c r="F67" s="634"/>
      <c r="G67" s="634"/>
    </row>
    <row r="68" spans="1:7" ht="24">
      <c r="A68" s="459"/>
      <c r="B68" s="460"/>
      <c r="C68" s="462" t="s">
        <v>1135</v>
      </c>
      <c r="D68" s="629" t="s">
        <v>188</v>
      </c>
      <c r="E68" s="630">
        <v>1</v>
      </c>
      <c r="F68" s="634"/>
      <c r="G68" s="634">
        <f>E68*F68</f>
        <v>0</v>
      </c>
    </row>
    <row r="69" spans="1:7" ht="24">
      <c r="A69" s="459"/>
      <c r="B69" s="460"/>
      <c r="C69" s="462" t="s">
        <v>1136</v>
      </c>
      <c r="D69" s="629" t="s">
        <v>188</v>
      </c>
      <c r="E69" s="630">
        <v>10</v>
      </c>
      <c r="F69" s="634"/>
      <c r="G69" s="634">
        <f>E69*F69</f>
        <v>0</v>
      </c>
    </row>
    <row r="70" spans="1:7" ht="24">
      <c r="A70" s="459"/>
      <c r="B70" s="460"/>
      <c r="C70" s="462" t="s">
        <v>1137</v>
      </c>
      <c r="D70" s="629" t="s">
        <v>188</v>
      </c>
      <c r="E70" s="630">
        <v>1</v>
      </c>
      <c r="F70" s="634"/>
      <c r="G70" s="634">
        <f>E70*F70</f>
        <v>0</v>
      </c>
    </row>
    <row r="71" spans="1:7">
      <c r="A71" s="459"/>
      <c r="B71" s="460"/>
      <c r="C71" s="462" t="s">
        <v>1138</v>
      </c>
      <c r="D71" s="629" t="s">
        <v>188</v>
      </c>
      <c r="E71" s="630">
        <v>1</v>
      </c>
      <c r="F71" s="634"/>
      <c r="G71" s="634">
        <f>E71*F71</f>
        <v>0</v>
      </c>
    </row>
    <row r="72" spans="1:7" ht="87.75" customHeight="1">
      <c r="A72" s="459"/>
      <c r="B72" s="460"/>
      <c r="C72" s="462" t="s">
        <v>1139</v>
      </c>
      <c r="D72" s="629" t="s">
        <v>188</v>
      </c>
      <c r="E72" s="630">
        <v>1</v>
      </c>
      <c r="F72" s="634"/>
      <c r="G72" s="634">
        <f>E72*F72</f>
        <v>0</v>
      </c>
    </row>
    <row r="73" spans="1:7" ht="48">
      <c r="A73" s="459"/>
      <c r="B73" s="460"/>
      <c r="C73" s="462" t="s">
        <v>1140</v>
      </c>
      <c r="D73" s="629"/>
      <c r="E73" s="630"/>
      <c r="F73" s="634"/>
      <c r="G73" s="634"/>
    </row>
    <row r="74" spans="1:7">
      <c r="A74" s="459"/>
      <c r="B74" s="460"/>
      <c r="C74" s="462"/>
      <c r="D74" s="629"/>
      <c r="E74" s="630"/>
      <c r="F74" s="634"/>
      <c r="G74" s="634"/>
    </row>
    <row r="75" spans="1:7">
      <c r="A75" s="411" t="str">
        <f>$B$6</f>
        <v>I.</v>
      </c>
      <c r="B75" s="297">
        <f>COUNT($A$7:B71)+1</f>
        <v>4</v>
      </c>
      <c r="C75" s="461" t="s">
        <v>1141</v>
      </c>
      <c r="D75" s="629"/>
      <c r="E75" s="630"/>
      <c r="F75" s="634"/>
      <c r="G75" s="634"/>
    </row>
    <row r="76" spans="1:7" ht="24">
      <c r="A76" s="459"/>
      <c r="B76" s="460"/>
      <c r="C76" s="462" t="s">
        <v>1142</v>
      </c>
      <c r="D76" s="629" t="s">
        <v>188</v>
      </c>
      <c r="E76" s="630">
        <v>1</v>
      </c>
      <c r="F76" s="634"/>
      <c r="G76" s="634">
        <f t="shared" ref="G76:G83" si="2">E76*F76</f>
        <v>0</v>
      </c>
    </row>
    <row r="77" spans="1:7" ht="36">
      <c r="A77" s="459"/>
      <c r="B77" s="460"/>
      <c r="C77" s="463" t="s">
        <v>1143</v>
      </c>
      <c r="D77" s="629" t="s">
        <v>188</v>
      </c>
      <c r="E77" s="630">
        <v>1</v>
      </c>
      <c r="F77" s="634"/>
      <c r="G77" s="634">
        <f t="shared" si="2"/>
        <v>0</v>
      </c>
    </row>
    <row r="78" spans="1:7" ht="25.5">
      <c r="A78" s="459"/>
      <c r="B78" s="460"/>
      <c r="C78" s="464" t="s">
        <v>1144</v>
      </c>
      <c r="D78" s="629" t="s">
        <v>188</v>
      </c>
      <c r="E78" s="630">
        <v>1</v>
      </c>
      <c r="F78" s="634"/>
      <c r="G78" s="634">
        <f t="shared" si="2"/>
        <v>0</v>
      </c>
    </row>
    <row r="79" spans="1:7" ht="24">
      <c r="A79" s="459"/>
      <c r="B79" s="460"/>
      <c r="C79" s="462" t="s">
        <v>1145</v>
      </c>
      <c r="D79" s="629" t="s">
        <v>188</v>
      </c>
      <c r="E79" s="630">
        <v>4</v>
      </c>
      <c r="F79" s="634"/>
      <c r="G79" s="634">
        <f t="shared" si="2"/>
        <v>0</v>
      </c>
    </row>
    <row r="80" spans="1:7" ht="24">
      <c r="A80" s="459"/>
      <c r="B80" s="460"/>
      <c r="C80" s="462" t="s">
        <v>1136</v>
      </c>
      <c r="D80" s="629" t="s">
        <v>188</v>
      </c>
      <c r="E80" s="630">
        <v>3</v>
      </c>
      <c r="F80" s="634"/>
      <c r="G80" s="634">
        <f t="shared" si="2"/>
        <v>0</v>
      </c>
    </row>
    <row r="81" spans="1:7" ht="24">
      <c r="A81" s="459"/>
      <c r="B81" s="460"/>
      <c r="C81" s="462" t="s">
        <v>1117</v>
      </c>
      <c r="D81" s="629" t="s">
        <v>188</v>
      </c>
      <c r="E81" s="630">
        <v>1</v>
      </c>
      <c r="F81" s="634"/>
      <c r="G81" s="634">
        <f t="shared" si="2"/>
        <v>0</v>
      </c>
    </row>
    <row r="82" spans="1:7" ht="24">
      <c r="A82" s="459"/>
      <c r="B82" s="460"/>
      <c r="C82" s="462" t="s">
        <v>1121</v>
      </c>
      <c r="D82" s="629" t="s">
        <v>188</v>
      </c>
      <c r="E82" s="630">
        <v>1</v>
      </c>
      <c r="F82" s="634"/>
      <c r="G82" s="634">
        <f t="shared" si="2"/>
        <v>0</v>
      </c>
    </row>
    <row r="83" spans="1:7" ht="87.75" customHeight="1">
      <c r="A83" s="459"/>
      <c r="B83" s="460"/>
      <c r="C83" s="462" t="s">
        <v>1139</v>
      </c>
      <c r="D83" s="629" t="s">
        <v>188</v>
      </c>
      <c r="E83" s="630">
        <v>1</v>
      </c>
      <c r="F83" s="634"/>
      <c r="G83" s="634">
        <f t="shared" si="2"/>
        <v>0</v>
      </c>
    </row>
    <row r="84" spans="1:7" ht="48">
      <c r="A84" s="459"/>
      <c r="B84" s="460"/>
      <c r="C84" s="462" t="s">
        <v>1140</v>
      </c>
      <c r="D84" s="629"/>
      <c r="E84" s="630"/>
      <c r="F84" s="634"/>
      <c r="G84" s="634"/>
    </row>
    <row r="85" spans="1:7">
      <c r="A85" s="459"/>
      <c r="B85" s="460"/>
      <c r="C85" s="462"/>
      <c r="D85" s="629"/>
      <c r="E85" s="630"/>
      <c r="F85" s="634"/>
      <c r="G85" s="634"/>
    </row>
    <row r="86" spans="1:7">
      <c r="A86" s="411" t="str">
        <f>$B$6</f>
        <v>I.</v>
      </c>
      <c r="B86" s="297">
        <f>COUNT($A$7:B82)+1</f>
        <v>5</v>
      </c>
      <c r="C86" s="461" t="s">
        <v>1146</v>
      </c>
      <c r="D86" s="629"/>
      <c r="E86" s="630"/>
      <c r="F86" s="634"/>
      <c r="G86" s="634"/>
    </row>
    <row r="87" spans="1:7" ht="24">
      <c r="A87" s="459"/>
      <c r="B87" s="460"/>
      <c r="C87" s="462" t="s">
        <v>1142</v>
      </c>
      <c r="D87" s="629" t="s">
        <v>188</v>
      </c>
      <c r="E87" s="630">
        <v>1</v>
      </c>
      <c r="F87" s="634"/>
      <c r="G87" s="634">
        <f t="shared" ref="G87:G97" si="3">E87*F87</f>
        <v>0</v>
      </c>
    </row>
    <row r="88" spans="1:7" ht="36">
      <c r="A88" s="459"/>
      <c r="B88" s="460"/>
      <c r="C88" s="463" t="s">
        <v>1143</v>
      </c>
      <c r="D88" s="629" t="s">
        <v>188</v>
      </c>
      <c r="E88" s="630">
        <v>1</v>
      </c>
      <c r="F88" s="634"/>
      <c r="G88" s="634">
        <f t="shared" si="3"/>
        <v>0</v>
      </c>
    </row>
    <row r="89" spans="1:7" ht="25.5">
      <c r="A89" s="459"/>
      <c r="B89" s="460"/>
      <c r="C89" s="464" t="s">
        <v>1147</v>
      </c>
      <c r="D89" s="629" t="s">
        <v>188</v>
      </c>
      <c r="E89" s="630">
        <v>1</v>
      </c>
      <c r="F89" s="634"/>
      <c r="G89" s="634">
        <f t="shared" si="3"/>
        <v>0</v>
      </c>
    </row>
    <row r="90" spans="1:7" ht="24">
      <c r="A90" s="459"/>
      <c r="B90" s="460"/>
      <c r="C90" s="462" t="s">
        <v>1145</v>
      </c>
      <c r="D90" s="629" t="s">
        <v>188</v>
      </c>
      <c r="E90" s="630">
        <v>3</v>
      </c>
      <c r="F90" s="634"/>
      <c r="G90" s="634">
        <f t="shared" si="3"/>
        <v>0</v>
      </c>
    </row>
    <row r="91" spans="1:7" ht="24">
      <c r="A91" s="459"/>
      <c r="B91" s="460"/>
      <c r="C91" s="462" t="s">
        <v>1136</v>
      </c>
      <c r="D91" s="629" t="s">
        <v>188</v>
      </c>
      <c r="E91" s="630">
        <v>2</v>
      </c>
      <c r="F91" s="634"/>
      <c r="G91" s="634">
        <f t="shared" si="3"/>
        <v>0</v>
      </c>
    </row>
    <row r="92" spans="1:7" ht="24">
      <c r="A92" s="459"/>
      <c r="B92" s="460"/>
      <c r="C92" s="462" t="s">
        <v>1116</v>
      </c>
      <c r="D92" s="629" t="s">
        <v>188</v>
      </c>
      <c r="E92" s="630">
        <v>7</v>
      </c>
      <c r="F92" s="634"/>
      <c r="G92" s="634">
        <f t="shared" si="3"/>
        <v>0</v>
      </c>
    </row>
    <row r="93" spans="1:7" ht="24">
      <c r="A93" s="459"/>
      <c r="B93" s="460"/>
      <c r="C93" s="462" t="s">
        <v>1148</v>
      </c>
      <c r="D93" s="629" t="s">
        <v>188</v>
      </c>
      <c r="E93" s="630">
        <v>1</v>
      </c>
      <c r="F93" s="634"/>
      <c r="G93" s="634">
        <f t="shared" si="3"/>
        <v>0</v>
      </c>
    </row>
    <row r="94" spans="1:7" ht="24">
      <c r="A94" s="459"/>
      <c r="B94" s="460"/>
      <c r="C94" s="462" t="s">
        <v>1117</v>
      </c>
      <c r="D94" s="629" t="s">
        <v>188</v>
      </c>
      <c r="E94" s="630">
        <v>4</v>
      </c>
      <c r="F94" s="634"/>
      <c r="G94" s="634">
        <f t="shared" si="3"/>
        <v>0</v>
      </c>
    </row>
    <row r="95" spans="1:7" ht="24">
      <c r="A95" s="459"/>
      <c r="B95" s="460"/>
      <c r="C95" s="462" t="s">
        <v>1121</v>
      </c>
      <c r="D95" s="629" t="s">
        <v>188</v>
      </c>
      <c r="E95" s="630">
        <v>1</v>
      </c>
      <c r="F95" s="634"/>
      <c r="G95" s="634">
        <f t="shared" si="3"/>
        <v>0</v>
      </c>
    </row>
    <row r="96" spans="1:7" ht="25.5">
      <c r="A96" s="459"/>
      <c r="B96" s="460"/>
      <c r="C96" s="464" t="s">
        <v>1149</v>
      </c>
      <c r="D96" s="629" t="s">
        <v>188</v>
      </c>
      <c r="E96" s="630">
        <v>11</v>
      </c>
      <c r="F96" s="634"/>
      <c r="G96" s="634">
        <f t="shared" si="3"/>
        <v>0</v>
      </c>
    </row>
    <row r="97" spans="1:7" ht="87.75" customHeight="1">
      <c r="A97" s="459"/>
      <c r="B97" s="460"/>
      <c r="C97" s="462" t="s">
        <v>1139</v>
      </c>
      <c r="D97" s="629" t="s">
        <v>188</v>
      </c>
      <c r="E97" s="630">
        <v>1</v>
      </c>
      <c r="F97" s="634"/>
      <c r="G97" s="634">
        <f t="shared" si="3"/>
        <v>0</v>
      </c>
    </row>
    <row r="98" spans="1:7" ht="48">
      <c r="A98" s="459"/>
      <c r="B98" s="460"/>
      <c r="C98" s="462" t="s">
        <v>1140</v>
      </c>
      <c r="D98" s="629"/>
      <c r="E98" s="630"/>
      <c r="F98" s="634"/>
      <c r="G98" s="634"/>
    </row>
    <row r="99" spans="1:7">
      <c r="A99" s="459"/>
      <c r="B99" s="460"/>
      <c r="C99" s="462"/>
      <c r="D99" s="629"/>
      <c r="E99" s="630"/>
      <c r="F99" s="634"/>
      <c r="G99" s="634"/>
    </row>
    <row r="100" spans="1:7">
      <c r="A100" s="411" t="str">
        <f>$B$6</f>
        <v>I.</v>
      </c>
      <c r="B100" s="297">
        <f>COUNT($A$7:B96)+1</f>
        <v>6</v>
      </c>
      <c r="C100" s="461" t="s">
        <v>1150</v>
      </c>
      <c r="D100" s="629"/>
      <c r="E100" s="630"/>
      <c r="F100" s="634"/>
      <c r="G100" s="634"/>
    </row>
    <row r="101" spans="1:7" ht="24">
      <c r="A101" s="459"/>
      <c r="B101" s="460"/>
      <c r="C101" s="462" t="s">
        <v>1151</v>
      </c>
      <c r="D101" s="629" t="s">
        <v>188</v>
      </c>
      <c r="E101" s="630">
        <v>1</v>
      </c>
      <c r="F101" s="634"/>
      <c r="G101" s="634">
        <f t="shared" ref="G101:G109" si="4">E101*F101</f>
        <v>0</v>
      </c>
    </row>
    <row r="102" spans="1:7" ht="25.5">
      <c r="A102" s="459"/>
      <c r="B102" s="460"/>
      <c r="C102" s="464" t="s">
        <v>1144</v>
      </c>
      <c r="D102" s="629" t="s">
        <v>188</v>
      </c>
      <c r="E102" s="630">
        <v>1</v>
      </c>
      <c r="F102" s="634"/>
      <c r="G102" s="634">
        <f t="shared" si="4"/>
        <v>0</v>
      </c>
    </row>
    <row r="103" spans="1:7" ht="36">
      <c r="A103" s="459"/>
      <c r="B103" s="460"/>
      <c r="C103" s="463" t="s">
        <v>1143</v>
      </c>
      <c r="D103" s="629" t="s">
        <v>188</v>
      </c>
      <c r="E103" s="630">
        <v>1</v>
      </c>
      <c r="F103" s="634"/>
      <c r="G103" s="634">
        <f t="shared" si="4"/>
        <v>0</v>
      </c>
    </row>
    <row r="104" spans="1:7" ht="24">
      <c r="A104" s="459"/>
      <c r="B104" s="460"/>
      <c r="C104" s="462" t="s">
        <v>1145</v>
      </c>
      <c r="D104" s="629" t="s">
        <v>188</v>
      </c>
      <c r="E104" s="630">
        <v>1</v>
      </c>
      <c r="F104" s="634"/>
      <c r="G104" s="634">
        <f t="shared" si="4"/>
        <v>0</v>
      </c>
    </row>
    <row r="105" spans="1:7" ht="24">
      <c r="A105" s="459"/>
      <c r="B105" s="460"/>
      <c r="C105" s="462" t="s">
        <v>1136</v>
      </c>
      <c r="D105" s="629" t="s">
        <v>188</v>
      </c>
      <c r="E105" s="630">
        <v>8</v>
      </c>
      <c r="F105" s="634"/>
      <c r="G105" s="634">
        <f t="shared" si="4"/>
        <v>0</v>
      </c>
    </row>
    <row r="106" spans="1:7" ht="24">
      <c r="A106" s="459"/>
      <c r="B106" s="460"/>
      <c r="C106" s="462" t="s">
        <v>1116</v>
      </c>
      <c r="D106" s="629" t="s">
        <v>188</v>
      </c>
      <c r="E106" s="630">
        <v>1</v>
      </c>
      <c r="F106" s="634"/>
      <c r="G106" s="634">
        <f t="shared" si="4"/>
        <v>0</v>
      </c>
    </row>
    <row r="107" spans="1:7" ht="24">
      <c r="A107" s="459"/>
      <c r="B107" s="460"/>
      <c r="C107" s="462" t="s">
        <v>1117</v>
      </c>
      <c r="D107" s="629" t="s">
        <v>188</v>
      </c>
      <c r="E107" s="630">
        <v>1</v>
      </c>
      <c r="F107" s="634"/>
      <c r="G107" s="634">
        <f t="shared" si="4"/>
        <v>0</v>
      </c>
    </row>
    <row r="108" spans="1:7" ht="24">
      <c r="A108" s="459"/>
      <c r="B108" s="460"/>
      <c r="C108" s="462" t="s">
        <v>1121</v>
      </c>
      <c r="D108" s="629" t="s">
        <v>188</v>
      </c>
      <c r="E108" s="630">
        <v>1</v>
      </c>
      <c r="F108" s="634"/>
      <c r="G108" s="634">
        <f t="shared" si="4"/>
        <v>0</v>
      </c>
    </row>
    <row r="109" spans="1:7" ht="87.75" customHeight="1">
      <c r="A109" s="459"/>
      <c r="B109" s="460"/>
      <c r="C109" s="462" t="s">
        <v>1139</v>
      </c>
      <c r="D109" s="629" t="s">
        <v>188</v>
      </c>
      <c r="E109" s="630">
        <v>1</v>
      </c>
      <c r="F109" s="634"/>
      <c r="G109" s="634">
        <f t="shared" si="4"/>
        <v>0</v>
      </c>
    </row>
    <row r="110" spans="1:7" ht="48">
      <c r="A110" s="459"/>
      <c r="B110" s="460"/>
      <c r="C110" s="462" t="s">
        <v>1140</v>
      </c>
      <c r="D110" s="629"/>
      <c r="E110" s="630"/>
      <c r="F110" s="634"/>
      <c r="G110" s="634"/>
    </row>
    <row r="111" spans="1:7">
      <c r="A111" s="459"/>
      <c r="B111" s="460"/>
      <c r="C111" s="462"/>
      <c r="D111" s="629"/>
      <c r="E111" s="630"/>
      <c r="F111" s="634"/>
      <c r="G111" s="634"/>
    </row>
    <row r="112" spans="1:7">
      <c r="A112" s="411" t="str">
        <f>$B$6</f>
        <v>I.</v>
      </c>
      <c r="B112" s="297">
        <f>COUNT($A$7:B108)+1</f>
        <v>7</v>
      </c>
      <c r="C112" s="461" t="s">
        <v>1152</v>
      </c>
      <c r="D112" s="629"/>
      <c r="E112" s="630"/>
      <c r="F112" s="634"/>
      <c r="G112" s="634"/>
    </row>
    <row r="113" spans="1:7" ht="24">
      <c r="A113" s="459"/>
      <c r="B113" s="460"/>
      <c r="C113" s="462" t="s">
        <v>1151</v>
      </c>
      <c r="D113" s="629" t="s">
        <v>188</v>
      </c>
      <c r="E113" s="630">
        <v>1</v>
      </c>
      <c r="F113" s="634"/>
      <c r="G113" s="634">
        <f t="shared" ref="G113:G120" si="5">E113*F113</f>
        <v>0</v>
      </c>
    </row>
    <row r="114" spans="1:7" ht="25.5">
      <c r="A114" s="459"/>
      <c r="B114" s="460"/>
      <c r="C114" s="464" t="s">
        <v>1153</v>
      </c>
      <c r="D114" s="629" t="s">
        <v>188</v>
      </c>
      <c r="E114" s="630">
        <v>1</v>
      </c>
      <c r="F114" s="634"/>
      <c r="G114" s="634">
        <f t="shared" si="5"/>
        <v>0</v>
      </c>
    </row>
    <row r="115" spans="1:7" ht="36">
      <c r="A115" s="459"/>
      <c r="B115" s="460"/>
      <c r="C115" s="463" t="s">
        <v>1143</v>
      </c>
      <c r="D115" s="629" t="s">
        <v>188</v>
      </c>
      <c r="E115" s="630">
        <v>1</v>
      </c>
      <c r="F115" s="634"/>
      <c r="G115" s="634">
        <f t="shared" si="5"/>
        <v>0</v>
      </c>
    </row>
    <row r="116" spans="1:7" ht="24">
      <c r="A116" s="459"/>
      <c r="B116" s="460"/>
      <c r="C116" s="462" t="s">
        <v>1145</v>
      </c>
      <c r="D116" s="629" t="s">
        <v>188</v>
      </c>
      <c r="E116" s="630">
        <v>4</v>
      </c>
      <c r="F116" s="634"/>
      <c r="G116" s="634">
        <f t="shared" si="5"/>
        <v>0</v>
      </c>
    </row>
    <row r="117" spans="1:7" ht="24">
      <c r="A117" s="459"/>
      <c r="B117" s="460"/>
      <c r="C117" s="462" t="s">
        <v>1136</v>
      </c>
      <c r="D117" s="629" t="s">
        <v>188</v>
      </c>
      <c r="E117" s="630">
        <v>8</v>
      </c>
      <c r="F117" s="634"/>
      <c r="G117" s="634">
        <f t="shared" si="5"/>
        <v>0</v>
      </c>
    </row>
    <row r="118" spans="1:7" ht="24">
      <c r="A118" s="459"/>
      <c r="B118" s="460"/>
      <c r="C118" s="462" t="s">
        <v>1117</v>
      </c>
      <c r="D118" s="629" t="s">
        <v>188</v>
      </c>
      <c r="E118" s="630">
        <v>1</v>
      </c>
      <c r="F118" s="634"/>
      <c r="G118" s="634">
        <f t="shared" si="5"/>
        <v>0</v>
      </c>
    </row>
    <row r="119" spans="1:7" ht="24">
      <c r="A119" s="459"/>
      <c r="B119" s="460"/>
      <c r="C119" s="462" t="s">
        <v>1121</v>
      </c>
      <c r="D119" s="629" t="s">
        <v>188</v>
      </c>
      <c r="E119" s="630">
        <v>1</v>
      </c>
      <c r="F119" s="634"/>
      <c r="G119" s="634">
        <f t="shared" si="5"/>
        <v>0</v>
      </c>
    </row>
    <row r="120" spans="1:7" ht="87.75" customHeight="1">
      <c r="A120" s="459"/>
      <c r="B120" s="460"/>
      <c r="C120" s="462" t="s">
        <v>1139</v>
      </c>
      <c r="D120" s="629" t="s">
        <v>188</v>
      </c>
      <c r="E120" s="630">
        <v>1</v>
      </c>
      <c r="F120" s="634"/>
      <c r="G120" s="634">
        <f t="shared" si="5"/>
        <v>0</v>
      </c>
    </row>
    <row r="121" spans="1:7" ht="48">
      <c r="A121" s="459"/>
      <c r="B121" s="460"/>
      <c r="C121" s="462" t="s">
        <v>1140</v>
      </c>
      <c r="D121" s="629"/>
      <c r="E121" s="630"/>
      <c r="F121" s="634"/>
      <c r="G121" s="634"/>
    </row>
    <row r="122" spans="1:7">
      <c r="A122" s="459"/>
      <c r="B122" s="460"/>
      <c r="C122" s="462"/>
      <c r="D122" s="629"/>
      <c r="E122" s="630"/>
      <c r="F122" s="634"/>
      <c r="G122" s="634"/>
    </row>
    <row r="123" spans="1:7">
      <c r="A123" s="411" t="str">
        <f>$B$6</f>
        <v>I.</v>
      </c>
      <c r="B123" s="297">
        <f>COUNT($A$7:B119)+1</f>
        <v>8</v>
      </c>
      <c r="C123" s="461" t="s">
        <v>1154</v>
      </c>
      <c r="D123" s="629"/>
      <c r="E123" s="630"/>
      <c r="F123" s="634"/>
      <c r="G123" s="634"/>
    </row>
    <row r="124" spans="1:7" ht="24">
      <c r="A124" s="459"/>
      <c r="B124" s="460"/>
      <c r="C124" s="462" t="s">
        <v>1155</v>
      </c>
      <c r="D124" s="629" t="s">
        <v>188</v>
      </c>
      <c r="E124" s="630">
        <v>1</v>
      </c>
      <c r="F124" s="634"/>
      <c r="G124" s="634">
        <f t="shared" ref="G124:G137" si="6">E124*F124</f>
        <v>0</v>
      </c>
    </row>
    <row r="125" spans="1:7" ht="25.5">
      <c r="A125" s="459"/>
      <c r="B125" s="460"/>
      <c r="C125" s="464" t="s">
        <v>1156</v>
      </c>
      <c r="D125" s="629" t="s">
        <v>188</v>
      </c>
      <c r="E125" s="630">
        <v>1</v>
      </c>
      <c r="F125" s="634"/>
      <c r="G125" s="634">
        <f t="shared" si="6"/>
        <v>0</v>
      </c>
    </row>
    <row r="126" spans="1:7" ht="36">
      <c r="A126" s="459"/>
      <c r="B126" s="460"/>
      <c r="C126" s="463" t="s">
        <v>1143</v>
      </c>
      <c r="D126" s="629" t="s">
        <v>188</v>
      </c>
      <c r="E126" s="630">
        <v>1</v>
      </c>
      <c r="F126" s="634"/>
      <c r="G126" s="634">
        <f t="shared" si="6"/>
        <v>0</v>
      </c>
    </row>
    <row r="127" spans="1:7" ht="24">
      <c r="A127" s="459"/>
      <c r="B127" s="460"/>
      <c r="C127" s="462" t="s">
        <v>1111</v>
      </c>
      <c r="D127" s="629" t="s">
        <v>188</v>
      </c>
      <c r="E127" s="630">
        <v>4</v>
      </c>
      <c r="F127" s="634"/>
      <c r="G127" s="634">
        <f t="shared" si="6"/>
        <v>0</v>
      </c>
    </row>
    <row r="128" spans="1:7" ht="24">
      <c r="A128" s="459"/>
      <c r="B128" s="460"/>
      <c r="C128" s="462" t="s">
        <v>1145</v>
      </c>
      <c r="D128" s="629" t="s">
        <v>188</v>
      </c>
      <c r="E128" s="630">
        <v>8</v>
      </c>
      <c r="F128" s="634"/>
      <c r="G128" s="634">
        <f t="shared" si="6"/>
        <v>0</v>
      </c>
    </row>
    <row r="129" spans="1:7" ht="24">
      <c r="A129" s="459"/>
      <c r="B129" s="460"/>
      <c r="C129" s="462" t="s">
        <v>1136</v>
      </c>
      <c r="D129" s="629" t="s">
        <v>188</v>
      </c>
      <c r="E129" s="630">
        <v>18</v>
      </c>
      <c r="F129" s="634"/>
      <c r="G129" s="634">
        <f t="shared" si="6"/>
        <v>0</v>
      </c>
    </row>
    <row r="130" spans="1:7" ht="24">
      <c r="A130" s="459"/>
      <c r="B130" s="460"/>
      <c r="C130" s="462" t="s">
        <v>1157</v>
      </c>
      <c r="D130" s="629" t="s">
        <v>188</v>
      </c>
      <c r="E130" s="630">
        <v>4</v>
      </c>
      <c r="F130" s="634"/>
      <c r="G130" s="634">
        <f t="shared" si="6"/>
        <v>0</v>
      </c>
    </row>
    <row r="131" spans="1:7" ht="24">
      <c r="A131" s="459"/>
      <c r="B131" s="460"/>
      <c r="C131" s="462" t="s">
        <v>1158</v>
      </c>
      <c r="D131" s="629" t="s">
        <v>188</v>
      </c>
      <c r="E131" s="630">
        <v>15</v>
      </c>
      <c r="F131" s="634"/>
      <c r="G131" s="634">
        <f t="shared" si="6"/>
        <v>0</v>
      </c>
    </row>
    <row r="132" spans="1:7" ht="24">
      <c r="A132" s="459"/>
      <c r="B132" s="460"/>
      <c r="C132" s="462" t="s">
        <v>1117</v>
      </c>
      <c r="D132" s="629" t="s">
        <v>188</v>
      </c>
      <c r="E132" s="630">
        <v>1</v>
      </c>
      <c r="F132" s="634"/>
      <c r="G132" s="634">
        <f t="shared" si="6"/>
        <v>0</v>
      </c>
    </row>
    <row r="133" spans="1:7" ht="24">
      <c r="A133" s="459"/>
      <c r="B133" s="460"/>
      <c r="C133" s="462" t="s">
        <v>1121</v>
      </c>
      <c r="D133" s="629" t="s">
        <v>188</v>
      </c>
      <c r="E133" s="630">
        <v>1</v>
      </c>
      <c r="F133" s="634"/>
      <c r="G133" s="634">
        <f t="shared" si="6"/>
        <v>0</v>
      </c>
    </row>
    <row r="134" spans="1:7" ht="36">
      <c r="A134" s="459"/>
      <c r="B134" s="460"/>
      <c r="C134" s="462" t="s">
        <v>1159</v>
      </c>
      <c r="D134" s="629" t="s">
        <v>188</v>
      </c>
      <c r="E134" s="630">
        <v>1</v>
      </c>
      <c r="F134" s="634"/>
      <c r="G134" s="634">
        <f t="shared" si="6"/>
        <v>0</v>
      </c>
    </row>
    <row r="135" spans="1:7" ht="36">
      <c r="A135" s="459"/>
      <c r="B135" s="460"/>
      <c r="C135" s="462" t="s">
        <v>1118</v>
      </c>
      <c r="D135" s="629" t="s">
        <v>188</v>
      </c>
      <c r="E135" s="630">
        <v>1</v>
      </c>
      <c r="F135" s="634"/>
      <c r="G135" s="634">
        <f t="shared" si="6"/>
        <v>0</v>
      </c>
    </row>
    <row r="136" spans="1:7" ht="48">
      <c r="A136" s="459"/>
      <c r="B136" s="460"/>
      <c r="C136" s="462" t="s">
        <v>1119</v>
      </c>
      <c r="D136" s="629" t="s">
        <v>188</v>
      </c>
      <c r="E136" s="630">
        <v>1</v>
      </c>
      <c r="F136" s="634"/>
      <c r="G136" s="634">
        <f t="shared" si="6"/>
        <v>0</v>
      </c>
    </row>
    <row r="137" spans="1:7" ht="87.75" customHeight="1">
      <c r="A137" s="459"/>
      <c r="B137" s="460"/>
      <c r="C137" s="462" t="s">
        <v>1139</v>
      </c>
      <c r="D137" s="629" t="s">
        <v>188</v>
      </c>
      <c r="E137" s="630">
        <v>1</v>
      </c>
      <c r="F137" s="634"/>
      <c r="G137" s="634">
        <f t="shared" si="6"/>
        <v>0</v>
      </c>
    </row>
    <row r="138" spans="1:7" ht="48">
      <c r="A138" s="459"/>
      <c r="B138" s="460"/>
      <c r="C138" s="462" t="s">
        <v>1140</v>
      </c>
      <c r="D138" s="629"/>
      <c r="E138" s="630"/>
      <c r="F138" s="634"/>
      <c r="G138" s="634"/>
    </row>
    <row r="139" spans="1:7">
      <c r="A139" s="459"/>
      <c r="B139" s="460"/>
      <c r="C139" s="462"/>
      <c r="D139" s="629"/>
      <c r="E139" s="630"/>
      <c r="F139" s="634"/>
      <c r="G139" s="634"/>
    </row>
    <row r="140" spans="1:7">
      <c r="A140" s="411" t="str">
        <f>$B$6</f>
        <v>I.</v>
      </c>
      <c r="B140" s="297">
        <f>COUNT($A$7:B136)+1</f>
        <v>9</v>
      </c>
      <c r="C140" s="461" t="s">
        <v>1160</v>
      </c>
      <c r="D140" s="629"/>
      <c r="E140" s="630"/>
      <c r="F140" s="634"/>
      <c r="G140" s="634"/>
    </row>
    <row r="141" spans="1:7" ht="24">
      <c r="A141" s="459"/>
      <c r="B141" s="460"/>
      <c r="C141" s="462" t="s">
        <v>1161</v>
      </c>
      <c r="D141" s="629" t="s">
        <v>188</v>
      </c>
      <c r="E141" s="630">
        <v>1</v>
      </c>
      <c r="F141" s="634"/>
      <c r="G141" s="634">
        <f>E141*F141</f>
        <v>0</v>
      </c>
    </row>
    <row r="142" spans="1:7" ht="25.5">
      <c r="A142" s="459"/>
      <c r="B142" s="460"/>
      <c r="C142" s="464" t="s">
        <v>1162</v>
      </c>
      <c r="D142" s="629" t="s">
        <v>188</v>
      </c>
      <c r="E142" s="630">
        <v>1</v>
      </c>
      <c r="F142" s="634"/>
      <c r="G142" s="634">
        <f>E142*F142</f>
        <v>0</v>
      </c>
    </row>
    <row r="143" spans="1:7" ht="36">
      <c r="A143" s="459"/>
      <c r="B143" s="460"/>
      <c r="C143" s="463" t="s">
        <v>1143</v>
      </c>
      <c r="D143" s="629" t="s">
        <v>188</v>
      </c>
      <c r="E143" s="630">
        <v>1</v>
      </c>
      <c r="F143" s="634"/>
      <c r="G143" s="634">
        <f>E143*F143</f>
        <v>0</v>
      </c>
    </row>
    <row r="144" spans="1:7" ht="24">
      <c r="A144" s="459"/>
      <c r="B144" s="460"/>
      <c r="C144" s="462" t="s">
        <v>1111</v>
      </c>
      <c r="D144" s="629" t="s">
        <v>188</v>
      </c>
      <c r="E144" s="630">
        <v>1</v>
      </c>
      <c r="F144" s="634"/>
      <c r="G144" s="634">
        <f>E144*F144</f>
        <v>0</v>
      </c>
    </row>
    <row r="145" spans="1:7" ht="24">
      <c r="A145" s="459"/>
      <c r="B145" s="460"/>
      <c r="C145" s="462" t="s">
        <v>1145</v>
      </c>
      <c r="D145" s="629" t="s">
        <v>188</v>
      </c>
      <c r="E145" s="630">
        <v>5</v>
      </c>
      <c r="F145" s="634"/>
      <c r="G145" s="634">
        <f t="shared" ref="G145" si="7">E145*F145</f>
        <v>0</v>
      </c>
    </row>
    <row r="146" spans="1:7" ht="24">
      <c r="A146" s="459"/>
      <c r="B146" s="460"/>
      <c r="C146" s="462" t="s">
        <v>1136</v>
      </c>
      <c r="D146" s="629" t="s">
        <v>188</v>
      </c>
      <c r="E146" s="630">
        <v>9</v>
      </c>
      <c r="F146" s="634"/>
      <c r="G146" s="634">
        <f t="shared" ref="G146:G158" si="8">E146*F146</f>
        <v>0</v>
      </c>
    </row>
    <row r="147" spans="1:7" ht="24">
      <c r="A147" s="459"/>
      <c r="B147" s="460"/>
      <c r="C147" s="462" t="s">
        <v>1157</v>
      </c>
      <c r="D147" s="629" t="s">
        <v>188</v>
      </c>
      <c r="E147" s="630">
        <v>1</v>
      </c>
      <c r="F147" s="634"/>
      <c r="G147" s="634">
        <f t="shared" si="8"/>
        <v>0</v>
      </c>
    </row>
    <row r="148" spans="1:7" ht="24">
      <c r="A148" s="459"/>
      <c r="B148" s="460"/>
      <c r="C148" s="462" t="s">
        <v>1158</v>
      </c>
      <c r="D148" s="629" t="s">
        <v>188</v>
      </c>
      <c r="E148" s="630">
        <v>15</v>
      </c>
      <c r="F148" s="634"/>
      <c r="G148" s="634">
        <f t="shared" si="8"/>
        <v>0</v>
      </c>
    </row>
    <row r="149" spans="1:7" ht="24">
      <c r="A149" s="459"/>
      <c r="B149" s="460"/>
      <c r="C149" s="462" t="s">
        <v>1117</v>
      </c>
      <c r="D149" s="629" t="s">
        <v>188</v>
      </c>
      <c r="E149" s="630">
        <v>3</v>
      </c>
      <c r="F149" s="634"/>
      <c r="G149" s="634">
        <f t="shared" si="8"/>
        <v>0</v>
      </c>
    </row>
    <row r="150" spans="1:7">
      <c r="A150" s="459"/>
      <c r="B150" s="460"/>
      <c r="C150" s="462" t="s">
        <v>1163</v>
      </c>
      <c r="D150" s="629" t="s">
        <v>188</v>
      </c>
      <c r="E150" s="630">
        <v>9</v>
      </c>
      <c r="F150" s="634"/>
      <c r="G150" s="634">
        <f t="shared" si="8"/>
        <v>0</v>
      </c>
    </row>
    <row r="151" spans="1:7">
      <c r="A151" s="459"/>
      <c r="B151" s="460"/>
      <c r="C151" s="462" t="s">
        <v>1109</v>
      </c>
      <c r="D151" s="629" t="s">
        <v>188</v>
      </c>
      <c r="E151" s="630">
        <v>21</v>
      </c>
      <c r="F151" s="634"/>
      <c r="G151" s="634">
        <f t="shared" si="8"/>
        <v>0</v>
      </c>
    </row>
    <row r="152" spans="1:7">
      <c r="A152" s="459"/>
      <c r="B152" s="460"/>
      <c r="C152" s="462" t="s">
        <v>1110</v>
      </c>
      <c r="D152" s="629" t="s">
        <v>188</v>
      </c>
      <c r="E152" s="630">
        <v>6</v>
      </c>
      <c r="F152" s="634"/>
      <c r="G152" s="634">
        <f t="shared" si="8"/>
        <v>0</v>
      </c>
    </row>
    <row r="153" spans="1:7" ht="24">
      <c r="A153" s="459"/>
      <c r="B153" s="460"/>
      <c r="C153" s="462" t="s">
        <v>1121</v>
      </c>
      <c r="D153" s="629" t="s">
        <v>188</v>
      </c>
      <c r="E153" s="630">
        <v>1</v>
      </c>
      <c r="F153" s="634"/>
      <c r="G153" s="634">
        <f t="shared" si="8"/>
        <v>0</v>
      </c>
    </row>
    <row r="154" spans="1:7" ht="36">
      <c r="A154" s="459"/>
      <c r="B154" s="460"/>
      <c r="C154" s="462" t="s">
        <v>1118</v>
      </c>
      <c r="D154" s="629" t="s">
        <v>188</v>
      </c>
      <c r="E154" s="630">
        <v>1</v>
      </c>
      <c r="F154" s="634"/>
      <c r="G154" s="634">
        <f t="shared" si="8"/>
        <v>0</v>
      </c>
    </row>
    <row r="155" spans="1:7" ht="48">
      <c r="A155" s="459"/>
      <c r="B155" s="460"/>
      <c r="C155" s="462" t="s">
        <v>1119</v>
      </c>
      <c r="D155" s="629" t="s">
        <v>188</v>
      </c>
      <c r="E155" s="630">
        <v>1</v>
      </c>
      <c r="F155" s="634"/>
      <c r="G155" s="634">
        <f t="shared" si="8"/>
        <v>0</v>
      </c>
    </row>
    <row r="156" spans="1:7" ht="48">
      <c r="A156" s="459"/>
      <c r="B156" s="460"/>
      <c r="C156" s="462" t="s">
        <v>1120</v>
      </c>
      <c r="D156" s="629" t="s">
        <v>188</v>
      </c>
      <c r="E156" s="630">
        <v>11</v>
      </c>
      <c r="F156" s="634"/>
      <c r="G156" s="634">
        <f t="shared" si="8"/>
        <v>0</v>
      </c>
    </row>
    <row r="157" spans="1:7" ht="60">
      <c r="A157" s="459"/>
      <c r="B157" s="460"/>
      <c r="C157" s="462" t="s">
        <v>1164</v>
      </c>
      <c r="D157" s="629" t="s">
        <v>188</v>
      </c>
      <c r="E157" s="630">
        <v>4</v>
      </c>
      <c r="F157" s="634"/>
      <c r="G157" s="634">
        <f t="shared" si="8"/>
        <v>0</v>
      </c>
    </row>
    <row r="158" spans="1:7" ht="87.75" customHeight="1">
      <c r="A158" s="459"/>
      <c r="B158" s="460"/>
      <c r="C158" s="462" t="s">
        <v>1139</v>
      </c>
      <c r="D158" s="629" t="s">
        <v>188</v>
      </c>
      <c r="E158" s="630">
        <v>1</v>
      </c>
      <c r="F158" s="634"/>
      <c r="G158" s="634">
        <f t="shared" si="8"/>
        <v>0</v>
      </c>
    </row>
    <row r="159" spans="1:7" ht="48">
      <c r="A159" s="459"/>
      <c r="B159" s="460"/>
      <c r="C159" s="462" t="s">
        <v>1140</v>
      </c>
      <c r="D159" s="629"/>
      <c r="E159" s="630"/>
      <c r="F159" s="634"/>
      <c r="G159" s="634"/>
    </row>
    <row r="160" spans="1:7">
      <c r="A160" s="459"/>
      <c r="B160" s="460"/>
      <c r="C160" s="462"/>
      <c r="D160" s="629"/>
      <c r="E160" s="630"/>
      <c r="F160" s="634"/>
      <c r="G160" s="634"/>
    </row>
    <row r="161" spans="1:7">
      <c r="A161" s="411" t="str">
        <f>$B$6</f>
        <v>I.</v>
      </c>
      <c r="B161" s="900">
        <f>COUNT($A$7:B140)+1</f>
        <v>10</v>
      </c>
      <c r="C161" s="461" t="s">
        <v>1165</v>
      </c>
      <c r="D161" s="629"/>
      <c r="E161" s="630"/>
      <c r="F161" s="634"/>
      <c r="G161" s="634"/>
    </row>
    <row r="162" spans="1:7" ht="24">
      <c r="A162" s="459"/>
      <c r="B162" s="460"/>
      <c r="C162" s="462" t="s">
        <v>1166</v>
      </c>
      <c r="D162" s="629" t="s">
        <v>188</v>
      </c>
      <c r="E162" s="630">
        <v>1</v>
      </c>
      <c r="F162" s="634"/>
      <c r="G162" s="634">
        <f t="shared" ref="G162:G170" si="9">E162*F162</f>
        <v>0</v>
      </c>
    </row>
    <row r="163" spans="1:7" ht="36">
      <c r="A163" s="459"/>
      <c r="B163" s="460"/>
      <c r="C163" s="463" t="s">
        <v>1143</v>
      </c>
      <c r="D163" s="629" t="s">
        <v>188</v>
      </c>
      <c r="E163" s="630">
        <v>1</v>
      </c>
      <c r="F163" s="634"/>
      <c r="G163" s="634">
        <f t="shared" si="9"/>
        <v>0</v>
      </c>
    </row>
    <row r="164" spans="1:7" ht="25.5">
      <c r="A164" s="459"/>
      <c r="B164" s="460"/>
      <c r="C164" s="464" t="s">
        <v>1144</v>
      </c>
      <c r="D164" s="629" t="s">
        <v>188</v>
      </c>
      <c r="E164" s="630">
        <v>1</v>
      </c>
      <c r="F164" s="634"/>
      <c r="G164" s="634">
        <f t="shared" si="9"/>
        <v>0</v>
      </c>
    </row>
    <row r="165" spans="1:7" ht="24">
      <c r="A165" s="459"/>
      <c r="B165" s="460"/>
      <c r="C165" s="462" t="s">
        <v>1133</v>
      </c>
      <c r="D165" s="629" t="s">
        <v>188</v>
      </c>
      <c r="E165" s="630">
        <v>2</v>
      </c>
      <c r="F165" s="634"/>
      <c r="G165" s="634">
        <f t="shared" si="9"/>
        <v>0</v>
      </c>
    </row>
    <row r="166" spans="1:7" ht="24">
      <c r="A166" s="459"/>
      <c r="B166" s="460"/>
      <c r="C166" s="462" t="s">
        <v>1112</v>
      </c>
      <c r="D166" s="629" t="s">
        <v>188</v>
      </c>
      <c r="E166" s="630">
        <v>8</v>
      </c>
      <c r="F166" s="634"/>
      <c r="G166" s="634">
        <f t="shared" si="9"/>
        <v>0</v>
      </c>
    </row>
    <row r="167" spans="1:7" ht="24">
      <c r="A167" s="459"/>
      <c r="B167" s="460"/>
      <c r="C167" s="462" t="s">
        <v>1136</v>
      </c>
      <c r="D167" s="629" t="s">
        <v>188</v>
      </c>
      <c r="E167" s="630">
        <v>10</v>
      </c>
      <c r="F167" s="634"/>
      <c r="G167" s="634">
        <f t="shared" si="9"/>
        <v>0</v>
      </c>
    </row>
    <row r="168" spans="1:7" ht="24">
      <c r="A168" s="459"/>
      <c r="B168" s="460"/>
      <c r="C168" s="462" t="s">
        <v>1117</v>
      </c>
      <c r="D168" s="629" t="s">
        <v>188</v>
      </c>
      <c r="E168" s="630">
        <v>1</v>
      </c>
      <c r="F168" s="634"/>
      <c r="G168" s="634">
        <f t="shared" si="9"/>
        <v>0</v>
      </c>
    </row>
    <row r="169" spans="1:7" ht="24">
      <c r="A169" s="459"/>
      <c r="B169" s="460"/>
      <c r="C169" s="462" t="s">
        <v>1121</v>
      </c>
      <c r="D169" s="629" t="s">
        <v>188</v>
      </c>
      <c r="E169" s="630">
        <v>1</v>
      </c>
      <c r="F169" s="634"/>
      <c r="G169" s="634">
        <f t="shared" si="9"/>
        <v>0</v>
      </c>
    </row>
    <row r="170" spans="1:7" ht="101.25" customHeight="1">
      <c r="A170" s="459"/>
      <c r="B170" s="460"/>
      <c r="C170" s="462" t="s">
        <v>1139</v>
      </c>
      <c r="D170" s="629" t="s">
        <v>188</v>
      </c>
      <c r="E170" s="630">
        <v>1</v>
      </c>
      <c r="F170" s="634"/>
      <c r="G170" s="634">
        <f t="shared" si="9"/>
        <v>0</v>
      </c>
    </row>
    <row r="171" spans="1:7" ht="48">
      <c r="A171" s="459"/>
      <c r="B171" s="460"/>
      <c r="C171" s="462" t="s">
        <v>1140</v>
      </c>
      <c r="D171" s="629"/>
      <c r="E171" s="630"/>
      <c r="F171" s="634"/>
      <c r="G171" s="634"/>
    </row>
    <row r="172" spans="1:7">
      <c r="A172" s="459"/>
      <c r="B172" s="460"/>
      <c r="C172" s="462"/>
      <c r="D172" s="629"/>
      <c r="E172" s="630"/>
      <c r="F172" s="634"/>
      <c r="G172" s="634"/>
    </row>
    <row r="173" spans="1:7">
      <c r="A173" s="411" t="str">
        <f>$B$6</f>
        <v>I.</v>
      </c>
      <c r="B173" s="297">
        <f>COUNT($A$7:B169)+1</f>
        <v>11</v>
      </c>
      <c r="C173" s="461" t="s">
        <v>1167</v>
      </c>
      <c r="D173" s="629"/>
      <c r="E173" s="630"/>
      <c r="F173" s="634"/>
      <c r="G173" s="634"/>
    </row>
    <row r="174" spans="1:7" ht="24">
      <c r="A174" s="459"/>
      <c r="B174" s="460"/>
      <c r="C174" s="462" t="s">
        <v>1155</v>
      </c>
      <c r="D174" s="629" t="s">
        <v>188</v>
      </c>
      <c r="E174" s="630">
        <v>1</v>
      </c>
      <c r="F174" s="634"/>
      <c r="G174" s="634">
        <f t="shared" ref="G174:G187" si="10">E174*F174</f>
        <v>0</v>
      </c>
    </row>
    <row r="175" spans="1:7" ht="25.5">
      <c r="A175" s="459"/>
      <c r="B175" s="460"/>
      <c r="C175" s="464" t="s">
        <v>1156</v>
      </c>
      <c r="D175" s="629" t="s">
        <v>188</v>
      </c>
      <c r="E175" s="630">
        <v>1</v>
      </c>
      <c r="F175" s="634"/>
      <c r="G175" s="634">
        <f t="shared" si="10"/>
        <v>0</v>
      </c>
    </row>
    <row r="176" spans="1:7" ht="36">
      <c r="A176" s="459"/>
      <c r="B176" s="460"/>
      <c r="C176" s="463" t="s">
        <v>1143</v>
      </c>
      <c r="D176" s="629" t="s">
        <v>188</v>
      </c>
      <c r="E176" s="630">
        <v>1</v>
      </c>
      <c r="F176" s="634"/>
      <c r="G176" s="634">
        <f t="shared" si="10"/>
        <v>0</v>
      </c>
    </row>
    <row r="177" spans="1:11" ht="24">
      <c r="A177" s="459"/>
      <c r="B177" s="460"/>
      <c r="C177" s="462" t="s">
        <v>1111</v>
      </c>
      <c r="D177" s="629" t="s">
        <v>188</v>
      </c>
      <c r="E177" s="630">
        <v>4</v>
      </c>
      <c r="F177" s="634"/>
      <c r="G177" s="634">
        <f t="shared" si="10"/>
        <v>0</v>
      </c>
    </row>
    <row r="178" spans="1:11" ht="24">
      <c r="A178" s="459"/>
      <c r="B178" s="460"/>
      <c r="C178" s="462" t="s">
        <v>1145</v>
      </c>
      <c r="D178" s="629" t="s">
        <v>188</v>
      </c>
      <c r="E178" s="630">
        <v>6</v>
      </c>
      <c r="F178" s="634"/>
      <c r="G178" s="634">
        <f t="shared" si="10"/>
        <v>0</v>
      </c>
    </row>
    <row r="179" spans="1:11" ht="24">
      <c r="A179" s="459"/>
      <c r="B179" s="460"/>
      <c r="C179" s="462" t="s">
        <v>1136</v>
      </c>
      <c r="D179" s="629" t="s">
        <v>188</v>
      </c>
      <c r="E179" s="630">
        <v>17</v>
      </c>
      <c r="F179" s="634"/>
      <c r="G179" s="634">
        <f t="shared" si="10"/>
        <v>0</v>
      </c>
    </row>
    <row r="180" spans="1:11" ht="24">
      <c r="A180" s="459"/>
      <c r="B180" s="460"/>
      <c r="C180" s="462" t="s">
        <v>1157</v>
      </c>
      <c r="D180" s="629" t="s">
        <v>188</v>
      </c>
      <c r="E180" s="630">
        <v>4</v>
      </c>
      <c r="F180" s="634"/>
      <c r="G180" s="634">
        <f t="shared" si="10"/>
        <v>0</v>
      </c>
    </row>
    <row r="181" spans="1:11" ht="24">
      <c r="A181" s="459"/>
      <c r="B181" s="460"/>
      <c r="C181" s="462" t="s">
        <v>1117</v>
      </c>
      <c r="D181" s="629" t="s">
        <v>188</v>
      </c>
      <c r="E181" s="630">
        <v>1</v>
      </c>
      <c r="F181" s="634"/>
      <c r="G181" s="634">
        <f t="shared" si="10"/>
        <v>0</v>
      </c>
    </row>
    <row r="182" spans="1:11" ht="24">
      <c r="A182" s="459"/>
      <c r="B182" s="460"/>
      <c r="C182" s="462" t="s">
        <v>1121</v>
      </c>
      <c r="D182" s="629" t="s">
        <v>188</v>
      </c>
      <c r="E182" s="630">
        <v>1</v>
      </c>
      <c r="F182" s="634"/>
      <c r="G182" s="634">
        <f t="shared" si="10"/>
        <v>0</v>
      </c>
    </row>
    <row r="183" spans="1:11" ht="36">
      <c r="A183" s="459"/>
      <c r="B183" s="460"/>
      <c r="C183" s="462" t="s">
        <v>1159</v>
      </c>
      <c r="D183" s="629" t="s">
        <v>188</v>
      </c>
      <c r="E183" s="630">
        <v>1</v>
      </c>
      <c r="F183" s="634"/>
      <c r="G183" s="634">
        <f t="shared" si="10"/>
        <v>0</v>
      </c>
    </row>
    <row r="184" spans="1:11" ht="36">
      <c r="A184" s="459"/>
      <c r="B184" s="460"/>
      <c r="C184" s="462" t="s">
        <v>1118</v>
      </c>
      <c r="D184" s="629" t="s">
        <v>188</v>
      </c>
      <c r="E184" s="630">
        <v>4</v>
      </c>
      <c r="F184" s="634"/>
      <c r="G184" s="634">
        <f t="shared" si="10"/>
        <v>0</v>
      </c>
    </row>
    <row r="185" spans="1:11" ht="48">
      <c r="A185" s="459"/>
      <c r="B185" s="460"/>
      <c r="C185" s="462" t="s">
        <v>1119</v>
      </c>
      <c r="D185" s="629" t="s">
        <v>188</v>
      </c>
      <c r="E185" s="630">
        <v>4</v>
      </c>
      <c r="F185" s="634"/>
      <c r="G185" s="634">
        <f t="shared" si="10"/>
        <v>0</v>
      </c>
    </row>
    <row r="186" spans="1:11" s="465" customFormat="1">
      <c r="A186" s="459"/>
      <c r="B186" s="460"/>
      <c r="C186" s="462" t="s">
        <v>1122</v>
      </c>
      <c r="D186" s="629" t="s">
        <v>188</v>
      </c>
      <c r="E186" s="630">
        <v>1</v>
      </c>
      <c r="F186" s="634"/>
      <c r="G186" s="634">
        <f t="shared" si="10"/>
        <v>0</v>
      </c>
      <c r="H186" s="298"/>
      <c r="I186" s="298"/>
      <c r="J186" s="298"/>
      <c r="K186" s="298"/>
    </row>
    <row r="187" spans="1:11" ht="87.75" customHeight="1">
      <c r="A187" s="459"/>
      <c r="B187" s="460"/>
      <c r="C187" s="462" t="s">
        <v>1139</v>
      </c>
      <c r="D187" s="629" t="s">
        <v>188</v>
      </c>
      <c r="E187" s="630">
        <v>1</v>
      </c>
      <c r="F187" s="634"/>
      <c r="G187" s="634">
        <f t="shared" si="10"/>
        <v>0</v>
      </c>
    </row>
    <row r="188" spans="1:11" ht="48">
      <c r="A188" s="459"/>
      <c r="B188" s="460"/>
      <c r="C188" s="462" t="s">
        <v>1140</v>
      </c>
      <c r="D188" s="629"/>
      <c r="E188" s="630"/>
      <c r="F188" s="634"/>
      <c r="G188" s="634"/>
    </row>
    <row r="189" spans="1:11">
      <c r="A189" s="459"/>
      <c r="B189" s="460"/>
      <c r="C189" s="462"/>
      <c r="D189" s="629"/>
      <c r="E189" s="630"/>
      <c r="F189" s="634"/>
      <c r="G189" s="634"/>
    </row>
    <row r="190" spans="1:11">
      <c r="A190" s="411" t="str">
        <f>$B$6</f>
        <v>I.</v>
      </c>
      <c r="B190" s="900">
        <f>COUNT($A$7:B183)+1</f>
        <v>12</v>
      </c>
      <c r="C190" s="461" t="s">
        <v>1168</v>
      </c>
      <c r="D190" s="629"/>
      <c r="E190" s="630"/>
      <c r="F190" s="634"/>
      <c r="G190" s="634"/>
    </row>
    <row r="191" spans="1:11" ht="24">
      <c r="A191" s="459"/>
      <c r="B191" s="460"/>
      <c r="C191" s="462" t="s">
        <v>1169</v>
      </c>
      <c r="D191" s="629" t="s">
        <v>188</v>
      </c>
      <c r="E191" s="630">
        <v>1</v>
      </c>
      <c r="F191" s="634"/>
      <c r="G191" s="634">
        <f t="shared" ref="G191:G206" si="11">E191*F191</f>
        <v>0</v>
      </c>
    </row>
    <row r="192" spans="1:11" ht="36">
      <c r="A192" s="459"/>
      <c r="B192" s="460"/>
      <c r="C192" s="463" t="s">
        <v>1143</v>
      </c>
      <c r="D192" s="629" t="s">
        <v>188</v>
      </c>
      <c r="E192" s="630">
        <v>1</v>
      </c>
      <c r="F192" s="634"/>
      <c r="G192" s="634">
        <f t="shared" si="11"/>
        <v>0</v>
      </c>
    </row>
    <row r="193" spans="1:7" ht="24">
      <c r="A193" s="459"/>
      <c r="B193" s="460"/>
      <c r="C193" s="463" t="s">
        <v>1170</v>
      </c>
      <c r="D193" s="629" t="s">
        <v>188</v>
      </c>
      <c r="E193" s="630">
        <v>1</v>
      </c>
      <c r="F193" s="634"/>
      <c r="G193" s="634">
        <f t="shared" si="11"/>
        <v>0</v>
      </c>
    </row>
    <row r="194" spans="1:7" ht="24">
      <c r="A194" s="459"/>
      <c r="B194" s="460"/>
      <c r="C194" s="462" t="s">
        <v>1133</v>
      </c>
      <c r="D194" s="629" t="s">
        <v>188</v>
      </c>
      <c r="E194" s="630">
        <v>1</v>
      </c>
      <c r="F194" s="634"/>
      <c r="G194" s="634">
        <f t="shared" si="11"/>
        <v>0</v>
      </c>
    </row>
    <row r="195" spans="1:7" ht="24">
      <c r="A195" s="459"/>
      <c r="B195" s="460"/>
      <c r="C195" s="462" t="s">
        <v>1112</v>
      </c>
      <c r="D195" s="629" t="s">
        <v>188</v>
      </c>
      <c r="E195" s="630">
        <v>5</v>
      </c>
      <c r="F195" s="634"/>
      <c r="G195" s="634">
        <f t="shared" si="11"/>
        <v>0</v>
      </c>
    </row>
    <row r="196" spans="1:7" ht="24">
      <c r="A196" s="459"/>
      <c r="B196" s="460"/>
      <c r="C196" s="462" t="s">
        <v>1136</v>
      </c>
      <c r="D196" s="629" t="s">
        <v>188</v>
      </c>
      <c r="E196" s="630">
        <v>26</v>
      </c>
      <c r="F196" s="634"/>
      <c r="G196" s="634">
        <f t="shared" si="11"/>
        <v>0</v>
      </c>
    </row>
    <row r="197" spans="1:7" ht="24">
      <c r="A197" s="459"/>
      <c r="B197" s="460"/>
      <c r="C197" s="462" t="s">
        <v>1116</v>
      </c>
      <c r="D197" s="629" t="s">
        <v>188</v>
      </c>
      <c r="E197" s="630">
        <v>18</v>
      </c>
      <c r="F197" s="634"/>
      <c r="G197" s="634">
        <f t="shared" si="11"/>
        <v>0</v>
      </c>
    </row>
    <row r="198" spans="1:7" ht="24">
      <c r="A198" s="459"/>
      <c r="B198" s="460"/>
      <c r="C198" s="462" t="s">
        <v>1171</v>
      </c>
      <c r="D198" s="629" t="s">
        <v>188</v>
      </c>
      <c r="E198" s="630">
        <v>2</v>
      </c>
      <c r="F198" s="634"/>
      <c r="G198" s="634">
        <f t="shared" si="11"/>
        <v>0</v>
      </c>
    </row>
    <row r="199" spans="1:7" ht="24">
      <c r="A199" s="459"/>
      <c r="B199" s="460"/>
      <c r="C199" s="462" t="s">
        <v>1117</v>
      </c>
      <c r="D199" s="629" t="s">
        <v>188</v>
      </c>
      <c r="E199" s="630">
        <v>5</v>
      </c>
      <c r="F199" s="634"/>
      <c r="G199" s="634">
        <f t="shared" si="11"/>
        <v>0</v>
      </c>
    </row>
    <row r="200" spans="1:7" ht="24">
      <c r="A200" s="459"/>
      <c r="B200" s="460"/>
      <c r="C200" s="462" t="s">
        <v>1172</v>
      </c>
      <c r="D200" s="629" t="s">
        <v>188</v>
      </c>
      <c r="E200" s="630">
        <v>1</v>
      </c>
      <c r="F200" s="634"/>
      <c r="G200" s="634">
        <f t="shared" si="11"/>
        <v>0</v>
      </c>
    </row>
    <row r="201" spans="1:7" ht="24">
      <c r="A201" s="459"/>
      <c r="B201" s="460"/>
      <c r="C201" s="462" t="s">
        <v>1173</v>
      </c>
      <c r="D201" s="629" t="s">
        <v>188</v>
      </c>
      <c r="E201" s="630">
        <v>2</v>
      </c>
      <c r="F201" s="634"/>
      <c r="G201" s="634">
        <f t="shared" si="11"/>
        <v>0</v>
      </c>
    </row>
    <row r="202" spans="1:7" ht="24">
      <c r="A202" s="459"/>
      <c r="B202" s="460"/>
      <c r="C202" s="462" t="s">
        <v>1174</v>
      </c>
      <c r="D202" s="629" t="s">
        <v>188</v>
      </c>
      <c r="E202" s="630">
        <v>1</v>
      </c>
      <c r="F202" s="634"/>
      <c r="G202" s="634">
        <f t="shared" si="11"/>
        <v>0</v>
      </c>
    </row>
    <row r="203" spans="1:7" ht="24">
      <c r="A203" s="459"/>
      <c r="B203" s="460"/>
      <c r="C203" s="462" t="s">
        <v>1121</v>
      </c>
      <c r="D203" s="629" t="s">
        <v>188</v>
      </c>
      <c r="E203" s="630">
        <v>5</v>
      </c>
      <c r="F203" s="634"/>
      <c r="G203" s="634">
        <f t="shared" si="11"/>
        <v>0</v>
      </c>
    </row>
    <row r="204" spans="1:7" ht="25.5">
      <c r="A204" s="459"/>
      <c r="B204" s="460"/>
      <c r="C204" s="464" t="s">
        <v>1149</v>
      </c>
      <c r="D204" s="629" t="s">
        <v>188</v>
      </c>
      <c r="E204" s="630">
        <v>1</v>
      </c>
      <c r="F204" s="634"/>
      <c r="G204" s="634">
        <f t="shared" si="11"/>
        <v>0</v>
      </c>
    </row>
    <row r="205" spans="1:7">
      <c r="A205" s="459"/>
      <c r="B205" s="460"/>
      <c r="C205" s="462" t="s">
        <v>1175</v>
      </c>
      <c r="D205" s="629" t="s">
        <v>188</v>
      </c>
      <c r="E205" s="630">
        <v>3</v>
      </c>
      <c r="F205" s="634"/>
      <c r="G205" s="634">
        <f t="shared" si="11"/>
        <v>0</v>
      </c>
    </row>
    <row r="206" spans="1:7" ht="84">
      <c r="A206" s="459"/>
      <c r="B206" s="460"/>
      <c r="C206" s="462" t="s">
        <v>1139</v>
      </c>
      <c r="D206" s="629" t="s">
        <v>188</v>
      </c>
      <c r="E206" s="630">
        <v>1</v>
      </c>
      <c r="F206" s="634"/>
      <c r="G206" s="634">
        <f t="shared" si="11"/>
        <v>0</v>
      </c>
    </row>
    <row r="207" spans="1:7" ht="48">
      <c r="A207" s="459"/>
      <c r="B207" s="460"/>
      <c r="C207" s="462" t="s">
        <v>1140</v>
      </c>
      <c r="D207" s="629"/>
      <c r="E207" s="630"/>
      <c r="F207" s="634"/>
      <c r="G207" s="634"/>
    </row>
    <row r="208" spans="1:7">
      <c r="A208" s="459"/>
      <c r="B208" s="460"/>
      <c r="C208" s="462"/>
      <c r="D208" s="629"/>
      <c r="E208" s="630"/>
      <c r="F208" s="634"/>
      <c r="G208" s="634"/>
    </row>
    <row r="209" spans="1:7">
      <c r="A209" s="411" t="str">
        <f>$B$6</f>
        <v>I.</v>
      </c>
      <c r="B209" s="297">
        <f>COUNT($A$7:B204)+1</f>
        <v>13</v>
      </c>
      <c r="C209" s="461" t="s">
        <v>1176</v>
      </c>
      <c r="D209" s="629"/>
      <c r="E209" s="630"/>
      <c r="F209" s="634"/>
      <c r="G209" s="634"/>
    </row>
    <row r="210" spans="1:7" ht="24">
      <c r="A210" s="459"/>
      <c r="B210" s="460"/>
      <c r="C210" s="462" t="s">
        <v>1177</v>
      </c>
      <c r="D210" s="629" t="s">
        <v>188</v>
      </c>
      <c r="E210" s="630">
        <v>1</v>
      </c>
      <c r="F210" s="634"/>
      <c r="G210" s="634">
        <f t="shared" ref="G210:G217" si="12">E210*F210</f>
        <v>0</v>
      </c>
    </row>
    <row r="211" spans="1:7" ht="25.5">
      <c r="A211" s="459"/>
      <c r="B211" s="460"/>
      <c r="C211" s="464" t="s">
        <v>1144</v>
      </c>
      <c r="D211" s="629" t="s">
        <v>188</v>
      </c>
      <c r="E211" s="630">
        <v>1</v>
      </c>
      <c r="F211" s="634"/>
      <c r="G211" s="634">
        <f t="shared" si="12"/>
        <v>0</v>
      </c>
    </row>
    <row r="212" spans="1:7" ht="36">
      <c r="A212" s="459"/>
      <c r="B212" s="460"/>
      <c r="C212" s="463" t="s">
        <v>1143</v>
      </c>
      <c r="D212" s="629" t="s">
        <v>188</v>
      </c>
      <c r="E212" s="630">
        <v>1</v>
      </c>
      <c r="F212" s="634"/>
      <c r="G212" s="634">
        <f t="shared" si="12"/>
        <v>0</v>
      </c>
    </row>
    <row r="213" spans="1:7" ht="24">
      <c r="A213" s="459"/>
      <c r="B213" s="460"/>
      <c r="C213" s="462" t="s">
        <v>1145</v>
      </c>
      <c r="D213" s="629" t="s">
        <v>188</v>
      </c>
      <c r="E213" s="630">
        <v>1</v>
      </c>
      <c r="F213" s="634"/>
      <c r="G213" s="634">
        <f t="shared" si="12"/>
        <v>0</v>
      </c>
    </row>
    <row r="214" spans="1:7" ht="24">
      <c r="A214" s="459"/>
      <c r="B214" s="460"/>
      <c r="C214" s="462" t="s">
        <v>1136</v>
      </c>
      <c r="D214" s="629" t="s">
        <v>188</v>
      </c>
      <c r="E214" s="630">
        <v>4</v>
      </c>
      <c r="F214" s="634"/>
      <c r="G214" s="634">
        <f t="shared" si="12"/>
        <v>0</v>
      </c>
    </row>
    <row r="215" spans="1:7" ht="24">
      <c r="A215" s="459"/>
      <c r="B215" s="460"/>
      <c r="C215" s="462" t="s">
        <v>1117</v>
      </c>
      <c r="D215" s="629" t="s">
        <v>188</v>
      </c>
      <c r="E215" s="630">
        <v>1</v>
      </c>
      <c r="F215" s="634"/>
      <c r="G215" s="634">
        <f t="shared" si="12"/>
        <v>0</v>
      </c>
    </row>
    <row r="216" spans="1:7" ht="24">
      <c r="A216" s="459"/>
      <c r="B216" s="460"/>
      <c r="C216" s="462" t="s">
        <v>1121</v>
      </c>
      <c r="D216" s="629" t="s">
        <v>188</v>
      </c>
      <c r="E216" s="630">
        <v>1</v>
      </c>
      <c r="F216" s="634"/>
      <c r="G216" s="634">
        <f t="shared" si="12"/>
        <v>0</v>
      </c>
    </row>
    <row r="217" spans="1:7" ht="87.75" customHeight="1">
      <c r="A217" s="459"/>
      <c r="B217" s="460"/>
      <c r="C217" s="462" t="s">
        <v>1139</v>
      </c>
      <c r="D217" s="629" t="s">
        <v>188</v>
      </c>
      <c r="E217" s="630">
        <v>1</v>
      </c>
      <c r="F217" s="634"/>
      <c r="G217" s="634">
        <f t="shared" si="12"/>
        <v>0</v>
      </c>
    </row>
    <row r="218" spans="1:7" ht="48">
      <c r="A218" s="459"/>
      <c r="B218" s="460"/>
      <c r="C218" s="462" t="s">
        <v>1140</v>
      </c>
      <c r="D218" s="629"/>
      <c r="E218" s="630"/>
      <c r="F218" s="634"/>
      <c r="G218" s="634"/>
    </row>
    <row r="219" spans="1:7">
      <c r="A219" s="459"/>
      <c r="B219" s="460"/>
      <c r="C219" s="462"/>
      <c r="D219" s="629"/>
      <c r="E219" s="630"/>
      <c r="F219" s="634"/>
      <c r="G219" s="634"/>
    </row>
    <row r="220" spans="1:7">
      <c r="A220" s="411" t="str">
        <f>$B$6</f>
        <v>I.</v>
      </c>
      <c r="B220" s="297">
        <f>COUNT($A$7:B214)+1</f>
        <v>14</v>
      </c>
      <c r="C220" s="461" t="s">
        <v>1178</v>
      </c>
      <c r="D220" s="629"/>
      <c r="E220" s="630"/>
      <c r="F220" s="634"/>
      <c r="G220" s="634"/>
    </row>
    <row r="221" spans="1:7" ht="24">
      <c r="A221" s="459"/>
      <c r="B221" s="460"/>
      <c r="C221" s="462" t="s">
        <v>1177</v>
      </c>
      <c r="D221" s="629" t="s">
        <v>188</v>
      </c>
      <c r="E221" s="630">
        <v>1</v>
      </c>
      <c r="F221" s="634"/>
      <c r="G221" s="634">
        <f t="shared" ref="G221:G228" si="13">E221*F221</f>
        <v>0</v>
      </c>
    </row>
    <row r="222" spans="1:7" ht="25.5">
      <c r="A222" s="459"/>
      <c r="B222" s="460"/>
      <c r="C222" s="464" t="s">
        <v>1144</v>
      </c>
      <c r="D222" s="629" t="s">
        <v>188</v>
      </c>
      <c r="E222" s="630">
        <v>1</v>
      </c>
      <c r="F222" s="634"/>
      <c r="G222" s="634">
        <f t="shared" si="13"/>
        <v>0</v>
      </c>
    </row>
    <row r="223" spans="1:7" ht="36">
      <c r="A223" s="459"/>
      <c r="B223" s="460"/>
      <c r="C223" s="463" t="s">
        <v>1143</v>
      </c>
      <c r="D223" s="629" t="s">
        <v>188</v>
      </c>
      <c r="E223" s="630">
        <v>1</v>
      </c>
      <c r="F223" s="634"/>
      <c r="G223" s="634">
        <f t="shared" si="13"/>
        <v>0</v>
      </c>
    </row>
    <row r="224" spans="1:7" ht="24">
      <c r="A224" s="459"/>
      <c r="B224" s="460"/>
      <c r="C224" s="462" t="s">
        <v>1145</v>
      </c>
      <c r="D224" s="629" t="s">
        <v>188</v>
      </c>
      <c r="E224" s="630">
        <v>1</v>
      </c>
      <c r="F224" s="634"/>
      <c r="G224" s="634">
        <f t="shared" si="13"/>
        <v>0</v>
      </c>
    </row>
    <row r="225" spans="1:7" ht="24">
      <c r="A225" s="459"/>
      <c r="B225" s="460"/>
      <c r="C225" s="462" t="s">
        <v>1136</v>
      </c>
      <c r="D225" s="629" t="s">
        <v>188</v>
      </c>
      <c r="E225" s="630">
        <v>4</v>
      </c>
      <c r="F225" s="634"/>
      <c r="G225" s="634">
        <f t="shared" si="13"/>
        <v>0</v>
      </c>
    </row>
    <row r="226" spans="1:7" ht="24">
      <c r="A226" s="459"/>
      <c r="B226" s="460"/>
      <c r="C226" s="462" t="s">
        <v>1117</v>
      </c>
      <c r="D226" s="629" t="s">
        <v>188</v>
      </c>
      <c r="E226" s="630">
        <v>1</v>
      </c>
      <c r="F226" s="634"/>
      <c r="G226" s="634">
        <f t="shared" si="13"/>
        <v>0</v>
      </c>
    </row>
    <row r="227" spans="1:7" ht="24">
      <c r="A227" s="459"/>
      <c r="B227" s="460"/>
      <c r="C227" s="462" t="s">
        <v>1121</v>
      </c>
      <c r="D227" s="629" t="s">
        <v>188</v>
      </c>
      <c r="E227" s="630">
        <v>1</v>
      </c>
      <c r="F227" s="634"/>
      <c r="G227" s="634">
        <f t="shared" si="13"/>
        <v>0</v>
      </c>
    </row>
    <row r="228" spans="1:7" ht="87.75" customHeight="1">
      <c r="A228" s="459"/>
      <c r="B228" s="460"/>
      <c r="C228" s="462" t="s">
        <v>1139</v>
      </c>
      <c r="D228" s="629" t="s">
        <v>188</v>
      </c>
      <c r="E228" s="630">
        <v>1</v>
      </c>
      <c r="F228" s="634"/>
      <c r="G228" s="634">
        <f t="shared" si="13"/>
        <v>0</v>
      </c>
    </row>
    <row r="229" spans="1:7" ht="48">
      <c r="A229" s="459"/>
      <c r="B229" s="460"/>
      <c r="C229" s="462" t="s">
        <v>1140</v>
      </c>
      <c r="D229" s="629"/>
      <c r="E229" s="630"/>
      <c r="F229" s="634"/>
      <c r="G229" s="634"/>
    </row>
    <row r="230" spans="1:7">
      <c r="A230" s="459"/>
      <c r="B230" s="460"/>
      <c r="C230" s="462"/>
      <c r="D230" s="629"/>
      <c r="E230" s="630"/>
      <c r="F230" s="634"/>
      <c r="G230" s="634"/>
    </row>
    <row r="231" spans="1:7">
      <c r="A231" s="411" t="str">
        <f>$B$6</f>
        <v>I.</v>
      </c>
      <c r="B231" s="297">
        <f>COUNT($A$7:B225)+1</f>
        <v>15</v>
      </c>
      <c r="C231" s="461" t="s">
        <v>1179</v>
      </c>
      <c r="D231" s="629"/>
      <c r="E231" s="630"/>
      <c r="F231" s="634"/>
      <c r="G231" s="634"/>
    </row>
    <row r="232" spans="1:7" ht="24">
      <c r="A232" s="459"/>
      <c r="B232" s="460"/>
      <c r="C232" s="462" t="s">
        <v>1177</v>
      </c>
      <c r="D232" s="629" t="s">
        <v>188</v>
      </c>
      <c r="E232" s="630">
        <v>1</v>
      </c>
      <c r="F232" s="634"/>
      <c r="G232" s="634">
        <f t="shared" ref="G232:G239" si="14">E232*F232</f>
        <v>0</v>
      </c>
    </row>
    <row r="233" spans="1:7">
      <c r="A233" s="459"/>
      <c r="B233" s="460"/>
      <c r="C233" s="462" t="s">
        <v>1153</v>
      </c>
      <c r="D233" s="629" t="s">
        <v>188</v>
      </c>
      <c r="E233" s="630">
        <v>1</v>
      </c>
      <c r="F233" s="634"/>
      <c r="G233" s="634">
        <f t="shared" si="14"/>
        <v>0</v>
      </c>
    </row>
    <row r="234" spans="1:7" ht="36">
      <c r="A234" s="459"/>
      <c r="B234" s="460"/>
      <c r="C234" s="462" t="s">
        <v>1143</v>
      </c>
      <c r="D234" s="629" t="s">
        <v>188</v>
      </c>
      <c r="E234" s="630">
        <v>1</v>
      </c>
      <c r="F234" s="634"/>
      <c r="G234" s="634">
        <f t="shared" si="14"/>
        <v>0</v>
      </c>
    </row>
    <row r="235" spans="1:7" ht="24">
      <c r="A235" s="459"/>
      <c r="B235" s="460"/>
      <c r="C235" s="462" t="s">
        <v>1145</v>
      </c>
      <c r="D235" s="629" t="s">
        <v>188</v>
      </c>
      <c r="E235" s="630">
        <v>2</v>
      </c>
      <c r="F235" s="634"/>
      <c r="G235" s="634">
        <f t="shared" si="14"/>
        <v>0</v>
      </c>
    </row>
    <row r="236" spans="1:7" ht="24">
      <c r="A236" s="459"/>
      <c r="B236" s="460"/>
      <c r="C236" s="462" t="s">
        <v>1136</v>
      </c>
      <c r="D236" s="629" t="s">
        <v>188</v>
      </c>
      <c r="E236" s="630">
        <v>5</v>
      </c>
      <c r="F236" s="634"/>
      <c r="G236" s="634">
        <f t="shared" si="14"/>
        <v>0</v>
      </c>
    </row>
    <row r="237" spans="1:7" ht="24">
      <c r="A237" s="459"/>
      <c r="B237" s="460"/>
      <c r="C237" s="462" t="s">
        <v>1117</v>
      </c>
      <c r="D237" s="629" t="s">
        <v>188</v>
      </c>
      <c r="E237" s="630">
        <v>1</v>
      </c>
      <c r="F237" s="634"/>
      <c r="G237" s="634">
        <f t="shared" si="14"/>
        <v>0</v>
      </c>
    </row>
    <row r="238" spans="1:7" ht="24">
      <c r="A238" s="459"/>
      <c r="B238" s="460"/>
      <c r="C238" s="462" t="s">
        <v>1121</v>
      </c>
      <c r="D238" s="629" t="s">
        <v>188</v>
      </c>
      <c r="E238" s="630">
        <v>1</v>
      </c>
      <c r="F238" s="634"/>
      <c r="G238" s="634">
        <f t="shared" si="14"/>
        <v>0</v>
      </c>
    </row>
    <row r="239" spans="1:7" ht="87.75" customHeight="1">
      <c r="A239" s="459"/>
      <c r="B239" s="460"/>
      <c r="C239" s="462" t="s">
        <v>1139</v>
      </c>
      <c r="D239" s="629" t="s">
        <v>188</v>
      </c>
      <c r="E239" s="630">
        <v>1</v>
      </c>
      <c r="F239" s="634"/>
      <c r="G239" s="634">
        <f t="shared" si="14"/>
        <v>0</v>
      </c>
    </row>
    <row r="240" spans="1:7" ht="48">
      <c r="A240" s="459"/>
      <c r="B240" s="460"/>
      <c r="C240" s="462" t="s">
        <v>1140</v>
      </c>
      <c r="D240" s="629"/>
      <c r="E240" s="630"/>
      <c r="F240" s="634"/>
      <c r="G240" s="634"/>
    </row>
    <row r="241" spans="1:7">
      <c r="A241" s="459"/>
      <c r="B241" s="460"/>
      <c r="C241" s="462"/>
      <c r="D241" s="629"/>
      <c r="E241" s="630"/>
      <c r="F241" s="634"/>
      <c r="G241" s="634"/>
    </row>
    <row r="242" spans="1:7">
      <c r="A242" s="411" t="str">
        <f>$B$6</f>
        <v>I.</v>
      </c>
      <c r="B242" s="297">
        <f>COUNT($A$7:B236)+1</f>
        <v>16</v>
      </c>
      <c r="C242" s="461" t="s">
        <v>1180</v>
      </c>
      <c r="D242" s="629"/>
      <c r="E242" s="630"/>
      <c r="F242" s="634"/>
      <c r="G242" s="634"/>
    </row>
    <row r="243" spans="1:7" ht="24">
      <c r="A243" s="459"/>
      <c r="B243" s="460"/>
      <c r="C243" s="462" t="s">
        <v>1177</v>
      </c>
      <c r="D243" s="629" t="s">
        <v>188</v>
      </c>
      <c r="E243" s="630">
        <v>1</v>
      </c>
      <c r="F243" s="634"/>
      <c r="G243" s="634">
        <f t="shared" ref="G243:G250" si="15">E243*F243</f>
        <v>0</v>
      </c>
    </row>
    <row r="244" spans="1:7" ht="24">
      <c r="A244" s="459"/>
      <c r="B244" s="460"/>
      <c r="C244" s="462" t="s">
        <v>1144</v>
      </c>
      <c r="D244" s="629" t="s">
        <v>188</v>
      </c>
      <c r="E244" s="630">
        <v>1</v>
      </c>
      <c r="F244" s="634"/>
      <c r="G244" s="634">
        <f t="shared" si="15"/>
        <v>0</v>
      </c>
    </row>
    <row r="245" spans="1:7" ht="36">
      <c r="A245" s="459"/>
      <c r="B245" s="460"/>
      <c r="C245" s="462" t="s">
        <v>1143</v>
      </c>
      <c r="D245" s="629" t="s">
        <v>188</v>
      </c>
      <c r="E245" s="630">
        <v>1</v>
      </c>
      <c r="F245" s="634"/>
      <c r="G245" s="634">
        <f t="shared" si="15"/>
        <v>0</v>
      </c>
    </row>
    <row r="246" spans="1:7" ht="24">
      <c r="A246" s="459"/>
      <c r="B246" s="460"/>
      <c r="C246" s="462" t="s">
        <v>1145</v>
      </c>
      <c r="D246" s="629" t="s">
        <v>188</v>
      </c>
      <c r="E246" s="630">
        <v>1</v>
      </c>
      <c r="F246" s="634"/>
      <c r="G246" s="634">
        <f t="shared" si="15"/>
        <v>0</v>
      </c>
    </row>
    <row r="247" spans="1:7" ht="24">
      <c r="A247" s="459"/>
      <c r="B247" s="460"/>
      <c r="C247" s="462" t="s">
        <v>1136</v>
      </c>
      <c r="D247" s="629" t="s">
        <v>188</v>
      </c>
      <c r="E247" s="630">
        <v>5</v>
      </c>
      <c r="F247" s="634"/>
      <c r="G247" s="634">
        <f t="shared" si="15"/>
        <v>0</v>
      </c>
    </row>
    <row r="248" spans="1:7" ht="24">
      <c r="A248" s="459"/>
      <c r="B248" s="460"/>
      <c r="C248" s="462" t="s">
        <v>1117</v>
      </c>
      <c r="D248" s="629" t="s">
        <v>188</v>
      </c>
      <c r="E248" s="630">
        <v>1</v>
      </c>
      <c r="F248" s="634"/>
      <c r="G248" s="634">
        <f t="shared" si="15"/>
        <v>0</v>
      </c>
    </row>
    <row r="249" spans="1:7" ht="24">
      <c r="A249" s="459"/>
      <c r="B249" s="460"/>
      <c r="C249" s="462" t="s">
        <v>1121</v>
      </c>
      <c r="D249" s="629" t="s">
        <v>188</v>
      </c>
      <c r="E249" s="630">
        <v>1</v>
      </c>
      <c r="F249" s="634"/>
      <c r="G249" s="634">
        <f t="shared" si="15"/>
        <v>0</v>
      </c>
    </row>
    <row r="250" spans="1:7" ht="87.75" customHeight="1">
      <c r="A250" s="459"/>
      <c r="B250" s="460"/>
      <c r="C250" s="462" t="s">
        <v>1139</v>
      </c>
      <c r="D250" s="629" t="s">
        <v>188</v>
      </c>
      <c r="E250" s="630">
        <v>1</v>
      </c>
      <c r="F250" s="634"/>
      <c r="G250" s="634">
        <f t="shared" si="15"/>
        <v>0</v>
      </c>
    </row>
    <row r="251" spans="1:7" ht="48">
      <c r="A251" s="459"/>
      <c r="B251" s="460"/>
      <c r="C251" s="462" t="s">
        <v>1140</v>
      </c>
      <c r="D251" s="629"/>
      <c r="E251" s="630"/>
      <c r="F251" s="634"/>
      <c r="G251" s="634"/>
    </row>
    <row r="252" spans="1:7">
      <c r="A252" s="459"/>
      <c r="B252" s="460"/>
      <c r="C252" s="462"/>
      <c r="D252" s="629"/>
      <c r="E252" s="630"/>
      <c r="F252" s="634"/>
      <c r="G252" s="634"/>
    </row>
    <row r="253" spans="1:7">
      <c r="A253" s="411" t="str">
        <f>$B$6</f>
        <v>I.</v>
      </c>
      <c r="B253" s="297">
        <f>COUNT($A$7:B247)+1</f>
        <v>17</v>
      </c>
      <c r="C253" s="461" t="s">
        <v>1181</v>
      </c>
      <c r="D253" s="629"/>
      <c r="E253" s="630"/>
      <c r="F253" s="634"/>
      <c r="G253" s="634"/>
    </row>
    <row r="254" spans="1:7" ht="24">
      <c r="A254" s="459"/>
      <c r="B254" s="460"/>
      <c r="C254" s="462" t="s">
        <v>1182</v>
      </c>
      <c r="D254" s="629" t="s">
        <v>188</v>
      </c>
      <c r="E254" s="630">
        <v>1</v>
      </c>
      <c r="F254" s="634"/>
      <c r="G254" s="634">
        <f t="shared" ref="G254:G265" si="16">E254*F254</f>
        <v>0</v>
      </c>
    </row>
    <row r="255" spans="1:7" ht="25.5">
      <c r="A255" s="459"/>
      <c r="B255" s="460"/>
      <c r="C255" s="464" t="s">
        <v>1144</v>
      </c>
      <c r="D255" s="629" t="s">
        <v>188</v>
      </c>
      <c r="E255" s="630">
        <v>1</v>
      </c>
      <c r="F255" s="634"/>
      <c r="G255" s="634">
        <f t="shared" si="16"/>
        <v>0</v>
      </c>
    </row>
    <row r="256" spans="1:7" ht="36">
      <c r="A256" s="459"/>
      <c r="B256" s="460"/>
      <c r="C256" s="463" t="s">
        <v>1143</v>
      </c>
      <c r="D256" s="629" t="s">
        <v>188</v>
      </c>
      <c r="E256" s="630">
        <v>1</v>
      </c>
      <c r="F256" s="634"/>
      <c r="G256" s="634">
        <f t="shared" si="16"/>
        <v>0</v>
      </c>
    </row>
    <row r="257" spans="1:7" ht="24">
      <c r="A257" s="459"/>
      <c r="B257" s="460"/>
      <c r="C257" s="462" t="s">
        <v>1111</v>
      </c>
      <c r="D257" s="629" t="s">
        <v>188</v>
      </c>
      <c r="E257" s="630">
        <v>1</v>
      </c>
      <c r="F257" s="634"/>
      <c r="G257" s="634">
        <f t="shared" si="16"/>
        <v>0</v>
      </c>
    </row>
    <row r="258" spans="1:7" ht="24">
      <c r="A258" s="459"/>
      <c r="B258" s="460"/>
      <c r="C258" s="462" t="s">
        <v>1145</v>
      </c>
      <c r="D258" s="629" t="s">
        <v>188</v>
      </c>
      <c r="E258" s="630">
        <v>5</v>
      </c>
      <c r="F258" s="634"/>
      <c r="G258" s="634">
        <f t="shared" si="16"/>
        <v>0</v>
      </c>
    </row>
    <row r="259" spans="1:7" ht="24">
      <c r="A259" s="459"/>
      <c r="B259" s="460"/>
      <c r="C259" s="462" t="s">
        <v>1136</v>
      </c>
      <c r="D259" s="629" t="s">
        <v>188</v>
      </c>
      <c r="E259" s="630">
        <v>4</v>
      </c>
      <c r="F259" s="634"/>
      <c r="G259" s="634">
        <f t="shared" si="16"/>
        <v>0</v>
      </c>
    </row>
    <row r="260" spans="1:7" ht="24">
      <c r="A260" s="459"/>
      <c r="B260" s="460"/>
      <c r="C260" s="462" t="s">
        <v>1157</v>
      </c>
      <c r="D260" s="629" t="s">
        <v>188</v>
      </c>
      <c r="E260" s="630">
        <v>1</v>
      </c>
      <c r="F260" s="634"/>
      <c r="G260" s="634">
        <f t="shared" si="16"/>
        <v>0</v>
      </c>
    </row>
    <row r="261" spans="1:7" ht="24">
      <c r="A261" s="459"/>
      <c r="B261" s="460"/>
      <c r="C261" s="462" t="s">
        <v>1117</v>
      </c>
      <c r="D261" s="629" t="s">
        <v>188</v>
      </c>
      <c r="E261" s="630">
        <v>1</v>
      </c>
      <c r="F261" s="634"/>
      <c r="G261" s="634">
        <f t="shared" si="16"/>
        <v>0</v>
      </c>
    </row>
    <row r="262" spans="1:7" ht="24">
      <c r="A262" s="459"/>
      <c r="B262" s="460"/>
      <c r="C262" s="462" t="s">
        <v>1121</v>
      </c>
      <c r="D262" s="629" t="s">
        <v>188</v>
      </c>
      <c r="E262" s="630">
        <v>1</v>
      </c>
      <c r="F262" s="634"/>
      <c r="G262" s="634">
        <f t="shared" si="16"/>
        <v>0</v>
      </c>
    </row>
    <row r="263" spans="1:7" ht="36">
      <c r="A263" s="459"/>
      <c r="B263" s="460"/>
      <c r="C263" s="462" t="s">
        <v>1118</v>
      </c>
      <c r="D263" s="629" t="s">
        <v>188</v>
      </c>
      <c r="E263" s="630">
        <v>1</v>
      </c>
      <c r="F263" s="634"/>
      <c r="G263" s="634">
        <f t="shared" si="16"/>
        <v>0</v>
      </c>
    </row>
    <row r="264" spans="1:7" ht="48">
      <c r="A264" s="459"/>
      <c r="B264" s="460"/>
      <c r="C264" s="462" t="s">
        <v>1119</v>
      </c>
      <c r="D264" s="629" t="s">
        <v>188</v>
      </c>
      <c r="E264" s="630">
        <v>1</v>
      </c>
      <c r="F264" s="634"/>
      <c r="G264" s="634">
        <f t="shared" si="16"/>
        <v>0</v>
      </c>
    </row>
    <row r="265" spans="1:7" ht="87.75" customHeight="1">
      <c r="A265" s="459"/>
      <c r="B265" s="460"/>
      <c r="C265" s="462" t="s">
        <v>1139</v>
      </c>
      <c r="D265" s="629" t="s">
        <v>188</v>
      </c>
      <c r="E265" s="630">
        <v>1</v>
      </c>
      <c r="F265" s="634"/>
      <c r="G265" s="634">
        <f t="shared" si="16"/>
        <v>0</v>
      </c>
    </row>
    <row r="266" spans="1:7" ht="48">
      <c r="A266" s="459"/>
      <c r="B266" s="460"/>
      <c r="C266" s="462" t="s">
        <v>1140</v>
      </c>
      <c r="D266" s="629"/>
      <c r="E266" s="630"/>
      <c r="F266" s="634"/>
      <c r="G266" s="634"/>
    </row>
    <row r="267" spans="1:7">
      <c r="A267" s="459"/>
      <c r="B267" s="460"/>
      <c r="C267" s="462"/>
      <c r="D267" s="629"/>
      <c r="E267" s="630"/>
      <c r="F267" s="634"/>
      <c r="G267" s="634"/>
    </row>
    <row r="268" spans="1:7">
      <c r="A268" s="411" t="str">
        <f>$B$6</f>
        <v>I.</v>
      </c>
      <c r="B268" s="297">
        <f>COUNT($A$7:B264)+1</f>
        <v>18</v>
      </c>
      <c r="C268" s="461" t="s">
        <v>1183</v>
      </c>
      <c r="D268" s="629"/>
      <c r="E268" s="630"/>
      <c r="F268" s="634"/>
      <c r="G268" s="634"/>
    </row>
    <row r="269" spans="1:7" ht="24">
      <c r="A269" s="459"/>
      <c r="B269" s="460"/>
      <c r="C269" s="462" t="s">
        <v>1161</v>
      </c>
      <c r="D269" s="629" t="s">
        <v>188</v>
      </c>
      <c r="E269" s="630">
        <v>1</v>
      </c>
      <c r="F269" s="634"/>
      <c r="G269" s="634">
        <f t="shared" ref="G269:G285" si="17">E269*F269</f>
        <v>0</v>
      </c>
    </row>
    <row r="270" spans="1:7" ht="25.5">
      <c r="A270" s="459"/>
      <c r="B270" s="460"/>
      <c r="C270" s="464" t="s">
        <v>1147</v>
      </c>
      <c r="D270" s="629" t="s">
        <v>188</v>
      </c>
      <c r="E270" s="630">
        <v>1</v>
      </c>
      <c r="F270" s="634"/>
      <c r="G270" s="634">
        <f t="shared" si="17"/>
        <v>0</v>
      </c>
    </row>
    <row r="271" spans="1:7" ht="36">
      <c r="A271" s="459"/>
      <c r="B271" s="460"/>
      <c r="C271" s="463" t="s">
        <v>1143</v>
      </c>
      <c r="D271" s="629" t="s">
        <v>188</v>
      </c>
      <c r="E271" s="630">
        <v>1</v>
      </c>
      <c r="F271" s="634"/>
      <c r="G271" s="634">
        <f t="shared" si="17"/>
        <v>0</v>
      </c>
    </row>
    <row r="272" spans="1:7" ht="24">
      <c r="A272" s="459"/>
      <c r="B272" s="460"/>
      <c r="C272" s="462" t="s">
        <v>1111</v>
      </c>
      <c r="D272" s="629" t="s">
        <v>188</v>
      </c>
      <c r="E272" s="630">
        <v>2</v>
      </c>
      <c r="F272" s="634"/>
      <c r="G272" s="634">
        <f t="shared" si="17"/>
        <v>0</v>
      </c>
    </row>
    <row r="273" spans="1:7" ht="24">
      <c r="A273" s="459"/>
      <c r="B273" s="460"/>
      <c r="C273" s="462" t="s">
        <v>1145</v>
      </c>
      <c r="D273" s="629" t="s">
        <v>188</v>
      </c>
      <c r="E273" s="630">
        <v>6</v>
      </c>
      <c r="F273" s="634"/>
      <c r="G273" s="634">
        <f t="shared" si="17"/>
        <v>0</v>
      </c>
    </row>
    <row r="274" spans="1:7" ht="24">
      <c r="A274" s="459"/>
      <c r="B274" s="460"/>
      <c r="C274" s="462" t="s">
        <v>1136</v>
      </c>
      <c r="D274" s="629" t="s">
        <v>188</v>
      </c>
      <c r="E274" s="630">
        <v>8</v>
      </c>
      <c r="F274" s="634"/>
      <c r="G274" s="634">
        <f t="shared" si="17"/>
        <v>0</v>
      </c>
    </row>
    <row r="275" spans="1:7" ht="24">
      <c r="A275" s="459"/>
      <c r="B275" s="460"/>
      <c r="C275" s="462" t="s">
        <v>1157</v>
      </c>
      <c r="D275" s="629" t="s">
        <v>188</v>
      </c>
      <c r="E275" s="630">
        <v>2</v>
      </c>
      <c r="F275" s="634"/>
      <c r="G275" s="634">
        <f t="shared" si="17"/>
        <v>0</v>
      </c>
    </row>
    <row r="276" spans="1:7" ht="24">
      <c r="A276" s="459"/>
      <c r="B276" s="460"/>
      <c r="C276" s="462" t="s">
        <v>1158</v>
      </c>
      <c r="D276" s="629" t="s">
        <v>188</v>
      </c>
      <c r="E276" s="630">
        <v>39</v>
      </c>
      <c r="F276" s="634"/>
      <c r="G276" s="634">
        <f t="shared" si="17"/>
        <v>0</v>
      </c>
    </row>
    <row r="277" spans="1:7" ht="24">
      <c r="A277" s="459"/>
      <c r="B277" s="460"/>
      <c r="C277" s="462" t="s">
        <v>1117</v>
      </c>
      <c r="D277" s="629" t="s">
        <v>188</v>
      </c>
      <c r="E277" s="630">
        <v>1</v>
      </c>
      <c r="F277" s="634"/>
      <c r="G277" s="634">
        <f t="shared" si="17"/>
        <v>0</v>
      </c>
    </row>
    <row r="278" spans="1:7">
      <c r="A278" s="459"/>
      <c r="B278" s="460"/>
      <c r="C278" s="462" t="s">
        <v>1163</v>
      </c>
      <c r="D278" s="629" t="s">
        <v>188</v>
      </c>
      <c r="E278" s="630">
        <v>3</v>
      </c>
      <c r="F278" s="634"/>
      <c r="G278" s="634">
        <f t="shared" si="17"/>
        <v>0</v>
      </c>
    </row>
    <row r="279" spans="1:7">
      <c r="A279" s="459"/>
      <c r="B279" s="460"/>
      <c r="C279" s="462" t="s">
        <v>1184</v>
      </c>
      <c r="D279" s="629" t="s">
        <v>188</v>
      </c>
      <c r="E279" s="630">
        <v>9</v>
      </c>
      <c r="F279" s="634"/>
      <c r="G279" s="634">
        <f t="shared" si="17"/>
        <v>0</v>
      </c>
    </row>
    <row r="280" spans="1:7" ht="24">
      <c r="A280" s="459"/>
      <c r="B280" s="460"/>
      <c r="C280" s="462" t="s">
        <v>1121</v>
      </c>
      <c r="D280" s="629" t="s">
        <v>188</v>
      </c>
      <c r="E280" s="630">
        <v>2</v>
      </c>
      <c r="F280" s="634"/>
      <c r="G280" s="634">
        <f t="shared" si="17"/>
        <v>0</v>
      </c>
    </row>
    <row r="281" spans="1:7" ht="36">
      <c r="A281" s="459"/>
      <c r="B281" s="460"/>
      <c r="C281" s="462" t="s">
        <v>1159</v>
      </c>
      <c r="D281" s="629" t="s">
        <v>188</v>
      </c>
      <c r="E281" s="630">
        <v>1</v>
      </c>
      <c r="F281" s="634"/>
      <c r="G281" s="634">
        <f t="shared" si="17"/>
        <v>0</v>
      </c>
    </row>
    <row r="282" spans="1:7" ht="36">
      <c r="A282" s="459"/>
      <c r="B282" s="460"/>
      <c r="C282" s="462" t="s">
        <v>1118</v>
      </c>
      <c r="D282" s="629" t="s">
        <v>188</v>
      </c>
      <c r="E282" s="630">
        <v>2</v>
      </c>
      <c r="F282" s="634"/>
      <c r="G282" s="634">
        <f t="shared" si="17"/>
        <v>0</v>
      </c>
    </row>
    <row r="283" spans="1:7" ht="48">
      <c r="A283" s="459"/>
      <c r="B283" s="460"/>
      <c r="C283" s="462" t="s">
        <v>1119</v>
      </c>
      <c r="D283" s="629" t="s">
        <v>188</v>
      </c>
      <c r="E283" s="630">
        <v>2</v>
      </c>
      <c r="F283" s="634"/>
      <c r="G283" s="634">
        <f t="shared" si="17"/>
        <v>0</v>
      </c>
    </row>
    <row r="284" spans="1:7" ht="48">
      <c r="A284" s="459"/>
      <c r="B284" s="460"/>
      <c r="C284" s="462" t="s">
        <v>1120</v>
      </c>
      <c r="D284" s="629" t="s">
        <v>188</v>
      </c>
      <c r="E284" s="630">
        <v>13</v>
      </c>
      <c r="F284" s="634"/>
      <c r="G284" s="634">
        <f t="shared" si="17"/>
        <v>0</v>
      </c>
    </row>
    <row r="285" spans="1:7" ht="87.75" customHeight="1">
      <c r="A285" s="459"/>
      <c r="B285" s="460"/>
      <c r="C285" s="462" t="s">
        <v>1139</v>
      </c>
      <c r="D285" s="629" t="s">
        <v>188</v>
      </c>
      <c r="E285" s="630">
        <v>1</v>
      </c>
      <c r="F285" s="634"/>
      <c r="G285" s="634">
        <f t="shared" si="17"/>
        <v>0</v>
      </c>
    </row>
    <row r="286" spans="1:7" ht="48">
      <c r="A286" s="459"/>
      <c r="B286" s="460"/>
      <c r="C286" s="462" t="s">
        <v>1140</v>
      </c>
      <c r="D286" s="629"/>
      <c r="E286" s="630"/>
      <c r="F286" s="634"/>
      <c r="G286" s="634"/>
    </row>
    <row r="287" spans="1:7">
      <c r="A287" s="459"/>
      <c r="B287" s="460"/>
      <c r="C287" s="462"/>
      <c r="D287" s="629"/>
      <c r="E287" s="630"/>
      <c r="F287" s="634"/>
      <c r="G287" s="634"/>
    </row>
    <row r="288" spans="1:7">
      <c r="A288" s="411" t="str">
        <f>$B$6</f>
        <v>I.</v>
      </c>
      <c r="B288" s="900">
        <f>COUNT($A$7:B273)+1</f>
        <v>19</v>
      </c>
      <c r="C288" s="461" t="s">
        <v>1185</v>
      </c>
      <c r="D288" s="629"/>
      <c r="E288" s="630"/>
      <c r="F288" s="634"/>
      <c r="G288" s="634"/>
    </row>
    <row r="289" spans="1:7" ht="24">
      <c r="A289" s="459"/>
      <c r="B289" s="460"/>
      <c r="C289" s="462" t="s">
        <v>1186</v>
      </c>
      <c r="D289" s="629" t="s">
        <v>188</v>
      </c>
      <c r="E289" s="630">
        <v>1</v>
      </c>
      <c r="F289" s="634"/>
      <c r="G289" s="634">
        <f t="shared" ref="G289:G299" si="18">E289*F289</f>
        <v>0</v>
      </c>
    </row>
    <row r="290" spans="1:7" ht="36">
      <c r="A290" s="459"/>
      <c r="B290" s="460"/>
      <c r="C290" s="463" t="s">
        <v>1143</v>
      </c>
      <c r="D290" s="629" t="s">
        <v>188</v>
      </c>
      <c r="E290" s="630">
        <v>1</v>
      </c>
      <c r="F290" s="634"/>
      <c r="G290" s="634">
        <f t="shared" si="18"/>
        <v>0</v>
      </c>
    </row>
    <row r="291" spans="1:7" ht="25.5">
      <c r="A291" s="459"/>
      <c r="B291" s="460"/>
      <c r="C291" s="464" t="s">
        <v>1144</v>
      </c>
      <c r="D291" s="629" t="s">
        <v>188</v>
      </c>
      <c r="E291" s="630">
        <v>1</v>
      </c>
      <c r="F291" s="634"/>
      <c r="G291" s="634">
        <f t="shared" si="18"/>
        <v>0</v>
      </c>
    </row>
    <row r="292" spans="1:7" ht="24">
      <c r="A292" s="459"/>
      <c r="B292" s="460"/>
      <c r="C292" s="462" t="s">
        <v>1133</v>
      </c>
      <c r="D292" s="629" t="s">
        <v>188</v>
      </c>
      <c r="E292" s="630">
        <v>2</v>
      </c>
      <c r="F292" s="634"/>
      <c r="G292" s="634">
        <f t="shared" si="18"/>
        <v>0</v>
      </c>
    </row>
    <row r="293" spans="1:7" ht="24">
      <c r="A293" s="459"/>
      <c r="B293" s="460"/>
      <c r="C293" s="462" t="s">
        <v>1112</v>
      </c>
      <c r="D293" s="629" t="s">
        <v>188</v>
      </c>
      <c r="E293" s="630">
        <v>19</v>
      </c>
      <c r="F293" s="634"/>
      <c r="G293" s="634">
        <f t="shared" si="18"/>
        <v>0</v>
      </c>
    </row>
    <row r="294" spans="1:7" ht="24">
      <c r="A294" s="459"/>
      <c r="B294" s="460"/>
      <c r="C294" s="462" t="s">
        <v>1136</v>
      </c>
      <c r="D294" s="629" t="s">
        <v>188</v>
      </c>
      <c r="E294" s="630">
        <v>9</v>
      </c>
      <c r="F294" s="634"/>
      <c r="G294" s="634">
        <f t="shared" si="18"/>
        <v>0</v>
      </c>
    </row>
    <row r="295" spans="1:7" ht="24">
      <c r="A295" s="459"/>
      <c r="B295" s="460"/>
      <c r="C295" s="462" t="s">
        <v>1117</v>
      </c>
      <c r="D295" s="629" t="s">
        <v>188</v>
      </c>
      <c r="E295" s="630">
        <v>1</v>
      </c>
      <c r="F295" s="634"/>
      <c r="G295" s="634">
        <f t="shared" si="18"/>
        <v>0</v>
      </c>
    </row>
    <row r="296" spans="1:7" ht="24">
      <c r="A296" s="459"/>
      <c r="B296" s="460"/>
      <c r="C296" s="462" t="s">
        <v>1121</v>
      </c>
      <c r="D296" s="629" t="s">
        <v>188</v>
      </c>
      <c r="E296" s="630">
        <v>1</v>
      </c>
      <c r="F296" s="634"/>
      <c r="G296" s="634">
        <f t="shared" si="18"/>
        <v>0</v>
      </c>
    </row>
    <row r="297" spans="1:7">
      <c r="A297" s="459"/>
      <c r="B297" s="460"/>
      <c r="C297" s="462" t="s">
        <v>1108</v>
      </c>
      <c r="D297" s="629" t="s">
        <v>188</v>
      </c>
      <c r="E297" s="630">
        <v>1</v>
      </c>
      <c r="F297" s="634"/>
      <c r="G297" s="634">
        <f t="shared" si="18"/>
        <v>0</v>
      </c>
    </row>
    <row r="298" spans="1:7">
      <c r="A298" s="459"/>
      <c r="B298" s="460"/>
      <c r="C298" s="462" t="s">
        <v>1127</v>
      </c>
      <c r="D298" s="629" t="s">
        <v>188</v>
      </c>
      <c r="E298" s="630">
        <v>3</v>
      </c>
      <c r="F298" s="634"/>
      <c r="G298" s="634">
        <f t="shared" si="18"/>
        <v>0</v>
      </c>
    </row>
    <row r="299" spans="1:7" ht="84">
      <c r="A299" s="459"/>
      <c r="B299" s="460"/>
      <c r="C299" s="462" t="s">
        <v>1139</v>
      </c>
      <c r="D299" s="629" t="s">
        <v>188</v>
      </c>
      <c r="E299" s="630">
        <v>1</v>
      </c>
      <c r="F299" s="634"/>
      <c r="G299" s="634">
        <f t="shared" si="18"/>
        <v>0</v>
      </c>
    </row>
    <row r="300" spans="1:7" ht="48">
      <c r="A300" s="459"/>
      <c r="B300" s="460"/>
      <c r="C300" s="462" t="s">
        <v>1140</v>
      </c>
      <c r="D300" s="629"/>
      <c r="E300" s="630"/>
      <c r="F300" s="634"/>
      <c r="G300" s="634"/>
    </row>
    <row r="301" spans="1:7">
      <c r="A301" s="459"/>
      <c r="B301" s="460"/>
      <c r="C301" s="462"/>
      <c r="D301" s="629"/>
      <c r="E301" s="630"/>
      <c r="F301" s="634"/>
      <c r="G301" s="634"/>
    </row>
    <row r="302" spans="1:7">
      <c r="A302" s="411" t="str">
        <f>$B$6</f>
        <v>I.</v>
      </c>
      <c r="B302" s="297">
        <f>COUNT($A$7:B298)+1</f>
        <v>20</v>
      </c>
      <c r="C302" s="461" t="s">
        <v>1187</v>
      </c>
      <c r="D302" s="629"/>
      <c r="E302" s="630"/>
      <c r="F302" s="634"/>
      <c r="G302" s="634"/>
    </row>
    <row r="303" spans="1:7" ht="24">
      <c r="A303" s="459"/>
      <c r="B303" s="460"/>
      <c r="C303" s="462" t="s">
        <v>1155</v>
      </c>
      <c r="D303" s="629" t="s">
        <v>188</v>
      </c>
      <c r="E303" s="630">
        <v>1</v>
      </c>
      <c r="F303" s="634"/>
      <c r="G303" s="634">
        <f t="shared" ref="G303:G315" si="19">E303*F303</f>
        <v>0</v>
      </c>
    </row>
    <row r="304" spans="1:7" ht="25.5">
      <c r="A304" s="459"/>
      <c r="B304" s="460"/>
      <c r="C304" s="464" t="s">
        <v>1144</v>
      </c>
      <c r="D304" s="629" t="s">
        <v>188</v>
      </c>
      <c r="E304" s="630">
        <v>1</v>
      </c>
      <c r="F304" s="634"/>
      <c r="G304" s="634">
        <f t="shared" si="19"/>
        <v>0</v>
      </c>
    </row>
    <row r="305" spans="1:7" ht="36">
      <c r="A305" s="459"/>
      <c r="B305" s="460"/>
      <c r="C305" s="463" t="s">
        <v>1143</v>
      </c>
      <c r="D305" s="629" t="s">
        <v>188</v>
      </c>
      <c r="E305" s="630">
        <v>1</v>
      </c>
      <c r="F305" s="634"/>
      <c r="G305" s="634">
        <f t="shared" si="19"/>
        <v>0</v>
      </c>
    </row>
    <row r="306" spans="1:7" ht="24">
      <c r="A306" s="459"/>
      <c r="B306" s="460"/>
      <c r="C306" s="462" t="s">
        <v>1111</v>
      </c>
      <c r="D306" s="629" t="s">
        <v>188</v>
      </c>
      <c r="E306" s="630">
        <v>1</v>
      </c>
      <c r="F306" s="634"/>
      <c r="G306" s="634">
        <f t="shared" si="19"/>
        <v>0</v>
      </c>
    </row>
    <row r="307" spans="1:7" ht="24">
      <c r="A307" s="459"/>
      <c r="B307" s="460"/>
      <c r="C307" s="462" t="s">
        <v>1145</v>
      </c>
      <c r="D307" s="629" t="s">
        <v>188</v>
      </c>
      <c r="E307" s="630">
        <v>3</v>
      </c>
      <c r="F307" s="634"/>
      <c r="G307" s="634">
        <f t="shared" si="19"/>
        <v>0</v>
      </c>
    </row>
    <row r="308" spans="1:7" ht="24">
      <c r="A308" s="459"/>
      <c r="B308" s="460"/>
      <c r="C308" s="462" t="s">
        <v>1136</v>
      </c>
      <c r="D308" s="629" t="s">
        <v>188</v>
      </c>
      <c r="E308" s="630">
        <v>8</v>
      </c>
      <c r="F308" s="634"/>
      <c r="G308" s="634">
        <f t="shared" si="19"/>
        <v>0</v>
      </c>
    </row>
    <row r="309" spans="1:7" ht="24">
      <c r="A309" s="459"/>
      <c r="B309" s="460"/>
      <c r="C309" s="462" t="s">
        <v>1157</v>
      </c>
      <c r="D309" s="629" t="s">
        <v>188</v>
      </c>
      <c r="E309" s="630">
        <v>1</v>
      </c>
      <c r="F309" s="634"/>
      <c r="G309" s="634">
        <f t="shared" si="19"/>
        <v>0</v>
      </c>
    </row>
    <row r="310" spans="1:7" ht="24">
      <c r="A310" s="459"/>
      <c r="B310" s="460"/>
      <c r="C310" s="462" t="s">
        <v>1117</v>
      </c>
      <c r="D310" s="629" t="s">
        <v>188</v>
      </c>
      <c r="E310" s="630">
        <v>1</v>
      </c>
      <c r="F310" s="634"/>
      <c r="G310" s="634">
        <f t="shared" si="19"/>
        <v>0</v>
      </c>
    </row>
    <row r="311" spans="1:7" ht="24">
      <c r="A311" s="459"/>
      <c r="B311" s="460"/>
      <c r="C311" s="462" t="s">
        <v>1121</v>
      </c>
      <c r="D311" s="629" t="s">
        <v>188</v>
      </c>
      <c r="E311" s="630">
        <v>1</v>
      </c>
      <c r="F311" s="634"/>
      <c r="G311" s="634">
        <f t="shared" si="19"/>
        <v>0</v>
      </c>
    </row>
    <row r="312" spans="1:7" ht="36">
      <c r="A312" s="459"/>
      <c r="B312" s="460"/>
      <c r="C312" s="462" t="s">
        <v>1159</v>
      </c>
      <c r="D312" s="629" t="s">
        <v>188</v>
      </c>
      <c r="E312" s="630">
        <v>1</v>
      </c>
      <c r="F312" s="634"/>
      <c r="G312" s="634">
        <f t="shared" si="19"/>
        <v>0</v>
      </c>
    </row>
    <row r="313" spans="1:7" ht="36">
      <c r="A313" s="459"/>
      <c r="B313" s="460"/>
      <c r="C313" s="462" t="s">
        <v>1118</v>
      </c>
      <c r="D313" s="629" t="s">
        <v>188</v>
      </c>
      <c r="E313" s="630">
        <v>1</v>
      </c>
      <c r="F313" s="634"/>
      <c r="G313" s="634">
        <f t="shared" si="19"/>
        <v>0</v>
      </c>
    </row>
    <row r="314" spans="1:7" ht="48">
      <c r="A314" s="459"/>
      <c r="B314" s="460"/>
      <c r="C314" s="462" t="s">
        <v>1119</v>
      </c>
      <c r="D314" s="629" t="s">
        <v>188</v>
      </c>
      <c r="E314" s="630">
        <v>1</v>
      </c>
      <c r="F314" s="634"/>
      <c r="G314" s="634">
        <f t="shared" si="19"/>
        <v>0</v>
      </c>
    </row>
    <row r="315" spans="1:7" ht="87.75" customHeight="1">
      <c r="A315" s="459"/>
      <c r="B315" s="460"/>
      <c r="C315" s="462" t="s">
        <v>1139</v>
      </c>
      <c r="D315" s="629" t="s">
        <v>188</v>
      </c>
      <c r="E315" s="630">
        <v>1</v>
      </c>
      <c r="F315" s="634"/>
      <c r="G315" s="634">
        <f t="shared" si="19"/>
        <v>0</v>
      </c>
    </row>
    <row r="316" spans="1:7" ht="48">
      <c r="A316" s="459"/>
      <c r="B316" s="460"/>
      <c r="C316" s="462" t="s">
        <v>1140</v>
      </c>
      <c r="D316" s="629"/>
      <c r="E316" s="630"/>
      <c r="F316" s="634"/>
      <c r="G316" s="634"/>
    </row>
    <row r="317" spans="1:7">
      <c r="A317" s="459"/>
      <c r="B317" s="460"/>
      <c r="C317" s="462"/>
      <c r="D317" s="629"/>
      <c r="E317" s="630"/>
      <c r="F317" s="634"/>
      <c r="G317" s="634"/>
    </row>
    <row r="318" spans="1:7">
      <c r="A318" s="411" t="str">
        <f>$B$6</f>
        <v>I.</v>
      </c>
      <c r="B318" s="297">
        <f>COUNT($A$7:B314)+1</f>
        <v>21</v>
      </c>
      <c r="C318" s="461" t="s">
        <v>1188</v>
      </c>
      <c r="D318" s="629"/>
      <c r="E318" s="630"/>
      <c r="F318" s="634"/>
      <c r="G318" s="634"/>
    </row>
    <row r="319" spans="1:7" ht="24">
      <c r="A319" s="459"/>
      <c r="B319" s="460"/>
      <c r="C319" s="462" t="s">
        <v>1155</v>
      </c>
      <c r="D319" s="629" t="s">
        <v>188</v>
      </c>
      <c r="E319" s="630">
        <v>1</v>
      </c>
      <c r="F319" s="634"/>
      <c r="G319" s="634">
        <f t="shared" ref="G319:G331" si="20">E319*F319</f>
        <v>0</v>
      </c>
    </row>
    <row r="320" spans="1:7" ht="25.5">
      <c r="A320" s="459"/>
      <c r="B320" s="460"/>
      <c r="C320" s="464" t="s">
        <v>1144</v>
      </c>
      <c r="D320" s="629" t="s">
        <v>188</v>
      </c>
      <c r="E320" s="630">
        <v>1</v>
      </c>
      <c r="F320" s="634"/>
      <c r="G320" s="634">
        <f t="shared" si="20"/>
        <v>0</v>
      </c>
    </row>
    <row r="321" spans="1:7" ht="36">
      <c r="A321" s="459"/>
      <c r="B321" s="460"/>
      <c r="C321" s="463" t="s">
        <v>1143</v>
      </c>
      <c r="D321" s="629" t="s">
        <v>188</v>
      </c>
      <c r="E321" s="630">
        <v>1</v>
      </c>
      <c r="F321" s="634"/>
      <c r="G321" s="634">
        <f t="shared" si="20"/>
        <v>0</v>
      </c>
    </row>
    <row r="322" spans="1:7" ht="24">
      <c r="A322" s="459"/>
      <c r="B322" s="460"/>
      <c r="C322" s="462" t="s">
        <v>1111</v>
      </c>
      <c r="D322" s="629" t="s">
        <v>188</v>
      </c>
      <c r="E322" s="630">
        <v>4</v>
      </c>
      <c r="F322" s="634"/>
      <c r="G322" s="634">
        <f t="shared" si="20"/>
        <v>0</v>
      </c>
    </row>
    <row r="323" spans="1:7" ht="24">
      <c r="A323" s="459"/>
      <c r="B323" s="460"/>
      <c r="C323" s="462" t="s">
        <v>1145</v>
      </c>
      <c r="D323" s="629" t="s">
        <v>188</v>
      </c>
      <c r="E323" s="630">
        <v>6</v>
      </c>
      <c r="F323" s="634"/>
      <c r="G323" s="634">
        <f t="shared" si="20"/>
        <v>0</v>
      </c>
    </row>
    <row r="324" spans="1:7" ht="24">
      <c r="A324" s="459"/>
      <c r="B324" s="460"/>
      <c r="C324" s="462" t="s">
        <v>1136</v>
      </c>
      <c r="D324" s="629" t="s">
        <v>188</v>
      </c>
      <c r="E324" s="630">
        <v>16</v>
      </c>
      <c r="F324" s="634"/>
      <c r="G324" s="634">
        <f t="shared" si="20"/>
        <v>0</v>
      </c>
    </row>
    <row r="325" spans="1:7" ht="24">
      <c r="A325" s="459"/>
      <c r="B325" s="460"/>
      <c r="C325" s="462" t="s">
        <v>1157</v>
      </c>
      <c r="D325" s="629" t="s">
        <v>188</v>
      </c>
      <c r="E325" s="630">
        <v>4</v>
      </c>
      <c r="F325" s="634"/>
      <c r="G325" s="634">
        <f t="shared" si="20"/>
        <v>0</v>
      </c>
    </row>
    <row r="326" spans="1:7" ht="24">
      <c r="A326" s="459"/>
      <c r="B326" s="460"/>
      <c r="C326" s="462" t="s">
        <v>1117</v>
      </c>
      <c r="D326" s="629" t="s">
        <v>188</v>
      </c>
      <c r="E326" s="630">
        <v>1</v>
      </c>
      <c r="F326" s="634"/>
      <c r="G326" s="634">
        <f t="shared" si="20"/>
        <v>0</v>
      </c>
    </row>
    <row r="327" spans="1:7" ht="24">
      <c r="A327" s="459"/>
      <c r="B327" s="460"/>
      <c r="C327" s="462" t="s">
        <v>1121</v>
      </c>
      <c r="D327" s="629" t="s">
        <v>188</v>
      </c>
      <c r="E327" s="630">
        <v>1</v>
      </c>
      <c r="F327" s="634"/>
      <c r="G327" s="634">
        <f t="shared" si="20"/>
        <v>0</v>
      </c>
    </row>
    <row r="328" spans="1:7" ht="36">
      <c r="A328" s="459"/>
      <c r="B328" s="460"/>
      <c r="C328" s="462" t="s">
        <v>1159</v>
      </c>
      <c r="D328" s="629" t="s">
        <v>188</v>
      </c>
      <c r="E328" s="630">
        <v>1</v>
      </c>
      <c r="F328" s="634"/>
      <c r="G328" s="634">
        <f t="shared" si="20"/>
        <v>0</v>
      </c>
    </row>
    <row r="329" spans="1:7" ht="36">
      <c r="A329" s="459"/>
      <c r="B329" s="460"/>
      <c r="C329" s="462" t="s">
        <v>1118</v>
      </c>
      <c r="D329" s="629" t="s">
        <v>188</v>
      </c>
      <c r="E329" s="630">
        <v>4</v>
      </c>
      <c r="F329" s="634"/>
      <c r="G329" s="634">
        <f t="shared" si="20"/>
        <v>0</v>
      </c>
    </row>
    <row r="330" spans="1:7" ht="48">
      <c r="A330" s="459"/>
      <c r="B330" s="460"/>
      <c r="C330" s="462" t="s">
        <v>1119</v>
      </c>
      <c r="D330" s="629" t="s">
        <v>188</v>
      </c>
      <c r="E330" s="630">
        <v>4</v>
      </c>
      <c r="F330" s="634"/>
      <c r="G330" s="634">
        <f t="shared" si="20"/>
        <v>0</v>
      </c>
    </row>
    <row r="331" spans="1:7" ht="87.75" customHeight="1">
      <c r="A331" s="459"/>
      <c r="B331" s="460"/>
      <c r="C331" s="462" t="s">
        <v>1139</v>
      </c>
      <c r="D331" s="629" t="s">
        <v>188</v>
      </c>
      <c r="E331" s="630">
        <v>1</v>
      </c>
      <c r="F331" s="634"/>
      <c r="G331" s="634">
        <f t="shared" si="20"/>
        <v>0</v>
      </c>
    </row>
    <row r="332" spans="1:7" ht="48">
      <c r="A332" s="459"/>
      <c r="B332" s="460"/>
      <c r="C332" s="462" t="s">
        <v>1140</v>
      </c>
      <c r="D332" s="629"/>
      <c r="E332" s="630"/>
      <c r="F332" s="634"/>
      <c r="G332" s="634"/>
    </row>
    <row r="333" spans="1:7">
      <c r="A333" s="459"/>
      <c r="B333" s="460"/>
      <c r="C333" s="462"/>
      <c r="D333" s="629"/>
      <c r="E333" s="630"/>
      <c r="F333" s="634"/>
      <c r="G333" s="634"/>
    </row>
    <row r="334" spans="1:7">
      <c r="A334" s="411" t="str">
        <f>$B$6</f>
        <v>I.</v>
      </c>
      <c r="B334" s="297">
        <f>COUNT($A$7:B330)+1</f>
        <v>22</v>
      </c>
      <c r="C334" s="461" t="s">
        <v>1189</v>
      </c>
      <c r="D334" s="629"/>
      <c r="E334" s="630"/>
      <c r="F334" s="634"/>
      <c r="G334" s="634"/>
    </row>
    <row r="335" spans="1:7" ht="24">
      <c r="A335" s="459"/>
      <c r="B335" s="460"/>
      <c r="C335" s="462" t="s">
        <v>1161</v>
      </c>
      <c r="D335" s="629" t="s">
        <v>188</v>
      </c>
      <c r="E335" s="630">
        <v>1</v>
      </c>
      <c r="F335" s="634"/>
      <c r="G335" s="634">
        <f t="shared" ref="G335:G351" si="21">E335*F335</f>
        <v>0</v>
      </c>
    </row>
    <row r="336" spans="1:7" ht="25.5">
      <c r="A336" s="459"/>
      <c r="B336" s="460"/>
      <c r="C336" s="464" t="s">
        <v>1147</v>
      </c>
      <c r="D336" s="629" t="s">
        <v>188</v>
      </c>
      <c r="E336" s="630">
        <v>1</v>
      </c>
      <c r="F336" s="634"/>
      <c r="G336" s="634">
        <f t="shared" si="21"/>
        <v>0</v>
      </c>
    </row>
    <row r="337" spans="1:7" ht="36">
      <c r="A337" s="459"/>
      <c r="B337" s="460"/>
      <c r="C337" s="463" t="s">
        <v>1143</v>
      </c>
      <c r="D337" s="629" t="s">
        <v>188</v>
      </c>
      <c r="E337" s="630">
        <v>1</v>
      </c>
      <c r="F337" s="634"/>
      <c r="G337" s="634">
        <f t="shared" si="21"/>
        <v>0</v>
      </c>
    </row>
    <row r="338" spans="1:7" ht="24">
      <c r="A338" s="459"/>
      <c r="B338" s="460"/>
      <c r="C338" s="462" t="s">
        <v>1111</v>
      </c>
      <c r="D338" s="629" t="s">
        <v>188</v>
      </c>
      <c r="E338" s="630">
        <v>2</v>
      </c>
      <c r="F338" s="634"/>
      <c r="G338" s="634">
        <f t="shared" si="21"/>
        <v>0</v>
      </c>
    </row>
    <row r="339" spans="1:7" ht="24">
      <c r="A339" s="459"/>
      <c r="B339" s="460"/>
      <c r="C339" s="462" t="s">
        <v>1145</v>
      </c>
      <c r="D339" s="629" t="s">
        <v>188</v>
      </c>
      <c r="E339" s="630">
        <v>6</v>
      </c>
      <c r="F339" s="634"/>
      <c r="G339" s="634">
        <f t="shared" si="21"/>
        <v>0</v>
      </c>
    </row>
    <row r="340" spans="1:7" ht="24">
      <c r="A340" s="459"/>
      <c r="B340" s="460"/>
      <c r="C340" s="462" t="s">
        <v>1136</v>
      </c>
      <c r="D340" s="629" t="s">
        <v>188</v>
      </c>
      <c r="E340" s="630">
        <v>7</v>
      </c>
      <c r="F340" s="634"/>
      <c r="G340" s="634">
        <f t="shared" si="21"/>
        <v>0</v>
      </c>
    </row>
    <row r="341" spans="1:7" ht="24">
      <c r="A341" s="459"/>
      <c r="B341" s="460"/>
      <c r="C341" s="462" t="s">
        <v>1157</v>
      </c>
      <c r="D341" s="629" t="s">
        <v>188</v>
      </c>
      <c r="E341" s="630">
        <v>2</v>
      </c>
      <c r="F341" s="634"/>
      <c r="G341" s="634">
        <f t="shared" si="21"/>
        <v>0</v>
      </c>
    </row>
    <row r="342" spans="1:7" ht="24">
      <c r="A342" s="459"/>
      <c r="B342" s="460"/>
      <c r="C342" s="462" t="s">
        <v>1158</v>
      </c>
      <c r="D342" s="629" t="s">
        <v>188</v>
      </c>
      <c r="E342" s="630">
        <v>39</v>
      </c>
      <c r="F342" s="634"/>
      <c r="G342" s="634">
        <f t="shared" si="21"/>
        <v>0</v>
      </c>
    </row>
    <row r="343" spans="1:7" ht="24">
      <c r="A343" s="459"/>
      <c r="B343" s="460"/>
      <c r="C343" s="462" t="s">
        <v>1117</v>
      </c>
      <c r="D343" s="629" t="s">
        <v>188</v>
      </c>
      <c r="E343" s="630">
        <v>1</v>
      </c>
      <c r="F343" s="634"/>
      <c r="G343" s="634">
        <f t="shared" si="21"/>
        <v>0</v>
      </c>
    </row>
    <row r="344" spans="1:7">
      <c r="A344" s="459"/>
      <c r="B344" s="460"/>
      <c r="C344" s="462" t="s">
        <v>1163</v>
      </c>
      <c r="D344" s="629" t="s">
        <v>188</v>
      </c>
      <c r="E344" s="630">
        <v>3</v>
      </c>
      <c r="F344" s="634"/>
      <c r="G344" s="634">
        <f t="shared" si="21"/>
        <v>0</v>
      </c>
    </row>
    <row r="345" spans="1:7">
      <c r="A345" s="459"/>
      <c r="B345" s="460"/>
      <c r="C345" s="462" t="s">
        <v>1109</v>
      </c>
      <c r="D345" s="629" t="s">
        <v>188</v>
      </c>
      <c r="E345" s="630">
        <v>9</v>
      </c>
      <c r="F345" s="634"/>
      <c r="G345" s="634">
        <f t="shared" si="21"/>
        <v>0</v>
      </c>
    </row>
    <row r="346" spans="1:7" ht="24">
      <c r="A346" s="459"/>
      <c r="B346" s="460"/>
      <c r="C346" s="462" t="s">
        <v>1121</v>
      </c>
      <c r="D346" s="629" t="s">
        <v>188</v>
      </c>
      <c r="E346" s="630">
        <v>1</v>
      </c>
      <c r="F346" s="634"/>
      <c r="G346" s="634">
        <f t="shared" si="21"/>
        <v>0</v>
      </c>
    </row>
    <row r="347" spans="1:7" ht="36">
      <c r="A347" s="459"/>
      <c r="B347" s="460"/>
      <c r="C347" s="462" t="s">
        <v>1159</v>
      </c>
      <c r="D347" s="629" t="s">
        <v>188</v>
      </c>
      <c r="E347" s="630">
        <v>1</v>
      </c>
      <c r="F347" s="634"/>
      <c r="G347" s="634">
        <f t="shared" si="21"/>
        <v>0</v>
      </c>
    </row>
    <row r="348" spans="1:7" ht="36">
      <c r="A348" s="459"/>
      <c r="B348" s="460"/>
      <c r="C348" s="462" t="s">
        <v>1118</v>
      </c>
      <c r="D348" s="629" t="s">
        <v>188</v>
      </c>
      <c r="E348" s="630">
        <v>2</v>
      </c>
      <c r="F348" s="634"/>
      <c r="G348" s="634">
        <f t="shared" si="21"/>
        <v>0</v>
      </c>
    </row>
    <row r="349" spans="1:7" ht="48">
      <c r="A349" s="459"/>
      <c r="B349" s="460"/>
      <c r="C349" s="462" t="s">
        <v>1119</v>
      </c>
      <c r="D349" s="629" t="s">
        <v>188</v>
      </c>
      <c r="E349" s="630">
        <v>2</v>
      </c>
      <c r="F349" s="634"/>
      <c r="G349" s="634">
        <f t="shared" si="21"/>
        <v>0</v>
      </c>
    </row>
    <row r="350" spans="1:7" ht="48">
      <c r="A350" s="459"/>
      <c r="B350" s="460"/>
      <c r="C350" s="462" t="s">
        <v>1120</v>
      </c>
      <c r="D350" s="629" t="s">
        <v>188</v>
      </c>
      <c r="E350" s="630">
        <v>23</v>
      </c>
      <c r="F350" s="634"/>
      <c r="G350" s="634">
        <f t="shared" si="21"/>
        <v>0</v>
      </c>
    </row>
    <row r="351" spans="1:7" ht="87.75" customHeight="1">
      <c r="A351" s="459"/>
      <c r="B351" s="460"/>
      <c r="C351" s="462" t="s">
        <v>1139</v>
      </c>
      <c r="D351" s="629" t="s">
        <v>188</v>
      </c>
      <c r="E351" s="630">
        <v>1</v>
      </c>
      <c r="F351" s="634"/>
      <c r="G351" s="634">
        <f t="shared" si="21"/>
        <v>0</v>
      </c>
    </row>
    <row r="352" spans="1:7" ht="48">
      <c r="A352" s="459"/>
      <c r="B352" s="460"/>
      <c r="C352" s="462" t="s">
        <v>1140</v>
      </c>
      <c r="D352" s="629"/>
      <c r="E352" s="630"/>
      <c r="F352" s="634"/>
      <c r="G352" s="634"/>
    </row>
    <row r="353" spans="1:7">
      <c r="A353" s="459"/>
      <c r="B353" s="460"/>
      <c r="C353" s="462"/>
      <c r="D353" s="629"/>
      <c r="E353" s="630"/>
      <c r="F353" s="634"/>
      <c r="G353" s="634"/>
    </row>
    <row r="354" spans="1:7">
      <c r="A354" s="411" t="str">
        <f>$B$6</f>
        <v>I.</v>
      </c>
      <c r="B354" s="900">
        <f>COUNT($A$7:B350)+1</f>
        <v>23</v>
      </c>
      <c r="C354" s="461" t="s">
        <v>1190</v>
      </c>
      <c r="D354" s="629"/>
      <c r="E354" s="630"/>
      <c r="F354" s="634"/>
      <c r="G354" s="634"/>
    </row>
    <row r="355" spans="1:7" ht="24">
      <c r="A355" s="459"/>
      <c r="B355" s="460"/>
      <c r="C355" s="462" t="s">
        <v>1191</v>
      </c>
      <c r="D355" s="629" t="s">
        <v>188</v>
      </c>
      <c r="E355" s="630">
        <v>1</v>
      </c>
      <c r="F355" s="634"/>
      <c r="G355" s="634">
        <f t="shared" ref="G355:G363" si="22">E355*F355</f>
        <v>0</v>
      </c>
    </row>
    <row r="356" spans="1:7" ht="36">
      <c r="A356" s="459"/>
      <c r="B356" s="460"/>
      <c r="C356" s="463" t="s">
        <v>1143</v>
      </c>
      <c r="D356" s="629" t="s">
        <v>188</v>
      </c>
      <c r="E356" s="630">
        <v>1</v>
      </c>
      <c r="F356" s="634"/>
      <c r="G356" s="634">
        <f t="shared" si="22"/>
        <v>0</v>
      </c>
    </row>
    <row r="357" spans="1:7" ht="25.5">
      <c r="A357" s="459"/>
      <c r="B357" s="460"/>
      <c r="C357" s="464" t="s">
        <v>1144</v>
      </c>
      <c r="D357" s="629" t="s">
        <v>188</v>
      </c>
      <c r="E357" s="630">
        <v>1</v>
      </c>
      <c r="F357" s="634"/>
      <c r="G357" s="634">
        <f t="shared" si="22"/>
        <v>0</v>
      </c>
    </row>
    <row r="358" spans="1:7" ht="24">
      <c r="A358" s="459"/>
      <c r="B358" s="460"/>
      <c r="C358" s="462" t="s">
        <v>1133</v>
      </c>
      <c r="D358" s="629" t="s">
        <v>188</v>
      </c>
      <c r="E358" s="630">
        <v>2</v>
      </c>
      <c r="F358" s="634"/>
      <c r="G358" s="634">
        <f t="shared" si="22"/>
        <v>0</v>
      </c>
    </row>
    <row r="359" spans="1:7" ht="24">
      <c r="A359" s="459"/>
      <c r="B359" s="460"/>
      <c r="C359" s="462" t="s">
        <v>1112</v>
      </c>
      <c r="D359" s="629" t="s">
        <v>188</v>
      </c>
      <c r="E359" s="630">
        <v>19</v>
      </c>
      <c r="F359" s="634"/>
      <c r="G359" s="634">
        <f t="shared" si="22"/>
        <v>0</v>
      </c>
    </row>
    <row r="360" spans="1:7" ht="24">
      <c r="A360" s="459"/>
      <c r="B360" s="460"/>
      <c r="C360" s="462" t="s">
        <v>1136</v>
      </c>
      <c r="D360" s="629" t="s">
        <v>188</v>
      </c>
      <c r="E360" s="630">
        <v>8</v>
      </c>
      <c r="F360" s="634"/>
      <c r="G360" s="634">
        <f t="shared" si="22"/>
        <v>0</v>
      </c>
    </row>
    <row r="361" spans="1:7" ht="24">
      <c r="A361" s="459"/>
      <c r="B361" s="460"/>
      <c r="C361" s="462" t="s">
        <v>1117</v>
      </c>
      <c r="D361" s="629" t="s">
        <v>188</v>
      </c>
      <c r="E361" s="630">
        <v>1</v>
      </c>
      <c r="F361" s="634"/>
      <c r="G361" s="634">
        <f t="shared" si="22"/>
        <v>0</v>
      </c>
    </row>
    <row r="362" spans="1:7" ht="24">
      <c r="A362" s="459"/>
      <c r="B362" s="460"/>
      <c r="C362" s="462" t="s">
        <v>1121</v>
      </c>
      <c r="D362" s="629" t="s">
        <v>188</v>
      </c>
      <c r="E362" s="630">
        <v>1</v>
      </c>
      <c r="F362" s="634"/>
      <c r="G362" s="634">
        <f t="shared" si="22"/>
        <v>0</v>
      </c>
    </row>
    <row r="363" spans="1:7" ht="84">
      <c r="A363" s="459"/>
      <c r="B363" s="460"/>
      <c r="C363" s="462" t="s">
        <v>1139</v>
      </c>
      <c r="D363" s="629" t="s">
        <v>188</v>
      </c>
      <c r="E363" s="630">
        <v>1</v>
      </c>
      <c r="F363" s="634"/>
      <c r="G363" s="634">
        <f t="shared" si="22"/>
        <v>0</v>
      </c>
    </row>
    <row r="364" spans="1:7" ht="48">
      <c r="A364" s="459"/>
      <c r="B364" s="460"/>
      <c r="C364" s="462" t="s">
        <v>1140</v>
      </c>
      <c r="D364" s="629"/>
      <c r="E364" s="630"/>
      <c r="F364" s="634"/>
      <c r="G364" s="634"/>
    </row>
    <row r="365" spans="1:7">
      <c r="A365" s="459"/>
      <c r="B365" s="460"/>
      <c r="C365" s="462"/>
      <c r="D365" s="629"/>
      <c r="E365" s="630"/>
      <c r="F365" s="634"/>
      <c r="G365" s="634"/>
    </row>
    <row r="366" spans="1:7">
      <c r="A366" s="411" t="str">
        <f>$B$6</f>
        <v>I.</v>
      </c>
      <c r="B366" s="297">
        <f>COUNT($A$7:B362)+1</f>
        <v>24</v>
      </c>
      <c r="C366" s="461" t="s">
        <v>1192</v>
      </c>
      <c r="D366" s="629"/>
      <c r="E366" s="630"/>
      <c r="F366" s="634"/>
      <c r="G366" s="634"/>
    </row>
    <row r="367" spans="1:7" ht="24">
      <c r="A367" s="459"/>
      <c r="B367" s="460"/>
      <c r="C367" s="462" t="s">
        <v>1193</v>
      </c>
      <c r="D367" s="629" t="s">
        <v>188</v>
      </c>
      <c r="E367" s="630">
        <v>1</v>
      </c>
      <c r="F367" s="634"/>
      <c r="G367" s="634">
        <f t="shared" ref="G367:G379" si="23">E367*F367</f>
        <v>0</v>
      </c>
    </row>
    <row r="368" spans="1:7" ht="25.5">
      <c r="A368" s="459"/>
      <c r="B368" s="460"/>
      <c r="C368" s="464" t="s">
        <v>1144</v>
      </c>
      <c r="D368" s="629" t="s">
        <v>188</v>
      </c>
      <c r="E368" s="630">
        <v>1</v>
      </c>
      <c r="F368" s="634"/>
      <c r="G368" s="634">
        <f t="shared" si="23"/>
        <v>0</v>
      </c>
    </row>
    <row r="369" spans="1:7" ht="36">
      <c r="A369" s="459"/>
      <c r="B369" s="460"/>
      <c r="C369" s="463" t="s">
        <v>1143</v>
      </c>
      <c r="D369" s="629" t="s">
        <v>188</v>
      </c>
      <c r="E369" s="630">
        <v>1</v>
      </c>
      <c r="F369" s="634"/>
      <c r="G369" s="634">
        <f t="shared" si="23"/>
        <v>0</v>
      </c>
    </row>
    <row r="370" spans="1:7" ht="24">
      <c r="A370" s="459"/>
      <c r="B370" s="460"/>
      <c r="C370" s="462" t="s">
        <v>1111</v>
      </c>
      <c r="D370" s="629" t="s">
        <v>188</v>
      </c>
      <c r="E370" s="630">
        <v>1</v>
      </c>
      <c r="F370" s="634"/>
      <c r="G370" s="634">
        <f t="shared" si="23"/>
        <v>0</v>
      </c>
    </row>
    <row r="371" spans="1:7" ht="24">
      <c r="A371" s="459"/>
      <c r="B371" s="460"/>
      <c r="C371" s="462" t="s">
        <v>1145</v>
      </c>
      <c r="D371" s="629" t="s">
        <v>188</v>
      </c>
      <c r="E371" s="630">
        <v>3</v>
      </c>
      <c r="F371" s="634"/>
      <c r="G371" s="634">
        <f t="shared" si="23"/>
        <v>0</v>
      </c>
    </row>
    <row r="372" spans="1:7" ht="24">
      <c r="A372" s="459"/>
      <c r="B372" s="460"/>
      <c r="C372" s="462" t="s">
        <v>1136</v>
      </c>
      <c r="D372" s="629" t="s">
        <v>188</v>
      </c>
      <c r="E372" s="630">
        <v>8</v>
      </c>
      <c r="F372" s="634"/>
      <c r="G372" s="634">
        <f t="shared" si="23"/>
        <v>0</v>
      </c>
    </row>
    <row r="373" spans="1:7" ht="24">
      <c r="A373" s="459"/>
      <c r="B373" s="460"/>
      <c r="C373" s="462" t="s">
        <v>1157</v>
      </c>
      <c r="D373" s="629" t="s">
        <v>188</v>
      </c>
      <c r="E373" s="630">
        <v>1</v>
      </c>
      <c r="F373" s="634"/>
      <c r="G373" s="634">
        <f t="shared" si="23"/>
        <v>0</v>
      </c>
    </row>
    <row r="374" spans="1:7" ht="24">
      <c r="A374" s="459"/>
      <c r="B374" s="460"/>
      <c r="C374" s="462" t="s">
        <v>1117</v>
      </c>
      <c r="D374" s="629" t="s">
        <v>188</v>
      </c>
      <c r="E374" s="630">
        <v>1</v>
      </c>
      <c r="F374" s="634"/>
      <c r="G374" s="634">
        <f t="shared" si="23"/>
        <v>0</v>
      </c>
    </row>
    <row r="375" spans="1:7" ht="24">
      <c r="A375" s="459"/>
      <c r="B375" s="460"/>
      <c r="C375" s="462" t="s">
        <v>1121</v>
      </c>
      <c r="D375" s="629" t="s">
        <v>188</v>
      </c>
      <c r="E375" s="630">
        <v>1</v>
      </c>
      <c r="F375" s="634"/>
      <c r="G375" s="634">
        <f t="shared" si="23"/>
        <v>0</v>
      </c>
    </row>
    <row r="376" spans="1:7" ht="36">
      <c r="A376" s="459"/>
      <c r="B376" s="460"/>
      <c r="C376" s="462" t="s">
        <v>1159</v>
      </c>
      <c r="D376" s="629" t="s">
        <v>188</v>
      </c>
      <c r="E376" s="630">
        <v>1</v>
      </c>
      <c r="F376" s="634"/>
      <c r="G376" s="634">
        <f t="shared" si="23"/>
        <v>0</v>
      </c>
    </row>
    <row r="377" spans="1:7" ht="36">
      <c r="A377" s="459"/>
      <c r="B377" s="460"/>
      <c r="C377" s="462" t="s">
        <v>1118</v>
      </c>
      <c r="D377" s="629" t="s">
        <v>188</v>
      </c>
      <c r="E377" s="630">
        <v>1</v>
      </c>
      <c r="F377" s="634"/>
      <c r="G377" s="634">
        <f t="shared" si="23"/>
        <v>0</v>
      </c>
    </row>
    <row r="378" spans="1:7" ht="48">
      <c r="A378" s="459"/>
      <c r="B378" s="460"/>
      <c r="C378" s="462" t="s">
        <v>1119</v>
      </c>
      <c r="D378" s="629" t="s">
        <v>188</v>
      </c>
      <c r="E378" s="630">
        <v>1</v>
      </c>
      <c r="F378" s="634"/>
      <c r="G378" s="634">
        <f t="shared" si="23"/>
        <v>0</v>
      </c>
    </row>
    <row r="379" spans="1:7" ht="87.75" customHeight="1">
      <c r="A379" s="459"/>
      <c r="B379" s="460"/>
      <c r="C379" s="462" t="s">
        <v>1139</v>
      </c>
      <c r="D379" s="629" t="s">
        <v>188</v>
      </c>
      <c r="E379" s="630">
        <v>1</v>
      </c>
      <c r="F379" s="634"/>
      <c r="G379" s="634">
        <f t="shared" si="23"/>
        <v>0</v>
      </c>
    </row>
    <row r="380" spans="1:7" ht="48">
      <c r="A380" s="459"/>
      <c r="B380" s="460"/>
      <c r="C380" s="462" t="s">
        <v>1140</v>
      </c>
      <c r="D380" s="629"/>
      <c r="E380" s="630"/>
      <c r="F380" s="634"/>
      <c r="G380" s="634"/>
    </row>
    <row r="381" spans="1:7">
      <c r="A381" s="459"/>
      <c r="B381" s="460"/>
      <c r="C381" s="462"/>
      <c r="D381" s="629"/>
      <c r="E381" s="630"/>
      <c r="F381" s="634"/>
      <c r="G381" s="634"/>
    </row>
    <row r="382" spans="1:7">
      <c r="A382" s="411" t="str">
        <f>$B$6</f>
        <v>I.</v>
      </c>
      <c r="B382" s="297">
        <f>COUNT($A$7:B378)+1</f>
        <v>25</v>
      </c>
      <c r="C382" s="461" t="s">
        <v>1194</v>
      </c>
      <c r="D382" s="629"/>
      <c r="E382" s="630"/>
      <c r="F382" s="634"/>
      <c r="G382" s="634"/>
    </row>
    <row r="383" spans="1:7" ht="24">
      <c r="A383" s="459"/>
      <c r="B383" s="460"/>
      <c r="C383" s="462" t="s">
        <v>1155</v>
      </c>
      <c r="D383" s="629" t="s">
        <v>188</v>
      </c>
      <c r="E383" s="630">
        <v>1</v>
      </c>
      <c r="F383" s="634"/>
      <c r="G383" s="634">
        <f t="shared" ref="G383:G395" si="24">E383*F383</f>
        <v>0</v>
      </c>
    </row>
    <row r="384" spans="1:7" ht="25.5">
      <c r="A384" s="459"/>
      <c r="B384" s="460"/>
      <c r="C384" s="464" t="s">
        <v>1144</v>
      </c>
      <c r="D384" s="629" t="s">
        <v>188</v>
      </c>
      <c r="E384" s="630">
        <v>1</v>
      </c>
      <c r="F384" s="634"/>
      <c r="G384" s="634">
        <f t="shared" si="24"/>
        <v>0</v>
      </c>
    </row>
    <row r="385" spans="1:7" ht="36">
      <c r="A385" s="459"/>
      <c r="B385" s="460"/>
      <c r="C385" s="463" t="s">
        <v>1143</v>
      </c>
      <c r="D385" s="629" t="s">
        <v>188</v>
      </c>
      <c r="E385" s="630">
        <v>1</v>
      </c>
      <c r="F385" s="634"/>
      <c r="G385" s="634">
        <f t="shared" si="24"/>
        <v>0</v>
      </c>
    </row>
    <row r="386" spans="1:7" ht="24">
      <c r="A386" s="459"/>
      <c r="B386" s="460"/>
      <c r="C386" s="462" t="s">
        <v>1111</v>
      </c>
      <c r="D386" s="629" t="s">
        <v>188</v>
      </c>
      <c r="E386" s="630">
        <v>4</v>
      </c>
      <c r="F386" s="634"/>
      <c r="G386" s="634">
        <f t="shared" si="24"/>
        <v>0</v>
      </c>
    </row>
    <row r="387" spans="1:7" ht="24">
      <c r="A387" s="459"/>
      <c r="B387" s="460"/>
      <c r="C387" s="462" t="s">
        <v>1145</v>
      </c>
      <c r="D387" s="629" t="s">
        <v>188</v>
      </c>
      <c r="E387" s="630">
        <v>5</v>
      </c>
      <c r="F387" s="634"/>
      <c r="G387" s="634">
        <f t="shared" si="24"/>
        <v>0</v>
      </c>
    </row>
    <row r="388" spans="1:7" ht="24">
      <c r="A388" s="459"/>
      <c r="B388" s="460"/>
      <c r="C388" s="462" t="s">
        <v>1136</v>
      </c>
      <c r="D388" s="629" t="s">
        <v>188</v>
      </c>
      <c r="E388" s="630">
        <v>16</v>
      </c>
      <c r="F388" s="634"/>
      <c r="G388" s="634">
        <f t="shared" si="24"/>
        <v>0</v>
      </c>
    </row>
    <row r="389" spans="1:7" ht="24">
      <c r="A389" s="459"/>
      <c r="B389" s="460"/>
      <c r="C389" s="462" t="s">
        <v>1157</v>
      </c>
      <c r="D389" s="629" t="s">
        <v>188</v>
      </c>
      <c r="E389" s="630">
        <v>4</v>
      </c>
      <c r="F389" s="634"/>
      <c r="G389" s="634">
        <f t="shared" si="24"/>
        <v>0</v>
      </c>
    </row>
    <row r="390" spans="1:7" ht="24">
      <c r="A390" s="459"/>
      <c r="B390" s="460"/>
      <c r="C390" s="462" t="s">
        <v>1117</v>
      </c>
      <c r="D390" s="629" t="s">
        <v>188</v>
      </c>
      <c r="E390" s="630">
        <v>1</v>
      </c>
      <c r="F390" s="634"/>
      <c r="G390" s="634">
        <f t="shared" si="24"/>
        <v>0</v>
      </c>
    </row>
    <row r="391" spans="1:7" ht="24">
      <c r="A391" s="459"/>
      <c r="B391" s="460"/>
      <c r="C391" s="462" t="s">
        <v>1121</v>
      </c>
      <c r="D391" s="629" t="s">
        <v>188</v>
      </c>
      <c r="E391" s="630">
        <v>1</v>
      </c>
      <c r="F391" s="634"/>
      <c r="G391" s="634">
        <f t="shared" si="24"/>
        <v>0</v>
      </c>
    </row>
    <row r="392" spans="1:7" ht="36">
      <c r="A392" s="459"/>
      <c r="B392" s="460"/>
      <c r="C392" s="462" t="s">
        <v>1159</v>
      </c>
      <c r="D392" s="629" t="s">
        <v>188</v>
      </c>
      <c r="E392" s="630">
        <v>1</v>
      </c>
      <c r="F392" s="634"/>
      <c r="G392" s="634">
        <f t="shared" si="24"/>
        <v>0</v>
      </c>
    </row>
    <row r="393" spans="1:7" ht="36">
      <c r="A393" s="459"/>
      <c r="B393" s="460"/>
      <c r="C393" s="462" t="s">
        <v>1118</v>
      </c>
      <c r="D393" s="629" t="s">
        <v>188</v>
      </c>
      <c r="E393" s="630">
        <v>4</v>
      </c>
      <c r="F393" s="634"/>
      <c r="G393" s="634">
        <f t="shared" si="24"/>
        <v>0</v>
      </c>
    </row>
    <row r="394" spans="1:7" ht="48">
      <c r="A394" s="459"/>
      <c r="B394" s="460"/>
      <c r="C394" s="462" t="s">
        <v>1119</v>
      </c>
      <c r="D394" s="629" t="s">
        <v>188</v>
      </c>
      <c r="E394" s="630">
        <v>4</v>
      </c>
      <c r="F394" s="634"/>
      <c r="G394" s="634">
        <f t="shared" si="24"/>
        <v>0</v>
      </c>
    </row>
    <row r="395" spans="1:7" ht="87.75" customHeight="1">
      <c r="A395" s="459"/>
      <c r="B395" s="460"/>
      <c r="C395" s="462" t="s">
        <v>1139</v>
      </c>
      <c r="D395" s="629" t="s">
        <v>188</v>
      </c>
      <c r="E395" s="630">
        <v>1</v>
      </c>
      <c r="F395" s="634"/>
      <c r="G395" s="634">
        <f t="shared" si="24"/>
        <v>0</v>
      </c>
    </row>
    <row r="396" spans="1:7" ht="48">
      <c r="A396" s="459"/>
      <c r="B396" s="460"/>
      <c r="C396" s="462" t="s">
        <v>1140</v>
      </c>
      <c r="D396" s="629"/>
      <c r="E396" s="630"/>
      <c r="F396" s="634"/>
      <c r="G396" s="634"/>
    </row>
    <row r="397" spans="1:7">
      <c r="A397" s="459"/>
      <c r="B397" s="460"/>
      <c r="C397" s="462"/>
      <c r="D397" s="629"/>
      <c r="E397" s="630"/>
      <c r="F397" s="634"/>
      <c r="G397" s="634"/>
    </row>
    <row r="398" spans="1:7">
      <c r="A398" s="411" t="str">
        <f>$B$6</f>
        <v>I.</v>
      </c>
      <c r="B398" s="297">
        <f>COUNT($A$7:B394)+1</f>
        <v>26</v>
      </c>
      <c r="C398" s="461" t="s">
        <v>1195</v>
      </c>
      <c r="D398" s="629"/>
      <c r="E398" s="630"/>
      <c r="F398" s="634"/>
      <c r="G398" s="634"/>
    </row>
    <row r="399" spans="1:7" ht="24">
      <c r="A399" s="459"/>
      <c r="B399" s="460"/>
      <c r="C399" s="462" t="s">
        <v>1161</v>
      </c>
      <c r="D399" s="629" t="s">
        <v>188</v>
      </c>
      <c r="E399" s="630">
        <v>1</v>
      </c>
      <c r="F399" s="634"/>
      <c r="G399" s="634">
        <f t="shared" ref="G399:G414" si="25">E399*F399</f>
        <v>0</v>
      </c>
    </row>
    <row r="400" spans="1:7" ht="25.5">
      <c r="A400" s="459"/>
      <c r="B400" s="460"/>
      <c r="C400" s="464" t="s">
        <v>1156</v>
      </c>
      <c r="D400" s="629" t="s">
        <v>188</v>
      </c>
      <c r="E400" s="630">
        <v>1</v>
      </c>
      <c r="F400" s="634"/>
      <c r="G400" s="634">
        <f t="shared" si="25"/>
        <v>0</v>
      </c>
    </row>
    <row r="401" spans="1:7" ht="36">
      <c r="A401" s="459"/>
      <c r="B401" s="460"/>
      <c r="C401" s="463" t="s">
        <v>1143</v>
      </c>
      <c r="D401" s="629" t="s">
        <v>188</v>
      </c>
      <c r="E401" s="630">
        <v>1</v>
      </c>
      <c r="F401" s="634"/>
      <c r="G401" s="634">
        <f t="shared" si="25"/>
        <v>0</v>
      </c>
    </row>
    <row r="402" spans="1:7" ht="24">
      <c r="A402" s="459"/>
      <c r="B402" s="460"/>
      <c r="C402" s="462" t="s">
        <v>1111</v>
      </c>
      <c r="D402" s="629" t="s">
        <v>188</v>
      </c>
      <c r="E402" s="630">
        <v>2</v>
      </c>
      <c r="F402" s="634"/>
      <c r="G402" s="634">
        <f t="shared" si="25"/>
        <v>0</v>
      </c>
    </row>
    <row r="403" spans="1:7" ht="24">
      <c r="A403" s="459"/>
      <c r="B403" s="460"/>
      <c r="C403" s="462" t="s">
        <v>1145</v>
      </c>
      <c r="D403" s="629" t="s">
        <v>188</v>
      </c>
      <c r="E403" s="630">
        <v>7</v>
      </c>
      <c r="F403" s="634"/>
      <c r="G403" s="634">
        <f t="shared" si="25"/>
        <v>0</v>
      </c>
    </row>
    <row r="404" spans="1:7" ht="24">
      <c r="A404" s="459"/>
      <c r="B404" s="460"/>
      <c r="C404" s="462" t="s">
        <v>1136</v>
      </c>
      <c r="D404" s="629" t="s">
        <v>188</v>
      </c>
      <c r="E404" s="630">
        <v>7</v>
      </c>
      <c r="F404" s="634"/>
      <c r="G404" s="634">
        <f t="shared" si="25"/>
        <v>0</v>
      </c>
    </row>
    <row r="405" spans="1:7" ht="24">
      <c r="A405" s="459"/>
      <c r="B405" s="460"/>
      <c r="C405" s="462" t="s">
        <v>1157</v>
      </c>
      <c r="D405" s="629" t="s">
        <v>188</v>
      </c>
      <c r="E405" s="630">
        <v>2</v>
      </c>
      <c r="F405" s="634"/>
      <c r="G405" s="634">
        <f t="shared" si="25"/>
        <v>0</v>
      </c>
    </row>
    <row r="406" spans="1:7" ht="24">
      <c r="A406" s="459"/>
      <c r="B406" s="460"/>
      <c r="C406" s="462" t="s">
        <v>1158</v>
      </c>
      <c r="D406" s="629" t="s">
        <v>188</v>
      </c>
      <c r="E406" s="630">
        <v>21</v>
      </c>
      <c r="F406" s="634"/>
      <c r="G406" s="634">
        <f t="shared" si="25"/>
        <v>0</v>
      </c>
    </row>
    <row r="407" spans="1:7" ht="24">
      <c r="A407" s="459"/>
      <c r="B407" s="460"/>
      <c r="C407" s="462" t="s">
        <v>1117</v>
      </c>
      <c r="D407" s="629" t="s">
        <v>188</v>
      </c>
      <c r="E407" s="630">
        <v>1</v>
      </c>
      <c r="F407" s="634"/>
      <c r="G407" s="634">
        <f t="shared" si="25"/>
        <v>0</v>
      </c>
    </row>
    <row r="408" spans="1:7">
      <c r="A408" s="459"/>
      <c r="B408" s="460"/>
      <c r="C408" s="462" t="s">
        <v>1163</v>
      </c>
      <c r="D408" s="629" t="s">
        <v>188</v>
      </c>
      <c r="E408" s="630">
        <v>1</v>
      </c>
      <c r="F408" s="634"/>
      <c r="G408" s="634">
        <f t="shared" si="25"/>
        <v>0</v>
      </c>
    </row>
    <row r="409" spans="1:7">
      <c r="A409" s="459"/>
      <c r="B409" s="460"/>
      <c r="C409" s="462" t="s">
        <v>1109</v>
      </c>
      <c r="D409" s="629" t="s">
        <v>188</v>
      </c>
      <c r="E409" s="630">
        <v>3</v>
      </c>
      <c r="F409" s="634"/>
      <c r="G409" s="634">
        <f t="shared" si="25"/>
        <v>0</v>
      </c>
    </row>
    <row r="410" spans="1:7" ht="24">
      <c r="A410" s="459"/>
      <c r="B410" s="460"/>
      <c r="C410" s="462" t="s">
        <v>1121</v>
      </c>
      <c r="D410" s="629" t="s">
        <v>188</v>
      </c>
      <c r="E410" s="630">
        <v>1</v>
      </c>
      <c r="F410" s="634"/>
      <c r="G410" s="634">
        <f t="shared" si="25"/>
        <v>0</v>
      </c>
    </row>
    <row r="411" spans="1:7" ht="36">
      <c r="A411" s="459"/>
      <c r="B411" s="460"/>
      <c r="C411" s="462" t="s">
        <v>1118</v>
      </c>
      <c r="D411" s="629" t="s">
        <v>188</v>
      </c>
      <c r="E411" s="630">
        <v>2</v>
      </c>
      <c r="F411" s="634"/>
      <c r="G411" s="634">
        <f t="shared" si="25"/>
        <v>0</v>
      </c>
    </row>
    <row r="412" spans="1:7" ht="48">
      <c r="A412" s="459"/>
      <c r="B412" s="460"/>
      <c r="C412" s="462" t="s">
        <v>1119</v>
      </c>
      <c r="D412" s="629" t="s">
        <v>188</v>
      </c>
      <c r="E412" s="630">
        <v>2</v>
      </c>
      <c r="F412" s="634"/>
      <c r="G412" s="634">
        <f t="shared" si="25"/>
        <v>0</v>
      </c>
    </row>
    <row r="413" spans="1:7" ht="48">
      <c r="A413" s="459"/>
      <c r="B413" s="460"/>
      <c r="C413" s="462" t="s">
        <v>1120</v>
      </c>
      <c r="D413" s="629" t="s">
        <v>188</v>
      </c>
      <c r="E413" s="630">
        <v>10</v>
      </c>
      <c r="F413" s="634"/>
      <c r="G413" s="634">
        <f t="shared" si="25"/>
        <v>0</v>
      </c>
    </row>
    <row r="414" spans="1:7" ht="87.75" customHeight="1">
      <c r="A414" s="459"/>
      <c r="B414" s="460"/>
      <c r="C414" s="462" t="s">
        <v>1139</v>
      </c>
      <c r="D414" s="629" t="s">
        <v>188</v>
      </c>
      <c r="E414" s="630">
        <v>1</v>
      </c>
      <c r="F414" s="634"/>
      <c r="G414" s="634">
        <f t="shared" si="25"/>
        <v>0</v>
      </c>
    </row>
    <row r="415" spans="1:7" ht="48">
      <c r="A415" s="459"/>
      <c r="B415" s="460"/>
      <c r="C415" s="462" t="s">
        <v>1140</v>
      </c>
      <c r="D415" s="629"/>
      <c r="E415" s="630"/>
      <c r="F415" s="634"/>
      <c r="G415" s="634"/>
    </row>
    <row r="416" spans="1:7">
      <c r="A416" s="459"/>
      <c r="B416" s="460"/>
      <c r="C416" s="462"/>
      <c r="D416" s="629"/>
      <c r="E416" s="630"/>
      <c r="F416" s="634"/>
      <c r="G416" s="634"/>
    </row>
    <row r="417" spans="1:7">
      <c r="A417" s="411" t="str">
        <f>$B$6</f>
        <v>I.</v>
      </c>
      <c r="B417" s="900">
        <f>COUNT($A$7:B411)+1</f>
        <v>27</v>
      </c>
      <c r="C417" s="461" t="s">
        <v>1196</v>
      </c>
      <c r="D417" s="629"/>
      <c r="E417" s="630"/>
      <c r="F417" s="634"/>
      <c r="G417" s="634"/>
    </row>
    <row r="418" spans="1:7" ht="24">
      <c r="A418" s="459"/>
      <c r="B418" s="460"/>
      <c r="C418" s="462" t="s">
        <v>1197</v>
      </c>
      <c r="D418" s="629" t="s">
        <v>188</v>
      </c>
      <c r="E418" s="630">
        <v>1</v>
      </c>
      <c r="F418" s="634"/>
      <c r="G418" s="634">
        <f t="shared" ref="G418:G429" si="26">E418*F418</f>
        <v>0</v>
      </c>
    </row>
    <row r="419" spans="1:7" ht="36">
      <c r="A419" s="459"/>
      <c r="B419" s="460"/>
      <c r="C419" s="463" t="s">
        <v>1143</v>
      </c>
      <c r="D419" s="629" t="s">
        <v>188</v>
      </c>
      <c r="E419" s="630">
        <v>1</v>
      </c>
      <c r="F419" s="634"/>
      <c r="G419" s="634">
        <f t="shared" si="26"/>
        <v>0</v>
      </c>
    </row>
    <row r="420" spans="1:7" ht="25.5">
      <c r="A420" s="459"/>
      <c r="B420" s="460"/>
      <c r="C420" s="464" t="s">
        <v>1144</v>
      </c>
      <c r="D420" s="629" t="s">
        <v>188</v>
      </c>
      <c r="E420" s="630">
        <v>1</v>
      </c>
      <c r="F420" s="634"/>
      <c r="G420" s="634">
        <f t="shared" si="26"/>
        <v>0</v>
      </c>
    </row>
    <row r="421" spans="1:7" ht="24">
      <c r="A421" s="459"/>
      <c r="B421" s="460"/>
      <c r="C421" s="462" t="s">
        <v>1133</v>
      </c>
      <c r="D421" s="629" t="s">
        <v>188</v>
      </c>
      <c r="E421" s="630">
        <v>3</v>
      </c>
      <c r="F421" s="634"/>
      <c r="G421" s="634">
        <f t="shared" si="26"/>
        <v>0</v>
      </c>
    </row>
    <row r="422" spans="1:7" ht="24">
      <c r="A422" s="459"/>
      <c r="B422" s="460"/>
      <c r="C422" s="462" t="s">
        <v>1112</v>
      </c>
      <c r="D422" s="629" t="s">
        <v>188</v>
      </c>
      <c r="E422" s="630">
        <v>13</v>
      </c>
      <c r="F422" s="634"/>
      <c r="G422" s="634">
        <f t="shared" si="26"/>
        <v>0</v>
      </c>
    </row>
    <row r="423" spans="1:7" ht="24">
      <c r="A423" s="459"/>
      <c r="B423" s="460"/>
      <c r="C423" s="462" t="s">
        <v>1136</v>
      </c>
      <c r="D423" s="629" t="s">
        <v>188</v>
      </c>
      <c r="E423" s="630">
        <v>7</v>
      </c>
      <c r="F423" s="634"/>
      <c r="G423" s="634">
        <f t="shared" si="26"/>
        <v>0</v>
      </c>
    </row>
    <row r="424" spans="1:7" ht="24">
      <c r="A424" s="459"/>
      <c r="B424" s="460"/>
      <c r="C424" s="462" t="s">
        <v>1116</v>
      </c>
      <c r="D424" s="629" t="s">
        <v>188</v>
      </c>
      <c r="E424" s="630">
        <v>5</v>
      </c>
      <c r="F424" s="634"/>
      <c r="G424" s="634">
        <f t="shared" si="26"/>
        <v>0</v>
      </c>
    </row>
    <row r="425" spans="1:7" ht="24">
      <c r="A425" s="459"/>
      <c r="B425" s="460"/>
      <c r="C425" s="462" t="s">
        <v>1148</v>
      </c>
      <c r="D425" s="629" t="s">
        <v>188</v>
      </c>
      <c r="E425" s="630">
        <v>2</v>
      </c>
      <c r="F425" s="634"/>
      <c r="G425" s="634">
        <f t="shared" si="26"/>
        <v>0</v>
      </c>
    </row>
    <row r="426" spans="1:7" ht="24">
      <c r="A426" s="459"/>
      <c r="B426" s="460"/>
      <c r="C426" s="462" t="s">
        <v>1117</v>
      </c>
      <c r="D426" s="629" t="s">
        <v>188</v>
      </c>
      <c r="E426" s="630">
        <v>1</v>
      </c>
      <c r="F426" s="634"/>
      <c r="G426" s="634">
        <f t="shared" si="26"/>
        <v>0</v>
      </c>
    </row>
    <row r="427" spans="1:7" ht="24">
      <c r="A427" s="459"/>
      <c r="B427" s="460"/>
      <c r="C427" s="462" t="s">
        <v>1121</v>
      </c>
      <c r="D427" s="629" t="s">
        <v>188</v>
      </c>
      <c r="E427" s="630">
        <v>1</v>
      </c>
      <c r="F427" s="634"/>
      <c r="G427" s="634">
        <f t="shared" si="26"/>
        <v>0</v>
      </c>
    </row>
    <row r="428" spans="1:7" ht="48">
      <c r="A428" s="459"/>
      <c r="B428" s="460"/>
      <c r="C428" s="462" t="s">
        <v>1198</v>
      </c>
      <c r="D428" s="629" t="s">
        <v>188</v>
      </c>
      <c r="E428" s="630">
        <v>2</v>
      </c>
      <c r="F428" s="634"/>
      <c r="G428" s="634">
        <f t="shared" si="26"/>
        <v>0</v>
      </c>
    </row>
    <row r="429" spans="1:7" ht="84">
      <c r="A429" s="459"/>
      <c r="B429" s="460"/>
      <c r="C429" s="462" t="s">
        <v>1139</v>
      </c>
      <c r="D429" s="629" t="s">
        <v>188</v>
      </c>
      <c r="E429" s="630">
        <v>1</v>
      </c>
      <c r="F429" s="634"/>
      <c r="G429" s="634">
        <f t="shared" si="26"/>
        <v>0</v>
      </c>
    </row>
    <row r="430" spans="1:7" ht="48">
      <c r="A430" s="459"/>
      <c r="B430" s="460"/>
      <c r="C430" s="462" t="s">
        <v>1140</v>
      </c>
      <c r="D430" s="629"/>
      <c r="E430" s="630"/>
      <c r="F430" s="634"/>
      <c r="G430" s="634"/>
    </row>
    <row r="431" spans="1:7">
      <c r="A431" s="459"/>
      <c r="B431" s="460"/>
      <c r="C431" s="462"/>
      <c r="D431" s="629"/>
      <c r="E431" s="630"/>
      <c r="F431" s="634"/>
      <c r="G431" s="634"/>
    </row>
    <row r="432" spans="1:7">
      <c r="A432" s="411" t="str">
        <f>$B$6</f>
        <v>I.</v>
      </c>
      <c r="B432" s="297">
        <f>COUNT($A$7:B428)+1</f>
        <v>28</v>
      </c>
      <c r="C432" s="461" t="s">
        <v>1199</v>
      </c>
      <c r="D432" s="629"/>
      <c r="E432" s="630"/>
      <c r="F432" s="634"/>
      <c r="G432" s="634"/>
    </row>
    <row r="433" spans="1:7" ht="24">
      <c r="A433" s="459"/>
      <c r="B433" s="460"/>
      <c r="C433" s="462" t="s">
        <v>1193</v>
      </c>
      <c r="D433" s="629" t="s">
        <v>188</v>
      </c>
      <c r="E433" s="630">
        <v>1</v>
      </c>
      <c r="F433" s="634"/>
      <c r="G433" s="634">
        <f t="shared" ref="G433:G445" si="27">E433*F433</f>
        <v>0</v>
      </c>
    </row>
    <row r="434" spans="1:7" ht="25.5">
      <c r="A434" s="459"/>
      <c r="B434" s="460"/>
      <c r="C434" s="464" t="s">
        <v>1144</v>
      </c>
      <c r="D434" s="629" t="s">
        <v>188</v>
      </c>
      <c r="E434" s="630">
        <v>1</v>
      </c>
      <c r="F434" s="634"/>
      <c r="G434" s="634">
        <f t="shared" si="27"/>
        <v>0</v>
      </c>
    </row>
    <row r="435" spans="1:7" ht="36">
      <c r="A435" s="459"/>
      <c r="B435" s="460"/>
      <c r="C435" s="463" t="s">
        <v>1143</v>
      </c>
      <c r="D435" s="629" t="s">
        <v>188</v>
      </c>
      <c r="E435" s="630">
        <v>1</v>
      </c>
      <c r="F435" s="634"/>
      <c r="G435" s="634">
        <f t="shared" si="27"/>
        <v>0</v>
      </c>
    </row>
    <row r="436" spans="1:7" ht="24">
      <c r="A436" s="459"/>
      <c r="B436" s="460"/>
      <c r="C436" s="462" t="s">
        <v>1111</v>
      </c>
      <c r="D436" s="629" t="s">
        <v>188</v>
      </c>
      <c r="E436" s="630">
        <v>1</v>
      </c>
      <c r="F436" s="634"/>
      <c r="G436" s="634">
        <f t="shared" si="27"/>
        <v>0</v>
      </c>
    </row>
    <row r="437" spans="1:7" ht="24">
      <c r="A437" s="459"/>
      <c r="B437" s="460"/>
      <c r="C437" s="462" t="s">
        <v>1145</v>
      </c>
      <c r="D437" s="629" t="s">
        <v>188</v>
      </c>
      <c r="E437" s="630">
        <v>3</v>
      </c>
      <c r="F437" s="634"/>
      <c r="G437" s="634">
        <f t="shared" si="27"/>
        <v>0</v>
      </c>
    </row>
    <row r="438" spans="1:7" ht="24">
      <c r="A438" s="459"/>
      <c r="B438" s="460"/>
      <c r="C438" s="462" t="s">
        <v>1136</v>
      </c>
      <c r="D438" s="629" t="s">
        <v>188</v>
      </c>
      <c r="E438" s="630">
        <v>8</v>
      </c>
      <c r="F438" s="634"/>
      <c r="G438" s="634">
        <f t="shared" si="27"/>
        <v>0</v>
      </c>
    </row>
    <row r="439" spans="1:7" ht="24">
      <c r="A439" s="459"/>
      <c r="B439" s="460"/>
      <c r="C439" s="462" t="s">
        <v>1157</v>
      </c>
      <c r="D439" s="629" t="s">
        <v>188</v>
      </c>
      <c r="E439" s="630">
        <v>1</v>
      </c>
      <c r="F439" s="634"/>
      <c r="G439" s="634">
        <f t="shared" si="27"/>
        <v>0</v>
      </c>
    </row>
    <row r="440" spans="1:7" ht="24">
      <c r="A440" s="459"/>
      <c r="B440" s="460"/>
      <c r="C440" s="462" t="s">
        <v>1117</v>
      </c>
      <c r="D440" s="629" t="s">
        <v>188</v>
      </c>
      <c r="E440" s="630">
        <v>1</v>
      </c>
      <c r="F440" s="634"/>
      <c r="G440" s="634">
        <f t="shared" si="27"/>
        <v>0</v>
      </c>
    </row>
    <row r="441" spans="1:7" ht="24">
      <c r="A441" s="459"/>
      <c r="B441" s="460"/>
      <c r="C441" s="462" t="s">
        <v>1121</v>
      </c>
      <c r="D441" s="629" t="s">
        <v>188</v>
      </c>
      <c r="E441" s="630">
        <v>1</v>
      </c>
      <c r="F441" s="634"/>
      <c r="G441" s="634">
        <f t="shared" si="27"/>
        <v>0</v>
      </c>
    </row>
    <row r="442" spans="1:7" ht="36">
      <c r="A442" s="459"/>
      <c r="B442" s="460"/>
      <c r="C442" s="462" t="s">
        <v>1159</v>
      </c>
      <c r="D442" s="629" t="s">
        <v>188</v>
      </c>
      <c r="E442" s="630">
        <v>1</v>
      </c>
      <c r="F442" s="634"/>
      <c r="G442" s="634">
        <f t="shared" si="27"/>
        <v>0</v>
      </c>
    </row>
    <row r="443" spans="1:7" ht="36">
      <c r="A443" s="459"/>
      <c r="B443" s="460"/>
      <c r="C443" s="462" t="s">
        <v>1118</v>
      </c>
      <c r="D443" s="629" t="s">
        <v>188</v>
      </c>
      <c r="E443" s="630">
        <v>1</v>
      </c>
      <c r="F443" s="634"/>
      <c r="G443" s="634">
        <f t="shared" si="27"/>
        <v>0</v>
      </c>
    </row>
    <row r="444" spans="1:7" ht="48">
      <c r="A444" s="459"/>
      <c r="B444" s="460"/>
      <c r="C444" s="462" t="s">
        <v>1119</v>
      </c>
      <c r="D444" s="629" t="s">
        <v>188</v>
      </c>
      <c r="E444" s="630">
        <v>1</v>
      </c>
      <c r="F444" s="634"/>
      <c r="G444" s="634">
        <f t="shared" si="27"/>
        <v>0</v>
      </c>
    </row>
    <row r="445" spans="1:7" ht="87.75" customHeight="1">
      <c r="A445" s="459"/>
      <c r="B445" s="460"/>
      <c r="C445" s="462" t="s">
        <v>1139</v>
      </c>
      <c r="D445" s="629" t="s">
        <v>188</v>
      </c>
      <c r="E445" s="630">
        <v>1</v>
      </c>
      <c r="F445" s="634"/>
      <c r="G445" s="634">
        <f t="shared" si="27"/>
        <v>0</v>
      </c>
    </row>
    <row r="446" spans="1:7" ht="48">
      <c r="A446" s="459"/>
      <c r="B446" s="460"/>
      <c r="C446" s="462" t="s">
        <v>1140</v>
      </c>
      <c r="D446" s="629"/>
      <c r="E446" s="630"/>
      <c r="F446" s="634"/>
      <c r="G446" s="634"/>
    </row>
    <row r="447" spans="1:7">
      <c r="A447" s="459"/>
      <c r="B447" s="460"/>
      <c r="C447" s="462"/>
      <c r="D447" s="629"/>
      <c r="E447" s="630"/>
      <c r="F447" s="634"/>
      <c r="G447" s="634"/>
    </row>
    <row r="448" spans="1:7">
      <c r="A448" s="411" t="str">
        <f>$B$6</f>
        <v>I.</v>
      </c>
      <c r="B448" s="900">
        <f>COUNT($A$7:B444)+1</f>
        <v>29</v>
      </c>
      <c r="C448" s="461" t="s">
        <v>1200</v>
      </c>
      <c r="D448" s="629" t="s">
        <v>125</v>
      </c>
      <c r="E448" s="630">
        <v>129</v>
      </c>
      <c r="F448" s="634"/>
      <c r="G448" s="634">
        <f>E448*F448</f>
        <v>0</v>
      </c>
    </row>
    <row r="449" spans="1:11" ht="24">
      <c r="A449" s="459"/>
      <c r="B449" s="460"/>
      <c r="C449" s="462" t="s">
        <v>1201</v>
      </c>
      <c r="D449" s="629" t="s">
        <v>188</v>
      </c>
      <c r="E449" s="630" t="s">
        <v>1086</v>
      </c>
      <c r="F449" s="634"/>
      <c r="G449" s="634"/>
    </row>
    <row r="450" spans="1:11" ht="36">
      <c r="A450" s="459"/>
      <c r="B450" s="460"/>
      <c r="C450" s="462" t="s">
        <v>1202</v>
      </c>
      <c r="D450" s="629" t="s">
        <v>188</v>
      </c>
      <c r="E450" s="630" t="s">
        <v>1086</v>
      </c>
      <c r="F450" s="634"/>
      <c r="G450" s="634"/>
    </row>
    <row r="451" spans="1:11" ht="24">
      <c r="A451" s="459"/>
      <c r="B451" s="460"/>
      <c r="C451" s="462" t="s">
        <v>1145</v>
      </c>
      <c r="D451" s="629" t="s">
        <v>188</v>
      </c>
      <c r="E451" s="630" t="s">
        <v>1203</v>
      </c>
      <c r="F451" s="634"/>
      <c r="G451" s="634"/>
    </row>
    <row r="452" spans="1:11" ht="24">
      <c r="A452" s="459"/>
      <c r="B452" s="460"/>
      <c r="C452" s="462" t="s">
        <v>1136</v>
      </c>
      <c r="D452" s="629" t="s">
        <v>188</v>
      </c>
      <c r="E452" s="630" t="s">
        <v>1203</v>
      </c>
      <c r="F452" s="634"/>
      <c r="G452" s="634"/>
    </row>
    <row r="453" spans="1:11" ht="36">
      <c r="A453" s="459"/>
      <c r="B453" s="460"/>
      <c r="C453" s="462" t="s">
        <v>1204</v>
      </c>
      <c r="D453" s="629" t="s">
        <v>188</v>
      </c>
      <c r="E453" s="630" t="s">
        <v>1086</v>
      </c>
      <c r="F453" s="634"/>
      <c r="G453" s="634"/>
    </row>
    <row r="454" spans="1:11" ht="48">
      <c r="A454" s="459"/>
      <c r="B454" s="460"/>
      <c r="C454" s="462" t="s">
        <v>1140</v>
      </c>
      <c r="E454" s="709"/>
    </row>
    <row r="455" spans="1:11">
      <c r="A455" s="459"/>
      <c r="B455" s="460"/>
      <c r="C455" s="462"/>
      <c r="E455" s="709"/>
    </row>
    <row r="456" spans="1:11">
      <c r="A456" s="411" t="str">
        <f>$B$6</f>
        <v>I.</v>
      </c>
      <c r="B456" s="900">
        <f>COUNT($A$7:B451)+1</f>
        <v>30</v>
      </c>
      <c r="C456" s="461" t="s">
        <v>1205</v>
      </c>
    </row>
    <row r="457" spans="1:11" ht="72">
      <c r="A457" s="459"/>
      <c r="B457" s="460"/>
      <c r="C457" s="462" t="s">
        <v>1206</v>
      </c>
      <c r="D457" s="629" t="s">
        <v>125</v>
      </c>
      <c r="E457" s="630">
        <v>129</v>
      </c>
      <c r="F457" s="634"/>
      <c r="G457" s="634">
        <f>E457*F457</f>
        <v>0</v>
      </c>
    </row>
    <row r="458" spans="1:11">
      <c r="A458" s="459"/>
      <c r="B458" s="460"/>
      <c r="C458" s="462"/>
      <c r="E458" s="709"/>
    </row>
    <row r="459" spans="1:11" ht="96">
      <c r="A459" s="411" t="str">
        <f>$B$6</f>
        <v>I.</v>
      </c>
      <c r="B459" s="900">
        <f>COUNT($A$7:B457)+1</f>
        <v>31</v>
      </c>
      <c r="C459" s="458" t="s">
        <v>1207</v>
      </c>
      <c r="D459" s="629" t="s">
        <v>125</v>
      </c>
      <c r="E459" s="630">
        <v>2</v>
      </c>
      <c r="F459" s="634"/>
      <c r="G459" s="634">
        <f>E459*F459</f>
        <v>0</v>
      </c>
    </row>
    <row r="460" spans="1:11">
      <c r="A460" s="459"/>
      <c r="B460" s="460"/>
      <c r="C460" s="466"/>
      <c r="E460" s="709"/>
      <c r="H460" s="388"/>
    </row>
    <row r="461" spans="1:11" s="260" customFormat="1" ht="13.5" thickBot="1">
      <c r="A461" s="439"/>
      <c r="B461" s="440"/>
      <c r="C461" s="441" t="str">
        <f>CONCATENATE(B6," ",C6," - SKUPAJ:")</f>
        <v>I. ELEKTRO DEL - SKUPAJ:</v>
      </c>
      <c r="D461" s="533"/>
      <c r="E461" s="533"/>
      <c r="F461" s="533"/>
      <c r="G461" s="642">
        <f>SUM(G9:G459)</f>
        <v>0</v>
      </c>
    </row>
    <row r="462" spans="1:11" s="267" customFormat="1" ht="15">
      <c r="C462" s="271"/>
      <c r="D462" s="490"/>
      <c r="E462" s="490"/>
      <c r="F462" s="490"/>
      <c r="G462" s="652"/>
    </row>
    <row r="463" spans="1:11" s="261" customFormat="1">
      <c r="A463" s="347"/>
      <c r="B463" s="347"/>
      <c r="C463" s="349"/>
      <c r="D463" s="639"/>
      <c r="E463" s="384"/>
      <c r="F463" s="384"/>
      <c r="G463" s="384"/>
      <c r="K463" s="469"/>
    </row>
    <row r="464" spans="1:11" s="260" customFormat="1" ht="15">
      <c r="A464" s="44"/>
      <c r="B464" s="44"/>
      <c r="C464" s="269" t="str">
        <f>CONCATENATE(A1,"",C1," - SKUPAJ:")</f>
        <v>E3.RAZDELILNIKI - SKUPAJ:</v>
      </c>
      <c r="D464" s="490"/>
      <c r="E464" s="490"/>
      <c r="F464" s="490"/>
      <c r="G464" s="652">
        <f>G461</f>
        <v>0</v>
      </c>
    </row>
    <row r="465" spans="3:7" s="261" customFormat="1">
      <c r="C465" s="467"/>
      <c r="D465" s="710"/>
      <c r="E465" s="710"/>
      <c r="F465" s="710"/>
      <c r="G465" s="648"/>
    </row>
    <row r="466" spans="3:7" s="296" customFormat="1" ht="12">
      <c r="C466" s="297"/>
      <c r="D466" s="683"/>
      <c r="E466" s="683"/>
      <c r="F466" s="683"/>
      <c r="G466" s="683"/>
    </row>
    <row r="467" spans="3:7" s="296" customFormat="1" ht="12">
      <c r="C467" s="297"/>
      <c r="D467" s="683"/>
      <c r="E467" s="683"/>
      <c r="F467" s="683"/>
      <c r="G467" s="683"/>
    </row>
    <row r="468" spans="3:7" s="296" customFormat="1" ht="12">
      <c r="C468" s="297"/>
      <c r="D468" s="683"/>
      <c r="E468" s="683"/>
      <c r="F468" s="683"/>
      <c r="G468" s="683"/>
    </row>
    <row r="469" spans="3:7" s="296" customFormat="1" ht="12">
      <c r="C469" s="297"/>
      <c r="D469" s="683"/>
      <c r="E469" s="683"/>
      <c r="F469" s="683"/>
      <c r="G469" s="683"/>
    </row>
    <row r="470" spans="3:7" s="296" customFormat="1" ht="12">
      <c r="C470" s="297"/>
      <c r="D470" s="683"/>
      <c r="E470" s="683"/>
      <c r="F470" s="683"/>
      <c r="G470" s="683"/>
    </row>
    <row r="471" spans="3:7" s="296" customFormat="1" ht="12">
      <c r="C471" s="297"/>
      <c r="D471" s="683"/>
      <c r="E471" s="683"/>
      <c r="F471" s="683"/>
      <c r="G471" s="683"/>
    </row>
    <row r="472" spans="3:7" s="296" customFormat="1" ht="12">
      <c r="C472" s="297"/>
      <c r="D472" s="683"/>
      <c r="E472" s="683"/>
      <c r="F472" s="683"/>
      <c r="G472" s="683"/>
    </row>
    <row r="473" spans="3:7" s="296" customFormat="1" ht="12">
      <c r="C473" s="297"/>
      <c r="D473" s="683"/>
      <c r="E473" s="683"/>
      <c r="F473" s="683"/>
      <c r="G473" s="683"/>
    </row>
    <row r="474" spans="3:7" s="296" customFormat="1" ht="12">
      <c r="C474" s="297"/>
      <c r="D474" s="683"/>
      <c r="E474" s="683"/>
      <c r="F474" s="683"/>
      <c r="G474" s="683"/>
    </row>
    <row r="475" spans="3:7" s="296" customFormat="1" ht="12">
      <c r="C475" s="297"/>
      <c r="D475" s="683"/>
      <c r="E475" s="683"/>
      <c r="F475" s="683"/>
      <c r="G475" s="683"/>
    </row>
    <row r="476" spans="3:7" s="296" customFormat="1" ht="12">
      <c r="C476" s="297"/>
      <c r="D476" s="683"/>
      <c r="E476" s="683"/>
      <c r="F476" s="683"/>
      <c r="G476" s="683"/>
    </row>
    <row r="477" spans="3:7" s="296" customFormat="1" ht="12">
      <c r="C477" s="297"/>
      <c r="D477" s="683"/>
      <c r="E477" s="683"/>
      <c r="F477" s="683"/>
      <c r="G477" s="683"/>
    </row>
    <row r="478" spans="3:7" s="296" customFormat="1" ht="12">
      <c r="C478" s="297"/>
      <c r="D478" s="683"/>
      <c r="E478" s="683"/>
      <c r="F478" s="683"/>
      <c r="G478" s="683"/>
    </row>
    <row r="479" spans="3:7" s="296" customFormat="1" ht="12">
      <c r="C479" s="297"/>
      <c r="D479" s="683"/>
      <c r="E479" s="683"/>
      <c r="F479" s="683"/>
      <c r="G479" s="683"/>
    </row>
    <row r="480" spans="3:7" s="296" customFormat="1" ht="12">
      <c r="C480" s="297"/>
      <c r="D480" s="683"/>
      <c r="E480" s="683"/>
      <c r="F480" s="683"/>
      <c r="G480" s="683"/>
    </row>
    <row r="481" spans="3:7" s="296" customFormat="1" ht="12">
      <c r="C481" s="297"/>
      <c r="D481" s="683"/>
      <c r="E481" s="683"/>
      <c r="F481" s="683"/>
      <c r="G481" s="683"/>
    </row>
    <row r="482" spans="3:7" s="296" customFormat="1" ht="12">
      <c r="C482" s="297"/>
      <c r="D482" s="683"/>
      <c r="E482" s="683"/>
      <c r="F482" s="683"/>
      <c r="G482" s="683"/>
    </row>
    <row r="483" spans="3:7" s="296" customFormat="1" ht="12">
      <c r="C483" s="297"/>
      <c r="D483" s="683"/>
      <c r="E483" s="683"/>
      <c r="F483" s="683"/>
      <c r="G483" s="683"/>
    </row>
    <row r="484" spans="3:7" s="296" customFormat="1" ht="12">
      <c r="C484" s="297"/>
      <c r="D484" s="683"/>
      <c r="E484" s="683"/>
      <c r="F484" s="683"/>
      <c r="G484" s="683"/>
    </row>
    <row r="485" spans="3:7" s="296" customFormat="1" ht="12">
      <c r="C485" s="297"/>
      <c r="D485" s="683"/>
      <c r="E485" s="683"/>
      <c r="F485" s="683"/>
      <c r="G485" s="683"/>
    </row>
    <row r="486" spans="3:7" s="296" customFormat="1" ht="12">
      <c r="C486" s="297"/>
      <c r="D486" s="683"/>
      <c r="E486" s="683"/>
      <c r="F486" s="683"/>
      <c r="G486" s="683"/>
    </row>
    <row r="487" spans="3:7" s="296" customFormat="1" ht="12">
      <c r="C487" s="297"/>
      <c r="D487" s="683"/>
      <c r="E487" s="683"/>
      <c r="F487" s="683"/>
      <c r="G487" s="683"/>
    </row>
    <row r="488" spans="3:7" s="296" customFormat="1" ht="12">
      <c r="C488" s="297"/>
      <c r="D488" s="683"/>
      <c r="E488" s="683"/>
      <c r="F488" s="683"/>
      <c r="G488" s="683"/>
    </row>
    <row r="489" spans="3:7" s="296" customFormat="1" ht="12">
      <c r="C489" s="297"/>
      <c r="D489" s="683"/>
      <c r="E489" s="683"/>
      <c r="F489" s="683"/>
      <c r="G489" s="683"/>
    </row>
    <row r="490" spans="3:7" s="296" customFormat="1" ht="12">
      <c r="C490" s="297"/>
      <c r="D490" s="683"/>
      <c r="E490" s="683"/>
      <c r="F490" s="683"/>
      <c r="G490" s="683"/>
    </row>
    <row r="491" spans="3:7" s="296" customFormat="1" ht="12">
      <c r="C491" s="297"/>
      <c r="D491" s="683"/>
      <c r="E491" s="683"/>
      <c r="F491" s="683"/>
      <c r="G491" s="683"/>
    </row>
    <row r="492" spans="3:7" s="296" customFormat="1" ht="12">
      <c r="C492" s="297"/>
      <c r="D492" s="683"/>
      <c r="E492" s="683"/>
      <c r="F492" s="683"/>
      <c r="G492" s="683"/>
    </row>
    <row r="493" spans="3:7" s="296" customFormat="1" ht="12">
      <c r="C493" s="297"/>
      <c r="D493" s="683"/>
      <c r="E493" s="683"/>
      <c r="F493" s="683"/>
      <c r="G493" s="683"/>
    </row>
    <row r="494" spans="3:7" s="296" customFormat="1" ht="12">
      <c r="C494" s="297"/>
      <c r="D494" s="683"/>
      <c r="E494" s="683"/>
      <c r="F494" s="683"/>
      <c r="G494" s="683"/>
    </row>
    <row r="495" spans="3:7" s="296" customFormat="1" ht="12">
      <c r="C495" s="297"/>
      <c r="D495" s="683"/>
      <c r="E495" s="683"/>
      <c r="F495" s="683"/>
      <c r="G495" s="683"/>
    </row>
    <row r="496" spans="3:7" s="296" customFormat="1" ht="12">
      <c r="C496" s="297"/>
      <c r="D496" s="683"/>
      <c r="E496" s="683"/>
      <c r="F496" s="683"/>
      <c r="G496" s="683"/>
    </row>
    <row r="497" spans="3:7" s="296" customFormat="1" ht="12">
      <c r="C497" s="297"/>
      <c r="D497" s="683"/>
      <c r="E497" s="683"/>
      <c r="F497" s="683"/>
      <c r="G497" s="683"/>
    </row>
    <row r="498" spans="3:7" s="296" customFormat="1" ht="12">
      <c r="C498" s="297"/>
      <c r="D498" s="683"/>
      <c r="E498" s="683"/>
      <c r="F498" s="683"/>
      <c r="G498" s="683"/>
    </row>
    <row r="499" spans="3:7" s="296" customFormat="1" ht="12">
      <c r="C499" s="297"/>
      <c r="D499" s="683"/>
      <c r="E499" s="683"/>
      <c r="F499" s="683"/>
      <c r="G499" s="683"/>
    </row>
    <row r="500" spans="3:7" s="296" customFormat="1" ht="12">
      <c r="C500" s="297"/>
      <c r="D500" s="683"/>
      <c r="E500" s="683"/>
      <c r="F500" s="683"/>
      <c r="G500" s="683"/>
    </row>
    <row r="501" spans="3:7" s="296" customFormat="1" ht="12">
      <c r="C501" s="297"/>
      <c r="D501" s="683"/>
      <c r="E501" s="683"/>
      <c r="F501" s="683"/>
      <c r="G501" s="683"/>
    </row>
    <row r="502" spans="3:7" s="296" customFormat="1" ht="12">
      <c r="C502" s="297"/>
      <c r="D502" s="683"/>
      <c r="E502" s="683"/>
      <c r="F502" s="683"/>
      <c r="G502" s="683"/>
    </row>
    <row r="503" spans="3:7" s="296" customFormat="1" ht="12">
      <c r="C503" s="297"/>
      <c r="D503" s="683"/>
      <c r="E503" s="683"/>
      <c r="F503" s="683"/>
      <c r="G503" s="683"/>
    </row>
    <row r="504" spans="3:7" s="296" customFormat="1" ht="12">
      <c r="C504" s="297"/>
      <c r="D504" s="683"/>
      <c r="E504" s="683"/>
      <c r="F504" s="683"/>
      <c r="G504" s="683"/>
    </row>
    <row r="505" spans="3:7" s="296" customFormat="1" ht="12">
      <c r="C505" s="297"/>
      <c r="D505" s="683"/>
      <c r="E505" s="683"/>
      <c r="F505" s="683"/>
      <c r="G505" s="683"/>
    </row>
    <row r="506" spans="3:7" s="296" customFormat="1" ht="12">
      <c r="C506" s="297"/>
      <c r="D506" s="683"/>
      <c r="E506" s="683"/>
      <c r="F506" s="683"/>
      <c r="G506" s="683"/>
    </row>
    <row r="507" spans="3:7" s="296" customFormat="1" ht="12">
      <c r="C507" s="297"/>
      <c r="D507" s="683"/>
      <c r="E507" s="683"/>
      <c r="F507" s="683"/>
      <c r="G507" s="683"/>
    </row>
    <row r="508" spans="3:7" s="296" customFormat="1" ht="12">
      <c r="C508" s="297"/>
      <c r="D508" s="683"/>
      <c r="E508" s="683"/>
      <c r="F508" s="683"/>
      <c r="G508" s="683"/>
    </row>
    <row r="509" spans="3:7" s="296" customFormat="1" ht="12">
      <c r="C509" s="297"/>
      <c r="D509" s="683"/>
      <c r="E509" s="683"/>
      <c r="F509" s="683"/>
      <c r="G509" s="683"/>
    </row>
    <row r="510" spans="3:7" s="296" customFormat="1" ht="12">
      <c r="C510" s="297"/>
      <c r="D510" s="683"/>
      <c r="E510" s="683"/>
      <c r="F510" s="683"/>
      <c r="G510" s="683"/>
    </row>
    <row r="511" spans="3:7" s="296" customFormat="1" ht="12">
      <c r="C511" s="297"/>
      <c r="D511" s="683"/>
      <c r="E511" s="683"/>
      <c r="F511" s="683"/>
      <c r="G511" s="683"/>
    </row>
    <row r="512" spans="3:7" s="296" customFormat="1" ht="12">
      <c r="C512" s="297"/>
      <c r="D512" s="683"/>
      <c r="E512" s="683"/>
      <c r="F512" s="683"/>
      <c r="G512" s="683"/>
    </row>
    <row r="513" spans="3:7" s="296" customFormat="1" ht="12">
      <c r="C513" s="297"/>
      <c r="D513" s="683"/>
      <c r="E513" s="683"/>
      <c r="F513" s="683"/>
      <c r="G513" s="683"/>
    </row>
    <row r="514" spans="3:7" s="296" customFormat="1" ht="12">
      <c r="C514" s="297"/>
      <c r="D514" s="683"/>
      <c r="E514" s="683"/>
      <c r="F514" s="683"/>
      <c r="G514" s="683"/>
    </row>
    <row r="515" spans="3:7" s="296" customFormat="1" ht="12">
      <c r="C515" s="297"/>
      <c r="D515" s="683"/>
      <c r="E515" s="683"/>
      <c r="F515" s="683"/>
      <c r="G515" s="683"/>
    </row>
    <row r="516" spans="3:7" s="296" customFormat="1" ht="12">
      <c r="C516" s="297"/>
      <c r="D516" s="683"/>
      <c r="E516" s="683"/>
      <c r="F516" s="683"/>
      <c r="G516" s="683"/>
    </row>
    <row r="517" spans="3:7" s="296" customFormat="1" ht="12">
      <c r="C517" s="297"/>
      <c r="D517" s="683"/>
      <c r="E517" s="683"/>
      <c r="F517" s="683"/>
      <c r="G517" s="683"/>
    </row>
    <row r="518" spans="3:7" s="296" customFormat="1" ht="12">
      <c r="C518" s="297"/>
      <c r="D518" s="683"/>
      <c r="E518" s="683"/>
      <c r="F518" s="683"/>
      <c r="G518" s="683"/>
    </row>
    <row r="519" spans="3:7" s="296" customFormat="1" ht="12">
      <c r="C519" s="297"/>
      <c r="D519" s="683"/>
      <c r="E519" s="683"/>
      <c r="F519" s="683"/>
      <c r="G519" s="683"/>
    </row>
    <row r="520" spans="3:7" s="296" customFormat="1" ht="12">
      <c r="C520" s="297"/>
      <c r="D520" s="683"/>
      <c r="E520" s="683"/>
      <c r="F520" s="683"/>
      <c r="G520" s="683"/>
    </row>
    <row r="521" spans="3:7" s="296" customFormat="1" ht="12">
      <c r="C521" s="297"/>
      <c r="D521" s="683"/>
      <c r="E521" s="683"/>
      <c r="F521" s="683"/>
      <c r="G521" s="683"/>
    </row>
    <row r="522" spans="3:7" s="296" customFormat="1" ht="12">
      <c r="C522" s="297"/>
      <c r="D522" s="683"/>
      <c r="E522" s="683"/>
      <c r="F522" s="683"/>
      <c r="G522" s="683"/>
    </row>
    <row r="523" spans="3:7" s="296" customFormat="1" ht="12">
      <c r="C523" s="297"/>
      <c r="D523" s="683"/>
      <c r="E523" s="683"/>
      <c r="F523" s="683"/>
      <c r="G523" s="683"/>
    </row>
    <row r="524" spans="3:7" s="296" customFormat="1" ht="12">
      <c r="C524" s="297"/>
      <c r="D524" s="683"/>
      <c r="E524" s="683"/>
      <c r="F524" s="683"/>
      <c r="G524" s="683"/>
    </row>
    <row r="525" spans="3:7" s="296" customFormat="1" ht="12">
      <c r="C525" s="297"/>
      <c r="D525" s="683"/>
      <c r="E525" s="683"/>
      <c r="F525" s="683"/>
      <c r="G525" s="683"/>
    </row>
    <row r="526" spans="3:7" s="296" customFormat="1" ht="12">
      <c r="C526" s="297"/>
      <c r="D526" s="683"/>
      <c r="E526" s="683"/>
      <c r="F526" s="683"/>
      <c r="G526" s="683"/>
    </row>
    <row r="527" spans="3:7" s="296" customFormat="1" ht="12">
      <c r="C527" s="297"/>
      <c r="D527" s="683"/>
      <c r="E527" s="683"/>
      <c r="F527" s="683"/>
      <c r="G527" s="683"/>
    </row>
    <row r="528" spans="3:7" s="296" customFormat="1" ht="12">
      <c r="C528" s="297"/>
      <c r="D528" s="683"/>
      <c r="E528" s="683"/>
      <c r="F528" s="683"/>
      <c r="G528" s="683"/>
    </row>
    <row r="529" spans="3:7" s="296" customFormat="1" ht="12">
      <c r="C529" s="297"/>
      <c r="D529" s="683"/>
      <c r="E529" s="683"/>
      <c r="F529" s="683"/>
      <c r="G529" s="683"/>
    </row>
    <row r="530" spans="3:7" s="296" customFormat="1" ht="12">
      <c r="C530" s="297"/>
      <c r="D530" s="683"/>
      <c r="E530" s="683"/>
      <c r="F530" s="683"/>
      <c r="G530" s="683"/>
    </row>
    <row r="531" spans="3:7" s="296" customFormat="1" ht="12">
      <c r="C531" s="297"/>
      <c r="D531" s="683"/>
      <c r="E531" s="683"/>
      <c r="F531" s="683"/>
      <c r="G531" s="683"/>
    </row>
    <row r="532" spans="3:7" s="296" customFormat="1" ht="12">
      <c r="C532" s="297"/>
      <c r="D532" s="683"/>
      <c r="E532" s="683"/>
      <c r="F532" s="683"/>
      <c r="G532" s="683"/>
    </row>
    <row r="533" spans="3:7" s="296" customFormat="1" ht="12">
      <c r="C533" s="297"/>
      <c r="D533" s="683"/>
      <c r="E533" s="683"/>
      <c r="F533" s="683"/>
      <c r="G533" s="683"/>
    </row>
    <row r="534" spans="3:7" s="296" customFormat="1" ht="12">
      <c r="C534" s="297"/>
      <c r="D534" s="683"/>
      <c r="E534" s="683"/>
      <c r="F534" s="683"/>
      <c r="G534" s="683"/>
    </row>
    <row r="535" spans="3:7" s="296" customFormat="1" ht="12">
      <c r="C535" s="297"/>
      <c r="D535" s="683"/>
      <c r="E535" s="683"/>
      <c r="F535" s="683"/>
      <c r="G535" s="683"/>
    </row>
    <row r="536" spans="3:7" s="296" customFormat="1" ht="12">
      <c r="C536" s="297"/>
      <c r="D536" s="683"/>
      <c r="E536" s="683"/>
      <c r="F536" s="683"/>
      <c r="G536" s="683"/>
    </row>
    <row r="537" spans="3:7" s="296" customFormat="1" ht="12">
      <c r="C537" s="297"/>
      <c r="D537" s="683"/>
      <c r="E537" s="683"/>
      <c r="F537" s="683"/>
      <c r="G537" s="683"/>
    </row>
    <row r="538" spans="3:7" s="296" customFormat="1" ht="12">
      <c r="C538" s="297"/>
      <c r="D538" s="683"/>
      <c r="E538" s="683"/>
      <c r="F538" s="683"/>
      <c r="G538" s="683"/>
    </row>
    <row r="539" spans="3:7" s="296" customFormat="1" ht="12">
      <c r="C539" s="297"/>
      <c r="D539" s="683"/>
      <c r="E539" s="683"/>
      <c r="F539" s="683"/>
      <c r="G539" s="683"/>
    </row>
    <row r="540" spans="3:7" s="296" customFormat="1" ht="12">
      <c r="C540" s="297"/>
      <c r="D540" s="683"/>
      <c r="E540" s="683"/>
      <c r="F540" s="683"/>
      <c r="G540" s="683"/>
    </row>
    <row r="541" spans="3:7" s="296" customFormat="1" ht="12">
      <c r="C541" s="297"/>
      <c r="D541" s="683"/>
      <c r="E541" s="683"/>
      <c r="F541" s="683"/>
      <c r="G541" s="683"/>
    </row>
    <row r="542" spans="3:7" s="296" customFormat="1" ht="12">
      <c r="C542" s="297"/>
      <c r="D542" s="683"/>
      <c r="E542" s="683"/>
      <c r="F542" s="683"/>
      <c r="G542" s="683"/>
    </row>
    <row r="543" spans="3:7" s="296" customFormat="1" ht="12">
      <c r="C543" s="297"/>
      <c r="D543" s="683"/>
      <c r="E543" s="683"/>
      <c r="F543" s="683"/>
      <c r="G543" s="683"/>
    </row>
    <row r="544" spans="3:7" s="296" customFormat="1" ht="12">
      <c r="C544" s="297"/>
      <c r="D544" s="683"/>
      <c r="E544" s="683"/>
      <c r="F544" s="683"/>
      <c r="G544" s="683"/>
    </row>
    <row r="545" spans="3:7" s="296" customFormat="1" ht="12">
      <c r="C545" s="297"/>
      <c r="D545" s="683"/>
      <c r="E545" s="683"/>
      <c r="F545" s="683"/>
      <c r="G545" s="683"/>
    </row>
    <row r="546" spans="3:7" s="296" customFormat="1" ht="12">
      <c r="C546" s="297"/>
      <c r="D546" s="683"/>
      <c r="E546" s="683"/>
      <c r="F546" s="683"/>
      <c r="G546" s="683"/>
    </row>
    <row r="547" spans="3:7" s="296" customFormat="1" ht="12">
      <c r="C547" s="297"/>
      <c r="D547" s="683"/>
      <c r="E547" s="683"/>
      <c r="F547" s="683"/>
      <c r="G547" s="683"/>
    </row>
    <row r="548" spans="3:7" s="296" customFormat="1" ht="12">
      <c r="C548" s="297"/>
      <c r="D548" s="683"/>
      <c r="E548" s="683"/>
      <c r="F548" s="683"/>
      <c r="G548" s="683"/>
    </row>
    <row r="549" spans="3:7" s="296" customFormat="1" ht="12">
      <c r="C549" s="297"/>
      <c r="D549" s="683"/>
      <c r="E549" s="683"/>
      <c r="F549" s="683"/>
      <c r="G549" s="683"/>
    </row>
    <row r="550" spans="3:7" s="296" customFormat="1" ht="12">
      <c r="C550" s="297"/>
      <c r="D550" s="683"/>
      <c r="E550" s="683"/>
      <c r="F550" s="683"/>
      <c r="G550" s="683"/>
    </row>
    <row r="551" spans="3:7" s="296" customFormat="1" ht="12">
      <c r="C551" s="297"/>
      <c r="D551" s="683"/>
      <c r="E551" s="683"/>
      <c r="F551" s="683"/>
      <c r="G551" s="683"/>
    </row>
    <row r="552" spans="3:7" s="296" customFormat="1" ht="12">
      <c r="C552" s="297"/>
      <c r="D552" s="683"/>
      <c r="E552" s="683"/>
      <c r="F552" s="683"/>
      <c r="G552" s="683"/>
    </row>
    <row r="553" spans="3:7" s="296" customFormat="1" ht="12">
      <c r="C553" s="297"/>
      <c r="D553" s="683"/>
      <c r="E553" s="683"/>
      <c r="F553" s="683"/>
      <c r="G553" s="683"/>
    </row>
    <row r="554" spans="3:7" s="296" customFormat="1" ht="12">
      <c r="C554" s="297"/>
      <c r="D554" s="683"/>
      <c r="E554" s="683"/>
      <c r="F554" s="683"/>
      <c r="G554" s="683"/>
    </row>
    <row r="555" spans="3:7" s="296" customFormat="1" ht="12">
      <c r="C555" s="297"/>
      <c r="D555" s="683"/>
      <c r="E555" s="683"/>
      <c r="F555" s="683"/>
      <c r="G555" s="683"/>
    </row>
    <row r="556" spans="3:7" s="296" customFormat="1" ht="12">
      <c r="C556" s="297"/>
      <c r="D556" s="683"/>
      <c r="E556" s="683"/>
      <c r="F556" s="683"/>
      <c r="G556" s="683"/>
    </row>
    <row r="557" spans="3:7" s="296" customFormat="1" ht="12">
      <c r="C557" s="297"/>
      <c r="D557" s="683"/>
      <c r="E557" s="683"/>
      <c r="F557" s="683"/>
      <c r="G557" s="683"/>
    </row>
    <row r="558" spans="3:7" s="296" customFormat="1" ht="12">
      <c r="C558" s="297"/>
      <c r="D558" s="683"/>
      <c r="E558" s="683"/>
      <c r="F558" s="683"/>
      <c r="G558" s="683"/>
    </row>
    <row r="559" spans="3:7" s="296" customFormat="1" ht="12">
      <c r="C559" s="297"/>
      <c r="D559" s="683"/>
      <c r="E559" s="683"/>
      <c r="F559" s="683"/>
      <c r="G559" s="683"/>
    </row>
    <row r="560" spans="3:7" s="296" customFormat="1" ht="12">
      <c r="C560" s="297"/>
      <c r="D560" s="683"/>
      <c r="E560" s="683"/>
      <c r="F560" s="683"/>
      <c r="G560" s="683"/>
    </row>
    <row r="561" spans="3:7" s="296" customFormat="1" ht="12">
      <c r="C561" s="297"/>
      <c r="D561" s="683"/>
      <c r="E561" s="683"/>
      <c r="F561" s="683"/>
      <c r="G561" s="683"/>
    </row>
    <row r="562" spans="3:7" s="296" customFormat="1" ht="12">
      <c r="C562" s="297"/>
      <c r="D562" s="683"/>
      <c r="E562" s="683"/>
      <c r="F562" s="683"/>
      <c r="G562" s="683"/>
    </row>
    <row r="563" spans="3:7" s="296" customFormat="1" ht="12">
      <c r="C563" s="297"/>
      <c r="D563" s="683"/>
      <c r="E563" s="683"/>
      <c r="F563" s="683"/>
      <c r="G563" s="683"/>
    </row>
    <row r="564" spans="3:7" s="296" customFormat="1" ht="12">
      <c r="C564" s="297"/>
      <c r="D564" s="683"/>
      <c r="E564" s="683"/>
      <c r="F564" s="683"/>
      <c r="G564" s="683"/>
    </row>
    <row r="565" spans="3:7" s="296" customFormat="1" ht="12">
      <c r="C565" s="297"/>
      <c r="D565" s="683"/>
      <c r="E565" s="683"/>
      <c r="F565" s="683"/>
      <c r="G565" s="683"/>
    </row>
    <row r="566" spans="3:7" s="296" customFormat="1" ht="12">
      <c r="C566" s="297"/>
      <c r="D566" s="683"/>
      <c r="E566" s="683"/>
      <c r="F566" s="683"/>
      <c r="G566" s="683"/>
    </row>
    <row r="567" spans="3:7" s="296" customFormat="1" ht="12">
      <c r="C567" s="297"/>
      <c r="D567" s="683"/>
      <c r="E567" s="683"/>
      <c r="F567" s="683"/>
      <c r="G567" s="683"/>
    </row>
    <row r="568" spans="3:7" s="296" customFormat="1" ht="12">
      <c r="C568" s="297"/>
      <c r="D568" s="683"/>
      <c r="E568" s="683"/>
      <c r="F568" s="683"/>
      <c r="G568" s="683"/>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0DD1C-D507-4582-AE75-6B17293A6629}">
  <sheetPr codeName="List29">
    <tabColor theme="6" tint="-0.249977111117893"/>
  </sheetPr>
  <dimension ref="A1:J222"/>
  <sheetViews>
    <sheetView view="pageBreakPreview" zoomScaleNormal="100" zoomScaleSheetLayoutView="100" workbookViewId="0">
      <selection activeCell="G5" sqref="G5"/>
    </sheetView>
  </sheetViews>
  <sheetFormatPr defaultColWidth="9.140625" defaultRowHeight="12.75"/>
  <cols>
    <col min="1" max="1" width="2.5703125" style="745" customWidth="1"/>
    <col min="2" max="2" width="5.28515625" style="745" customWidth="1"/>
    <col min="3" max="3" width="43.7109375" style="1024" customWidth="1"/>
    <col min="4" max="4" width="6.28515625" style="1017" customWidth="1"/>
    <col min="5" max="5" width="7.5703125" style="1017" customWidth="1"/>
    <col min="6" max="6" width="9.5703125" style="1017" customWidth="1"/>
    <col min="7" max="7" width="13.28515625" style="1017" customWidth="1"/>
    <col min="8" max="8" width="2.5703125" style="745" bestFit="1" customWidth="1"/>
    <col min="9" max="9" width="9.140625" style="745"/>
    <col min="10" max="10" width="9" style="745" customWidth="1"/>
    <col min="11" max="251" width="9.140625" style="745"/>
    <col min="252" max="252" width="2.5703125" style="745" customWidth="1"/>
    <col min="253" max="253" width="5.28515625" style="745" customWidth="1"/>
    <col min="254" max="254" width="43.7109375" style="745" customWidth="1"/>
    <col min="255" max="255" width="6.28515625" style="745" customWidth="1"/>
    <col min="256" max="256" width="7.5703125" style="745" customWidth="1"/>
    <col min="257" max="257" width="9.5703125" style="745" customWidth="1"/>
    <col min="258" max="258" width="13.28515625" style="745" customWidth="1"/>
    <col min="259" max="259" width="20.42578125" style="745" customWidth="1"/>
    <col min="260" max="262" width="11.7109375" style="745" customWidth="1"/>
    <col min="263" max="263" width="9.85546875" style="745" customWidth="1"/>
    <col min="264" max="264" width="2.5703125" style="745" bestFit="1" customWidth="1"/>
    <col min="265" max="265" width="9.140625" style="745"/>
    <col min="266" max="266" width="9" style="745" customWidth="1"/>
    <col min="267" max="507" width="9.140625" style="745"/>
    <col min="508" max="508" width="2.5703125" style="745" customWidth="1"/>
    <col min="509" max="509" width="5.28515625" style="745" customWidth="1"/>
    <col min="510" max="510" width="43.7109375" style="745" customWidth="1"/>
    <col min="511" max="511" width="6.28515625" style="745" customWidth="1"/>
    <col min="512" max="512" width="7.5703125" style="745" customWidth="1"/>
    <col min="513" max="513" width="9.5703125" style="745" customWidth="1"/>
    <col min="514" max="514" width="13.28515625" style="745" customWidth="1"/>
    <col min="515" max="515" width="20.42578125" style="745" customWidth="1"/>
    <col min="516" max="518" width="11.7109375" style="745" customWidth="1"/>
    <col min="519" max="519" width="9.85546875" style="745" customWidth="1"/>
    <col min="520" max="520" width="2.5703125" style="745" bestFit="1" customWidth="1"/>
    <col min="521" max="521" width="9.140625" style="745"/>
    <col min="522" max="522" width="9" style="745" customWidth="1"/>
    <col min="523" max="763" width="9.140625" style="745"/>
    <col min="764" max="764" width="2.5703125" style="745" customWidth="1"/>
    <col min="765" max="765" width="5.28515625" style="745" customWidth="1"/>
    <col min="766" max="766" width="43.7109375" style="745" customWidth="1"/>
    <col min="767" max="767" width="6.28515625" style="745" customWidth="1"/>
    <col min="768" max="768" width="7.5703125" style="745" customWidth="1"/>
    <col min="769" max="769" width="9.5703125" style="745" customWidth="1"/>
    <col min="770" max="770" width="13.28515625" style="745" customWidth="1"/>
    <col min="771" max="771" width="20.42578125" style="745" customWidth="1"/>
    <col min="772" max="774" width="11.7109375" style="745" customWidth="1"/>
    <col min="775" max="775" width="9.85546875" style="745" customWidth="1"/>
    <col min="776" max="776" width="2.5703125" style="745" bestFit="1" customWidth="1"/>
    <col min="777" max="777" width="9.140625" style="745"/>
    <col min="778" max="778" width="9" style="745" customWidth="1"/>
    <col min="779" max="1019" width="9.140625" style="745"/>
    <col min="1020" max="1020" width="2.5703125" style="745" customWidth="1"/>
    <col min="1021" max="1021" width="5.28515625" style="745" customWidth="1"/>
    <col min="1022" max="1022" width="43.7109375" style="745" customWidth="1"/>
    <col min="1023" max="1023" width="6.28515625" style="745" customWidth="1"/>
    <col min="1024" max="1024" width="7.5703125" style="745" customWidth="1"/>
    <col min="1025" max="1025" width="9.5703125" style="745" customWidth="1"/>
    <col min="1026" max="1026" width="13.28515625" style="745" customWidth="1"/>
    <col min="1027" max="1027" width="20.42578125" style="745" customWidth="1"/>
    <col min="1028" max="1030" width="11.7109375" style="745" customWidth="1"/>
    <col min="1031" max="1031" width="9.85546875" style="745" customWidth="1"/>
    <col min="1032" max="1032" width="2.5703125" style="745" bestFit="1" customWidth="1"/>
    <col min="1033" max="1033" width="9.140625" style="745"/>
    <col min="1034" max="1034" width="9" style="745" customWidth="1"/>
    <col min="1035" max="1275" width="9.140625" style="745"/>
    <col min="1276" max="1276" width="2.5703125" style="745" customWidth="1"/>
    <col min="1277" max="1277" width="5.28515625" style="745" customWidth="1"/>
    <col min="1278" max="1278" width="43.7109375" style="745" customWidth="1"/>
    <col min="1279" max="1279" width="6.28515625" style="745" customWidth="1"/>
    <col min="1280" max="1280" width="7.5703125" style="745" customWidth="1"/>
    <col min="1281" max="1281" width="9.5703125" style="745" customWidth="1"/>
    <col min="1282" max="1282" width="13.28515625" style="745" customWidth="1"/>
    <col min="1283" max="1283" width="20.42578125" style="745" customWidth="1"/>
    <col min="1284" max="1286" width="11.7109375" style="745" customWidth="1"/>
    <col min="1287" max="1287" width="9.85546875" style="745" customWidth="1"/>
    <col min="1288" max="1288" width="2.5703125" style="745" bestFit="1" customWidth="1"/>
    <col min="1289" max="1289" width="9.140625" style="745"/>
    <col min="1290" max="1290" width="9" style="745" customWidth="1"/>
    <col min="1291" max="1531" width="9.140625" style="745"/>
    <col min="1532" max="1532" width="2.5703125" style="745" customWidth="1"/>
    <col min="1533" max="1533" width="5.28515625" style="745" customWidth="1"/>
    <col min="1534" max="1534" width="43.7109375" style="745" customWidth="1"/>
    <col min="1535" max="1535" width="6.28515625" style="745" customWidth="1"/>
    <col min="1536" max="1536" width="7.5703125" style="745" customWidth="1"/>
    <col min="1537" max="1537" width="9.5703125" style="745" customWidth="1"/>
    <col min="1538" max="1538" width="13.28515625" style="745" customWidth="1"/>
    <col min="1539" max="1539" width="20.42578125" style="745" customWidth="1"/>
    <col min="1540" max="1542" width="11.7109375" style="745" customWidth="1"/>
    <col min="1543" max="1543" width="9.85546875" style="745" customWidth="1"/>
    <col min="1544" max="1544" width="2.5703125" style="745" bestFit="1" customWidth="1"/>
    <col min="1545" max="1545" width="9.140625" style="745"/>
    <col min="1546" max="1546" width="9" style="745" customWidth="1"/>
    <col min="1547" max="1787" width="9.140625" style="745"/>
    <col min="1788" max="1788" width="2.5703125" style="745" customWidth="1"/>
    <col min="1789" max="1789" width="5.28515625" style="745" customWidth="1"/>
    <col min="1790" max="1790" width="43.7109375" style="745" customWidth="1"/>
    <col min="1791" max="1791" width="6.28515625" style="745" customWidth="1"/>
    <col min="1792" max="1792" width="7.5703125" style="745" customWidth="1"/>
    <col min="1793" max="1793" width="9.5703125" style="745" customWidth="1"/>
    <col min="1794" max="1794" width="13.28515625" style="745" customWidth="1"/>
    <col min="1795" max="1795" width="20.42578125" style="745" customWidth="1"/>
    <col min="1796" max="1798" width="11.7109375" style="745" customWidth="1"/>
    <col min="1799" max="1799" width="9.85546875" style="745" customWidth="1"/>
    <col min="1800" max="1800" width="2.5703125" style="745" bestFit="1" customWidth="1"/>
    <col min="1801" max="1801" width="9.140625" style="745"/>
    <col min="1802" max="1802" width="9" style="745" customWidth="1"/>
    <col min="1803" max="2043" width="9.140625" style="745"/>
    <col min="2044" max="2044" width="2.5703125" style="745" customWidth="1"/>
    <col min="2045" max="2045" width="5.28515625" style="745" customWidth="1"/>
    <col min="2046" max="2046" width="43.7109375" style="745" customWidth="1"/>
    <col min="2047" max="2047" width="6.28515625" style="745" customWidth="1"/>
    <col min="2048" max="2048" width="7.5703125" style="745" customWidth="1"/>
    <col min="2049" max="2049" width="9.5703125" style="745" customWidth="1"/>
    <col min="2050" max="2050" width="13.28515625" style="745" customWidth="1"/>
    <col min="2051" max="2051" width="20.42578125" style="745" customWidth="1"/>
    <col min="2052" max="2054" width="11.7109375" style="745" customWidth="1"/>
    <col min="2055" max="2055" width="9.85546875" style="745" customWidth="1"/>
    <col min="2056" max="2056" width="2.5703125" style="745" bestFit="1" customWidth="1"/>
    <col min="2057" max="2057" width="9.140625" style="745"/>
    <col min="2058" max="2058" width="9" style="745" customWidth="1"/>
    <col min="2059" max="2299" width="9.140625" style="745"/>
    <col min="2300" max="2300" width="2.5703125" style="745" customWidth="1"/>
    <col min="2301" max="2301" width="5.28515625" style="745" customWidth="1"/>
    <col min="2302" max="2302" width="43.7109375" style="745" customWidth="1"/>
    <col min="2303" max="2303" width="6.28515625" style="745" customWidth="1"/>
    <col min="2304" max="2304" width="7.5703125" style="745" customWidth="1"/>
    <col min="2305" max="2305" width="9.5703125" style="745" customWidth="1"/>
    <col min="2306" max="2306" width="13.28515625" style="745" customWidth="1"/>
    <col min="2307" max="2307" width="20.42578125" style="745" customWidth="1"/>
    <col min="2308" max="2310" width="11.7109375" style="745" customWidth="1"/>
    <col min="2311" max="2311" width="9.85546875" style="745" customWidth="1"/>
    <col min="2312" max="2312" width="2.5703125" style="745" bestFit="1" customWidth="1"/>
    <col min="2313" max="2313" width="9.140625" style="745"/>
    <col min="2314" max="2314" width="9" style="745" customWidth="1"/>
    <col min="2315" max="2555" width="9.140625" style="745"/>
    <col min="2556" max="2556" width="2.5703125" style="745" customWidth="1"/>
    <col min="2557" max="2557" width="5.28515625" style="745" customWidth="1"/>
    <col min="2558" max="2558" width="43.7109375" style="745" customWidth="1"/>
    <col min="2559" max="2559" width="6.28515625" style="745" customWidth="1"/>
    <col min="2560" max="2560" width="7.5703125" style="745" customWidth="1"/>
    <col min="2561" max="2561" width="9.5703125" style="745" customWidth="1"/>
    <col min="2562" max="2562" width="13.28515625" style="745" customWidth="1"/>
    <col min="2563" max="2563" width="20.42578125" style="745" customWidth="1"/>
    <col min="2564" max="2566" width="11.7109375" style="745" customWidth="1"/>
    <col min="2567" max="2567" width="9.85546875" style="745" customWidth="1"/>
    <col min="2568" max="2568" width="2.5703125" style="745" bestFit="1" customWidth="1"/>
    <col min="2569" max="2569" width="9.140625" style="745"/>
    <col min="2570" max="2570" width="9" style="745" customWidth="1"/>
    <col min="2571" max="2811" width="9.140625" style="745"/>
    <col min="2812" max="2812" width="2.5703125" style="745" customWidth="1"/>
    <col min="2813" max="2813" width="5.28515625" style="745" customWidth="1"/>
    <col min="2814" max="2814" width="43.7109375" style="745" customWidth="1"/>
    <col min="2815" max="2815" width="6.28515625" style="745" customWidth="1"/>
    <col min="2816" max="2816" width="7.5703125" style="745" customWidth="1"/>
    <col min="2817" max="2817" width="9.5703125" style="745" customWidth="1"/>
    <col min="2818" max="2818" width="13.28515625" style="745" customWidth="1"/>
    <col min="2819" max="2819" width="20.42578125" style="745" customWidth="1"/>
    <col min="2820" max="2822" width="11.7109375" style="745" customWidth="1"/>
    <col min="2823" max="2823" width="9.85546875" style="745" customWidth="1"/>
    <col min="2824" max="2824" width="2.5703125" style="745" bestFit="1" customWidth="1"/>
    <col min="2825" max="2825" width="9.140625" style="745"/>
    <col min="2826" max="2826" width="9" style="745" customWidth="1"/>
    <col min="2827" max="3067" width="9.140625" style="745"/>
    <col min="3068" max="3068" width="2.5703125" style="745" customWidth="1"/>
    <col min="3069" max="3069" width="5.28515625" style="745" customWidth="1"/>
    <col min="3070" max="3070" width="43.7109375" style="745" customWidth="1"/>
    <col min="3071" max="3071" width="6.28515625" style="745" customWidth="1"/>
    <col min="3072" max="3072" width="7.5703125" style="745" customWidth="1"/>
    <col min="3073" max="3073" width="9.5703125" style="745" customWidth="1"/>
    <col min="3074" max="3074" width="13.28515625" style="745" customWidth="1"/>
    <col min="3075" max="3075" width="20.42578125" style="745" customWidth="1"/>
    <col min="3076" max="3078" width="11.7109375" style="745" customWidth="1"/>
    <col min="3079" max="3079" width="9.85546875" style="745" customWidth="1"/>
    <col min="3080" max="3080" width="2.5703125" style="745" bestFit="1" customWidth="1"/>
    <col min="3081" max="3081" width="9.140625" style="745"/>
    <col min="3082" max="3082" width="9" style="745" customWidth="1"/>
    <col min="3083" max="3323" width="9.140625" style="745"/>
    <col min="3324" max="3324" width="2.5703125" style="745" customWidth="1"/>
    <col min="3325" max="3325" width="5.28515625" style="745" customWidth="1"/>
    <col min="3326" max="3326" width="43.7109375" style="745" customWidth="1"/>
    <col min="3327" max="3327" width="6.28515625" style="745" customWidth="1"/>
    <col min="3328" max="3328" width="7.5703125" style="745" customWidth="1"/>
    <col min="3329" max="3329" width="9.5703125" style="745" customWidth="1"/>
    <col min="3330" max="3330" width="13.28515625" style="745" customWidth="1"/>
    <col min="3331" max="3331" width="20.42578125" style="745" customWidth="1"/>
    <col min="3332" max="3334" width="11.7109375" style="745" customWidth="1"/>
    <col min="3335" max="3335" width="9.85546875" style="745" customWidth="1"/>
    <col min="3336" max="3336" width="2.5703125" style="745" bestFit="1" customWidth="1"/>
    <col min="3337" max="3337" width="9.140625" style="745"/>
    <col min="3338" max="3338" width="9" style="745" customWidth="1"/>
    <col min="3339" max="3579" width="9.140625" style="745"/>
    <col min="3580" max="3580" width="2.5703125" style="745" customWidth="1"/>
    <col min="3581" max="3581" width="5.28515625" style="745" customWidth="1"/>
    <col min="3582" max="3582" width="43.7109375" style="745" customWidth="1"/>
    <col min="3583" max="3583" width="6.28515625" style="745" customWidth="1"/>
    <col min="3584" max="3584" width="7.5703125" style="745" customWidth="1"/>
    <col min="3585" max="3585" width="9.5703125" style="745" customWidth="1"/>
    <col min="3586" max="3586" width="13.28515625" style="745" customWidth="1"/>
    <col min="3587" max="3587" width="20.42578125" style="745" customWidth="1"/>
    <col min="3588" max="3590" width="11.7109375" style="745" customWidth="1"/>
    <col min="3591" max="3591" width="9.85546875" style="745" customWidth="1"/>
    <col min="3592" max="3592" width="2.5703125" style="745" bestFit="1" customWidth="1"/>
    <col min="3593" max="3593" width="9.140625" style="745"/>
    <col min="3594" max="3594" width="9" style="745" customWidth="1"/>
    <col min="3595" max="3835" width="9.140625" style="745"/>
    <col min="3836" max="3836" width="2.5703125" style="745" customWidth="1"/>
    <col min="3837" max="3837" width="5.28515625" style="745" customWidth="1"/>
    <col min="3838" max="3838" width="43.7109375" style="745" customWidth="1"/>
    <col min="3839" max="3839" width="6.28515625" style="745" customWidth="1"/>
    <col min="3840" max="3840" width="7.5703125" style="745" customWidth="1"/>
    <col min="3841" max="3841" width="9.5703125" style="745" customWidth="1"/>
    <col min="3842" max="3842" width="13.28515625" style="745" customWidth="1"/>
    <col min="3843" max="3843" width="20.42578125" style="745" customWidth="1"/>
    <col min="3844" max="3846" width="11.7109375" style="745" customWidth="1"/>
    <col min="3847" max="3847" width="9.85546875" style="745" customWidth="1"/>
    <col min="3848" max="3848" width="2.5703125" style="745" bestFit="1" customWidth="1"/>
    <col min="3849" max="3849" width="9.140625" style="745"/>
    <col min="3850" max="3850" width="9" style="745" customWidth="1"/>
    <col min="3851" max="4091" width="9.140625" style="745"/>
    <col min="4092" max="4092" width="2.5703125" style="745" customWidth="1"/>
    <col min="4093" max="4093" width="5.28515625" style="745" customWidth="1"/>
    <col min="4094" max="4094" width="43.7109375" style="745" customWidth="1"/>
    <col min="4095" max="4095" width="6.28515625" style="745" customWidth="1"/>
    <col min="4096" max="4096" width="7.5703125" style="745" customWidth="1"/>
    <col min="4097" max="4097" width="9.5703125" style="745" customWidth="1"/>
    <col min="4098" max="4098" width="13.28515625" style="745" customWidth="1"/>
    <col min="4099" max="4099" width="20.42578125" style="745" customWidth="1"/>
    <col min="4100" max="4102" width="11.7109375" style="745" customWidth="1"/>
    <col min="4103" max="4103" width="9.85546875" style="745" customWidth="1"/>
    <col min="4104" max="4104" width="2.5703125" style="745" bestFit="1" customWidth="1"/>
    <col min="4105" max="4105" width="9.140625" style="745"/>
    <col min="4106" max="4106" width="9" style="745" customWidth="1"/>
    <col min="4107" max="4347" width="9.140625" style="745"/>
    <col min="4348" max="4348" width="2.5703125" style="745" customWidth="1"/>
    <col min="4349" max="4349" width="5.28515625" style="745" customWidth="1"/>
    <col min="4350" max="4350" width="43.7109375" style="745" customWidth="1"/>
    <col min="4351" max="4351" width="6.28515625" style="745" customWidth="1"/>
    <col min="4352" max="4352" width="7.5703125" style="745" customWidth="1"/>
    <col min="4353" max="4353" width="9.5703125" style="745" customWidth="1"/>
    <col min="4354" max="4354" width="13.28515625" style="745" customWidth="1"/>
    <col min="4355" max="4355" width="20.42578125" style="745" customWidth="1"/>
    <col min="4356" max="4358" width="11.7109375" style="745" customWidth="1"/>
    <col min="4359" max="4359" width="9.85546875" style="745" customWidth="1"/>
    <col min="4360" max="4360" width="2.5703125" style="745" bestFit="1" customWidth="1"/>
    <col min="4361" max="4361" width="9.140625" style="745"/>
    <col min="4362" max="4362" width="9" style="745" customWidth="1"/>
    <col min="4363" max="4603" width="9.140625" style="745"/>
    <col min="4604" max="4604" width="2.5703125" style="745" customWidth="1"/>
    <col min="4605" max="4605" width="5.28515625" style="745" customWidth="1"/>
    <col min="4606" max="4606" width="43.7109375" style="745" customWidth="1"/>
    <col min="4607" max="4607" width="6.28515625" style="745" customWidth="1"/>
    <col min="4608" max="4608" width="7.5703125" style="745" customWidth="1"/>
    <col min="4609" max="4609" width="9.5703125" style="745" customWidth="1"/>
    <col min="4610" max="4610" width="13.28515625" style="745" customWidth="1"/>
    <col min="4611" max="4611" width="20.42578125" style="745" customWidth="1"/>
    <col min="4612" max="4614" width="11.7109375" style="745" customWidth="1"/>
    <col min="4615" max="4615" width="9.85546875" style="745" customWidth="1"/>
    <col min="4616" max="4616" width="2.5703125" style="745" bestFit="1" customWidth="1"/>
    <col min="4617" max="4617" width="9.140625" style="745"/>
    <col min="4618" max="4618" width="9" style="745" customWidth="1"/>
    <col min="4619" max="4859" width="9.140625" style="745"/>
    <col min="4860" max="4860" width="2.5703125" style="745" customWidth="1"/>
    <col min="4861" max="4861" width="5.28515625" style="745" customWidth="1"/>
    <col min="4862" max="4862" width="43.7109375" style="745" customWidth="1"/>
    <col min="4863" max="4863" width="6.28515625" style="745" customWidth="1"/>
    <col min="4864" max="4864" width="7.5703125" style="745" customWidth="1"/>
    <col min="4865" max="4865" width="9.5703125" style="745" customWidth="1"/>
    <col min="4866" max="4866" width="13.28515625" style="745" customWidth="1"/>
    <col min="4867" max="4867" width="20.42578125" style="745" customWidth="1"/>
    <col min="4868" max="4870" width="11.7109375" style="745" customWidth="1"/>
    <col min="4871" max="4871" width="9.85546875" style="745" customWidth="1"/>
    <col min="4872" max="4872" width="2.5703125" style="745" bestFit="1" customWidth="1"/>
    <col min="4873" max="4873" width="9.140625" style="745"/>
    <col min="4874" max="4874" width="9" style="745" customWidth="1"/>
    <col min="4875" max="5115" width="9.140625" style="745"/>
    <col min="5116" max="5116" width="2.5703125" style="745" customWidth="1"/>
    <col min="5117" max="5117" width="5.28515625" style="745" customWidth="1"/>
    <col min="5118" max="5118" width="43.7109375" style="745" customWidth="1"/>
    <col min="5119" max="5119" width="6.28515625" style="745" customWidth="1"/>
    <col min="5120" max="5120" width="7.5703125" style="745" customWidth="1"/>
    <col min="5121" max="5121" width="9.5703125" style="745" customWidth="1"/>
    <col min="5122" max="5122" width="13.28515625" style="745" customWidth="1"/>
    <col min="5123" max="5123" width="20.42578125" style="745" customWidth="1"/>
    <col min="5124" max="5126" width="11.7109375" style="745" customWidth="1"/>
    <col min="5127" max="5127" width="9.85546875" style="745" customWidth="1"/>
    <col min="5128" max="5128" width="2.5703125" style="745" bestFit="1" customWidth="1"/>
    <col min="5129" max="5129" width="9.140625" style="745"/>
    <col min="5130" max="5130" width="9" style="745" customWidth="1"/>
    <col min="5131" max="5371" width="9.140625" style="745"/>
    <col min="5372" max="5372" width="2.5703125" style="745" customWidth="1"/>
    <col min="5373" max="5373" width="5.28515625" style="745" customWidth="1"/>
    <col min="5374" max="5374" width="43.7109375" style="745" customWidth="1"/>
    <col min="5375" max="5375" width="6.28515625" style="745" customWidth="1"/>
    <col min="5376" max="5376" width="7.5703125" style="745" customWidth="1"/>
    <col min="5377" max="5377" width="9.5703125" style="745" customWidth="1"/>
    <col min="5378" max="5378" width="13.28515625" style="745" customWidth="1"/>
    <col min="5379" max="5379" width="20.42578125" style="745" customWidth="1"/>
    <col min="5380" max="5382" width="11.7109375" style="745" customWidth="1"/>
    <col min="5383" max="5383" width="9.85546875" style="745" customWidth="1"/>
    <col min="5384" max="5384" width="2.5703125" style="745" bestFit="1" customWidth="1"/>
    <col min="5385" max="5385" width="9.140625" style="745"/>
    <col min="5386" max="5386" width="9" style="745" customWidth="1"/>
    <col min="5387" max="5627" width="9.140625" style="745"/>
    <col min="5628" max="5628" width="2.5703125" style="745" customWidth="1"/>
    <col min="5629" max="5629" width="5.28515625" style="745" customWidth="1"/>
    <col min="5630" max="5630" width="43.7109375" style="745" customWidth="1"/>
    <col min="5631" max="5631" width="6.28515625" style="745" customWidth="1"/>
    <col min="5632" max="5632" width="7.5703125" style="745" customWidth="1"/>
    <col min="5633" max="5633" width="9.5703125" style="745" customWidth="1"/>
    <col min="5634" max="5634" width="13.28515625" style="745" customWidth="1"/>
    <col min="5635" max="5635" width="20.42578125" style="745" customWidth="1"/>
    <col min="5636" max="5638" width="11.7109375" style="745" customWidth="1"/>
    <col min="5639" max="5639" width="9.85546875" style="745" customWidth="1"/>
    <col min="5640" max="5640" width="2.5703125" style="745" bestFit="1" customWidth="1"/>
    <col min="5641" max="5641" width="9.140625" style="745"/>
    <col min="5642" max="5642" width="9" style="745" customWidth="1"/>
    <col min="5643" max="5883" width="9.140625" style="745"/>
    <col min="5884" max="5884" width="2.5703125" style="745" customWidth="1"/>
    <col min="5885" max="5885" width="5.28515625" style="745" customWidth="1"/>
    <col min="5886" max="5886" width="43.7109375" style="745" customWidth="1"/>
    <col min="5887" max="5887" width="6.28515625" style="745" customWidth="1"/>
    <col min="5888" max="5888" width="7.5703125" style="745" customWidth="1"/>
    <col min="5889" max="5889" width="9.5703125" style="745" customWidth="1"/>
    <col min="5890" max="5890" width="13.28515625" style="745" customWidth="1"/>
    <col min="5891" max="5891" width="20.42578125" style="745" customWidth="1"/>
    <col min="5892" max="5894" width="11.7109375" style="745" customWidth="1"/>
    <col min="5895" max="5895" width="9.85546875" style="745" customWidth="1"/>
    <col min="5896" max="5896" width="2.5703125" style="745" bestFit="1" customWidth="1"/>
    <col min="5897" max="5897" width="9.140625" style="745"/>
    <col min="5898" max="5898" width="9" style="745" customWidth="1"/>
    <col min="5899" max="6139" width="9.140625" style="745"/>
    <col min="6140" max="6140" width="2.5703125" style="745" customWidth="1"/>
    <col min="6141" max="6141" width="5.28515625" style="745" customWidth="1"/>
    <col min="6142" max="6142" width="43.7109375" style="745" customWidth="1"/>
    <col min="6143" max="6143" width="6.28515625" style="745" customWidth="1"/>
    <col min="6144" max="6144" width="7.5703125" style="745" customWidth="1"/>
    <col min="6145" max="6145" width="9.5703125" style="745" customWidth="1"/>
    <col min="6146" max="6146" width="13.28515625" style="745" customWidth="1"/>
    <col min="6147" max="6147" width="20.42578125" style="745" customWidth="1"/>
    <col min="6148" max="6150" width="11.7109375" style="745" customWidth="1"/>
    <col min="6151" max="6151" width="9.85546875" style="745" customWidth="1"/>
    <col min="6152" max="6152" width="2.5703125" style="745" bestFit="1" customWidth="1"/>
    <col min="6153" max="6153" width="9.140625" style="745"/>
    <col min="6154" max="6154" width="9" style="745" customWidth="1"/>
    <col min="6155" max="6395" width="9.140625" style="745"/>
    <col min="6396" max="6396" width="2.5703125" style="745" customWidth="1"/>
    <col min="6397" max="6397" width="5.28515625" style="745" customWidth="1"/>
    <col min="6398" max="6398" width="43.7109375" style="745" customWidth="1"/>
    <col min="6399" max="6399" width="6.28515625" style="745" customWidth="1"/>
    <col min="6400" max="6400" width="7.5703125" style="745" customWidth="1"/>
    <col min="6401" max="6401" width="9.5703125" style="745" customWidth="1"/>
    <col min="6402" max="6402" width="13.28515625" style="745" customWidth="1"/>
    <col min="6403" max="6403" width="20.42578125" style="745" customWidth="1"/>
    <col min="6404" max="6406" width="11.7109375" style="745" customWidth="1"/>
    <col min="6407" max="6407" width="9.85546875" style="745" customWidth="1"/>
    <col min="6408" max="6408" width="2.5703125" style="745" bestFit="1" customWidth="1"/>
    <col min="6409" max="6409" width="9.140625" style="745"/>
    <col min="6410" max="6410" width="9" style="745" customWidth="1"/>
    <col min="6411" max="6651" width="9.140625" style="745"/>
    <col min="6652" max="6652" width="2.5703125" style="745" customWidth="1"/>
    <col min="6653" max="6653" width="5.28515625" style="745" customWidth="1"/>
    <col min="6654" max="6654" width="43.7109375" style="745" customWidth="1"/>
    <col min="6655" max="6655" width="6.28515625" style="745" customWidth="1"/>
    <col min="6656" max="6656" width="7.5703125" style="745" customWidth="1"/>
    <col min="6657" max="6657" width="9.5703125" style="745" customWidth="1"/>
    <col min="6658" max="6658" width="13.28515625" style="745" customWidth="1"/>
    <col min="6659" max="6659" width="20.42578125" style="745" customWidth="1"/>
    <col min="6660" max="6662" width="11.7109375" style="745" customWidth="1"/>
    <col min="6663" max="6663" width="9.85546875" style="745" customWidth="1"/>
    <col min="6664" max="6664" width="2.5703125" style="745" bestFit="1" customWidth="1"/>
    <col min="6665" max="6665" width="9.140625" style="745"/>
    <col min="6666" max="6666" width="9" style="745" customWidth="1"/>
    <col min="6667" max="6907" width="9.140625" style="745"/>
    <col min="6908" max="6908" width="2.5703125" style="745" customWidth="1"/>
    <col min="6909" max="6909" width="5.28515625" style="745" customWidth="1"/>
    <col min="6910" max="6910" width="43.7109375" style="745" customWidth="1"/>
    <col min="6911" max="6911" width="6.28515625" style="745" customWidth="1"/>
    <col min="6912" max="6912" width="7.5703125" style="745" customWidth="1"/>
    <col min="6913" max="6913" width="9.5703125" style="745" customWidth="1"/>
    <col min="6914" max="6914" width="13.28515625" style="745" customWidth="1"/>
    <col min="6915" max="6915" width="20.42578125" style="745" customWidth="1"/>
    <col min="6916" max="6918" width="11.7109375" style="745" customWidth="1"/>
    <col min="6919" max="6919" width="9.85546875" style="745" customWidth="1"/>
    <col min="6920" max="6920" width="2.5703125" style="745" bestFit="1" customWidth="1"/>
    <col min="6921" max="6921" width="9.140625" style="745"/>
    <col min="6922" max="6922" width="9" style="745" customWidth="1"/>
    <col min="6923" max="7163" width="9.140625" style="745"/>
    <col min="7164" max="7164" width="2.5703125" style="745" customWidth="1"/>
    <col min="7165" max="7165" width="5.28515625" style="745" customWidth="1"/>
    <col min="7166" max="7166" width="43.7109375" style="745" customWidth="1"/>
    <col min="7167" max="7167" width="6.28515625" style="745" customWidth="1"/>
    <col min="7168" max="7168" width="7.5703125" style="745" customWidth="1"/>
    <col min="7169" max="7169" width="9.5703125" style="745" customWidth="1"/>
    <col min="7170" max="7170" width="13.28515625" style="745" customWidth="1"/>
    <col min="7171" max="7171" width="20.42578125" style="745" customWidth="1"/>
    <col min="7172" max="7174" width="11.7109375" style="745" customWidth="1"/>
    <col min="7175" max="7175" width="9.85546875" style="745" customWidth="1"/>
    <col min="7176" max="7176" width="2.5703125" style="745" bestFit="1" customWidth="1"/>
    <col min="7177" max="7177" width="9.140625" style="745"/>
    <col min="7178" max="7178" width="9" style="745" customWidth="1"/>
    <col min="7179" max="7419" width="9.140625" style="745"/>
    <col min="7420" max="7420" width="2.5703125" style="745" customWidth="1"/>
    <col min="7421" max="7421" width="5.28515625" style="745" customWidth="1"/>
    <col min="7422" max="7422" width="43.7109375" style="745" customWidth="1"/>
    <col min="7423" max="7423" width="6.28515625" style="745" customWidth="1"/>
    <col min="7424" max="7424" width="7.5703125" style="745" customWidth="1"/>
    <col min="7425" max="7425" width="9.5703125" style="745" customWidth="1"/>
    <col min="7426" max="7426" width="13.28515625" style="745" customWidth="1"/>
    <col min="7427" max="7427" width="20.42578125" style="745" customWidth="1"/>
    <col min="7428" max="7430" width="11.7109375" style="745" customWidth="1"/>
    <col min="7431" max="7431" width="9.85546875" style="745" customWidth="1"/>
    <col min="7432" max="7432" width="2.5703125" style="745" bestFit="1" customWidth="1"/>
    <col min="7433" max="7433" width="9.140625" style="745"/>
    <col min="7434" max="7434" width="9" style="745" customWidth="1"/>
    <col min="7435" max="7675" width="9.140625" style="745"/>
    <col min="7676" max="7676" width="2.5703125" style="745" customWidth="1"/>
    <col min="7677" max="7677" width="5.28515625" style="745" customWidth="1"/>
    <col min="7678" max="7678" width="43.7109375" style="745" customWidth="1"/>
    <col min="7679" max="7679" width="6.28515625" style="745" customWidth="1"/>
    <col min="7680" max="7680" width="7.5703125" style="745" customWidth="1"/>
    <col min="7681" max="7681" width="9.5703125" style="745" customWidth="1"/>
    <col min="7682" max="7682" width="13.28515625" style="745" customWidth="1"/>
    <col min="7683" max="7683" width="20.42578125" style="745" customWidth="1"/>
    <col min="7684" max="7686" width="11.7109375" style="745" customWidth="1"/>
    <col min="7687" max="7687" width="9.85546875" style="745" customWidth="1"/>
    <col min="7688" max="7688" width="2.5703125" style="745" bestFit="1" customWidth="1"/>
    <col min="7689" max="7689" width="9.140625" style="745"/>
    <col min="7690" max="7690" width="9" style="745" customWidth="1"/>
    <col min="7691" max="7931" width="9.140625" style="745"/>
    <col min="7932" max="7932" width="2.5703125" style="745" customWidth="1"/>
    <col min="7933" max="7933" width="5.28515625" style="745" customWidth="1"/>
    <col min="7934" max="7934" width="43.7109375" style="745" customWidth="1"/>
    <col min="7935" max="7935" width="6.28515625" style="745" customWidth="1"/>
    <col min="7936" max="7936" width="7.5703125" style="745" customWidth="1"/>
    <col min="7937" max="7937" width="9.5703125" style="745" customWidth="1"/>
    <col min="7938" max="7938" width="13.28515625" style="745" customWidth="1"/>
    <col min="7939" max="7939" width="20.42578125" style="745" customWidth="1"/>
    <col min="7940" max="7942" width="11.7109375" style="745" customWidth="1"/>
    <col min="7943" max="7943" width="9.85546875" style="745" customWidth="1"/>
    <col min="7944" max="7944" width="2.5703125" style="745" bestFit="1" customWidth="1"/>
    <col min="7945" max="7945" width="9.140625" style="745"/>
    <col min="7946" max="7946" width="9" style="745" customWidth="1"/>
    <col min="7947" max="8187" width="9.140625" style="745"/>
    <col min="8188" max="8188" width="2.5703125" style="745" customWidth="1"/>
    <col min="8189" max="8189" width="5.28515625" style="745" customWidth="1"/>
    <col min="8190" max="8190" width="43.7109375" style="745" customWidth="1"/>
    <col min="8191" max="8191" width="6.28515625" style="745" customWidth="1"/>
    <col min="8192" max="8192" width="7.5703125" style="745" customWidth="1"/>
    <col min="8193" max="8193" width="9.5703125" style="745" customWidth="1"/>
    <col min="8194" max="8194" width="13.28515625" style="745" customWidth="1"/>
    <col min="8195" max="8195" width="20.42578125" style="745" customWidth="1"/>
    <col min="8196" max="8198" width="11.7109375" style="745" customWidth="1"/>
    <col min="8199" max="8199" width="9.85546875" style="745" customWidth="1"/>
    <col min="8200" max="8200" width="2.5703125" style="745" bestFit="1" customWidth="1"/>
    <col min="8201" max="8201" width="9.140625" style="745"/>
    <col min="8202" max="8202" width="9" style="745" customWidth="1"/>
    <col min="8203" max="8443" width="9.140625" style="745"/>
    <col min="8444" max="8444" width="2.5703125" style="745" customWidth="1"/>
    <col min="8445" max="8445" width="5.28515625" style="745" customWidth="1"/>
    <col min="8446" max="8446" width="43.7109375" style="745" customWidth="1"/>
    <col min="8447" max="8447" width="6.28515625" style="745" customWidth="1"/>
    <col min="8448" max="8448" width="7.5703125" style="745" customWidth="1"/>
    <col min="8449" max="8449" width="9.5703125" style="745" customWidth="1"/>
    <col min="8450" max="8450" width="13.28515625" style="745" customWidth="1"/>
    <col min="8451" max="8451" width="20.42578125" style="745" customWidth="1"/>
    <col min="8452" max="8454" width="11.7109375" style="745" customWidth="1"/>
    <col min="8455" max="8455" width="9.85546875" style="745" customWidth="1"/>
    <col min="8456" max="8456" width="2.5703125" style="745" bestFit="1" customWidth="1"/>
    <col min="8457" max="8457" width="9.140625" style="745"/>
    <col min="8458" max="8458" width="9" style="745" customWidth="1"/>
    <col min="8459" max="8699" width="9.140625" style="745"/>
    <col min="8700" max="8700" width="2.5703125" style="745" customWidth="1"/>
    <col min="8701" max="8701" width="5.28515625" style="745" customWidth="1"/>
    <col min="8702" max="8702" width="43.7109375" style="745" customWidth="1"/>
    <col min="8703" max="8703" width="6.28515625" style="745" customWidth="1"/>
    <col min="8704" max="8704" width="7.5703125" style="745" customWidth="1"/>
    <col min="8705" max="8705" width="9.5703125" style="745" customWidth="1"/>
    <col min="8706" max="8706" width="13.28515625" style="745" customWidth="1"/>
    <col min="8707" max="8707" width="20.42578125" style="745" customWidth="1"/>
    <col min="8708" max="8710" width="11.7109375" style="745" customWidth="1"/>
    <col min="8711" max="8711" width="9.85546875" style="745" customWidth="1"/>
    <col min="8712" max="8712" width="2.5703125" style="745" bestFit="1" customWidth="1"/>
    <col min="8713" max="8713" width="9.140625" style="745"/>
    <col min="8714" max="8714" width="9" style="745" customWidth="1"/>
    <col min="8715" max="8955" width="9.140625" style="745"/>
    <col min="8956" max="8956" width="2.5703125" style="745" customWidth="1"/>
    <col min="8957" max="8957" width="5.28515625" style="745" customWidth="1"/>
    <col min="8958" max="8958" width="43.7109375" style="745" customWidth="1"/>
    <col min="8959" max="8959" width="6.28515625" style="745" customWidth="1"/>
    <col min="8960" max="8960" width="7.5703125" style="745" customWidth="1"/>
    <col min="8961" max="8961" width="9.5703125" style="745" customWidth="1"/>
    <col min="8962" max="8962" width="13.28515625" style="745" customWidth="1"/>
    <col min="8963" max="8963" width="20.42578125" style="745" customWidth="1"/>
    <col min="8964" max="8966" width="11.7109375" style="745" customWidth="1"/>
    <col min="8967" max="8967" width="9.85546875" style="745" customWidth="1"/>
    <col min="8968" max="8968" width="2.5703125" style="745" bestFit="1" customWidth="1"/>
    <col min="8969" max="8969" width="9.140625" style="745"/>
    <col min="8970" max="8970" width="9" style="745" customWidth="1"/>
    <col min="8971" max="9211" width="9.140625" style="745"/>
    <col min="9212" max="9212" width="2.5703125" style="745" customWidth="1"/>
    <col min="9213" max="9213" width="5.28515625" style="745" customWidth="1"/>
    <col min="9214" max="9214" width="43.7109375" style="745" customWidth="1"/>
    <col min="9215" max="9215" width="6.28515625" style="745" customWidth="1"/>
    <col min="9216" max="9216" width="7.5703125" style="745" customWidth="1"/>
    <col min="9217" max="9217" width="9.5703125" style="745" customWidth="1"/>
    <col min="9218" max="9218" width="13.28515625" style="745" customWidth="1"/>
    <col min="9219" max="9219" width="20.42578125" style="745" customWidth="1"/>
    <col min="9220" max="9222" width="11.7109375" style="745" customWidth="1"/>
    <col min="9223" max="9223" width="9.85546875" style="745" customWidth="1"/>
    <col min="9224" max="9224" width="2.5703125" style="745" bestFit="1" customWidth="1"/>
    <col min="9225" max="9225" width="9.140625" style="745"/>
    <col min="9226" max="9226" width="9" style="745" customWidth="1"/>
    <col min="9227" max="9467" width="9.140625" style="745"/>
    <col min="9468" max="9468" width="2.5703125" style="745" customWidth="1"/>
    <col min="9469" max="9469" width="5.28515625" style="745" customWidth="1"/>
    <col min="9470" max="9470" width="43.7109375" style="745" customWidth="1"/>
    <col min="9471" max="9471" width="6.28515625" style="745" customWidth="1"/>
    <col min="9472" max="9472" width="7.5703125" style="745" customWidth="1"/>
    <col min="9473" max="9473" width="9.5703125" style="745" customWidth="1"/>
    <col min="9474" max="9474" width="13.28515625" style="745" customWidth="1"/>
    <col min="9475" max="9475" width="20.42578125" style="745" customWidth="1"/>
    <col min="9476" max="9478" width="11.7109375" style="745" customWidth="1"/>
    <col min="9479" max="9479" width="9.85546875" style="745" customWidth="1"/>
    <col min="9480" max="9480" width="2.5703125" style="745" bestFit="1" customWidth="1"/>
    <col min="9481" max="9481" width="9.140625" style="745"/>
    <col min="9482" max="9482" width="9" style="745" customWidth="1"/>
    <col min="9483" max="9723" width="9.140625" style="745"/>
    <col min="9724" max="9724" width="2.5703125" style="745" customWidth="1"/>
    <col min="9725" max="9725" width="5.28515625" style="745" customWidth="1"/>
    <col min="9726" max="9726" width="43.7109375" style="745" customWidth="1"/>
    <col min="9727" max="9727" width="6.28515625" style="745" customWidth="1"/>
    <col min="9728" max="9728" width="7.5703125" style="745" customWidth="1"/>
    <col min="9729" max="9729" width="9.5703125" style="745" customWidth="1"/>
    <col min="9730" max="9730" width="13.28515625" style="745" customWidth="1"/>
    <col min="9731" max="9731" width="20.42578125" style="745" customWidth="1"/>
    <col min="9732" max="9734" width="11.7109375" style="745" customWidth="1"/>
    <col min="9735" max="9735" width="9.85546875" style="745" customWidth="1"/>
    <col min="9736" max="9736" width="2.5703125" style="745" bestFit="1" customWidth="1"/>
    <col min="9737" max="9737" width="9.140625" style="745"/>
    <col min="9738" max="9738" width="9" style="745" customWidth="1"/>
    <col min="9739" max="9979" width="9.140625" style="745"/>
    <col min="9980" max="9980" width="2.5703125" style="745" customWidth="1"/>
    <col min="9981" max="9981" width="5.28515625" style="745" customWidth="1"/>
    <col min="9982" max="9982" width="43.7109375" style="745" customWidth="1"/>
    <col min="9983" max="9983" width="6.28515625" style="745" customWidth="1"/>
    <col min="9984" max="9984" width="7.5703125" style="745" customWidth="1"/>
    <col min="9985" max="9985" width="9.5703125" style="745" customWidth="1"/>
    <col min="9986" max="9986" width="13.28515625" style="745" customWidth="1"/>
    <col min="9987" max="9987" width="20.42578125" style="745" customWidth="1"/>
    <col min="9988" max="9990" width="11.7109375" style="745" customWidth="1"/>
    <col min="9991" max="9991" width="9.85546875" style="745" customWidth="1"/>
    <col min="9992" max="9992" width="2.5703125" style="745" bestFit="1" customWidth="1"/>
    <col min="9993" max="9993" width="9.140625" style="745"/>
    <col min="9994" max="9994" width="9" style="745" customWidth="1"/>
    <col min="9995" max="10235" width="9.140625" style="745"/>
    <col min="10236" max="10236" width="2.5703125" style="745" customWidth="1"/>
    <col min="10237" max="10237" width="5.28515625" style="745" customWidth="1"/>
    <col min="10238" max="10238" width="43.7109375" style="745" customWidth="1"/>
    <col min="10239" max="10239" width="6.28515625" style="745" customWidth="1"/>
    <col min="10240" max="10240" width="7.5703125" style="745" customWidth="1"/>
    <col min="10241" max="10241" width="9.5703125" style="745" customWidth="1"/>
    <col min="10242" max="10242" width="13.28515625" style="745" customWidth="1"/>
    <col min="10243" max="10243" width="20.42578125" style="745" customWidth="1"/>
    <col min="10244" max="10246" width="11.7109375" style="745" customWidth="1"/>
    <col min="10247" max="10247" width="9.85546875" style="745" customWidth="1"/>
    <col min="10248" max="10248" width="2.5703125" style="745" bestFit="1" customWidth="1"/>
    <col min="10249" max="10249" width="9.140625" style="745"/>
    <col min="10250" max="10250" width="9" style="745" customWidth="1"/>
    <col min="10251" max="10491" width="9.140625" style="745"/>
    <col min="10492" max="10492" width="2.5703125" style="745" customWidth="1"/>
    <col min="10493" max="10493" width="5.28515625" style="745" customWidth="1"/>
    <col min="10494" max="10494" width="43.7109375" style="745" customWidth="1"/>
    <col min="10495" max="10495" width="6.28515625" style="745" customWidth="1"/>
    <col min="10496" max="10496" width="7.5703125" style="745" customWidth="1"/>
    <col min="10497" max="10497" width="9.5703125" style="745" customWidth="1"/>
    <col min="10498" max="10498" width="13.28515625" style="745" customWidth="1"/>
    <col min="10499" max="10499" width="20.42578125" style="745" customWidth="1"/>
    <col min="10500" max="10502" width="11.7109375" style="745" customWidth="1"/>
    <col min="10503" max="10503" width="9.85546875" style="745" customWidth="1"/>
    <col min="10504" max="10504" width="2.5703125" style="745" bestFit="1" customWidth="1"/>
    <col min="10505" max="10505" width="9.140625" style="745"/>
    <col min="10506" max="10506" width="9" style="745" customWidth="1"/>
    <col min="10507" max="10747" width="9.140625" style="745"/>
    <col min="10748" max="10748" width="2.5703125" style="745" customWidth="1"/>
    <col min="10749" max="10749" width="5.28515625" style="745" customWidth="1"/>
    <col min="10750" max="10750" width="43.7109375" style="745" customWidth="1"/>
    <col min="10751" max="10751" width="6.28515625" style="745" customWidth="1"/>
    <col min="10752" max="10752" width="7.5703125" style="745" customWidth="1"/>
    <col min="10753" max="10753" width="9.5703125" style="745" customWidth="1"/>
    <col min="10754" max="10754" width="13.28515625" style="745" customWidth="1"/>
    <col min="10755" max="10755" width="20.42578125" style="745" customWidth="1"/>
    <col min="10756" max="10758" width="11.7109375" style="745" customWidth="1"/>
    <col min="10759" max="10759" width="9.85546875" style="745" customWidth="1"/>
    <col min="10760" max="10760" width="2.5703125" style="745" bestFit="1" customWidth="1"/>
    <col min="10761" max="10761" width="9.140625" style="745"/>
    <col min="10762" max="10762" width="9" style="745" customWidth="1"/>
    <col min="10763" max="11003" width="9.140625" style="745"/>
    <col min="11004" max="11004" width="2.5703125" style="745" customWidth="1"/>
    <col min="11005" max="11005" width="5.28515625" style="745" customWidth="1"/>
    <col min="11006" max="11006" width="43.7109375" style="745" customWidth="1"/>
    <col min="11007" max="11007" width="6.28515625" style="745" customWidth="1"/>
    <col min="11008" max="11008" width="7.5703125" style="745" customWidth="1"/>
    <col min="11009" max="11009" width="9.5703125" style="745" customWidth="1"/>
    <col min="11010" max="11010" width="13.28515625" style="745" customWidth="1"/>
    <col min="11011" max="11011" width="20.42578125" style="745" customWidth="1"/>
    <col min="11012" max="11014" width="11.7109375" style="745" customWidth="1"/>
    <col min="11015" max="11015" width="9.85546875" style="745" customWidth="1"/>
    <col min="11016" max="11016" width="2.5703125" style="745" bestFit="1" customWidth="1"/>
    <col min="11017" max="11017" width="9.140625" style="745"/>
    <col min="11018" max="11018" width="9" style="745" customWidth="1"/>
    <col min="11019" max="11259" width="9.140625" style="745"/>
    <col min="11260" max="11260" width="2.5703125" style="745" customWidth="1"/>
    <col min="11261" max="11261" width="5.28515625" style="745" customWidth="1"/>
    <col min="11262" max="11262" width="43.7109375" style="745" customWidth="1"/>
    <col min="11263" max="11263" width="6.28515625" style="745" customWidth="1"/>
    <col min="11264" max="11264" width="7.5703125" style="745" customWidth="1"/>
    <col min="11265" max="11265" width="9.5703125" style="745" customWidth="1"/>
    <col min="11266" max="11266" width="13.28515625" style="745" customWidth="1"/>
    <col min="11267" max="11267" width="20.42578125" style="745" customWidth="1"/>
    <col min="11268" max="11270" width="11.7109375" style="745" customWidth="1"/>
    <col min="11271" max="11271" width="9.85546875" style="745" customWidth="1"/>
    <col min="11272" max="11272" width="2.5703125" style="745" bestFit="1" customWidth="1"/>
    <col min="11273" max="11273" width="9.140625" style="745"/>
    <col min="11274" max="11274" width="9" style="745" customWidth="1"/>
    <col min="11275" max="11515" width="9.140625" style="745"/>
    <col min="11516" max="11516" width="2.5703125" style="745" customWidth="1"/>
    <col min="11517" max="11517" width="5.28515625" style="745" customWidth="1"/>
    <col min="11518" max="11518" width="43.7109375" style="745" customWidth="1"/>
    <col min="11519" max="11519" width="6.28515625" style="745" customWidth="1"/>
    <col min="11520" max="11520" width="7.5703125" style="745" customWidth="1"/>
    <col min="11521" max="11521" width="9.5703125" style="745" customWidth="1"/>
    <col min="11522" max="11522" width="13.28515625" style="745" customWidth="1"/>
    <col min="11523" max="11523" width="20.42578125" style="745" customWidth="1"/>
    <col min="11524" max="11526" width="11.7109375" style="745" customWidth="1"/>
    <col min="11527" max="11527" width="9.85546875" style="745" customWidth="1"/>
    <col min="11528" max="11528" width="2.5703125" style="745" bestFit="1" customWidth="1"/>
    <col min="11529" max="11529" width="9.140625" style="745"/>
    <col min="11530" max="11530" width="9" style="745" customWidth="1"/>
    <col min="11531" max="11771" width="9.140625" style="745"/>
    <col min="11772" max="11772" width="2.5703125" style="745" customWidth="1"/>
    <col min="11773" max="11773" width="5.28515625" style="745" customWidth="1"/>
    <col min="11774" max="11774" width="43.7109375" style="745" customWidth="1"/>
    <col min="11775" max="11775" width="6.28515625" style="745" customWidth="1"/>
    <col min="11776" max="11776" width="7.5703125" style="745" customWidth="1"/>
    <col min="11777" max="11777" width="9.5703125" style="745" customWidth="1"/>
    <col min="11778" max="11778" width="13.28515625" style="745" customWidth="1"/>
    <col min="11779" max="11779" width="20.42578125" style="745" customWidth="1"/>
    <col min="11780" max="11782" width="11.7109375" style="745" customWidth="1"/>
    <col min="11783" max="11783" width="9.85546875" style="745" customWidth="1"/>
    <col min="11784" max="11784" width="2.5703125" style="745" bestFit="1" customWidth="1"/>
    <col min="11785" max="11785" width="9.140625" style="745"/>
    <col min="11786" max="11786" width="9" style="745" customWidth="1"/>
    <col min="11787" max="12027" width="9.140625" style="745"/>
    <col min="12028" max="12028" width="2.5703125" style="745" customWidth="1"/>
    <col min="12029" max="12029" width="5.28515625" style="745" customWidth="1"/>
    <col min="12030" max="12030" width="43.7109375" style="745" customWidth="1"/>
    <col min="12031" max="12031" width="6.28515625" style="745" customWidth="1"/>
    <col min="12032" max="12032" width="7.5703125" style="745" customWidth="1"/>
    <col min="12033" max="12033" width="9.5703125" style="745" customWidth="1"/>
    <col min="12034" max="12034" width="13.28515625" style="745" customWidth="1"/>
    <col min="12035" max="12035" width="20.42578125" style="745" customWidth="1"/>
    <col min="12036" max="12038" width="11.7109375" style="745" customWidth="1"/>
    <col min="12039" max="12039" width="9.85546875" style="745" customWidth="1"/>
    <col min="12040" max="12040" width="2.5703125" style="745" bestFit="1" customWidth="1"/>
    <col min="12041" max="12041" width="9.140625" style="745"/>
    <col min="12042" max="12042" width="9" style="745" customWidth="1"/>
    <col min="12043" max="12283" width="9.140625" style="745"/>
    <col min="12284" max="12284" width="2.5703125" style="745" customWidth="1"/>
    <col min="12285" max="12285" width="5.28515625" style="745" customWidth="1"/>
    <col min="12286" max="12286" width="43.7109375" style="745" customWidth="1"/>
    <col min="12287" max="12287" width="6.28515625" style="745" customWidth="1"/>
    <col min="12288" max="12288" width="7.5703125" style="745" customWidth="1"/>
    <col min="12289" max="12289" width="9.5703125" style="745" customWidth="1"/>
    <col min="12290" max="12290" width="13.28515625" style="745" customWidth="1"/>
    <col min="12291" max="12291" width="20.42578125" style="745" customWidth="1"/>
    <col min="12292" max="12294" width="11.7109375" style="745" customWidth="1"/>
    <col min="12295" max="12295" width="9.85546875" style="745" customWidth="1"/>
    <col min="12296" max="12296" width="2.5703125" style="745" bestFit="1" customWidth="1"/>
    <col min="12297" max="12297" width="9.140625" style="745"/>
    <col min="12298" max="12298" width="9" style="745" customWidth="1"/>
    <col min="12299" max="12539" width="9.140625" style="745"/>
    <col min="12540" max="12540" width="2.5703125" style="745" customWidth="1"/>
    <col min="12541" max="12541" width="5.28515625" style="745" customWidth="1"/>
    <col min="12542" max="12542" width="43.7109375" style="745" customWidth="1"/>
    <col min="12543" max="12543" width="6.28515625" style="745" customWidth="1"/>
    <col min="12544" max="12544" width="7.5703125" style="745" customWidth="1"/>
    <col min="12545" max="12545" width="9.5703125" style="745" customWidth="1"/>
    <col min="12546" max="12546" width="13.28515625" style="745" customWidth="1"/>
    <col min="12547" max="12547" width="20.42578125" style="745" customWidth="1"/>
    <col min="12548" max="12550" width="11.7109375" style="745" customWidth="1"/>
    <col min="12551" max="12551" width="9.85546875" style="745" customWidth="1"/>
    <col min="12552" max="12552" width="2.5703125" style="745" bestFit="1" customWidth="1"/>
    <col min="12553" max="12553" width="9.140625" style="745"/>
    <col min="12554" max="12554" width="9" style="745" customWidth="1"/>
    <col min="12555" max="12795" width="9.140625" style="745"/>
    <col min="12796" max="12796" width="2.5703125" style="745" customWidth="1"/>
    <col min="12797" max="12797" width="5.28515625" style="745" customWidth="1"/>
    <col min="12798" max="12798" width="43.7109375" style="745" customWidth="1"/>
    <col min="12799" max="12799" width="6.28515625" style="745" customWidth="1"/>
    <col min="12800" max="12800" width="7.5703125" style="745" customWidth="1"/>
    <col min="12801" max="12801" width="9.5703125" style="745" customWidth="1"/>
    <col min="12802" max="12802" width="13.28515625" style="745" customWidth="1"/>
    <col min="12803" max="12803" width="20.42578125" style="745" customWidth="1"/>
    <col min="12804" max="12806" width="11.7109375" style="745" customWidth="1"/>
    <col min="12807" max="12807" width="9.85546875" style="745" customWidth="1"/>
    <col min="12808" max="12808" width="2.5703125" style="745" bestFit="1" customWidth="1"/>
    <col min="12809" max="12809" width="9.140625" style="745"/>
    <col min="12810" max="12810" width="9" style="745" customWidth="1"/>
    <col min="12811" max="13051" width="9.140625" style="745"/>
    <col min="13052" max="13052" width="2.5703125" style="745" customWidth="1"/>
    <col min="13053" max="13053" width="5.28515625" style="745" customWidth="1"/>
    <col min="13054" max="13054" width="43.7109375" style="745" customWidth="1"/>
    <col min="13055" max="13055" width="6.28515625" style="745" customWidth="1"/>
    <col min="13056" max="13056" width="7.5703125" style="745" customWidth="1"/>
    <col min="13057" max="13057" width="9.5703125" style="745" customWidth="1"/>
    <col min="13058" max="13058" width="13.28515625" style="745" customWidth="1"/>
    <col min="13059" max="13059" width="20.42578125" style="745" customWidth="1"/>
    <col min="13060" max="13062" width="11.7109375" style="745" customWidth="1"/>
    <col min="13063" max="13063" width="9.85546875" style="745" customWidth="1"/>
    <col min="13064" max="13064" width="2.5703125" style="745" bestFit="1" customWidth="1"/>
    <col min="13065" max="13065" width="9.140625" style="745"/>
    <col min="13066" max="13066" width="9" style="745" customWidth="1"/>
    <col min="13067" max="13307" width="9.140625" style="745"/>
    <col min="13308" max="13308" width="2.5703125" style="745" customWidth="1"/>
    <col min="13309" max="13309" width="5.28515625" style="745" customWidth="1"/>
    <col min="13310" max="13310" width="43.7109375" style="745" customWidth="1"/>
    <col min="13311" max="13311" width="6.28515625" style="745" customWidth="1"/>
    <col min="13312" max="13312" width="7.5703125" style="745" customWidth="1"/>
    <col min="13313" max="13313" width="9.5703125" style="745" customWidth="1"/>
    <col min="13314" max="13314" width="13.28515625" style="745" customWidth="1"/>
    <col min="13315" max="13315" width="20.42578125" style="745" customWidth="1"/>
    <col min="13316" max="13318" width="11.7109375" style="745" customWidth="1"/>
    <col min="13319" max="13319" width="9.85546875" style="745" customWidth="1"/>
    <col min="13320" max="13320" width="2.5703125" style="745" bestFit="1" customWidth="1"/>
    <col min="13321" max="13321" width="9.140625" style="745"/>
    <col min="13322" max="13322" width="9" style="745" customWidth="1"/>
    <col min="13323" max="13563" width="9.140625" style="745"/>
    <col min="13564" max="13564" width="2.5703125" style="745" customWidth="1"/>
    <col min="13565" max="13565" width="5.28515625" style="745" customWidth="1"/>
    <col min="13566" max="13566" width="43.7109375" style="745" customWidth="1"/>
    <col min="13567" max="13567" width="6.28515625" style="745" customWidth="1"/>
    <col min="13568" max="13568" width="7.5703125" style="745" customWidth="1"/>
    <col min="13569" max="13569" width="9.5703125" style="745" customWidth="1"/>
    <col min="13570" max="13570" width="13.28515625" style="745" customWidth="1"/>
    <col min="13571" max="13571" width="20.42578125" style="745" customWidth="1"/>
    <col min="13572" max="13574" width="11.7109375" style="745" customWidth="1"/>
    <col min="13575" max="13575" width="9.85546875" style="745" customWidth="1"/>
    <col min="13576" max="13576" width="2.5703125" style="745" bestFit="1" customWidth="1"/>
    <col min="13577" max="13577" width="9.140625" style="745"/>
    <col min="13578" max="13578" width="9" style="745" customWidth="1"/>
    <col min="13579" max="13819" width="9.140625" style="745"/>
    <col min="13820" max="13820" width="2.5703125" style="745" customWidth="1"/>
    <col min="13821" max="13821" width="5.28515625" style="745" customWidth="1"/>
    <col min="13822" max="13822" width="43.7109375" style="745" customWidth="1"/>
    <col min="13823" max="13823" width="6.28515625" style="745" customWidth="1"/>
    <col min="13824" max="13824" width="7.5703125" style="745" customWidth="1"/>
    <col min="13825" max="13825" width="9.5703125" style="745" customWidth="1"/>
    <col min="13826" max="13826" width="13.28515625" style="745" customWidth="1"/>
    <col min="13827" max="13827" width="20.42578125" style="745" customWidth="1"/>
    <col min="13828" max="13830" width="11.7109375" style="745" customWidth="1"/>
    <col min="13831" max="13831" width="9.85546875" style="745" customWidth="1"/>
    <col min="13832" max="13832" width="2.5703125" style="745" bestFit="1" customWidth="1"/>
    <col min="13833" max="13833" width="9.140625" style="745"/>
    <col min="13834" max="13834" width="9" style="745" customWidth="1"/>
    <col min="13835" max="14075" width="9.140625" style="745"/>
    <col min="14076" max="14076" width="2.5703125" style="745" customWidth="1"/>
    <col min="14077" max="14077" width="5.28515625" style="745" customWidth="1"/>
    <col min="14078" max="14078" width="43.7109375" style="745" customWidth="1"/>
    <col min="14079" max="14079" width="6.28515625" style="745" customWidth="1"/>
    <col min="14080" max="14080" width="7.5703125" style="745" customWidth="1"/>
    <col min="14081" max="14081" width="9.5703125" style="745" customWidth="1"/>
    <col min="14082" max="14082" width="13.28515625" style="745" customWidth="1"/>
    <col min="14083" max="14083" width="20.42578125" style="745" customWidth="1"/>
    <col min="14084" max="14086" width="11.7109375" style="745" customWidth="1"/>
    <col min="14087" max="14087" width="9.85546875" style="745" customWidth="1"/>
    <col min="14088" max="14088" width="2.5703125" style="745" bestFit="1" customWidth="1"/>
    <col min="14089" max="14089" width="9.140625" style="745"/>
    <col min="14090" max="14090" width="9" style="745" customWidth="1"/>
    <col min="14091" max="14331" width="9.140625" style="745"/>
    <col min="14332" max="14332" width="2.5703125" style="745" customWidth="1"/>
    <col min="14333" max="14333" width="5.28515625" style="745" customWidth="1"/>
    <col min="14334" max="14334" width="43.7109375" style="745" customWidth="1"/>
    <col min="14335" max="14335" width="6.28515625" style="745" customWidth="1"/>
    <col min="14336" max="14336" width="7.5703125" style="745" customWidth="1"/>
    <col min="14337" max="14337" width="9.5703125" style="745" customWidth="1"/>
    <col min="14338" max="14338" width="13.28515625" style="745" customWidth="1"/>
    <col min="14339" max="14339" width="20.42578125" style="745" customWidth="1"/>
    <col min="14340" max="14342" width="11.7109375" style="745" customWidth="1"/>
    <col min="14343" max="14343" width="9.85546875" style="745" customWidth="1"/>
    <col min="14344" max="14344" width="2.5703125" style="745" bestFit="1" customWidth="1"/>
    <col min="14345" max="14345" width="9.140625" style="745"/>
    <col min="14346" max="14346" width="9" style="745" customWidth="1"/>
    <col min="14347" max="14587" width="9.140625" style="745"/>
    <col min="14588" max="14588" width="2.5703125" style="745" customWidth="1"/>
    <col min="14589" max="14589" width="5.28515625" style="745" customWidth="1"/>
    <col min="14590" max="14590" width="43.7109375" style="745" customWidth="1"/>
    <col min="14591" max="14591" width="6.28515625" style="745" customWidth="1"/>
    <col min="14592" max="14592" width="7.5703125" style="745" customWidth="1"/>
    <col min="14593" max="14593" width="9.5703125" style="745" customWidth="1"/>
    <col min="14594" max="14594" width="13.28515625" style="745" customWidth="1"/>
    <col min="14595" max="14595" width="20.42578125" style="745" customWidth="1"/>
    <col min="14596" max="14598" width="11.7109375" style="745" customWidth="1"/>
    <col min="14599" max="14599" width="9.85546875" style="745" customWidth="1"/>
    <col min="14600" max="14600" width="2.5703125" style="745" bestFit="1" customWidth="1"/>
    <col min="14601" max="14601" width="9.140625" style="745"/>
    <col min="14602" max="14602" width="9" style="745" customWidth="1"/>
    <col min="14603" max="14843" width="9.140625" style="745"/>
    <col min="14844" max="14844" width="2.5703125" style="745" customWidth="1"/>
    <col min="14845" max="14845" width="5.28515625" style="745" customWidth="1"/>
    <col min="14846" max="14846" width="43.7109375" style="745" customWidth="1"/>
    <col min="14847" max="14847" width="6.28515625" style="745" customWidth="1"/>
    <col min="14848" max="14848" width="7.5703125" style="745" customWidth="1"/>
    <col min="14849" max="14849" width="9.5703125" style="745" customWidth="1"/>
    <col min="14850" max="14850" width="13.28515625" style="745" customWidth="1"/>
    <col min="14851" max="14851" width="20.42578125" style="745" customWidth="1"/>
    <col min="14852" max="14854" width="11.7109375" style="745" customWidth="1"/>
    <col min="14855" max="14855" width="9.85546875" style="745" customWidth="1"/>
    <col min="14856" max="14856" width="2.5703125" style="745" bestFit="1" customWidth="1"/>
    <col min="14857" max="14857" width="9.140625" style="745"/>
    <col min="14858" max="14858" width="9" style="745" customWidth="1"/>
    <col min="14859" max="15099" width="9.140625" style="745"/>
    <col min="15100" max="15100" width="2.5703125" style="745" customWidth="1"/>
    <col min="15101" max="15101" width="5.28515625" style="745" customWidth="1"/>
    <col min="15102" max="15102" width="43.7109375" style="745" customWidth="1"/>
    <col min="15103" max="15103" width="6.28515625" style="745" customWidth="1"/>
    <col min="15104" max="15104" width="7.5703125" style="745" customWidth="1"/>
    <col min="15105" max="15105" width="9.5703125" style="745" customWidth="1"/>
    <col min="15106" max="15106" width="13.28515625" style="745" customWidth="1"/>
    <col min="15107" max="15107" width="20.42578125" style="745" customWidth="1"/>
    <col min="15108" max="15110" width="11.7109375" style="745" customWidth="1"/>
    <col min="15111" max="15111" width="9.85546875" style="745" customWidth="1"/>
    <col min="15112" max="15112" width="2.5703125" style="745" bestFit="1" customWidth="1"/>
    <col min="15113" max="15113" width="9.140625" style="745"/>
    <col min="15114" max="15114" width="9" style="745" customWidth="1"/>
    <col min="15115" max="15355" width="9.140625" style="745"/>
    <col min="15356" max="15356" width="2.5703125" style="745" customWidth="1"/>
    <col min="15357" max="15357" width="5.28515625" style="745" customWidth="1"/>
    <col min="15358" max="15358" width="43.7109375" style="745" customWidth="1"/>
    <col min="15359" max="15359" width="6.28515625" style="745" customWidth="1"/>
    <col min="15360" max="15360" width="7.5703125" style="745" customWidth="1"/>
    <col min="15361" max="15361" width="9.5703125" style="745" customWidth="1"/>
    <col min="15362" max="15362" width="13.28515625" style="745" customWidth="1"/>
    <col min="15363" max="15363" width="20.42578125" style="745" customWidth="1"/>
    <col min="15364" max="15366" width="11.7109375" style="745" customWidth="1"/>
    <col min="15367" max="15367" width="9.85546875" style="745" customWidth="1"/>
    <col min="15368" max="15368" width="2.5703125" style="745" bestFit="1" customWidth="1"/>
    <col min="15369" max="15369" width="9.140625" style="745"/>
    <col min="15370" max="15370" width="9" style="745" customWidth="1"/>
    <col min="15371" max="15611" width="9.140625" style="745"/>
    <col min="15612" max="15612" width="2.5703125" style="745" customWidth="1"/>
    <col min="15613" max="15613" width="5.28515625" style="745" customWidth="1"/>
    <col min="15614" max="15614" width="43.7109375" style="745" customWidth="1"/>
    <col min="15615" max="15615" width="6.28515625" style="745" customWidth="1"/>
    <col min="15616" max="15616" width="7.5703125" style="745" customWidth="1"/>
    <col min="15617" max="15617" width="9.5703125" style="745" customWidth="1"/>
    <col min="15618" max="15618" width="13.28515625" style="745" customWidth="1"/>
    <col min="15619" max="15619" width="20.42578125" style="745" customWidth="1"/>
    <col min="15620" max="15622" width="11.7109375" style="745" customWidth="1"/>
    <col min="15623" max="15623" width="9.85546875" style="745" customWidth="1"/>
    <col min="15624" max="15624" width="2.5703125" style="745" bestFit="1" customWidth="1"/>
    <col min="15625" max="15625" width="9.140625" style="745"/>
    <col min="15626" max="15626" width="9" style="745" customWidth="1"/>
    <col min="15627" max="15867" width="9.140625" style="745"/>
    <col min="15868" max="15868" width="2.5703125" style="745" customWidth="1"/>
    <col min="15869" max="15869" width="5.28515625" style="745" customWidth="1"/>
    <col min="15870" max="15870" width="43.7109375" style="745" customWidth="1"/>
    <col min="15871" max="15871" width="6.28515625" style="745" customWidth="1"/>
    <col min="15872" max="15872" width="7.5703125" style="745" customWidth="1"/>
    <col min="15873" max="15873" width="9.5703125" style="745" customWidth="1"/>
    <col min="15874" max="15874" width="13.28515625" style="745" customWidth="1"/>
    <col min="15875" max="15875" width="20.42578125" style="745" customWidth="1"/>
    <col min="15876" max="15878" width="11.7109375" style="745" customWidth="1"/>
    <col min="15879" max="15879" width="9.85546875" style="745" customWidth="1"/>
    <col min="15880" max="15880" width="2.5703125" style="745" bestFit="1" customWidth="1"/>
    <col min="15881" max="15881" width="9.140625" style="745"/>
    <col min="15882" max="15882" width="9" style="745" customWidth="1"/>
    <col min="15883" max="16123" width="9.140625" style="745"/>
    <col min="16124" max="16124" width="2.5703125" style="745" customWidth="1"/>
    <col min="16125" max="16125" width="5.28515625" style="745" customWidth="1"/>
    <col min="16126" max="16126" width="43.7109375" style="745" customWidth="1"/>
    <col min="16127" max="16127" width="6.28515625" style="745" customWidth="1"/>
    <col min="16128" max="16128" width="7.5703125" style="745" customWidth="1"/>
    <col min="16129" max="16129" width="9.5703125" style="745" customWidth="1"/>
    <col min="16130" max="16130" width="13.28515625" style="745" customWidth="1"/>
    <col min="16131" max="16131" width="20.42578125" style="745" customWidth="1"/>
    <col min="16132" max="16134" width="11.7109375" style="745" customWidth="1"/>
    <col min="16135" max="16135" width="9.85546875" style="745" customWidth="1"/>
    <col min="16136" max="16136" width="2.5703125" style="745" bestFit="1" customWidth="1"/>
    <col min="16137" max="16137" width="9.140625" style="745"/>
    <col min="16138" max="16138" width="9" style="745" customWidth="1"/>
    <col min="16139" max="16384" width="9.140625" style="745"/>
  </cols>
  <sheetData>
    <row r="1" spans="1:10" s="1006" customFormat="1" ht="18">
      <c r="A1" s="1002"/>
      <c r="B1" s="1003"/>
      <c r="C1" s="1002"/>
      <c r="D1" s="1004"/>
      <c r="E1" s="1004"/>
      <c r="F1" s="1004"/>
      <c r="G1" s="1004"/>
    </row>
    <row r="2" spans="1:10" s="1006" customFormat="1" ht="18">
      <c r="A2" s="1002" t="s">
        <v>3334</v>
      </c>
      <c r="B2" s="1003"/>
      <c r="C2" s="1002" t="s">
        <v>3335</v>
      </c>
      <c r="D2" s="1004"/>
      <c r="E2" s="1004"/>
      <c r="F2" s="1004"/>
      <c r="G2" s="1004"/>
    </row>
    <row r="3" spans="1:10" ht="14.25" customHeight="1">
      <c r="A3" s="737" t="s">
        <v>107</v>
      </c>
      <c r="B3" s="737"/>
      <c r="C3" s="1052" t="s">
        <v>1208</v>
      </c>
    </row>
    <row r="4" spans="1:10" ht="14.25" customHeight="1">
      <c r="A4" s="737"/>
      <c r="B4" s="737"/>
      <c r="C4" s="1052"/>
    </row>
    <row r="5" spans="1:10" ht="240.75" customHeight="1">
      <c r="A5" s="737"/>
      <c r="B5" s="737"/>
      <c r="C5" s="1053" t="s">
        <v>3829</v>
      </c>
      <c r="D5" s="861"/>
      <c r="E5" s="861"/>
      <c r="F5" s="861"/>
      <c r="G5" s="861"/>
    </row>
    <row r="6" spans="1:10" ht="125.25" customHeight="1">
      <c r="A6" s="737"/>
      <c r="B6" s="737"/>
      <c r="C6" s="444" t="s">
        <v>3827</v>
      </c>
      <c r="D6" s="861"/>
      <c r="E6" s="861"/>
      <c r="F6" s="861"/>
      <c r="G6" s="861"/>
    </row>
    <row r="7" spans="1:10">
      <c r="A7" s="737"/>
      <c r="B7" s="737"/>
      <c r="C7" s="1053"/>
      <c r="D7" s="861"/>
      <c r="E7" s="861"/>
      <c r="F7" s="861"/>
      <c r="G7" s="861"/>
    </row>
    <row r="8" spans="1:10" s="871" customFormat="1">
      <c r="A8" s="407" t="s">
        <v>29</v>
      </c>
      <c r="B8" s="407"/>
      <c r="C8" s="408" t="s">
        <v>30</v>
      </c>
      <c r="D8" s="407" t="s">
        <v>31</v>
      </c>
      <c r="E8" s="409" t="s">
        <v>183</v>
      </c>
      <c r="F8" s="409" t="s">
        <v>184</v>
      </c>
      <c r="G8" s="409" t="s">
        <v>185</v>
      </c>
      <c r="I8" s="1061"/>
      <c r="J8" s="1061"/>
    </row>
    <row r="10" spans="1:10" ht="16.5" thickBot="1">
      <c r="A10" s="232"/>
      <c r="B10" s="233" t="s">
        <v>105</v>
      </c>
      <c r="C10" s="234" t="s">
        <v>983</v>
      </c>
      <c r="D10" s="751"/>
      <c r="E10" s="752"/>
      <c r="F10" s="751"/>
      <c r="G10" s="751"/>
    </row>
    <row r="11" spans="1:10">
      <c r="A11" s="1030"/>
      <c r="B11" s="773"/>
      <c r="C11" s="870"/>
      <c r="E11" s="1054"/>
    </row>
    <row r="12" spans="1:10" ht="78.75">
      <c r="A12" s="1030"/>
      <c r="B12" s="773"/>
      <c r="C12" s="1013" t="s">
        <v>1209</v>
      </c>
      <c r="E12" s="1054"/>
    </row>
    <row r="13" spans="1:10">
      <c r="A13" s="1030"/>
      <c r="B13" s="773"/>
      <c r="C13" s="870"/>
      <c r="E13" s="1054"/>
    </row>
    <row r="14" spans="1:10" s="737" customFormat="1" ht="180">
      <c r="A14" s="758" t="s">
        <v>105</v>
      </c>
      <c r="B14" s="749">
        <f>1</f>
        <v>1</v>
      </c>
      <c r="C14" s="901" t="s">
        <v>3362</v>
      </c>
      <c r="D14" s="746" t="s">
        <v>186</v>
      </c>
      <c r="E14" s="747">
        <v>180</v>
      </c>
      <c r="F14" s="748"/>
      <c r="G14" s="748">
        <f>E14*F14</f>
        <v>0</v>
      </c>
      <c r="H14" s="851"/>
      <c r="I14" s="852"/>
      <c r="J14" s="853"/>
    </row>
    <row r="15" spans="1:10" s="737" customFormat="1">
      <c r="A15" s="758"/>
      <c r="B15" s="749"/>
      <c r="C15" s="585"/>
      <c r="D15" s="746"/>
      <c r="E15" s="747"/>
      <c r="F15" s="748"/>
      <c r="G15" s="748"/>
      <c r="H15" s="851"/>
      <c r="I15" s="852"/>
      <c r="J15" s="857"/>
    </row>
    <row r="16" spans="1:10" s="737" customFormat="1" ht="60">
      <c r="A16" s="758" t="str">
        <f>$B$10</f>
        <v>I.</v>
      </c>
      <c r="B16" s="749">
        <f>COUNT($A$11:B15)+1</f>
        <v>2</v>
      </c>
      <c r="C16" s="585" t="s">
        <v>3363</v>
      </c>
      <c r="D16" s="746" t="s">
        <v>188</v>
      </c>
      <c r="E16" s="747">
        <v>1</v>
      </c>
      <c r="F16" s="748"/>
      <c r="G16" s="748">
        <f>E16*F16</f>
        <v>0</v>
      </c>
      <c r="H16" s="851"/>
      <c r="I16" s="852"/>
      <c r="J16" s="853"/>
    </row>
    <row r="17" spans="1:10" s="737" customFormat="1">
      <c r="A17" s="758"/>
      <c r="B17" s="749"/>
      <c r="C17" s="585"/>
      <c r="D17" s="746"/>
      <c r="E17" s="747"/>
      <c r="F17" s="748"/>
      <c r="G17" s="748"/>
      <c r="H17" s="851"/>
      <c r="I17" s="852"/>
      <c r="J17" s="857"/>
    </row>
    <row r="18" spans="1:10" s="737" customFormat="1" ht="48">
      <c r="A18" s="758" t="str">
        <f>$B$10</f>
        <v>I.</v>
      </c>
      <c r="B18" s="749">
        <f>COUNT($A$11:B16)+1</f>
        <v>3</v>
      </c>
      <c r="C18" s="585" t="s">
        <v>3367</v>
      </c>
      <c r="D18" s="746" t="s">
        <v>188</v>
      </c>
      <c r="E18" s="747">
        <v>1</v>
      </c>
      <c r="F18" s="748"/>
      <c r="G18" s="748">
        <f>E18*F18</f>
        <v>0</v>
      </c>
      <c r="H18" s="851"/>
      <c r="I18" s="852"/>
      <c r="J18" s="853"/>
    </row>
    <row r="19" spans="1:10" s="737" customFormat="1">
      <c r="A19" s="758"/>
      <c r="B19" s="749"/>
      <c r="C19" s="585"/>
      <c r="D19" s="867"/>
      <c r="E19" s="1062"/>
      <c r="F19" s="748"/>
      <c r="G19" s="748"/>
      <c r="H19" s="851"/>
      <c r="I19" s="852"/>
      <c r="J19" s="853"/>
    </row>
    <row r="20" spans="1:10" s="737" customFormat="1" ht="60">
      <c r="A20" s="758" t="str">
        <f>$B$10</f>
        <v>I.</v>
      </c>
      <c r="B20" s="749">
        <f>COUNT($A$11:B18)+1</f>
        <v>4</v>
      </c>
      <c r="C20" s="585" t="s">
        <v>3366</v>
      </c>
      <c r="D20" s="746" t="s">
        <v>188</v>
      </c>
      <c r="E20" s="747">
        <v>1</v>
      </c>
      <c r="F20" s="748"/>
      <c r="G20" s="748">
        <f>E20*F20</f>
        <v>0</v>
      </c>
      <c r="H20" s="851"/>
      <c r="I20" s="852"/>
      <c r="J20" s="853"/>
    </row>
    <row r="21" spans="1:10" s="737" customFormat="1">
      <c r="A21" s="758"/>
      <c r="B21" s="749"/>
      <c r="C21" s="585"/>
      <c r="D21" s="867"/>
      <c r="E21" s="1062"/>
      <c r="F21" s="748"/>
      <c r="G21" s="748"/>
      <c r="H21" s="851"/>
      <c r="I21" s="852"/>
      <c r="J21" s="853"/>
    </row>
    <row r="22" spans="1:10" s="737" customFormat="1" ht="36">
      <c r="A22" s="758" t="str">
        <f>$B$10</f>
        <v>I.</v>
      </c>
      <c r="B22" s="749">
        <f>COUNT($A$11:B20)+1</f>
        <v>5</v>
      </c>
      <c r="C22" s="585" t="s">
        <v>3364</v>
      </c>
      <c r="D22" s="746" t="s">
        <v>188</v>
      </c>
      <c r="E22" s="747">
        <v>96</v>
      </c>
      <c r="F22" s="748"/>
      <c r="G22" s="748">
        <f>E22*F22</f>
        <v>0</v>
      </c>
      <c r="H22" s="851"/>
      <c r="I22" s="852"/>
      <c r="J22" s="853"/>
    </row>
    <row r="23" spans="1:10" s="737" customFormat="1">
      <c r="A23" s="758"/>
      <c r="B23" s="749"/>
      <c r="C23" s="585"/>
      <c r="D23" s="867"/>
      <c r="E23" s="1062"/>
      <c r="F23" s="748"/>
      <c r="G23" s="748"/>
      <c r="H23" s="851"/>
      <c r="I23" s="852"/>
      <c r="J23" s="853"/>
    </row>
    <row r="24" spans="1:10" s="737" customFormat="1">
      <c r="A24" s="758" t="str">
        <f>$B$10</f>
        <v>I.</v>
      </c>
      <c r="B24" s="749">
        <f>COUNT($A$11:B22)+1</f>
        <v>6</v>
      </c>
      <c r="C24" s="585" t="s">
        <v>1210</v>
      </c>
      <c r="D24" s="746" t="s">
        <v>188</v>
      </c>
      <c r="E24" s="747">
        <v>96</v>
      </c>
      <c r="F24" s="748"/>
      <c r="G24" s="748">
        <f>E24*F24</f>
        <v>0</v>
      </c>
      <c r="H24" s="851"/>
      <c r="I24" s="852"/>
      <c r="J24" s="853"/>
    </row>
    <row r="25" spans="1:10" s="737" customFormat="1">
      <c r="A25" s="758"/>
      <c r="B25" s="749"/>
      <c r="C25" s="585"/>
      <c r="D25" s="746"/>
      <c r="E25" s="747"/>
      <c r="F25" s="748"/>
      <c r="G25" s="748"/>
      <c r="H25" s="851"/>
      <c r="I25" s="852"/>
      <c r="J25" s="853"/>
    </row>
    <row r="26" spans="1:10" s="737" customFormat="1">
      <c r="A26" s="758" t="str">
        <f>$B$10</f>
        <v>I.</v>
      </c>
      <c r="B26" s="749">
        <f>COUNT($A$11:B24)+1</f>
        <v>7</v>
      </c>
      <c r="C26" s="901" t="s">
        <v>3365</v>
      </c>
      <c r="D26" s="746" t="s">
        <v>188</v>
      </c>
      <c r="E26" s="747">
        <v>6</v>
      </c>
      <c r="F26" s="748"/>
      <c r="G26" s="748">
        <f>E26*F26</f>
        <v>0</v>
      </c>
      <c r="H26" s="851"/>
      <c r="I26" s="852"/>
      <c r="J26" s="853"/>
    </row>
    <row r="27" spans="1:10" s="737" customFormat="1">
      <c r="A27" s="758"/>
      <c r="B27" s="749"/>
      <c r="C27" s="585"/>
      <c r="D27" s="746"/>
      <c r="E27" s="747"/>
      <c r="F27" s="748"/>
      <c r="G27" s="748"/>
      <c r="H27" s="851"/>
      <c r="I27" s="852"/>
      <c r="J27" s="853"/>
    </row>
    <row r="28" spans="1:10" s="737" customFormat="1" ht="240">
      <c r="A28" s="758" t="str">
        <f>$B$10</f>
        <v>I.</v>
      </c>
      <c r="B28" s="749">
        <f>COUNT($A$11:B27)+1</f>
        <v>8</v>
      </c>
      <c r="C28" s="585" t="s">
        <v>3368</v>
      </c>
      <c r="D28" s="746" t="s">
        <v>186</v>
      </c>
      <c r="E28" s="747">
        <v>1080</v>
      </c>
      <c r="F28" s="748"/>
      <c r="G28" s="748">
        <f>E28*F28</f>
        <v>0</v>
      </c>
      <c r="H28" s="851"/>
      <c r="I28" s="852"/>
      <c r="J28" s="853"/>
    </row>
    <row r="29" spans="1:10" s="737" customFormat="1">
      <c r="A29" s="758"/>
      <c r="B29" s="749"/>
      <c r="C29" s="585"/>
      <c r="D29" s="746"/>
      <c r="E29" s="747"/>
      <c r="F29" s="748"/>
      <c r="G29" s="748"/>
      <c r="H29" s="851"/>
      <c r="I29" s="852"/>
      <c r="J29" s="853"/>
    </row>
    <row r="30" spans="1:10" s="737" customFormat="1" ht="48">
      <c r="A30" s="758" t="str">
        <f>$B$10</f>
        <v>I.</v>
      </c>
      <c r="B30" s="749">
        <f>COUNT($A$11:B29)+1</f>
        <v>9</v>
      </c>
      <c r="C30" s="585" t="s">
        <v>3369</v>
      </c>
      <c r="D30" s="746" t="s">
        <v>125</v>
      </c>
      <c r="E30" s="747">
        <v>1</v>
      </c>
      <c r="F30" s="748"/>
      <c r="G30" s="748">
        <f>E30*F30</f>
        <v>0</v>
      </c>
      <c r="H30" s="851"/>
      <c r="I30" s="852"/>
      <c r="J30" s="853"/>
    </row>
    <row r="31" spans="1:10" s="737" customFormat="1" ht="60">
      <c r="A31" s="758"/>
      <c r="B31" s="749"/>
      <c r="C31" s="585" t="s">
        <v>1211</v>
      </c>
      <c r="D31" s="746" t="s">
        <v>188</v>
      </c>
      <c r="E31" s="747">
        <v>1</v>
      </c>
      <c r="F31" s="748"/>
      <c r="G31" s="748"/>
      <c r="H31" s="851"/>
      <c r="I31" s="852"/>
      <c r="J31" s="853"/>
    </row>
    <row r="32" spans="1:10" s="737" customFormat="1" ht="168">
      <c r="A32" s="758"/>
      <c r="B32" s="749"/>
      <c r="C32" s="585" t="s">
        <v>3370</v>
      </c>
      <c r="D32" s="746" t="s">
        <v>188</v>
      </c>
      <c r="E32" s="747">
        <v>12</v>
      </c>
      <c r="F32" s="748"/>
      <c r="G32" s="748"/>
      <c r="H32" s="851"/>
      <c r="I32" s="852"/>
      <c r="J32" s="853"/>
    </row>
    <row r="33" spans="1:10" s="737" customFormat="1">
      <c r="A33" s="758"/>
      <c r="B33" s="749"/>
      <c r="C33" s="585"/>
      <c r="D33" s="746"/>
      <c r="E33" s="747"/>
      <c r="F33" s="748"/>
      <c r="G33" s="748"/>
      <c r="H33" s="851"/>
      <c r="I33" s="852"/>
      <c r="J33" s="853"/>
    </row>
    <row r="34" spans="1:10" s="737" customFormat="1" ht="36">
      <c r="A34" s="758" t="str">
        <f>$B$10</f>
        <v>I.</v>
      </c>
      <c r="B34" s="749">
        <f>COUNT($A$11:B32)+1</f>
        <v>10</v>
      </c>
      <c r="C34" s="585" t="s">
        <v>3374</v>
      </c>
      <c r="D34" s="746" t="s">
        <v>125</v>
      </c>
      <c r="E34" s="747">
        <v>1</v>
      </c>
      <c r="F34" s="748"/>
      <c r="G34" s="748">
        <f>E34*F34</f>
        <v>0</v>
      </c>
      <c r="H34" s="851"/>
      <c r="I34" s="852"/>
      <c r="J34" s="853"/>
    </row>
    <row r="35" spans="1:10" s="737" customFormat="1" ht="58.5" customHeight="1">
      <c r="A35" s="758"/>
      <c r="B35" s="749"/>
      <c r="C35" s="585" t="s">
        <v>3311</v>
      </c>
      <c r="D35" s="746" t="s">
        <v>188</v>
      </c>
      <c r="E35" s="747">
        <v>1</v>
      </c>
      <c r="F35" s="748"/>
      <c r="G35" s="748"/>
      <c r="H35" s="851"/>
      <c r="I35" s="852"/>
      <c r="J35" s="853"/>
    </row>
    <row r="36" spans="1:10" s="737" customFormat="1" ht="156">
      <c r="A36" s="758"/>
      <c r="B36" s="749"/>
      <c r="C36" s="585" t="s">
        <v>3379</v>
      </c>
      <c r="D36" s="746" t="s">
        <v>188</v>
      </c>
      <c r="E36" s="747">
        <v>12</v>
      </c>
      <c r="F36" s="748"/>
      <c r="G36" s="748"/>
      <c r="H36" s="851"/>
      <c r="I36" s="852"/>
      <c r="J36" s="853"/>
    </row>
    <row r="37" spans="1:10" s="737" customFormat="1">
      <c r="A37" s="758"/>
      <c r="B37" s="749"/>
      <c r="C37" s="585"/>
      <c r="D37" s="746"/>
      <c r="E37" s="747"/>
      <c r="F37" s="748"/>
      <c r="G37" s="748"/>
      <c r="H37" s="851"/>
      <c r="I37" s="852"/>
      <c r="J37" s="853"/>
    </row>
    <row r="38" spans="1:10" s="737" customFormat="1" ht="24">
      <c r="A38" s="758" t="str">
        <f>$B$10</f>
        <v>I.</v>
      </c>
      <c r="B38" s="749">
        <f>COUNT($A$11:B34)+1</f>
        <v>11</v>
      </c>
      <c r="C38" s="585" t="s">
        <v>3372</v>
      </c>
      <c r="D38" s="746" t="s">
        <v>188</v>
      </c>
      <c r="E38" s="747">
        <v>6</v>
      </c>
      <c r="F38" s="748"/>
      <c r="G38" s="748">
        <f>E38*F38</f>
        <v>0</v>
      </c>
      <c r="H38" s="851"/>
      <c r="I38" s="852"/>
      <c r="J38" s="853"/>
    </row>
    <row r="39" spans="1:10" s="737" customFormat="1">
      <c r="A39" s="758"/>
      <c r="B39" s="749"/>
      <c r="C39" s="585"/>
      <c r="D39" s="746"/>
      <c r="E39" s="747"/>
      <c r="F39" s="748"/>
      <c r="G39" s="748"/>
      <c r="H39" s="851"/>
      <c r="I39" s="852"/>
      <c r="J39" s="853"/>
    </row>
    <row r="40" spans="1:10" s="737" customFormat="1">
      <c r="A40" s="758" t="str">
        <f>$B$10</f>
        <v>I.</v>
      </c>
      <c r="B40" s="749">
        <f>COUNT($A$11:B38)+1</f>
        <v>12</v>
      </c>
      <c r="C40" s="585" t="s">
        <v>3373</v>
      </c>
      <c r="D40" s="746" t="s">
        <v>188</v>
      </c>
      <c r="E40" s="747">
        <v>4</v>
      </c>
      <c r="F40" s="748"/>
      <c r="G40" s="748">
        <f>E40*F40</f>
        <v>0</v>
      </c>
      <c r="H40" s="851"/>
      <c r="I40" s="852"/>
      <c r="J40" s="853"/>
    </row>
    <row r="41" spans="1:10" s="737" customFormat="1">
      <c r="A41" s="758"/>
      <c r="B41" s="749"/>
      <c r="C41" s="165"/>
      <c r="D41" s="746"/>
      <c r="E41" s="747"/>
      <c r="F41" s="748"/>
      <c r="G41" s="748"/>
      <c r="H41" s="851"/>
      <c r="I41" s="852"/>
      <c r="J41" s="853"/>
    </row>
    <row r="42" spans="1:10" s="737" customFormat="1" ht="36">
      <c r="A42" s="758" t="str">
        <f>$B$10</f>
        <v>I.</v>
      </c>
      <c r="B42" s="749">
        <f>COUNT($A$11:B40)+1</f>
        <v>13</v>
      </c>
      <c r="C42" s="585" t="s">
        <v>1213</v>
      </c>
      <c r="D42" s="746" t="s">
        <v>188</v>
      </c>
      <c r="E42" s="747">
        <v>24</v>
      </c>
      <c r="F42" s="748"/>
      <c r="G42" s="748">
        <f>E42*F42</f>
        <v>0</v>
      </c>
      <c r="H42" s="851"/>
      <c r="I42" s="852"/>
      <c r="J42" s="853"/>
    </row>
    <row r="43" spans="1:10" s="737" customFormat="1">
      <c r="A43" s="758"/>
      <c r="B43" s="749"/>
      <c r="C43" s="585"/>
      <c r="D43" s="746"/>
      <c r="E43" s="747"/>
      <c r="F43" s="748"/>
      <c r="G43" s="748"/>
      <c r="H43" s="851"/>
      <c r="I43" s="852"/>
      <c r="J43" s="853"/>
    </row>
    <row r="44" spans="1:10" s="737" customFormat="1" ht="36">
      <c r="A44" s="758" t="str">
        <f>$B$10</f>
        <v>I.</v>
      </c>
      <c r="B44" s="749">
        <f>COUNT($A$11:B43)+1</f>
        <v>14</v>
      </c>
      <c r="C44" s="585" t="s">
        <v>1214</v>
      </c>
      <c r="D44" s="746" t="s">
        <v>188</v>
      </c>
      <c r="E44" s="747">
        <v>12</v>
      </c>
      <c r="F44" s="748"/>
      <c r="G44" s="748">
        <f>E44*F44</f>
        <v>0</v>
      </c>
      <c r="H44" s="851"/>
      <c r="I44" s="852"/>
      <c r="J44" s="853"/>
    </row>
    <row r="45" spans="1:10" s="737" customFormat="1">
      <c r="A45" s="758"/>
      <c r="B45" s="749"/>
      <c r="C45" s="585"/>
      <c r="D45" s="746"/>
      <c r="E45" s="747"/>
      <c r="F45" s="748"/>
      <c r="G45" s="748"/>
      <c r="H45" s="851"/>
      <c r="I45" s="852"/>
      <c r="J45" s="853"/>
    </row>
    <row r="46" spans="1:10" s="737" customFormat="1" ht="348">
      <c r="A46" s="758" t="str">
        <f>$B$10</f>
        <v>I.</v>
      </c>
      <c r="B46" s="749">
        <f>COUNT($A$11:B45)+1</f>
        <v>15</v>
      </c>
      <c r="C46" s="585" t="s">
        <v>3375</v>
      </c>
      <c r="D46" s="746" t="s">
        <v>125</v>
      </c>
      <c r="E46" s="747">
        <v>1</v>
      </c>
      <c r="F46" s="748"/>
      <c r="G46" s="748">
        <f>E46*F46</f>
        <v>0</v>
      </c>
      <c r="H46" s="851"/>
      <c r="I46" s="852"/>
      <c r="J46" s="853"/>
    </row>
    <row r="47" spans="1:10" s="737" customFormat="1" ht="126.75" customHeight="1">
      <c r="A47" s="758"/>
      <c r="B47" s="749"/>
      <c r="C47" s="585" t="s">
        <v>1215</v>
      </c>
      <c r="D47" s="746"/>
      <c r="E47" s="747"/>
      <c r="F47" s="748"/>
      <c r="G47" s="748"/>
      <c r="H47" s="851"/>
      <c r="I47" s="852"/>
      <c r="J47" s="853"/>
    </row>
    <row r="48" spans="1:10" s="737" customFormat="1">
      <c r="A48" s="758"/>
      <c r="B48" s="749"/>
      <c r="C48" s="585"/>
      <c r="D48" s="746"/>
      <c r="E48" s="747"/>
      <c r="F48" s="748"/>
      <c r="G48" s="748"/>
      <c r="H48" s="851"/>
      <c r="I48" s="852"/>
      <c r="J48" s="853"/>
    </row>
    <row r="49" spans="1:10" s="737" customFormat="1" ht="312">
      <c r="A49" s="758" t="str">
        <f>$B$10</f>
        <v>I.</v>
      </c>
      <c r="B49" s="749">
        <f>COUNT($A$11:B48)+1</f>
        <v>16</v>
      </c>
      <c r="C49" s="585" t="s">
        <v>3376</v>
      </c>
      <c r="D49" s="746" t="s">
        <v>125</v>
      </c>
      <c r="E49" s="747">
        <v>1</v>
      </c>
      <c r="F49" s="748"/>
      <c r="G49" s="748">
        <f>E49*F49</f>
        <v>0</v>
      </c>
      <c r="H49" s="851"/>
      <c r="I49" s="852"/>
      <c r="J49" s="853"/>
    </row>
    <row r="50" spans="1:10" s="737" customFormat="1" ht="114" customHeight="1">
      <c r="A50" s="758"/>
      <c r="B50" s="749"/>
      <c r="C50" s="585" t="s">
        <v>1216</v>
      </c>
      <c r="D50" s="746"/>
      <c r="E50" s="747"/>
      <c r="F50" s="748"/>
      <c r="G50" s="748"/>
      <c r="H50" s="851"/>
      <c r="I50" s="852"/>
      <c r="J50" s="853"/>
    </row>
    <row r="51" spans="1:10" s="737" customFormat="1">
      <c r="A51" s="758"/>
      <c r="B51" s="749"/>
      <c r="C51" s="585"/>
      <c r="D51" s="746"/>
      <c r="E51" s="747"/>
      <c r="F51" s="748"/>
      <c r="G51" s="748"/>
      <c r="H51" s="851"/>
      <c r="I51" s="852"/>
      <c r="J51" s="853"/>
    </row>
    <row r="52" spans="1:10" s="737" customFormat="1" ht="240">
      <c r="A52" s="758" t="str">
        <f>$B$10</f>
        <v>I.</v>
      </c>
      <c r="B52" s="749">
        <f>COUNT($A$11:B49)+1</f>
        <v>17</v>
      </c>
      <c r="C52" s="585" t="s">
        <v>3377</v>
      </c>
      <c r="D52" s="746" t="s">
        <v>186</v>
      </c>
      <c r="E52" s="747">
        <v>24000</v>
      </c>
      <c r="F52" s="748"/>
      <c r="G52" s="748">
        <f>E52*F52</f>
        <v>0</v>
      </c>
      <c r="H52" s="851"/>
      <c r="I52" s="852"/>
      <c r="J52" s="853"/>
    </row>
    <row r="53" spans="1:10" s="737" customFormat="1">
      <c r="A53" s="758"/>
      <c r="B53" s="749"/>
      <c r="C53" s="585"/>
      <c r="D53" s="746"/>
      <c r="E53" s="747"/>
      <c r="F53" s="748"/>
      <c r="G53" s="748"/>
      <c r="H53" s="851"/>
      <c r="I53" s="852"/>
      <c r="J53" s="853"/>
    </row>
    <row r="54" spans="1:10" s="737" customFormat="1" ht="36">
      <c r="A54" s="758" t="str">
        <f>$B$10</f>
        <v>I.</v>
      </c>
      <c r="B54" s="749">
        <f>COUNT($A$11:B52)+1</f>
        <v>18</v>
      </c>
      <c r="C54" s="585" t="s">
        <v>3378</v>
      </c>
      <c r="D54" s="746" t="s">
        <v>125</v>
      </c>
      <c r="E54" s="747">
        <v>13</v>
      </c>
      <c r="F54" s="748"/>
      <c r="G54" s="748">
        <f>E54*F54</f>
        <v>0</v>
      </c>
      <c r="H54" s="851"/>
      <c r="I54" s="852"/>
      <c r="J54" s="853"/>
    </row>
    <row r="55" spans="1:10" s="737" customFormat="1" ht="72">
      <c r="A55" s="758"/>
      <c r="B55" s="749"/>
      <c r="C55" s="585" t="s">
        <v>1212</v>
      </c>
      <c r="D55" s="746" t="s">
        <v>188</v>
      </c>
      <c r="E55" s="747">
        <v>1</v>
      </c>
      <c r="F55" s="748"/>
      <c r="G55" s="748"/>
      <c r="H55" s="851"/>
      <c r="I55" s="852"/>
      <c r="J55" s="853"/>
    </row>
    <row r="56" spans="1:10" s="737" customFormat="1" ht="156">
      <c r="A56" s="758"/>
      <c r="B56" s="749"/>
      <c r="C56" s="585" t="s">
        <v>3371</v>
      </c>
      <c r="D56" s="746" t="s">
        <v>188</v>
      </c>
      <c r="E56" s="747">
        <v>24</v>
      </c>
      <c r="F56" s="748"/>
      <c r="G56" s="748"/>
      <c r="H56" s="851"/>
      <c r="I56" s="852"/>
      <c r="J56" s="853"/>
    </row>
    <row r="57" spans="1:10" s="737" customFormat="1">
      <c r="A57" s="758"/>
      <c r="B57" s="749"/>
      <c r="C57" s="585"/>
      <c r="D57" s="746"/>
      <c r="E57" s="747"/>
      <c r="F57" s="748"/>
      <c r="G57" s="748"/>
      <c r="H57" s="851"/>
      <c r="I57" s="852"/>
      <c r="J57" s="853"/>
    </row>
    <row r="58" spans="1:10" s="737" customFormat="1" ht="36">
      <c r="A58" s="758" t="str">
        <f>$B$10</f>
        <v>I.</v>
      </c>
      <c r="B58" s="749">
        <f>COUNT($A$11:B54)+1</f>
        <v>19</v>
      </c>
      <c r="C58" s="585" t="s">
        <v>3380</v>
      </c>
      <c r="D58" s="746" t="s">
        <v>125</v>
      </c>
      <c r="E58" s="747">
        <v>1</v>
      </c>
      <c r="F58" s="748"/>
      <c r="G58" s="748">
        <f>E58*F58</f>
        <v>0</v>
      </c>
      <c r="H58" s="851"/>
      <c r="I58" s="852"/>
      <c r="J58" s="853"/>
    </row>
    <row r="59" spans="1:10" s="737" customFormat="1" ht="72">
      <c r="A59" s="758"/>
      <c r="B59" s="749"/>
      <c r="C59" s="585" t="s">
        <v>1212</v>
      </c>
      <c r="D59" s="746" t="s">
        <v>188</v>
      </c>
      <c r="E59" s="747">
        <v>1</v>
      </c>
      <c r="F59" s="748"/>
      <c r="G59" s="748"/>
      <c r="H59" s="851"/>
      <c r="I59" s="852"/>
      <c r="J59" s="853"/>
    </row>
    <row r="60" spans="1:10" s="737" customFormat="1" ht="156">
      <c r="A60" s="758"/>
      <c r="B60" s="749"/>
      <c r="C60" s="585" t="s">
        <v>3371</v>
      </c>
      <c r="D60" s="746" t="s">
        <v>188</v>
      </c>
      <c r="E60" s="747">
        <v>14</v>
      </c>
      <c r="F60" s="748"/>
      <c r="G60" s="748"/>
      <c r="H60" s="851"/>
      <c r="I60" s="852"/>
      <c r="J60" s="853"/>
    </row>
    <row r="61" spans="1:10" s="737" customFormat="1">
      <c r="A61" s="758"/>
      <c r="B61" s="749"/>
      <c r="C61" s="585"/>
      <c r="D61" s="746"/>
      <c r="E61" s="747"/>
      <c r="F61" s="748"/>
      <c r="G61" s="748"/>
      <c r="H61" s="851"/>
      <c r="I61" s="852"/>
      <c r="J61" s="853"/>
    </row>
    <row r="62" spans="1:10" s="737" customFormat="1" ht="60">
      <c r="A62" s="758" t="str">
        <f>$B$10</f>
        <v>I.</v>
      </c>
      <c r="B62" s="749">
        <f>COUNT($A$11:B58)+1</f>
        <v>20</v>
      </c>
      <c r="C62" s="585" t="s">
        <v>3381</v>
      </c>
      <c r="D62" s="746" t="s">
        <v>188</v>
      </c>
      <c r="E62" s="747">
        <v>328</v>
      </c>
      <c r="F62" s="748"/>
      <c r="G62" s="748">
        <f>E62*F62</f>
        <v>0</v>
      </c>
      <c r="H62" s="851"/>
      <c r="I62" s="852"/>
      <c r="J62" s="853"/>
    </row>
    <row r="63" spans="1:10" s="737" customFormat="1" ht="132">
      <c r="A63" s="758"/>
      <c r="B63" s="749"/>
      <c r="C63" s="585" t="s">
        <v>1217</v>
      </c>
      <c r="D63" s="746"/>
      <c r="E63" s="747"/>
      <c r="F63" s="748"/>
      <c r="G63" s="748"/>
      <c r="H63" s="851"/>
      <c r="I63" s="852"/>
      <c r="J63" s="853"/>
    </row>
    <row r="64" spans="1:10" s="737" customFormat="1">
      <c r="A64" s="758"/>
      <c r="B64" s="749"/>
      <c r="C64" s="585"/>
      <c r="D64" s="746"/>
      <c r="E64" s="747"/>
      <c r="F64" s="748"/>
      <c r="G64" s="748"/>
      <c r="H64" s="851"/>
      <c r="I64" s="852"/>
      <c r="J64" s="853"/>
    </row>
    <row r="65" spans="1:10" s="737" customFormat="1" ht="24">
      <c r="A65" s="758" t="str">
        <f>$B$10</f>
        <v>I.</v>
      </c>
      <c r="B65" s="749">
        <f>COUNT($A$11:B62)+1</f>
        <v>21</v>
      </c>
      <c r="C65" s="585" t="s">
        <v>3382</v>
      </c>
      <c r="D65" s="746" t="s">
        <v>188</v>
      </c>
      <c r="E65" s="747">
        <v>100</v>
      </c>
      <c r="F65" s="748"/>
      <c r="G65" s="748">
        <f>E65*F65</f>
        <v>0</v>
      </c>
      <c r="H65" s="851"/>
      <c r="I65" s="852"/>
      <c r="J65" s="853"/>
    </row>
    <row r="66" spans="1:10" s="737" customFormat="1">
      <c r="A66" s="758"/>
      <c r="B66" s="749"/>
      <c r="C66" s="585"/>
      <c r="D66" s="746"/>
      <c r="E66" s="747"/>
      <c r="F66" s="748"/>
      <c r="G66" s="748"/>
      <c r="H66" s="851"/>
      <c r="I66" s="852"/>
      <c r="J66" s="853"/>
    </row>
    <row r="67" spans="1:10" s="737" customFormat="1" ht="24">
      <c r="A67" s="758" t="str">
        <f>$B$10</f>
        <v>I.</v>
      </c>
      <c r="B67" s="749">
        <f>COUNT($A$11:B66)+1</f>
        <v>22</v>
      </c>
      <c r="C67" s="585" t="s">
        <v>3383</v>
      </c>
      <c r="D67" s="746" t="s">
        <v>188</v>
      </c>
      <c r="E67" s="747">
        <v>200</v>
      </c>
      <c r="F67" s="748"/>
      <c r="G67" s="748">
        <f>E67*F67</f>
        <v>0</v>
      </c>
      <c r="H67" s="851"/>
      <c r="I67" s="852"/>
      <c r="J67" s="853"/>
    </row>
    <row r="68" spans="1:10" s="737" customFormat="1">
      <c r="A68" s="758"/>
      <c r="B68" s="749"/>
      <c r="C68" s="585"/>
      <c r="D68" s="746"/>
      <c r="E68" s="747"/>
      <c r="F68" s="748"/>
      <c r="G68" s="748"/>
      <c r="H68" s="851"/>
      <c r="I68" s="852"/>
      <c r="J68" s="853"/>
    </row>
    <row r="69" spans="1:10" s="737" customFormat="1" ht="24">
      <c r="A69" s="758" t="str">
        <f>$B$10</f>
        <v>I.</v>
      </c>
      <c r="B69" s="749">
        <f>COUNT($A$11:B68)+1</f>
        <v>23</v>
      </c>
      <c r="C69" s="585" t="s">
        <v>3384</v>
      </c>
      <c r="D69" s="746" t="s">
        <v>188</v>
      </c>
      <c r="E69" s="747">
        <v>300</v>
      </c>
      <c r="F69" s="748"/>
      <c r="G69" s="748">
        <f>E69*F69</f>
        <v>0</v>
      </c>
      <c r="H69" s="851"/>
      <c r="I69" s="852"/>
      <c r="J69" s="853"/>
    </row>
    <row r="70" spans="1:10" s="737" customFormat="1">
      <c r="A70" s="758"/>
      <c r="B70" s="749"/>
      <c r="C70" s="585"/>
      <c r="D70" s="746"/>
      <c r="E70" s="747"/>
      <c r="F70" s="748"/>
      <c r="G70" s="748"/>
      <c r="H70" s="851"/>
      <c r="I70" s="852"/>
      <c r="J70" s="853"/>
    </row>
    <row r="71" spans="1:10" s="737" customFormat="1">
      <c r="A71" s="758" t="str">
        <f>$B$10</f>
        <v>I.</v>
      </c>
      <c r="B71" s="749">
        <f>COUNT($A$11:B70)+1</f>
        <v>24</v>
      </c>
      <c r="C71" s="585" t="s">
        <v>3373</v>
      </c>
      <c r="D71" s="746" t="s">
        <v>188</v>
      </c>
      <c r="E71" s="747">
        <v>7</v>
      </c>
      <c r="F71" s="748"/>
      <c r="G71" s="748">
        <f>E71*F71</f>
        <v>0</v>
      </c>
      <c r="H71" s="851"/>
      <c r="I71" s="852"/>
      <c r="J71" s="853"/>
    </row>
    <row r="72" spans="1:10" s="737" customFormat="1">
      <c r="A72" s="758"/>
      <c r="B72" s="749"/>
      <c r="C72" s="585"/>
      <c r="D72" s="746"/>
      <c r="E72" s="747"/>
      <c r="F72" s="748"/>
      <c r="G72" s="748"/>
      <c r="H72" s="851"/>
      <c r="I72" s="852"/>
      <c r="J72" s="853"/>
    </row>
    <row r="73" spans="1:10" s="737" customFormat="1" ht="36">
      <c r="A73" s="758" t="str">
        <f>$B$10</f>
        <v>I.</v>
      </c>
      <c r="B73" s="749">
        <f>COUNT($A$11:B71)+1</f>
        <v>25</v>
      </c>
      <c r="C73" s="585" t="s">
        <v>1214</v>
      </c>
      <c r="D73" s="746" t="s">
        <v>188</v>
      </c>
      <c r="E73" s="747">
        <v>328</v>
      </c>
      <c r="F73" s="748"/>
      <c r="G73" s="748">
        <f>E73*F73</f>
        <v>0</v>
      </c>
      <c r="H73" s="851"/>
      <c r="I73" s="852"/>
      <c r="J73" s="853"/>
    </row>
    <row r="74" spans="1:10" s="737" customFormat="1">
      <c r="A74" s="758"/>
      <c r="B74" s="749"/>
      <c r="C74" s="585"/>
      <c r="D74" s="746"/>
      <c r="E74" s="747"/>
      <c r="F74" s="748"/>
      <c r="G74" s="748"/>
      <c r="H74" s="851"/>
      <c r="I74" s="852"/>
      <c r="J74" s="853"/>
    </row>
    <row r="75" spans="1:10" s="737" customFormat="1" ht="252">
      <c r="A75" s="758" t="str">
        <f>$B$10</f>
        <v>I.</v>
      </c>
      <c r="B75" s="749">
        <f>COUNT($A$11:B73)+1</f>
        <v>26</v>
      </c>
      <c r="C75" s="585" t="s">
        <v>3385</v>
      </c>
      <c r="D75" s="746" t="s">
        <v>186</v>
      </c>
      <c r="E75" s="747">
        <v>6800</v>
      </c>
      <c r="F75" s="748"/>
      <c r="G75" s="748">
        <f>E75*F75</f>
        <v>0</v>
      </c>
      <c r="H75" s="851"/>
      <c r="I75" s="852"/>
      <c r="J75" s="853"/>
    </row>
    <row r="76" spans="1:10" s="737" customFormat="1">
      <c r="A76" s="758"/>
      <c r="B76" s="749"/>
      <c r="C76" s="585"/>
      <c r="D76" s="746"/>
      <c r="E76" s="747"/>
      <c r="F76" s="748"/>
      <c r="G76" s="748"/>
      <c r="H76" s="851"/>
      <c r="I76" s="852"/>
      <c r="J76" s="853"/>
    </row>
    <row r="77" spans="1:10" s="737" customFormat="1" ht="36">
      <c r="A77" s="758" t="str">
        <f>$B$10</f>
        <v>I.</v>
      </c>
      <c r="B77" s="749">
        <f>COUNT($A$11:B75)+1</f>
        <v>27</v>
      </c>
      <c r="C77" s="585" t="s">
        <v>3386</v>
      </c>
      <c r="D77" s="746" t="s">
        <v>125</v>
      </c>
      <c r="E77" s="747">
        <v>1</v>
      </c>
      <c r="F77" s="748"/>
      <c r="G77" s="748">
        <f>E77*F77</f>
        <v>0</v>
      </c>
      <c r="H77" s="851"/>
      <c r="I77" s="852"/>
      <c r="J77" s="853"/>
    </row>
    <row r="78" spans="1:10" s="737" customFormat="1" ht="48">
      <c r="A78" s="758"/>
      <c r="B78" s="749"/>
      <c r="C78" s="585" t="s">
        <v>3311</v>
      </c>
      <c r="D78" s="746" t="s">
        <v>188</v>
      </c>
      <c r="E78" s="747">
        <v>1</v>
      </c>
      <c r="F78" s="748"/>
      <c r="G78" s="748"/>
      <c r="H78" s="851"/>
      <c r="I78" s="852"/>
      <c r="J78" s="853"/>
    </row>
    <row r="79" spans="1:10" s="737" customFormat="1" ht="156">
      <c r="A79" s="758"/>
      <c r="B79" s="749"/>
      <c r="C79" s="585" t="s">
        <v>3371</v>
      </c>
      <c r="D79" s="746" t="s">
        <v>188</v>
      </c>
      <c r="E79" s="747">
        <v>24</v>
      </c>
      <c r="F79" s="748"/>
      <c r="G79" s="748"/>
      <c r="H79" s="851"/>
      <c r="I79" s="852"/>
      <c r="J79" s="853"/>
    </row>
    <row r="80" spans="1:10" s="737" customFormat="1">
      <c r="A80" s="758"/>
      <c r="B80" s="749"/>
      <c r="C80" s="585"/>
      <c r="D80" s="746"/>
      <c r="E80" s="747"/>
      <c r="F80" s="748"/>
      <c r="G80" s="748"/>
      <c r="H80" s="851"/>
      <c r="I80" s="852"/>
      <c r="J80" s="853"/>
    </row>
    <row r="81" spans="1:10" s="737" customFormat="1" ht="36">
      <c r="A81" s="758" t="str">
        <f>$B$10</f>
        <v>I.</v>
      </c>
      <c r="B81" s="749">
        <f>COUNT($A$11:B77)+1</f>
        <v>28</v>
      </c>
      <c r="C81" s="585" t="s">
        <v>3387</v>
      </c>
      <c r="D81" s="746" t="s">
        <v>125</v>
      </c>
      <c r="E81" s="747">
        <v>1</v>
      </c>
      <c r="F81" s="748"/>
      <c r="G81" s="748">
        <f>E81*F81</f>
        <v>0</v>
      </c>
      <c r="H81" s="851"/>
      <c r="I81" s="852"/>
      <c r="J81" s="853"/>
    </row>
    <row r="82" spans="1:10" s="737" customFormat="1" ht="72">
      <c r="A82" s="758"/>
      <c r="B82" s="749"/>
      <c r="C82" s="585" t="s">
        <v>1212</v>
      </c>
      <c r="D82" s="746" t="s">
        <v>188</v>
      </c>
      <c r="E82" s="747">
        <v>1</v>
      </c>
      <c r="F82" s="748"/>
      <c r="G82" s="748"/>
      <c r="H82" s="851"/>
      <c r="I82" s="852"/>
      <c r="J82" s="853"/>
    </row>
    <row r="83" spans="1:10" s="737" customFormat="1" ht="156">
      <c r="A83" s="758"/>
      <c r="B83" s="749"/>
      <c r="C83" s="585" t="s">
        <v>3371</v>
      </c>
      <c r="D83" s="746" t="s">
        <v>188</v>
      </c>
      <c r="E83" s="747">
        <v>22</v>
      </c>
      <c r="F83" s="748"/>
      <c r="G83" s="748"/>
      <c r="H83" s="851"/>
      <c r="I83" s="852"/>
      <c r="J83" s="853"/>
    </row>
    <row r="84" spans="1:10" s="737" customFormat="1">
      <c r="A84" s="758"/>
      <c r="B84" s="749"/>
      <c r="C84" s="165"/>
      <c r="D84" s="746"/>
      <c r="E84" s="747"/>
      <c r="F84" s="748"/>
      <c r="G84" s="748"/>
      <c r="H84" s="851"/>
      <c r="I84" s="852"/>
      <c r="J84" s="853"/>
    </row>
    <row r="85" spans="1:10" s="737" customFormat="1" ht="192">
      <c r="A85" s="758" t="str">
        <f>$B$10</f>
        <v>I.</v>
      </c>
      <c r="B85" s="749">
        <f>COUNT($A$11:B84)+1</f>
        <v>29</v>
      </c>
      <c r="C85" s="585" t="s">
        <v>3388</v>
      </c>
      <c r="D85" s="746" t="s">
        <v>188</v>
      </c>
      <c r="E85" s="747">
        <v>21</v>
      </c>
      <c r="F85" s="748"/>
      <c r="G85" s="748">
        <f>E85*F85</f>
        <v>0</v>
      </c>
      <c r="H85" s="851"/>
      <c r="I85" s="852"/>
      <c r="J85" s="853"/>
    </row>
    <row r="86" spans="1:10" s="737" customFormat="1">
      <c r="A86" s="758"/>
      <c r="B86" s="749"/>
      <c r="C86" s="585"/>
      <c r="D86" s="746"/>
      <c r="E86" s="747"/>
      <c r="F86" s="748"/>
      <c r="G86" s="748"/>
      <c r="H86" s="851"/>
      <c r="I86" s="852"/>
      <c r="J86" s="853"/>
    </row>
    <row r="87" spans="1:10" s="737" customFormat="1" ht="24">
      <c r="A87" s="758" t="str">
        <f>$B$10</f>
        <v>I.</v>
      </c>
      <c r="B87" s="749">
        <f>COUNT($A$11:B86)+1</f>
        <v>30</v>
      </c>
      <c r="C87" s="585" t="s">
        <v>3382</v>
      </c>
      <c r="D87" s="746" t="s">
        <v>188</v>
      </c>
      <c r="E87" s="747">
        <v>94</v>
      </c>
      <c r="F87" s="748"/>
      <c r="G87" s="748">
        <f>E87*F87</f>
        <v>0</v>
      </c>
      <c r="H87" s="851"/>
      <c r="I87" s="852"/>
      <c r="J87" s="853"/>
    </row>
    <row r="88" spans="1:10" s="737" customFormat="1">
      <c r="A88" s="758"/>
      <c r="B88" s="749"/>
      <c r="C88" s="585"/>
      <c r="D88" s="746"/>
      <c r="E88" s="747"/>
      <c r="F88" s="748"/>
      <c r="G88" s="748"/>
      <c r="H88" s="851"/>
      <c r="I88" s="852"/>
      <c r="J88" s="853"/>
    </row>
    <row r="89" spans="1:10" s="737" customFormat="1" ht="24">
      <c r="A89" s="758" t="str">
        <f>$B$10</f>
        <v>I.</v>
      </c>
      <c r="B89" s="749">
        <f>COUNT($A$11:B88)+1</f>
        <v>31</v>
      </c>
      <c r="C89" s="585" t="s">
        <v>3384</v>
      </c>
      <c r="D89" s="746" t="s">
        <v>188</v>
      </c>
      <c r="E89" s="747">
        <v>94</v>
      </c>
      <c r="F89" s="748"/>
      <c r="G89" s="748">
        <f>E89*F89</f>
        <v>0</v>
      </c>
      <c r="H89" s="851"/>
      <c r="I89" s="852"/>
      <c r="J89" s="853"/>
    </row>
    <row r="90" spans="1:10" s="737" customFormat="1">
      <c r="A90" s="758"/>
      <c r="B90" s="749"/>
      <c r="C90" s="585"/>
      <c r="D90" s="746"/>
      <c r="E90" s="747"/>
      <c r="F90" s="748"/>
      <c r="G90" s="748"/>
      <c r="H90" s="851"/>
      <c r="I90" s="852"/>
      <c r="J90" s="853"/>
    </row>
    <row r="91" spans="1:10" s="737" customFormat="1">
      <c r="A91" s="758" t="str">
        <f>$B$10</f>
        <v>I.</v>
      </c>
      <c r="B91" s="749">
        <f>COUNT($A$11:B89)+1</f>
        <v>32</v>
      </c>
      <c r="C91" s="585" t="s">
        <v>3373</v>
      </c>
      <c r="D91" s="746" t="s">
        <v>188</v>
      </c>
      <c r="E91" s="747">
        <v>2</v>
      </c>
      <c r="F91" s="748"/>
      <c r="G91" s="748">
        <f>E91*F91</f>
        <v>0</v>
      </c>
      <c r="H91" s="851"/>
      <c r="I91" s="852"/>
      <c r="J91" s="853"/>
    </row>
    <row r="92" spans="1:10" s="737" customFormat="1">
      <c r="A92" s="758"/>
      <c r="B92" s="749"/>
      <c r="C92" s="585"/>
      <c r="D92" s="746"/>
      <c r="E92" s="747"/>
      <c r="F92" s="748"/>
      <c r="G92" s="748"/>
      <c r="H92" s="851"/>
      <c r="I92" s="852"/>
      <c r="J92" s="853"/>
    </row>
    <row r="93" spans="1:10" s="737" customFormat="1" ht="36">
      <c r="A93" s="758" t="str">
        <f>$B$10</f>
        <v>I.</v>
      </c>
      <c r="B93" s="749">
        <f>COUNT($A$11:B91)+1</f>
        <v>33</v>
      </c>
      <c r="C93" s="585" t="s">
        <v>1214</v>
      </c>
      <c r="D93" s="746" t="s">
        <v>188</v>
      </c>
      <c r="E93" s="747">
        <v>94</v>
      </c>
      <c r="F93" s="748"/>
      <c r="G93" s="748">
        <f>E93*F93</f>
        <v>0</v>
      </c>
      <c r="H93" s="851"/>
      <c r="I93" s="852"/>
      <c r="J93" s="853"/>
    </row>
    <row r="94" spans="1:10" s="737" customFormat="1">
      <c r="A94" s="758"/>
      <c r="B94" s="749"/>
      <c r="C94" s="585"/>
      <c r="D94" s="746"/>
      <c r="E94" s="747"/>
      <c r="F94" s="748"/>
      <c r="G94" s="748"/>
      <c r="H94" s="851"/>
      <c r="I94" s="852"/>
      <c r="J94" s="853"/>
    </row>
    <row r="95" spans="1:10" s="737" customFormat="1" ht="252">
      <c r="A95" s="758" t="str">
        <f>$B$10</f>
        <v>I.</v>
      </c>
      <c r="B95" s="749">
        <f>COUNT($A$11:B93)+1</f>
        <v>34</v>
      </c>
      <c r="C95" s="585" t="s">
        <v>3593</v>
      </c>
      <c r="D95" s="746" t="s">
        <v>186</v>
      </c>
      <c r="E95" s="747">
        <v>1300</v>
      </c>
      <c r="F95" s="748"/>
      <c r="G95" s="748">
        <f>E95*F95</f>
        <v>0</v>
      </c>
      <c r="H95" s="851"/>
      <c r="I95" s="852"/>
      <c r="J95" s="853"/>
    </row>
    <row r="96" spans="1:10" s="737" customFormat="1">
      <c r="A96" s="758"/>
      <c r="B96" s="749"/>
      <c r="C96" s="585"/>
      <c r="D96" s="746"/>
      <c r="E96" s="747"/>
      <c r="F96" s="748"/>
      <c r="G96" s="748"/>
      <c r="H96" s="851"/>
      <c r="I96" s="852"/>
      <c r="J96" s="853"/>
    </row>
    <row r="97" spans="1:10" s="737" customFormat="1" ht="36">
      <c r="A97" s="758" t="str">
        <f>$B$10</f>
        <v>I.</v>
      </c>
      <c r="B97" s="749">
        <f>COUNT($A$11:B95)+1</f>
        <v>35</v>
      </c>
      <c r="C97" s="585" t="s">
        <v>3389</v>
      </c>
      <c r="D97" s="746" t="s">
        <v>125</v>
      </c>
      <c r="E97" s="747">
        <v>1</v>
      </c>
      <c r="F97" s="748"/>
      <c r="G97" s="748">
        <f>E97*F97</f>
        <v>0</v>
      </c>
      <c r="H97" s="851"/>
      <c r="I97" s="852"/>
      <c r="J97" s="853"/>
    </row>
    <row r="98" spans="1:10" s="737" customFormat="1" ht="48">
      <c r="A98" s="758"/>
      <c r="B98" s="749"/>
      <c r="C98" s="585" t="s">
        <v>3311</v>
      </c>
      <c r="D98" s="746" t="s">
        <v>188</v>
      </c>
      <c r="E98" s="747">
        <v>1</v>
      </c>
      <c r="F98" s="748"/>
      <c r="G98" s="748"/>
      <c r="H98" s="851"/>
      <c r="I98" s="852"/>
      <c r="J98" s="853"/>
    </row>
    <row r="99" spans="1:10" s="737" customFormat="1" ht="156">
      <c r="A99" s="758"/>
      <c r="B99" s="749"/>
      <c r="C99" s="585" t="s">
        <v>3371</v>
      </c>
      <c r="D99" s="746" t="s">
        <v>188</v>
      </c>
      <c r="E99" s="747">
        <v>18</v>
      </c>
      <c r="F99" s="748"/>
      <c r="G99" s="748"/>
      <c r="H99" s="851"/>
      <c r="I99" s="852"/>
      <c r="J99" s="853"/>
    </row>
    <row r="100" spans="1:10" s="737" customFormat="1">
      <c r="A100" s="758"/>
      <c r="B100" s="749"/>
      <c r="C100" s="585"/>
      <c r="D100" s="746"/>
      <c r="E100" s="747"/>
      <c r="F100" s="748"/>
      <c r="G100" s="748"/>
      <c r="H100" s="851"/>
      <c r="I100" s="852"/>
      <c r="J100" s="853"/>
    </row>
    <row r="101" spans="1:10" s="737" customFormat="1" ht="192">
      <c r="A101" s="758" t="str">
        <f>$B$10</f>
        <v>I.</v>
      </c>
      <c r="B101" s="749">
        <f>COUNT($A$11:B99)+1</f>
        <v>36</v>
      </c>
      <c r="C101" s="585" t="s">
        <v>3388</v>
      </c>
      <c r="D101" s="746" t="s">
        <v>188</v>
      </c>
      <c r="E101" s="747">
        <v>18</v>
      </c>
      <c r="F101" s="748"/>
      <c r="G101" s="748">
        <f>E101*F101</f>
        <v>0</v>
      </c>
      <c r="H101" s="851"/>
      <c r="I101" s="852"/>
      <c r="J101" s="853"/>
    </row>
    <row r="102" spans="1:10" s="737" customFormat="1">
      <c r="A102" s="758"/>
      <c r="B102" s="749"/>
      <c r="C102" s="585"/>
      <c r="D102" s="746"/>
      <c r="E102" s="747"/>
      <c r="F102" s="748"/>
      <c r="G102" s="748"/>
      <c r="H102" s="851"/>
      <c r="I102" s="852"/>
      <c r="J102" s="853"/>
    </row>
    <row r="103" spans="1:10" s="737" customFormat="1" ht="24">
      <c r="A103" s="758" t="str">
        <f>$B$10</f>
        <v>I.</v>
      </c>
      <c r="B103" s="749">
        <f>COUNT($A$11:B102)+1</f>
        <v>37</v>
      </c>
      <c r="C103" s="585" t="s">
        <v>3382</v>
      </c>
      <c r="D103" s="746" t="s">
        <v>188</v>
      </c>
      <c r="E103" s="747">
        <v>18</v>
      </c>
      <c r="F103" s="748"/>
      <c r="G103" s="748">
        <f>E103*F103</f>
        <v>0</v>
      </c>
      <c r="H103" s="851"/>
      <c r="I103" s="852"/>
      <c r="J103" s="853"/>
    </row>
    <row r="104" spans="1:10" s="737" customFormat="1">
      <c r="A104" s="758"/>
      <c r="B104" s="749"/>
      <c r="C104" s="585"/>
      <c r="D104" s="746"/>
      <c r="E104" s="747"/>
      <c r="F104" s="748"/>
      <c r="G104" s="748"/>
      <c r="H104" s="851"/>
      <c r="I104" s="852"/>
      <c r="J104" s="853"/>
    </row>
    <row r="105" spans="1:10" s="737" customFormat="1" ht="24">
      <c r="A105" s="758" t="str">
        <f>$B$10</f>
        <v>I.</v>
      </c>
      <c r="B105" s="749">
        <f>COUNT($A$11:B104)+1</f>
        <v>38</v>
      </c>
      <c r="C105" s="585" t="s">
        <v>3383</v>
      </c>
      <c r="D105" s="746" t="s">
        <v>188</v>
      </c>
      <c r="E105" s="747">
        <v>18</v>
      </c>
      <c r="F105" s="748"/>
      <c r="G105" s="748">
        <f>E105*F105</f>
        <v>0</v>
      </c>
      <c r="H105" s="851"/>
      <c r="I105" s="852"/>
      <c r="J105" s="853"/>
    </row>
    <row r="106" spans="1:10" s="737" customFormat="1">
      <c r="A106" s="758"/>
      <c r="B106" s="749"/>
      <c r="C106" s="585"/>
      <c r="D106" s="746"/>
      <c r="E106" s="747"/>
      <c r="F106" s="748"/>
      <c r="G106" s="748"/>
      <c r="H106" s="851"/>
      <c r="I106" s="852"/>
      <c r="J106" s="853"/>
    </row>
    <row r="107" spans="1:10" s="737" customFormat="1">
      <c r="A107" s="758" t="str">
        <f>$B$10</f>
        <v>I.</v>
      </c>
      <c r="B107" s="749">
        <f>COUNT($A$11:B106)+1</f>
        <v>39</v>
      </c>
      <c r="C107" s="585" t="s">
        <v>3373</v>
      </c>
      <c r="D107" s="746" t="s">
        <v>188</v>
      </c>
      <c r="E107" s="747">
        <v>1</v>
      </c>
      <c r="F107" s="748"/>
      <c r="G107" s="748">
        <f>E107*F107</f>
        <v>0</v>
      </c>
      <c r="H107" s="851"/>
      <c r="I107" s="852"/>
      <c r="J107" s="853"/>
    </row>
    <row r="108" spans="1:10" s="737" customFormat="1">
      <c r="A108" s="758"/>
      <c r="B108" s="749"/>
      <c r="C108" s="585"/>
      <c r="D108" s="746"/>
      <c r="E108" s="747"/>
      <c r="F108" s="748"/>
      <c r="G108" s="748"/>
      <c r="H108" s="851"/>
      <c r="I108" s="852"/>
      <c r="J108" s="853"/>
    </row>
    <row r="109" spans="1:10" s="737" customFormat="1" ht="36">
      <c r="A109" s="758" t="str">
        <f>$B$10</f>
        <v>I.</v>
      </c>
      <c r="B109" s="749">
        <f>COUNT($A$11:B108)+1</f>
        <v>40</v>
      </c>
      <c r="C109" s="585" t="s">
        <v>1214</v>
      </c>
      <c r="D109" s="746" t="s">
        <v>188</v>
      </c>
      <c r="E109" s="747">
        <v>18</v>
      </c>
      <c r="F109" s="748"/>
      <c r="G109" s="748">
        <f>E109*F109</f>
        <v>0</v>
      </c>
      <c r="H109" s="851"/>
      <c r="I109" s="852"/>
      <c r="J109" s="853"/>
    </row>
    <row r="110" spans="1:10" s="737" customFormat="1">
      <c r="A110" s="758"/>
      <c r="B110" s="749"/>
      <c r="C110" s="585"/>
      <c r="D110" s="746"/>
      <c r="E110" s="747"/>
      <c r="F110" s="748"/>
      <c r="G110" s="748"/>
      <c r="H110" s="851"/>
      <c r="I110" s="852"/>
      <c r="J110" s="853"/>
    </row>
    <row r="111" spans="1:10" s="737" customFormat="1" ht="358.5" customHeight="1">
      <c r="A111" s="758" t="str">
        <f>$B$10</f>
        <v>I.</v>
      </c>
      <c r="B111" s="749">
        <f>COUNT($A$11:B109)+1</f>
        <v>41</v>
      </c>
      <c r="C111" s="585" t="s">
        <v>3390</v>
      </c>
      <c r="D111" s="746" t="s">
        <v>125</v>
      </c>
      <c r="E111" s="747">
        <v>1</v>
      </c>
      <c r="F111" s="748"/>
      <c r="G111" s="748">
        <f>E111*F111</f>
        <v>0</v>
      </c>
      <c r="H111" s="851"/>
      <c r="I111" s="852"/>
      <c r="J111" s="853"/>
    </row>
    <row r="112" spans="1:10" s="737" customFormat="1">
      <c r="A112" s="758"/>
      <c r="B112" s="749"/>
      <c r="C112" s="585"/>
      <c r="D112" s="746"/>
      <c r="E112" s="747"/>
      <c r="F112" s="748"/>
      <c r="G112" s="748"/>
      <c r="H112" s="851"/>
      <c r="I112" s="852"/>
      <c r="J112" s="853"/>
    </row>
    <row r="113" spans="1:10" s="737" customFormat="1" ht="36">
      <c r="A113" s="758" t="str">
        <f>$B$10</f>
        <v>I.</v>
      </c>
      <c r="B113" s="749">
        <f>COUNT($A$11:B111)+1</f>
        <v>42</v>
      </c>
      <c r="C113" s="585" t="s">
        <v>3803</v>
      </c>
      <c r="D113" s="746" t="s">
        <v>125</v>
      </c>
      <c r="E113" s="747">
        <v>1</v>
      </c>
      <c r="F113" s="748"/>
      <c r="G113" s="748">
        <f>E113*F113</f>
        <v>0</v>
      </c>
      <c r="H113" s="851"/>
      <c r="I113" s="852"/>
      <c r="J113" s="853"/>
    </row>
    <row r="114" spans="1:10" s="737" customFormat="1">
      <c r="A114" s="758"/>
      <c r="B114" s="749"/>
      <c r="C114" s="585"/>
      <c r="D114" s="746"/>
      <c r="E114" s="747"/>
      <c r="F114" s="748"/>
      <c r="G114" s="748"/>
      <c r="H114" s="851"/>
      <c r="I114" s="852"/>
      <c r="J114" s="853"/>
    </row>
    <row r="115" spans="1:10" s="845" customFormat="1" ht="13.5" thickBot="1">
      <c r="A115" s="770"/>
      <c r="B115" s="771"/>
      <c r="C115" s="226" t="str">
        <f>CONCATENATE(B10," ",C10," - SKUPAJ:")</f>
        <v>I. ELEKTRO DEL - SKUPAJ:</v>
      </c>
      <c r="D115" s="225"/>
      <c r="E115" s="225"/>
      <c r="F115" s="225"/>
      <c r="G115" s="859">
        <f>SUM(G14:G114)</f>
        <v>0</v>
      </c>
    </row>
    <row r="116" spans="1:10" s="737" customFormat="1" ht="12">
      <c r="C116" s="860"/>
      <c r="D116" s="861"/>
      <c r="E116" s="861"/>
      <c r="F116" s="861"/>
      <c r="G116" s="861"/>
    </row>
    <row r="117" spans="1:10" s="862" customFormat="1">
      <c r="A117" s="846"/>
      <c r="B117" s="846"/>
      <c r="C117" s="847"/>
      <c r="D117" s="848"/>
      <c r="E117" s="849"/>
      <c r="F117" s="849"/>
      <c r="G117" s="849"/>
      <c r="J117" s="868"/>
    </row>
    <row r="118" spans="1:10" s="845" customFormat="1" ht="15">
      <c r="A118" s="1057"/>
      <c r="B118" s="1057"/>
      <c r="C118" s="1058" t="str">
        <f>CONCATENATE(A2,"",C2," - SKUPAJ:")</f>
        <v>E4.UNIVERZALNO OŽIČENJE-PASIVA - SKUPAJ:</v>
      </c>
      <c r="D118" s="1059"/>
      <c r="E118" s="1059"/>
      <c r="F118" s="1059"/>
      <c r="G118" s="1043">
        <f>G115</f>
        <v>0</v>
      </c>
    </row>
    <row r="119" spans="1:10" s="862" customFormat="1">
      <c r="C119" s="863"/>
      <c r="D119" s="864"/>
      <c r="E119" s="864"/>
      <c r="F119" s="864"/>
      <c r="G119" s="867"/>
    </row>
    <row r="120" spans="1:10" s="737" customFormat="1" ht="12">
      <c r="C120" s="759"/>
      <c r="D120" s="861"/>
      <c r="E120" s="861"/>
      <c r="F120" s="861"/>
      <c r="G120" s="861"/>
    </row>
    <row r="121" spans="1:10" s="737" customFormat="1" ht="12">
      <c r="C121" s="759"/>
      <c r="D121" s="861"/>
      <c r="E121" s="861"/>
      <c r="F121" s="861"/>
      <c r="G121" s="861"/>
    </row>
    <row r="122" spans="1:10" s="737" customFormat="1" ht="12">
      <c r="C122" s="759"/>
      <c r="D122" s="861"/>
      <c r="E122" s="861"/>
      <c r="F122" s="861"/>
      <c r="G122" s="861"/>
    </row>
    <row r="123" spans="1:10" s="737" customFormat="1" ht="12">
      <c r="C123" s="759"/>
      <c r="D123" s="861"/>
      <c r="E123" s="861"/>
      <c r="F123" s="861"/>
      <c r="G123" s="861"/>
    </row>
    <row r="124" spans="1:10" s="737" customFormat="1" ht="12">
      <c r="C124" s="759"/>
      <c r="D124" s="861"/>
      <c r="E124" s="861"/>
      <c r="F124" s="861"/>
      <c r="G124" s="861"/>
    </row>
    <row r="125" spans="1:10" s="737" customFormat="1" ht="12">
      <c r="C125" s="759"/>
      <c r="D125" s="861"/>
      <c r="E125" s="861"/>
      <c r="F125" s="861"/>
      <c r="G125" s="861"/>
    </row>
    <row r="126" spans="1:10" s="737" customFormat="1" ht="12">
      <c r="C126" s="759"/>
      <c r="D126" s="861"/>
      <c r="E126" s="861"/>
      <c r="F126" s="861"/>
      <c r="G126" s="861"/>
    </row>
    <row r="127" spans="1:10" s="737" customFormat="1" ht="12">
      <c r="C127" s="759"/>
      <c r="D127" s="861"/>
      <c r="E127" s="861"/>
      <c r="F127" s="861"/>
      <c r="G127" s="861"/>
    </row>
    <row r="128" spans="1:10" s="737" customFormat="1" ht="12">
      <c r="C128" s="759"/>
      <c r="D128" s="861"/>
      <c r="E128" s="861"/>
      <c r="F128" s="861"/>
      <c r="G128" s="861"/>
    </row>
    <row r="129" spans="3:7" s="737" customFormat="1" ht="12">
      <c r="C129" s="759"/>
      <c r="D129" s="861"/>
      <c r="E129" s="861"/>
      <c r="F129" s="861"/>
      <c r="G129" s="861"/>
    </row>
    <row r="130" spans="3:7" s="737" customFormat="1" ht="12">
      <c r="C130" s="759"/>
      <c r="D130" s="861"/>
      <c r="E130" s="861"/>
      <c r="F130" s="861"/>
      <c r="G130" s="861"/>
    </row>
    <row r="131" spans="3:7" s="737" customFormat="1" ht="12">
      <c r="C131" s="759"/>
      <c r="D131" s="861"/>
      <c r="E131" s="861"/>
      <c r="F131" s="861"/>
      <c r="G131" s="861"/>
    </row>
    <row r="132" spans="3:7" s="737" customFormat="1" ht="12">
      <c r="C132" s="759"/>
      <c r="D132" s="861"/>
      <c r="E132" s="861"/>
      <c r="F132" s="861"/>
      <c r="G132" s="861"/>
    </row>
    <row r="133" spans="3:7" s="737" customFormat="1" ht="12">
      <c r="C133" s="759"/>
      <c r="D133" s="861"/>
      <c r="E133" s="861"/>
      <c r="F133" s="861"/>
      <c r="G133" s="861"/>
    </row>
    <row r="134" spans="3:7" s="737" customFormat="1" ht="12">
      <c r="C134" s="759"/>
      <c r="D134" s="861"/>
      <c r="E134" s="861"/>
      <c r="F134" s="861"/>
      <c r="G134" s="861"/>
    </row>
    <row r="135" spans="3:7" s="737" customFormat="1" ht="12">
      <c r="C135" s="759"/>
      <c r="D135" s="861"/>
      <c r="E135" s="861"/>
      <c r="F135" s="861"/>
      <c r="G135" s="861"/>
    </row>
    <row r="136" spans="3:7" s="737" customFormat="1" ht="12">
      <c r="C136" s="759"/>
      <c r="D136" s="861"/>
      <c r="E136" s="861"/>
      <c r="F136" s="861"/>
      <c r="G136" s="861"/>
    </row>
    <row r="137" spans="3:7" s="737" customFormat="1" ht="12">
      <c r="C137" s="759"/>
      <c r="D137" s="861"/>
      <c r="E137" s="861"/>
      <c r="F137" s="861"/>
      <c r="G137" s="861"/>
    </row>
    <row r="138" spans="3:7" s="737" customFormat="1" ht="12">
      <c r="C138" s="759"/>
      <c r="D138" s="861"/>
      <c r="E138" s="861"/>
      <c r="F138" s="861"/>
      <c r="G138" s="861"/>
    </row>
    <row r="139" spans="3:7" s="737" customFormat="1" ht="12">
      <c r="C139" s="759"/>
      <c r="D139" s="861"/>
      <c r="E139" s="861"/>
      <c r="F139" s="861"/>
      <c r="G139" s="861"/>
    </row>
    <row r="140" spans="3:7" s="737" customFormat="1" ht="12">
      <c r="C140" s="759"/>
      <c r="D140" s="861"/>
      <c r="E140" s="861"/>
      <c r="F140" s="861"/>
      <c r="G140" s="861"/>
    </row>
    <row r="141" spans="3:7" s="737" customFormat="1" ht="12">
      <c r="C141" s="759"/>
      <c r="D141" s="861"/>
      <c r="E141" s="861"/>
      <c r="F141" s="861"/>
      <c r="G141" s="861"/>
    </row>
    <row r="142" spans="3:7" s="737" customFormat="1" ht="12">
      <c r="C142" s="759"/>
      <c r="D142" s="861"/>
      <c r="E142" s="861"/>
      <c r="F142" s="861"/>
      <c r="G142" s="861"/>
    </row>
    <row r="143" spans="3:7" s="737" customFormat="1" ht="12">
      <c r="C143" s="759"/>
      <c r="D143" s="861"/>
      <c r="E143" s="861"/>
      <c r="F143" s="861"/>
      <c r="G143" s="861"/>
    </row>
    <row r="144" spans="3:7" s="737" customFormat="1" ht="12">
      <c r="C144" s="759"/>
      <c r="D144" s="861"/>
      <c r="E144" s="861"/>
      <c r="F144" s="861"/>
      <c r="G144" s="861"/>
    </row>
    <row r="145" spans="3:7" s="737" customFormat="1" ht="12">
      <c r="C145" s="759"/>
      <c r="D145" s="861"/>
      <c r="E145" s="861"/>
      <c r="F145" s="861"/>
      <c r="G145" s="861"/>
    </row>
    <row r="146" spans="3:7" s="737" customFormat="1" ht="12">
      <c r="C146" s="759"/>
      <c r="D146" s="861"/>
      <c r="E146" s="861"/>
      <c r="F146" s="861"/>
      <c r="G146" s="861"/>
    </row>
    <row r="147" spans="3:7" s="737" customFormat="1" ht="12">
      <c r="C147" s="759"/>
      <c r="D147" s="861"/>
      <c r="E147" s="861"/>
      <c r="F147" s="861"/>
      <c r="G147" s="861"/>
    </row>
    <row r="148" spans="3:7" s="737" customFormat="1" ht="12">
      <c r="C148" s="759"/>
      <c r="D148" s="861"/>
      <c r="E148" s="861"/>
      <c r="F148" s="861"/>
      <c r="G148" s="861"/>
    </row>
    <row r="149" spans="3:7" s="737" customFormat="1" ht="12">
      <c r="C149" s="759"/>
      <c r="D149" s="861"/>
      <c r="E149" s="861"/>
      <c r="F149" s="861"/>
      <c r="G149" s="861"/>
    </row>
    <row r="150" spans="3:7" s="737" customFormat="1" ht="12">
      <c r="C150" s="759"/>
      <c r="D150" s="861"/>
      <c r="E150" s="861"/>
      <c r="F150" s="861"/>
      <c r="G150" s="861"/>
    </row>
    <row r="151" spans="3:7" s="737" customFormat="1" ht="12">
      <c r="C151" s="759"/>
      <c r="D151" s="861"/>
      <c r="E151" s="861"/>
      <c r="F151" s="861"/>
      <c r="G151" s="861"/>
    </row>
    <row r="152" spans="3:7" s="737" customFormat="1" ht="12">
      <c r="C152" s="759"/>
      <c r="D152" s="861"/>
      <c r="E152" s="861"/>
      <c r="F152" s="861"/>
      <c r="G152" s="861"/>
    </row>
    <row r="153" spans="3:7" s="737" customFormat="1" ht="12">
      <c r="C153" s="759"/>
      <c r="D153" s="861"/>
      <c r="E153" s="861"/>
      <c r="F153" s="861"/>
      <c r="G153" s="861"/>
    </row>
    <row r="154" spans="3:7" s="737" customFormat="1" ht="12">
      <c r="C154" s="759"/>
      <c r="D154" s="861"/>
      <c r="E154" s="861"/>
      <c r="F154" s="861"/>
      <c r="G154" s="861"/>
    </row>
    <row r="155" spans="3:7" s="737" customFormat="1" ht="12">
      <c r="C155" s="759"/>
      <c r="D155" s="861"/>
      <c r="E155" s="861"/>
      <c r="F155" s="861"/>
      <c r="G155" s="861"/>
    </row>
    <row r="156" spans="3:7" s="737" customFormat="1" ht="12">
      <c r="C156" s="759"/>
      <c r="D156" s="861"/>
      <c r="E156" s="861"/>
      <c r="F156" s="861"/>
      <c r="G156" s="861"/>
    </row>
    <row r="157" spans="3:7" s="737" customFormat="1" ht="12">
      <c r="C157" s="759"/>
      <c r="D157" s="861"/>
      <c r="E157" s="861"/>
      <c r="F157" s="861"/>
      <c r="G157" s="861"/>
    </row>
    <row r="158" spans="3:7" s="737" customFormat="1" ht="12">
      <c r="C158" s="759"/>
      <c r="D158" s="861"/>
      <c r="E158" s="861"/>
      <c r="F158" s="861"/>
      <c r="G158" s="861"/>
    </row>
    <row r="159" spans="3:7" s="737" customFormat="1" ht="12">
      <c r="C159" s="759"/>
      <c r="D159" s="861"/>
      <c r="E159" s="861"/>
      <c r="F159" s="861"/>
      <c r="G159" s="861"/>
    </row>
    <row r="160" spans="3:7" s="737" customFormat="1" ht="12">
      <c r="C160" s="759"/>
      <c r="D160" s="861"/>
      <c r="E160" s="861"/>
      <c r="F160" s="861"/>
      <c r="G160" s="861"/>
    </row>
    <row r="161" spans="3:7" s="737" customFormat="1" ht="12">
      <c r="C161" s="759"/>
      <c r="D161" s="861"/>
      <c r="E161" s="861"/>
      <c r="F161" s="861"/>
      <c r="G161" s="861"/>
    </row>
    <row r="162" spans="3:7" s="737" customFormat="1" ht="12">
      <c r="C162" s="759"/>
      <c r="D162" s="861"/>
      <c r="E162" s="861"/>
      <c r="F162" s="861"/>
      <c r="G162" s="861"/>
    </row>
    <row r="163" spans="3:7" s="737" customFormat="1" ht="12">
      <c r="C163" s="759"/>
      <c r="D163" s="861"/>
      <c r="E163" s="861"/>
      <c r="F163" s="861"/>
      <c r="G163" s="861"/>
    </row>
    <row r="164" spans="3:7" s="737" customFormat="1" ht="12">
      <c r="C164" s="759"/>
      <c r="D164" s="861"/>
      <c r="E164" s="861"/>
      <c r="F164" s="861"/>
      <c r="G164" s="861"/>
    </row>
    <row r="165" spans="3:7" s="737" customFormat="1" ht="12">
      <c r="C165" s="759"/>
      <c r="D165" s="861"/>
      <c r="E165" s="861"/>
      <c r="F165" s="861"/>
      <c r="G165" s="861"/>
    </row>
    <row r="166" spans="3:7" s="737" customFormat="1" ht="12">
      <c r="C166" s="759"/>
      <c r="D166" s="861"/>
      <c r="E166" s="861"/>
      <c r="F166" s="861"/>
      <c r="G166" s="861"/>
    </row>
    <row r="167" spans="3:7" s="737" customFormat="1" ht="12">
      <c r="C167" s="759"/>
      <c r="D167" s="861"/>
      <c r="E167" s="861"/>
      <c r="F167" s="861"/>
      <c r="G167" s="861"/>
    </row>
    <row r="168" spans="3:7" s="737" customFormat="1" ht="12">
      <c r="C168" s="759"/>
      <c r="D168" s="861"/>
      <c r="E168" s="861"/>
      <c r="F168" s="861"/>
      <c r="G168" s="861"/>
    </row>
    <row r="169" spans="3:7" s="737" customFormat="1" ht="12">
      <c r="C169" s="759"/>
      <c r="D169" s="861"/>
      <c r="E169" s="861"/>
      <c r="F169" s="861"/>
      <c r="G169" s="861"/>
    </row>
    <row r="170" spans="3:7" s="737" customFormat="1" ht="12">
      <c r="C170" s="759"/>
      <c r="D170" s="861"/>
      <c r="E170" s="861"/>
      <c r="F170" s="861"/>
      <c r="G170" s="861"/>
    </row>
    <row r="171" spans="3:7" s="737" customFormat="1" ht="12">
      <c r="C171" s="759"/>
      <c r="D171" s="861"/>
      <c r="E171" s="861"/>
      <c r="F171" s="861"/>
      <c r="G171" s="861"/>
    </row>
    <row r="172" spans="3:7" s="737" customFormat="1" ht="12">
      <c r="C172" s="759"/>
      <c r="D172" s="861"/>
      <c r="E172" s="861"/>
      <c r="F172" s="861"/>
      <c r="G172" s="861"/>
    </row>
    <row r="173" spans="3:7" s="737" customFormat="1" ht="12">
      <c r="C173" s="759"/>
      <c r="D173" s="861"/>
      <c r="E173" s="861"/>
      <c r="F173" s="861"/>
      <c r="G173" s="861"/>
    </row>
    <row r="174" spans="3:7" s="737" customFormat="1" ht="12">
      <c r="C174" s="759"/>
      <c r="D174" s="861"/>
      <c r="E174" s="861"/>
      <c r="F174" s="861"/>
      <c r="G174" s="861"/>
    </row>
    <row r="175" spans="3:7" s="737" customFormat="1" ht="12">
      <c r="C175" s="759"/>
      <c r="D175" s="861"/>
      <c r="E175" s="861"/>
      <c r="F175" s="861"/>
      <c r="G175" s="861"/>
    </row>
    <row r="176" spans="3:7" s="737" customFormat="1" ht="12">
      <c r="C176" s="759"/>
      <c r="D176" s="861"/>
      <c r="E176" s="861"/>
      <c r="F176" s="861"/>
      <c r="G176" s="861"/>
    </row>
    <row r="177" spans="3:7" s="737" customFormat="1" ht="12">
      <c r="C177" s="759"/>
      <c r="D177" s="861"/>
      <c r="E177" s="861"/>
      <c r="F177" s="861"/>
      <c r="G177" s="861"/>
    </row>
    <row r="178" spans="3:7" s="737" customFormat="1" ht="12">
      <c r="C178" s="759"/>
      <c r="D178" s="861"/>
      <c r="E178" s="861"/>
      <c r="F178" s="861"/>
      <c r="G178" s="861"/>
    </row>
    <row r="179" spans="3:7" s="737" customFormat="1" ht="12">
      <c r="C179" s="759"/>
      <c r="D179" s="861"/>
      <c r="E179" s="861"/>
      <c r="F179" s="861"/>
      <c r="G179" s="861"/>
    </row>
    <row r="180" spans="3:7" s="737" customFormat="1" ht="12">
      <c r="C180" s="759"/>
      <c r="D180" s="861"/>
      <c r="E180" s="861"/>
      <c r="F180" s="861"/>
      <c r="G180" s="861"/>
    </row>
    <row r="181" spans="3:7" s="737" customFormat="1" ht="12">
      <c r="C181" s="759"/>
      <c r="D181" s="861"/>
      <c r="E181" s="861"/>
      <c r="F181" s="861"/>
      <c r="G181" s="861"/>
    </row>
    <row r="182" spans="3:7" s="737" customFormat="1" ht="12">
      <c r="C182" s="759"/>
      <c r="D182" s="861"/>
      <c r="E182" s="861"/>
      <c r="F182" s="861"/>
      <c r="G182" s="861"/>
    </row>
    <row r="183" spans="3:7" s="737" customFormat="1" ht="12">
      <c r="C183" s="759"/>
      <c r="D183" s="861"/>
      <c r="E183" s="861"/>
      <c r="F183" s="861"/>
      <c r="G183" s="861"/>
    </row>
    <row r="184" spans="3:7" s="737" customFormat="1" ht="12">
      <c r="C184" s="759"/>
      <c r="D184" s="861"/>
      <c r="E184" s="861"/>
      <c r="F184" s="861"/>
      <c r="G184" s="861"/>
    </row>
    <row r="185" spans="3:7" s="737" customFormat="1" ht="12">
      <c r="C185" s="759"/>
      <c r="D185" s="861"/>
      <c r="E185" s="861"/>
      <c r="F185" s="861"/>
      <c r="G185" s="861"/>
    </row>
    <row r="186" spans="3:7" s="737" customFormat="1" ht="12">
      <c r="C186" s="759"/>
      <c r="D186" s="861"/>
      <c r="E186" s="861"/>
      <c r="F186" s="861"/>
      <c r="G186" s="861"/>
    </row>
    <row r="187" spans="3:7" s="737" customFormat="1" ht="12">
      <c r="C187" s="759"/>
      <c r="D187" s="861"/>
      <c r="E187" s="861"/>
      <c r="F187" s="861"/>
      <c r="G187" s="861"/>
    </row>
    <row r="188" spans="3:7" s="737" customFormat="1" ht="12">
      <c r="C188" s="759"/>
      <c r="D188" s="861"/>
      <c r="E188" s="861"/>
      <c r="F188" s="861"/>
      <c r="G188" s="861"/>
    </row>
    <row r="189" spans="3:7" s="737" customFormat="1" ht="12">
      <c r="C189" s="759"/>
      <c r="D189" s="861"/>
      <c r="E189" s="861"/>
      <c r="F189" s="861"/>
      <c r="G189" s="861"/>
    </row>
    <row r="190" spans="3:7" s="737" customFormat="1" ht="12">
      <c r="C190" s="759"/>
      <c r="D190" s="861"/>
      <c r="E190" s="861"/>
      <c r="F190" s="861"/>
      <c r="G190" s="861"/>
    </row>
    <row r="191" spans="3:7" s="737" customFormat="1" ht="12">
      <c r="C191" s="759"/>
      <c r="D191" s="861"/>
      <c r="E191" s="861"/>
      <c r="F191" s="861"/>
      <c r="G191" s="861"/>
    </row>
    <row r="192" spans="3:7" s="737" customFormat="1" ht="12">
      <c r="C192" s="759"/>
      <c r="D192" s="861"/>
      <c r="E192" s="861"/>
      <c r="F192" s="861"/>
      <c r="G192" s="861"/>
    </row>
    <row r="193" spans="3:7" s="737" customFormat="1" ht="12">
      <c r="C193" s="759"/>
      <c r="D193" s="861"/>
      <c r="E193" s="861"/>
      <c r="F193" s="861"/>
      <c r="G193" s="861"/>
    </row>
    <row r="194" spans="3:7" s="737" customFormat="1" ht="12">
      <c r="C194" s="759"/>
      <c r="D194" s="861"/>
      <c r="E194" s="861"/>
      <c r="F194" s="861"/>
      <c r="G194" s="861"/>
    </row>
    <row r="195" spans="3:7" s="737" customFormat="1" ht="12">
      <c r="C195" s="759"/>
      <c r="D195" s="861"/>
      <c r="E195" s="861"/>
      <c r="F195" s="861"/>
      <c r="G195" s="861"/>
    </row>
    <row r="196" spans="3:7" s="737" customFormat="1" ht="12">
      <c r="C196" s="759"/>
      <c r="D196" s="861"/>
      <c r="E196" s="861"/>
      <c r="F196" s="861"/>
      <c r="G196" s="861"/>
    </row>
    <row r="197" spans="3:7" s="737" customFormat="1" ht="12">
      <c r="C197" s="759"/>
      <c r="D197" s="861"/>
      <c r="E197" s="861"/>
      <c r="F197" s="861"/>
      <c r="G197" s="861"/>
    </row>
    <row r="198" spans="3:7" s="737" customFormat="1" ht="12">
      <c r="C198" s="759"/>
      <c r="D198" s="861"/>
      <c r="E198" s="861"/>
      <c r="F198" s="861"/>
      <c r="G198" s="861"/>
    </row>
    <row r="199" spans="3:7" s="737" customFormat="1" ht="12">
      <c r="C199" s="759"/>
      <c r="D199" s="861"/>
      <c r="E199" s="861"/>
      <c r="F199" s="861"/>
      <c r="G199" s="861"/>
    </row>
    <row r="200" spans="3:7" s="737" customFormat="1" ht="12">
      <c r="C200" s="759"/>
      <c r="D200" s="861"/>
      <c r="E200" s="861"/>
      <c r="F200" s="861"/>
      <c r="G200" s="861"/>
    </row>
    <row r="201" spans="3:7" s="737" customFormat="1" ht="12">
      <c r="C201" s="759"/>
      <c r="D201" s="861"/>
      <c r="E201" s="861"/>
      <c r="F201" s="861"/>
      <c r="G201" s="861"/>
    </row>
    <row r="202" spans="3:7" s="737" customFormat="1" ht="12">
      <c r="C202" s="759"/>
      <c r="D202" s="861"/>
      <c r="E202" s="861"/>
      <c r="F202" s="861"/>
      <c r="G202" s="861"/>
    </row>
    <row r="203" spans="3:7" s="737" customFormat="1" ht="12">
      <c r="C203" s="759"/>
      <c r="D203" s="861"/>
      <c r="E203" s="861"/>
      <c r="F203" s="861"/>
      <c r="G203" s="861"/>
    </row>
    <row r="204" spans="3:7" s="737" customFormat="1" ht="12">
      <c r="C204" s="759"/>
      <c r="D204" s="861"/>
      <c r="E204" s="861"/>
      <c r="F204" s="861"/>
      <c r="G204" s="861"/>
    </row>
    <row r="205" spans="3:7" s="737" customFormat="1" ht="12">
      <c r="C205" s="759"/>
      <c r="D205" s="861"/>
      <c r="E205" s="861"/>
      <c r="F205" s="861"/>
      <c r="G205" s="861"/>
    </row>
    <row r="206" spans="3:7" s="737" customFormat="1" ht="12">
      <c r="C206" s="759"/>
      <c r="D206" s="861"/>
      <c r="E206" s="861"/>
      <c r="F206" s="861"/>
      <c r="G206" s="861"/>
    </row>
    <row r="207" spans="3:7" s="737" customFormat="1" ht="12">
      <c r="C207" s="759"/>
      <c r="D207" s="861"/>
      <c r="E207" s="861"/>
      <c r="F207" s="861"/>
      <c r="G207" s="861"/>
    </row>
    <row r="208" spans="3:7" s="737" customFormat="1" ht="12">
      <c r="C208" s="759"/>
      <c r="D208" s="861"/>
      <c r="E208" s="861"/>
      <c r="F208" s="861"/>
      <c r="G208" s="861"/>
    </row>
    <row r="209" spans="3:7" s="737" customFormat="1" ht="12">
      <c r="C209" s="759"/>
      <c r="D209" s="861"/>
      <c r="E209" s="861"/>
      <c r="F209" s="861"/>
      <c r="G209" s="861"/>
    </row>
    <row r="210" spans="3:7" s="737" customFormat="1" ht="12">
      <c r="C210" s="759"/>
      <c r="D210" s="861"/>
      <c r="E210" s="861"/>
      <c r="F210" s="861"/>
      <c r="G210" s="861"/>
    </row>
    <row r="211" spans="3:7" s="737" customFormat="1" ht="12">
      <c r="C211" s="759"/>
      <c r="D211" s="861"/>
      <c r="E211" s="861"/>
      <c r="F211" s="861"/>
      <c r="G211" s="861"/>
    </row>
    <row r="212" spans="3:7" s="737" customFormat="1" ht="12">
      <c r="C212" s="759"/>
      <c r="D212" s="861"/>
      <c r="E212" s="861"/>
      <c r="F212" s="861"/>
      <c r="G212" s="861"/>
    </row>
    <row r="213" spans="3:7" s="737" customFormat="1" ht="12">
      <c r="C213" s="759"/>
      <c r="D213" s="861"/>
      <c r="E213" s="861"/>
      <c r="F213" s="861"/>
      <c r="G213" s="861"/>
    </row>
    <row r="214" spans="3:7" s="737" customFormat="1" ht="12">
      <c r="C214" s="759"/>
      <c r="D214" s="861"/>
      <c r="E214" s="861"/>
      <c r="F214" s="861"/>
      <c r="G214" s="861"/>
    </row>
    <row r="215" spans="3:7" s="737" customFormat="1" ht="12">
      <c r="C215" s="759"/>
      <c r="D215" s="861"/>
      <c r="E215" s="861"/>
      <c r="F215" s="861"/>
      <c r="G215" s="861"/>
    </row>
    <row r="216" spans="3:7" s="737" customFormat="1" ht="12">
      <c r="C216" s="759"/>
      <c r="D216" s="861"/>
      <c r="E216" s="861"/>
      <c r="F216" s="861"/>
      <c r="G216" s="861"/>
    </row>
    <row r="217" spans="3:7" s="737" customFormat="1" ht="12">
      <c r="C217" s="759"/>
      <c r="D217" s="861"/>
      <c r="E217" s="861"/>
      <c r="F217" s="861"/>
      <c r="G217" s="861"/>
    </row>
    <row r="218" spans="3:7" s="737" customFormat="1" ht="12">
      <c r="C218" s="759"/>
      <c r="D218" s="861"/>
      <c r="E218" s="861"/>
      <c r="F218" s="861"/>
      <c r="G218" s="861"/>
    </row>
    <row r="219" spans="3:7" s="737" customFormat="1" ht="12">
      <c r="C219" s="759"/>
      <c r="D219" s="861"/>
      <c r="E219" s="861"/>
      <c r="F219" s="861"/>
      <c r="G219" s="861"/>
    </row>
    <row r="220" spans="3:7" s="737" customFormat="1" ht="12">
      <c r="C220" s="759"/>
      <c r="D220" s="861"/>
      <c r="E220" s="861"/>
      <c r="F220" s="861"/>
      <c r="G220" s="861"/>
    </row>
    <row r="221" spans="3:7" s="737" customFormat="1" ht="12">
      <c r="C221" s="759"/>
      <c r="D221" s="861"/>
      <c r="E221" s="861"/>
      <c r="F221" s="861"/>
      <c r="G221" s="861"/>
    </row>
    <row r="222" spans="3:7" s="737" customFormat="1" ht="12">
      <c r="C222" s="759"/>
      <c r="D222" s="861"/>
      <c r="E222" s="861"/>
      <c r="F222" s="861"/>
      <c r="G222"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3" manualBreakCount="3">
    <brk id="6" max="16383" man="1"/>
    <brk id="61" max="6" man="1"/>
    <brk id="7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69839-2384-486B-9608-48627CBEA2EC}">
  <sheetPr codeName="List31">
    <tabColor theme="6" tint="-0.249977111117893"/>
  </sheetPr>
  <dimension ref="A1:J203"/>
  <sheetViews>
    <sheetView view="pageBreakPreview" zoomScaleNormal="100" zoomScaleSheetLayoutView="100" workbookViewId="0">
      <selection activeCell="C40" sqref="C40"/>
    </sheetView>
  </sheetViews>
  <sheetFormatPr defaultColWidth="9.140625" defaultRowHeight="12.75"/>
  <cols>
    <col min="1" max="1" width="2.5703125" style="745" customWidth="1"/>
    <col min="2" max="2" width="5.28515625" style="745" customWidth="1"/>
    <col min="3" max="3" width="43.7109375" style="1024" customWidth="1"/>
    <col min="4" max="4" width="6.28515625" style="1017" customWidth="1"/>
    <col min="5" max="5" width="7.5703125" style="1017" customWidth="1"/>
    <col min="6" max="7" width="9.5703125" style="1017" customWidth="1"/>
    <col min="8" max="8" width="2.5703125" style="745" bestFit="1" customWidth="1"/>
    <col min="9" max="9" width="9.140625" style="745"/>
    <col min="10" max="10" width="9" style="745" customWidth="1"/>
    <col min="11" max="251" width="9.140625" style="745"/>
    <col min="252" max="252" width="2.5703125" style="745" customWidth="1"/>
    <col min="253" max="253" width="5.28515625" style="745" customWidth="1"/>
    <col min="254" max="254" width="43.7109375" style="745" customWidth="1"/>
    <col min="255" max="255" width="6.28515625" style="745" customWidth="1"/>
    <col min="256" max="256" width="7.5703125" style="745" customWidth="1"/>
    <col min="257" max="257" width="9.5703125" style="745" customWidth="1"/>
    <col min="258" max="258" width="13.28515625" style="745" customWidth="1"/>
    <col min="259" max="259" width="20.42578125" style="745" customWidth="1"/>
    <col min="260" max="262" width="11.7109375" style="745" customWidth="1"/>
    <col min="263" max="263" width="9.85546875" style="745" customWidth="1"/>
    <col min="264" max="264" width="2.5703125" style="745" bestFit="1" customWidth="1"/>
    <col min="265" max="265" width="9.140625" style="745"/>
    <col min="266" max="266" width="9" style="745" customWidth="1"/>
    <col min="267" max="507" width="9.140625" style="745"/>
    <col min="508" max="508" width="2.5703125" style="745" customWidth="1"/>
    <col min="509" max="509" width="5.28515625" style="745" customWidth="1"/>
    <col min="510" max="510" width="43.7109375" style="745" customWidth="1"/>
    <col min="511" max="511" width="6.28515625" style="745" customWidth="1"/>
    <col min="512" max="512" width="7.5703125" style="745" customWidth="1"/>
    <col min="513" max="513" width="9.5703125" style="745" customWidth="1"/>
    <col min="514" max="514" width="13.28515625" style="745" customWidth="1"/>
    <col min="515" max="515" width="20.42578125" style="745" customWidth="1"/>
    <col min="516" max="518" width="11.7109375" style="745" customWidth="1"/>
    <col min="519" max="519" width="9.85546875" style="745" customWidth="1"/>
    <col min="520" max="520" width="2.5703125" style="745" bestFit="1" customWidth="1"/>
    <col min="521" max="521" width="9.140625" style="745"/>
    <col min="522" max="522" width="9" style="745" customWidth="1"/>
    <col min="523" max="763" width="9.140625" style="745"/>
    <col min="764" max="764" width="2.5703125" style="745" customWidth="1"/>
    <col min="765" max="765" width="5.28515625" style="745" customWidth="1"/>
    <col min="766" max="766" width="43.7109375" style="745" customWidth="1"/>
    <col min="767" max="767" width="6.28515625" style="745" customWidth="1"/>
    <col min="768" max="768" width="7.5703125" style="745" customWidth="1"/>
    <col min="769" max="769" width="9.5703125" style="745" customWidth="1"/>
    <col min="770" max="770" width="13.28515625" style="745" customWidth="1"/>
    <col min="771" max="771" width="20.42578125" style="745" customWidth="1"/>
    <col min="772" max="774" width="11.7109375" style="745" customWidth="1"/>
    <col min="775" max="775" width="9.85546875" style="745" customWidth="1"/>
    <col min="776" max="776" width="2.5703125" style="745" bestFit="1" customWidth="1"/>
    <col min="777" max="777" width="9.140625" style="745"/>
    <col min="778" max="778" width="9" style="745" customWidth="1"/>
    <col min="779" max="1019" width="9.140625" style="745"/>
    <col min="1020" max="1020" width="2.5703125" style="745" customWidth="1"/>
    <col min="1021" max="1021" width="5.28515625" style="745" customWidth="1"/>
    <col min="1022" max="1022" width="43.7109375" style="745" customWidth="1"/>
    <col min="1023" max="1023" width="6.28515625" style="745" customWidth="1"/>
    <col min="1024" max="1024" width="7.5703125" style="745" customWidth="1"/>
    <col min="1025" max="1025" width="9.5703125" style="745" customWidth="1"/>
    <col min="1026" max="1026" width="13.28515625" style="745" customWidth="1"/>
    <col min="1027" max="1027" width="20.42578125" style="745" customWidth="1"/>
    <col min="1028" max="1030" width="11.7109375" style="745" customWidth="1"/>
    <col min="1031" max="1031" width="9.85546875" style="745" customWidth="1"/>
    <col min="1032" max="1032" width="2.5703125" style="745" bestFit="1" customWidth="1"/>
    <col min="1033" max="1033" width="9.140625" style="745"/>
    <col min="1034" max="1034" width="9" style="745" customWidth="1"/>
    <col min="1035" max="1275" width="9.140625" style="745"/>
    <col min="1276" max="1276" width="2.5703125" style="745" customWidth="1"/>
    <col min="1277" max="1277" width="5.28515625" style="745" customWidth="1"/>
    <col min="1278" max="1278" width="43.7109375" style="745" customWidth="1"/>
    <col min="1279" max="1279" width="6.28515625" style="745" customWidth="1"/>
    <col min="1280" max="1280" width="7.5703125" style="745" customWidth="1"/>
    <col min="1281" max="1281" width="9.5703125" style="745" customWidth="1"/>
    <col min="1282" max="1282" width="13.28515625" style="745" customWidth="1"/>
    <col min="1283" max="1283" width="20.42578125" style="745" customWidth="1"/>
    <col min="1284" max="1286" width="11.7109375" style="745" customWidth="1"/>
    <col min="1287" max="1287" width="9.85546875" style="745" customWidth="1"/>
    <col min="1288" max="1288" width="2.5703125" style="745" bestFit="1" customWidth="1"/>
    <col min="1289" max="1289" width="9.140625" style="745"/>
    <col min="1290" max="1290" width="9" style="745" customWidth="1"/>
    <col min="1291" max="1531" width="9.140625" style="745"/>
    <col min="1532" max="1532" width="2.5703125" style="745" customWidth="1"/>
    <col min="1533" max="1533" width="5.28515625" style="745" customWidth="1"/>
    <col min="1534" max="1534" width="43.7109375" style="745" customWidth="1"/>
    <col min="1535" max="1535" width="6.28515625" style="745" customWidth="1"/>
    <col min="1536" max="1536" width="7.5703125" style="745" customWidth="1"/>
    <col min="1537" max="1537" width="9.5703125" style="745" customWidth="1"/>
    <col min="1538" max="1538" width="13.28515625" style="745" customWidth="1"/>
    <col min="1539" max="1539" width="20.42578125" style="745" customWidth="1"/>
    <col min="1540" max="1542" width="11.7109375" style="745" customWidth="1"/>
    <col min="1543" max="1543" width="9.85546875" style="745" customWidth="1"/>
    <col min="1544" max="1544" width="2.5703125" style="745" bestFit="1" customWidth="1"/>
    <col min="1545" max="1545" width="9.140625" style="745"/>
    <col min="1546" max="1546" width="9" style="745" customWidth="1"/>
    <col min="1547" max="1787" width="9.140625" style="745"/>
    <col min="1788" max="1788" width="2.5703125" style="745" customWidth="1"/>
    <col min="1789" max="1789" width="5.28515625" style="745" customWidth="1"/>
    <col min="1790" max="1790" width="43.7109375" style="745" customWidth="1"/>
    <col min="1791" max="1791" width="6.28515625" style="745" customWidth="1"/>
    <col min="1792" max="1792" width="7.5703125" style="745" customWidth="1"/>
    <col min="1793" max="1793" width="9.5703125" style="745" customWidth="1"/>
    <col min="1794" max="1794" width="13.28515625" style="745" customWidth="1"/>
    <col min="1795" max="1795" width="20.42578125" style="745" customWidth="1"/>
    <col min="1796" max="1798" width="11.7109375" style="745" customWidth="1"/>
    <col min="1799" max="1799" width="9.85546875" style="745" customWidth="1"/>
    <col min="1800" max="1800" width="2.5703125" style="745" bestFit="1" customWidth="1"/>
    <col min="1801" max="1801" width="9.140625" style="745"/>
    <col min="1802" max="1802" width="9" style="745" customWidth="1"/>
    <col min="1803" max="2043" width="9.140625" style="745"/>
    <col min="2044" max="2044" width="2.5703125" style="745" customWidth="1"/>
    <col min="2045" max="2045" width="5.28515625" style="745" customWidth="1"/>
    <col min="2046" max="2046" width="43.7109375" style="745" customWidth="1"/>
    <col min="2047" max="2047" width="6.28515625" style="745" customWidth="1"/>
    <col min="2048" max="2048" width="7.5703125" style="745" customWidth="1"/>
    <col min="2049" max="2049" width="9.5703125" style="745" customWidth="1"/>
    <col min="2050" max="2050" width="13.28515625" style="745" customWidth="1"/>
    <col min="2051" max="2051" width="20.42578125" style="745" customWidth="1"/>
    <col min="2052" max="2054" width="11.7109375" style="745" customWidth="1"/>
    <col min="2055" max="2055" width="9.85546875" style="745" customWidth="1"/>
    <col min="2056" max="2056" width="2.5703125" style="745" bestFit="1" customWidth="1"/>
    <col min="2057" max="2057" width="9.140625" style="745"/>
    <col min="2058" max="2058" width="9" style="745" customWidth="1"/>
    <col min="2059" max="2299" width="9.140625" style="745"/>
    <col min="2300" max="2300" width="2.5703125" style="745" customWidth="1"/>
    <col min="2301" max="2301" width="5.28515625" style="745" customWidth="1"/>
    <col min="2302" max="2302" width="43.7109375" style="745" customWidth="1"/>
    <col min="2303" max="2303" width="6.28515625" style="745" customWidth="1"/>
    <col min="2304" max="2304" width="7.5703125" style="745" customWidth="1"/>
    <col min="2305" max="2305" width="9.5703125" style="745" customWidth="1"/>
    <col min="2306" max="2306" width="13.28515625" style="745" customWidth="1"/>
    <col min="2307" max="2307" width="20.42578125" style="745" customWidth="1"/>
    <col min="2308" max="2310" width="11.7109375" style="745" customWidth="1"/>
    <col min="2311" max="2311" width="9.85546875" style="745" customWidth="1"/>
    <col min="2312" max="2312" width="2.5703125" style="745" bestFit="1" customWidth="1"/>
    <col min="2313" max="2313" width="9.140625" style="745"/>
    <col min="2314" max="2314" width="9" style="745" customWidth="1"/>
    <col min="2315" max="2555" width="9.140625" style="745"/>
    <col min="2556" max="2556" width="2.5703125" style="745" customWidth="1"/>
    <col min="2557" max="2557" width="5.28515625" style="745" customWidth="1"/>
    <col min="2558" max="2558" width="43.7109375" style="745" customWidth="1"/>
    <col min="2559" max="2559" width="6.28515625" style="745" customWidth="1"/>
    <col min="2560" max="2560" width="7.5703125" style="745" customWidth="1"/>
    <col min="2561" max="2561" width="9.5703125" style="745" customWidth="1"/>
    <col min="2562" max="2562" width="13.28515625" style="745" customWidth="1"/>
    <col min="2563" max="2563" width="20.42578125" style="745" customWidth="1"/>
    <col min="2564" max="2566" width="11.7109375" style="745" customWidth="1"/>
    <col min="2567" max="2567" width="9.85546875" style="745" customWidth="1"/>
    <col min="2568" max="2568" width="2.5703125" style="745" bestFit="1" customWidth="1"/>
    <col min="2569" max="2569" width="9.140625" style="745"/>
    <col min="2570" max="2570" width="9" style="745" customWidth="1"/>
    <col min="2571" max="2811" width="9.140625" style="745"/>
    <col min="2812" max="2812" width="2.5703125" style="745" customWidth="1"/>
    <col min="2813" max="2813" width="5.28515625" style="745" customWidth="1"/>
    <col min="2814" max="2814" width="43.7109375" style="745" customWidth="1"/>
    <col min="2815" max="2815" width="6.28515625" style="745" customWidth="1"/>
    <col min="2816" max="2816" width="7.5703125" style="745" customWidth="1"/>
    <col min="2817" max="2817" width="9.5703125" style="745" customWidth="1"/>
    <col min="2818" max="2818" width="13.28515625" style="745" customWidth="1"/>
    <col min="2819" max="2819" width="20.42578125" style="745" customWidth="1"/>
    <col min="2820" max="2822" width="11.7109375" style="745" customWidth="1"/>
    <col min="2823" max="2823" width="9.85546875" style="745" customWidth="1"/>
    <col min="2824" max="2824" width="2.5703125" style="745" bestFit="1" customWidth="1"/>
    <col min="2825" max="2825" width="9.140625" style="745"/>
    <col min="2826" max="2826" width="9" style="745" customWidth="1"/>
    <col min="2827" max="3067" width="9.140625" style="745"/>
    <col min="3068" max="3068" width="2.5703125" style="745" customWidth="1"/>
    <col min="3069" max="3069" width="5.28515625" style="745" customWidth="1"/>
    <col min="3070" max="3070" width="43.7109375" style="745" customWidth="1"/>
    <col min="3071" max="3071" width="6.28515625" style="745" customWidth="1"/>
    <col min="3072" max="3072" width="7.5703125" style="745" customWidth="1"/>
    <col min="3073" max="3073" width="9.5703125" style="745" customWidth="1"/>
    <col min="3074" max="3074" width="13.28515625" style="745" customWidth="1"/>
    <col min="3075" max="3075" width="20.42578125" style="745" customWidth="1"/>
    <col min="3076" max="3078" width="11.7109375" style="745" customWidth="1"/>
    <col min="3079" max="3079" width="9.85546875" style="745" customWidth="1"/>
    <col min="3080" max="3080" width="2.5703125" style="745" bestFit="1" customWidth="1"/>
    <col min="3081" max="3081" width="9.140625" style="745"/>
    <col min="3082" max="3082" width="9" style="745" customWidth="1"/>
    <col min="3083" max="3323" width="9.140625" style="745"/>
    <col min="3324" max="3324" width="2.5703125" style="745" customWidth="1"/>
    <col min="3325" max="3325" width="5.28515625" style="745" customWidth="1"/>
    <col min="3326" max="3326" width="43.7109375" style="745" customWidth="1"/>
    <col min="3327" max="3327" width="6.28515625" style="745" customWidth="1"/>
    <col min="3328" max="3328" width="7.5703125" style="745" customWidth="1"/>
    <col min="3329" max="3329" width="9.5703125" style="745" customWidth="1"/>
    <col min="3330" max="3330" width="13.28515625" style="745" customWidth="1"/>
    <col min="3331" max="3331" width="20.42578125" style="745" customWidth="1"/>
    <col min="3332" max="3334" width="11.7109375" style="745" customWidth="1"/>
    <col min="3335" max="3335" width="9.85546875" style="745" customWidth="1"/>
    <col min="3336" max="3336" width="2.5703125" style="745" bestFit="1" customWidth="1"/>
    <col min="3337" max="3337" width="9.140625" style="745"/>
    <col min="3338" max="3338" width="9" style="745" customWidth="1"/>
    <col min="3339" max="3579" width="9.140625" style="745"/>
    <col min="3580" max="3580" width="2.5703125" style="745" customWidth="1"/>
    <col min="3581" max="3581" width="5.28515625" style="745" customWidth="1"/>
    <col min="3582" max="3582" width="43.7109375" style="745" customWidth="1"/>
    <col min="3583" max="3583" width="6.28515625" style="745" customWidth="1"/>
    <col min="3584" max="3584" width="7.5703125" style="745" customWidth="1"/>
    <col min="3585" max="3585" width="9.5703125" style="745" customWidth="1"/>
    <col min="3586" max="3586" width="13.28515625" style="745" customWidth="1"/>
    <col min="3587" max="3587" width="20.42578125" style="745" customWidth="1"/>
    <col min="3588" max="3590" width="11.7109375" style="745" customWidth="1"/>
    <col min="3591" max="3591" width="9.85546875" style="745" customWidth="1"/>
    <col min="3592" max="3592" width="2.5703125" style="745" bestFit="1" customWidth="1"/>
    <col min="3593" max="3593" width="9.140625" style="745"/>
    <col min="3594" max="3594" width="9" style="745" customWidth="1"/>
    <col min="3595" max="3835" width="9.140625" style="745"/>
    <col min="3836" max="3836" width="2.5703125" style="745" customWidth="1"/>
    <col min="3837" max="3837" width="5.28515625" style="745" customWidth="1"/>
    <col min="3838" max="3838" width="43.7109375" style="745" customWidth="1"/>
    <col min="3839" max="3839" width="6.28515625" style="745" customWidth="1"/>
    <col min="3840" max="3840" width="7.5703125" style="745" customWidth="1"/>
    <col min="3841" max="3841" width="9.5703125" style="745" customWidth="1"/>
    <col min="3842" max="3842" width="13.28515625" style="745" customWidth="1"/>
    <col min="3843" max="3843" width="20.42578125" style="745" customWidth="1"/>
    <col min="3844" max="3846" width="11.7109375" style="745" customWidth="1"/>
    <col min="3847" max="3847" width="9.85546875" style="745" customWidth="1"/>
    <col min="3848" max="3848" width="2.5703125" style="745" bestFit="1" customWidth="1"/>
    <col min="3849" max="3849" width="9.140625" style="745"/>
    <col min="3850" max="3850" width="9" style="745" customWidth="1"/>
    <col min="3851" max="4091" width="9.140625" style="745"/>
    <col min="4092" max="4092" width="2.5703125" style="745" customWidth="1"/>
    <col min="4093" max="4093" width="5.28515625" style="745" customWidth="1"/>
    <col min="4094" max="4094" width="43.7109375" style="745" customWidth="1"/>
    <col min="4095" max="4095" width="6.28515625" style="745" customWidth="1"/>
    <col min="4096" max="4096" width="7.5703125" style="745" customWidth="1"/>
    <col min="4097" max="4097" width="9.5703125" style="745" customWidth="1"/>
    <col min="4098" max="4098" width="13.28515625" style="745" customWidth="1"/>
    <col min="4099" max="4099" width="20.42578125" style="745" customWidth="1"/>
    <col min="4100" max="4102" width="11.7109375" style="745" customWidth="1"/>
    <col min="4103" max="4103" width="9.85546875" style="745" customWidth="1"/>
    <col min="4104" max="4104" width="2.5703125" style="745" bestFit="1" customWidth="1"/>
    <col min="4105" max="4105" width="9.140625" style="745"/>
    <col min="4106" max="4106" width="9" style="745" customWidth="1"/>
    <col min="4107" max="4347" width="9.140625" style="745"/>
    <col min="4348" max="4348" width="2.5703125" style="745" customWidth="1"/>
    <col min="4349" max="4349" width="5.28515625" style="745" customWidth="1"/>
    <col min="4350" max="4350" width="43.7109375" style="745" customWidth="1"/>
    <col min="4351" max="4351" width="6.28515625" style="745" customWidth="1"/>
    <col min="4352" max="4352" width="7.5703125" style="745" customWidth="1"/>
    <col min="4353" max="4353" width="9.5703125" style="745" customWidth="1"/>
    <col min="4354" max="4354" width="13.28515625" style="745" customWidth="1"/>
    <col min="4355" max="4355" width="20.42578125" style="745" customWidth="1"/>
    <col min="4356" max="4358" width="11.7109375" style="745" customWidth="1"/>
    <col min="4359" max="4359" width="9.85546875" style="745" customWidth="1"/>
    <col min="4360" max="4360" width="2.5703125" style="745" bestFit="1" customWidth="1"/>
    <col min="4361" max="4361" width="9.140625" style="745"/>
    <col min="4362" max="4362" width="9" style="745" customWidth="1"/>
    <col min="4363" max="4603" width="9.140625" style="745"/>
    <col min="4604" max="4604" width="2.5703125" style="745" customWidth="1"/>
    <col min="4605" max="4605" width="5.28515625" style="745" customWidth="1"/>
    <col min="4606" max="4606" width="43.7109375" style="745" customWidth="1"/>
    <col min="4607" max="4607" width="6.28515625" style="745" customWidth="1"/>
    <col min="4608" max="4608" width="7.5703125" style="745" customWidth="1"/>
    <col min="4609" max="4609" width="9.5703125" style="745" customWidth="1"/>
    <col min="4610" max="4610" width="13.28515625" style="745" customWidth="1"/>
    <col min="4611" max="4611" width="20.42578125" style="745" customWidth="1"/>
    <col min="4612" max="4614" width="11.7109375" style="745" customWidth="1"/>
    <col min="4615" max="4615" width="9.85546875" style="745" customWidth="1"/>
    <col min="4616" max="4616" width="2.5703125" style="745" bestFit="1" customWidth="1"/>
    <col min="4617" max="4617" width="9.140625" style="745"/>
    <col min="4618" max="4618" width="9" style="745" customWidth="1"/>
    <col min="4619" max="4859" width="9.140625" style="745"/>
    <col min="4860" max="4860" width="2.5703125" style="745" customWidth="1"/>
    <col min="4861" max="4861" width="5.28515625" style="745" customWidth="1"/>
    <col min="4862" max="4862" width="43.7109375" style="745" customWidth="1"/>
    <col min="4863" max="4863" width="6.28515625" style="745" customWidth="1"/>
    <col min="4864" max="4864" width="7.5703125" style="745" customWidth="1"/>
    <col min="4865" max="4865" width="9.5703125" style="745" customWidth="1"/>
    <col min="4866" max="4866" width="13.28515625" style="745" customWidth="1"/>
    <col min="4867" max="4867" width="20.42578125" style="745" customWidth="1"/>
    <col min="4868" max="4870" width="11.7109375" style="745" customWidth="1"/>
    <col min="4871" max="4871" width="9.85546875" style="745" customWidth="1"/>
    <col min="4872" max="4872" width="2.5703125" style="745" bestFit="1" customWidth="1"/>
    <col min="4873" max="4873" width="9.140625" style="745"/>
    <col min="4874" max="4874" width="9" style="745" customWidth="1"/>
    <col min="4875" max="5115" width="9.140625" style="745"/>
    <col min="5116" max="5116" width="2.5703125" style="745" customWidth="1"/>
    <col min="5117" max="5117" width="5.28515625" style="745" customWidth="1"/>
    <col min="5118" max="5118" width="43.7109375" style="745" customWidth="1"/>
    <col min="5119" max="5119" width="6.28515625" style="745" customWidth="1"/>
    <col min="5120" max="5120" width="7.5703125" style="745" customWidth="1"/>
    <col min="5121" max="5121" width="9.5703125" style="745" customWidth="1"/>
    <col min="5122" max="5122" width="13.28515625" style="745" customWidth="1"/>
    <col min="5123" max="5123" width="20.42578125" style="745" customWidth="1"/>
    <col min="5124" max="5126" width="11.7109375" style="745" customWidth="1"/>
    <col min="5127" max="5127" width="9.85546875" style="745" customWidth="1"/>
    <col min="5128" max="5128" width="2.5703125" style="745" bestFit="1" customWidth="1"/>
    <col min="5129" max="5129" width="9.140625" style="745"/>
    <col min="5130" max="5130" width="9" style="745" customWidth="1"/>
    <col min="5131" max="5371" width="9.140625" style="745"/>
    <col min="5372" max="5372" width="2.5703125" style="745" customWidth="1"/>
    <col min="5373" max="5373" width="5.28515625" style="745" customWidth="1"/>
    <col min="5374" max="5374" width="43.7109375" style="745" customWidth="1"/>
    <col min="5375" max="5375" width="6.28515625" style="745" customWidth="1"/>
    <col min="5376" max="5376" width="7.5703125" style="745" customWidth="1"/>
    <col min="5377" max="5377" width="9.5703125" style="745" customWidth="1"/>
    <col min="5378" max="5378" width="13.28515625" style="745" customWidth="1"/>
    <col min="5379" max="5379" width="20.42578125" style="745" customWidth="1"/>
    <col min="5380" max="5382" width="11.7109375" style="745" customWidth="1"/>
    <col min="5383" max="5383" width="9.85546875" style="745" customWidth="1"/>
    <col min="5384" max="5384" width="2.5703125" style="745" bestFit="1" customWidth="1"/>
    <col min="5385" max="5385" width="9.140625" style="745"/>
    <col min="5386" max="5386" width="9" style="745" customWidth="1"/>
    <col min="5387" max="5627" width="9.140625" style="745"/>
    <col min="5628" max="5628" width="2.5703125" style="745" customWidth="1"/>
    <col min="5629" max="5629" width="5.28515625" style="745" customWidth="1"/>
    <col min="5630" max="5630" width="43.7109375" style="745" customWidth="1"/>
    <col min="5631" max="5631" width="6.28515625" style="745" customWidth="1"/>
    <col min="5632" max="5632" width="7.5703125" style="745" customWidth="1"/>
    <col min="5633" max="5633" width="9.5703125" style="745" customWidth="1"/>
    <col min="5634" max="5634" width="13.28515625" style="745" customWidth="1"/>
    <col min="5635" max="5635" width="20.42578125" style="745" customWidth="1"/>
    <col min="5636" max="5638" width="11.7109375" style="745" customWidth="1"/>
    <col min="5639" max="5639" width="9.85546875" style="745" customWidth="1"/>
    <col min="5640" max="5640" width="2.5703125" style="745" bestFit="1" customWidth="1"/>
    <col min="5641" max="5641" width="9.140625" style="745"/>
    <col min="5642" max="5642" width="9" style="745" customWidth="1"/>
    <col min="5643" max="5883" width="9.140625" style="745"/>
    <col min="5884" max="5884" width="2.5703125" style="745" customWidth="1"/>
    <col min="5885" max="5885" width="5.28515625" style="745" customWidth="1"/>
    <col min="5886" max="5886" width="43.7109375" style="745" customWidth="1"/>
    <col min="5887" max="5887" width="6.28515625" style="745" customWidth="1"/>
    <col min="5888" max="5888" width="7.5703125" style="745" customWidth="1"/>
    <col min="5889" max="5889" width="9.5703125" style="745" customWidth="1"/>
    <col min="5890" max="5890" width="13.28515625" style="745" customWidth="1"/>
    <col min="5891" max="5891" width="20.42578125" style="745" customWidth="1"/>
    <col min="5892" max="5894" width="11.7109375" style="745" customWidth="1"/>
    <col min="5895" max="5895" width="9.85546875" style="745" customWidth="1"/>
    <col min="5896" max="5896" width="2.5703125" style="745" bestFit="1" customWidth="1"/>
    <col min="5897" max="5897" width="9.140625" style="745"/>
    <col min="5898" max="5898" width="9" style="745" customWidth="1"/>
    <col min="5899" max="6139" width="9.140625" style="745"/>
    <col min="6140" max="6140" width="2.5703125" style="745" customWidth="1"/>
    <col min="6141" max="6141" width="5.28515625" style="745" customWidth="1"/>
    <col min="6142" max="6142" width="43.7109375" style="745" customWidth="1"/>
    <col min="6143" max="6143" width="6.28515625" style="745" customWidth="1"/>
    <col min="6144" max="6144" width="7.5703125" style="745" customWidth="1"/>
    <col min="6145" max="6145" width="9.5703125" style="745" customWidth="1"/>
    <col min="6146" max="6146" width="13.28515625" style="745" customWidth="1"/>
    <col min="6147" max="6147" width="20.42578125" style="745" customWidth="1"/>
    <col min="6148" max="6150" width="11.7109375" style="745" customWidth="1"/>
    <col min="6151" max="6151" width="9.85546875" style="745" customWidth="1"/>
    <col min="6152" max="6152" width="2.5703125" style="745" bestFit="1" customWidth="1"/>
    <col min="6153" max="6153" width="9.140625" style="745"/>
    <col min="6154" max="6154" width="9" style="745" customWidth="1"/>
    <col min="6155" max="6395" width="9.140625" style="745"/>
    <col min="6396" max="6396" width="2.5703125" style="745" customWidth="1"/>
    <col min="6397" max="6397" width="5.28515625" style="745" customWidth="1"/>
    <col min="6398" max="6398" width="43.7109375" style="745" customWidth="1"/>
    <col min="6399" max="6399" width="6.28515625" style="745" customWidth="1"/>
    <col min="6400" max="6400" width="7.5703125" style="745" customWidth="1"/>
    <col min="6401" max="6401" width="9.5703125" style="745" customWidth="1"/>
    <col min="6402" max="6402" width="13.28515625" style="745" customWidth="1"/>
    <col min="6403" max="6403" width="20.42578125" style="745" customWidth="1"/>
    <col min="6404" max="6406" width="11.7109375" style="745" customWidth="1"/>
    <col min="6407" max="6407" width="9.85546875" style="745" customWidth="1"/>
    <col min="6408" max="6408" width="2.5703125" style="745" bestFit="1" customWidth="1"/>
    <col min="6409" max="6409" width="9.140625" style="745"/>
    <col min="6410" max="6410" width="9" style="745" customWidth="1"/>
    <col min="6411" max="6651" width="9.140625" style="745"/>
    <col min="6652" max="6652" width="2.5703125" style="745" customWidth="1"/>
    <col min="6653" max="6653" width="5.28515625" style="745" customWidth="1"/>
    <col min="6654" max="6654" width="43.7109375" style="745" customWidth="1"/>
    <col min="6655" max="6655" width="6.28515625" style="745" customWidth="1"/>
    <col min="6656" max="6656" width="7.5703125" style="745" customWidth="1"/>
    <col min="6657" max="6657" width="9.5703125" style="745" customWidth="1"/>
    <col min="6658" max="6658" width="13.28515625" style="745" customWidth="1"/>
    <col min="6659" max="6659" width="20.42578125" style="745" customWidth="1"/>
    <col min="6660" max="6662" width="11.7109375" style="745" customWidth="1"/>
    <col min="6663" max="6663" width="9.85546875" style="745" customWidth="1"/>
    <col min="6664" max="6664" width="2.5703125" style="745" bestFit="1" customWidth="1"/>
    <col min="6665" max="6665" width="9.140625" style="745"/>
    <col min="6666" max="6666" width="9" style="745" customWidth="1"/>
    <col min="6667" max="6907" width="9.140625" style="745"/>
    <col min="6908" max="6908" width="2.5703125" style="745" customWidth="1"/>
    <col min="6909" max="6909" width="5.28515625" style="745" customWidth="1"/>
    <col min="6910" max="6910" width="43.7109375" style="745" customWidth="1"/>
    <col min="6911" max="6911" width="6.28515625" style="745" customWidth="1"/>
    <col min="6912" max="6912" width="7.5703125" style="745" customWidth="1"/>
    <col min="6913" max="6913" width="9.5703125" style="745" customWidth="1"/>
    <col min="6914" max="6914" width="13.28515625" style="745" customWidth="1"/>
    <col min="6915" max="6915" width="20.42578125" style="745" customWidth="1"/>
    <col min="6916" max="6918" width="11.7109375" style="745" customWidth="1"/>
    <col min="6919" max="6919" width="9.85546875" style="745" customWidth="1"/>
    <col min="6920" max="6920" width="2.5703125" style="745" bestFit="1" customWidth="1"/>
    <col min="6921" max="6921" width="9.140625" style="745"/>
    <col min="6922" max="6922" width="9" style="745" customWidth="1"/>
    <col min="6923" max="7163" width="9.140625" style="745"/>
    <col min="7164" max="7164" width="2.5703125" style="745" customWidth="1"/>
    <col min="7165" max="7165" width="5.28515625" style="745" customWidth="1"/>
    <col min="7166" max="7166" width="43.7109375" style="745" customWidth="1"/>
    <col min="7167" max="7167" width="6.28515625" style="745" customWidth="1"/>
    <col min="7168" max="7168" width="7.5703125" style="745" customWidth="1"/>
    <col min="7169" max="7169" width="9.5703125" style="745" customWidth="1"/>
    <col min="7170" max="7170" width="13.28515625" style="745" customWidth="1"/>
    <col min="7171" max="7171" width="20.42578125" style="745" customWidth="1"/>
    <col min="7172" max="7174" width="11.7109375" style="745" customWidth="1"/>
    <col min="7175" max="7175" width="9.85546875" style="745" customWidth="1"/>
    <col min="7176" max="7176" width="2.5703125" style="745" bestFit="1" customWidth="1"/>
    <col min="7177" max="7177" width="9.140625" style="745"/>
    <col min="7178" max="7178" width="9" style="745" customWidth="1"/>
    <col min="7179" max="7419" width="9.140625" style="745"/>
    <col min="7420" max="7420" width="2.5703125" style="745" customWidth="1"/>
    <col min="7421" max="7421" width="5.28515625" style="745" customWidth="1"/>
    <col min="7422" max="7422" width="43.7109375" style="745" customWidth="1"/>
    <col min="7423" max="7423" width="6.28515625" style="745" customWidth="1"/>
    <col min="7424" max="7424" width="7.5703125" style="745" customWidth="1"/>
    <col min="7425" max="7425" width="9.5703125" style="745" customWidth="1"/>
    <col min="7426" max="7426" width="13.28515625" style="745" customWidth="1"/>
    <col min="7427" max="7427" width="20.42578125" style="745" customWidth="1"/>
    <col min="7428" max="7430" width="11.7109375" style="745" customWidth="1"/>
    <col min="7431" max="7431" width="9.85546875" style="745" customWidth="1"/>
    <col min="7432" max="7432" width="2.5703125" style="745" bestFit="1" customWidth="1"/>
    <col min="7433" max="7433" width="9.140625" style="745"/>
    <col min="7434" max="7434" width="9" style="745" customWidth="1"/>
    <col min="7435" max="7675" width="9.140625" style="745"/>
    <col min="7676" max="7676" width="2.5703125" style="745" customWidth="1"/>
    <col min="7677" max="7677" width="5.28515625" style="745" customWidth="1"/>
    <col min="7678" max="7678" width="43.7109375" style="745" customWidth="1"/>
    <col min="7679" max="7679" width="6.28515625" style="745" customWidth="1"/>
    <col min="7680" max="7680" width="7.5703125" style="745" customWidth="1"/>
    <col min="7681" max="7681" width="9.5703125" style="745" customWidth="1"/>
    <col min="7682" max="7682" width="13.28515625" style="745" customWidth="1"/>
    <col min="7683" max="7683" width="20.42578125" style="745" customWidth="1"/>
    <col min="7684" max="7686" width="11.7109375" style="745" customWidth="1"/>
    <col min="7687" max="7687" width="9.85546875" style="745" customWidth="1"/>
    <col min="7688" max="7688" width="2.5703125" style="745" bestFit="1" customWidth="1"/>
    <col min="7689" max="7689" width="9.140625" style="745"/>
    <col min="7690" max="7690" width="9" style="745" customWidth="1"/>
    <col min="7691" max="7931" width="9.140625" style="745"/>
    <col min="7932" max="7932" width="2.5703125" style="745" customWidth="1"/>
    <col min="7933" max="7933" width="5.28515625" style="745" customWidth="1"/>
    <col min="7934" max="7934" width="43.7109375" style="745" customWidth="1"/>
    <col min="7935" max="7935" width="6.28515625" style="745" customWidth="1"/>
    <col min="7936" max="7936" width="7.5703125" style="745" customWidth="1"/>
    <col min="7937" max="7937" width="9.5703125" style="745" customWidth="1"/>
    <col min="7938" max="7938" width="13.28515625" style="745" customWidth="1"/>
    <col min="7939" max="7939" width="20.42578125" style="745" customWidth="1"/>
    <col min="7940" max="7942" width="11.7109375" style="745" customWidth="1"/>
    <col min="7943" max="7943" width="9.85546875" style="745" customWidth="1"/>
    <col min="7944" max="7944" width="2.5703125" style="745" bestFit="1" customWidth="1"/>
    <col min="7945" max="7945" width="9.140625" style="745"/>
    <col min="7946" max="7946" width="9" style="745" customWidth="1"/>
    <col min="7947" max="8187" width="9.140625" style="745"/>
    <col min="8188" max="8188" width="2.5703125" style="745" customWidth="1"/>
    <col min="8189" max="8189" width="5.28515625" style="745" customWidth="1"/>
    <col min="8190" max="8190" width="43.7109375" style="745" customWidth="1"/>
    <col min="8191" max="8191" width="6.28515625" style="745" customWidth="1"/>
    <col min="8192" max="8192" width="7.5703125" style="745" customWidth="1"/>
    <col min="8193" max="8193" width="9.5703125" style="745" customWidth="1"/>
    <col min="8194" max="8194" width="13.28515625" style="745" customWidth="1"/>
    <col min="8195" max="8195" width="20.42578125" style="745" customWidth="1"/>
    <col min="8196" max="8198" width="11.7109375" style="745" customWidth="1"/>
    <col min="8199" max="8199" width="9.85546875" style="745" customWidth="1"/>
    <col min="8200" max="8200" width="2.5703125" style="745" bestFit="1" customWidth="1"/>
    <col min="8201" max="8201" width="9.140625" style="745"/>
    <col min="8202" max="8202" width="9" style="745" customWidth="1"/>
    <col min="8203" max="8443" width="9.140625" style="745"/>
    <col min="8444" max="8444" width="2.5703125" style="745" customWidth="1"/>
    <col min="8445" max="8445" width="5.28515625" style="745" customWidth="1"/>
    <col min="8446" max="8446" width="43.7109375" style="745" customWidth="1"/>
    <col min="8447" max="8447" width="6.28515625" style="745" customWidth="1"/>
    <col min="8448" max="8448" width="7.5703125" style="745" customWidth="1"/>
    <col min="8449" max="8449" width="9.5703125" style="745" customWidth="1"/>
    <col min="8450" max="8450" width="13.28515625" style="745" customWidth="1"/>
    <col min="8451" max="8451" width="20.42578125" style="745" customWidth="1"/>
    <col min="8452" max="8454" width="11.7109375" style="745" customWidth="1"/>
    <col min="8455" max="8455" width="9.85546875" style="745" customWidth="1"/>
    <col min="8456" max="8456" width="2.5703125" style="745" bestFit="1" customWidth="1"/>
    <col min="8457" max="8457" width="9.140625" style="745"/>
    <col min="8458" max="8458" width="9" style="745" customWidth="1"/>
    <col min="8459" max="8699" width="9.140625" style="745"/>
    <col min="8700" max="8700" width="2.5703125" style="745" customWidth="1"/>
    <col min="8701" max="8701" width="5.28515625" style="745" customWidth="1"/>
    <col min="8702" max="8702" width="43.7109375" style="745" customWidth="1"/>
    <col min="8703" max="8703" width="6.28515625" style="745" customWidth="1"/>
    <col min="8704" max="8704" width="7.5703125" style="745" customWidth="1"/>
    <col min="8705" max="8705" width="9.5703125" style="745" customWidth="1"/>
    <col min="8706" max="8706" width="13.28515625" style="745" customWidth="1"/>
    <col min="8707" max="8707" width="20.42578125" style="745" customWidth="1"/>
    <col min="8708" max="8710" width="11.7109375" style="745" customWidth="1"/>
    <col min="8711" max="8711" width="9.85546875" style="745" customWidth="1"/>
    <col min="8712" max="8712" width="2.5703125" style="745" bestFit="1" customWidth="1"/>
    <col min="8713" max="8713" width="9.140625" style="745"/>
    <col min="8714" max="8714" width="9" style="745" customWidth="1"/>
    <col min="8715" max="8955" width="9.140625" style="745"/>
    <col min="8956" max="8956" width="2.5703125" style="745" customWidth="1"/>
    <col min="8957" max="8957" width="5.28515625" style="745" customWidth="1"/>
    <col min="8958" max="8958" width="43.7109375" style="745" customWidth="1"/>
    <col min="8959" max="8959" width="6.28515625" style="745" customWidth="1"/>
    <col min="8960" max="8960" width="7.5703125" style="745" customWidth="1"/>
    <col min="8961" max="8961" width="9.5703125" style="745" customWidth="1"/>
    <col min="8962" max="8962" width="13.28515625" style="745" customWidth="1"/>
    <col min="8963" max="8963" width="20.42578125" style="745" customWidth="1"/>
    <col min="8964" max="8966" width="11.7109375" style="745" customWidth="1"/>
    <col min="8967" max="8967" width="9.85546875" style="745" customWidth="1"/>
    <col min="8968" max="8968" width="2.5703125" style="745" bestFit="1" customWidth="1"/>
    <col min="8969" max="8969" width="9.140625" style="745"/>
    <col min="8970" max="8970" width="9" style="745" customWidth="1"/>
    <col min="8971" max="9211" width="9.140625" style="745"/>
    <col min="9212" max="9212" width="2.5703125" style="745" customWidth="1"/>
    <col min="9213" max="9213" width="5.28515625" style="745" customWidth="1"/>
    <col min="9214" max="9214" width="43.7109375" style="745" customWidth="1"/>
    <col min="9215" max="9215" width="6.28515625" style="745" customWidth="1"/>
    <col min="9216" max="9216" width="7.5703125" style="745" customWidth="1"/>
    <col min="9217" max="9217" width="9.5703125" style="745" customWidth="1"/>
    <col min="9218" max="9218" width="13.28515625" style="745" customWidth="1"/>
    <col min="9219" max="9219" width="20.42578125" style="745" customWidth="1"/>
    <col min="9220" max="9222" width="11.7109375" style="745" customWidth="1"/>
    <col min="9223" max="9223" width="9.85546875" style="745" customWidth="1"/>
    <col min="9224" max="9224" width="2.5703125" style="745" bestFit="1" customWidth="1"/>
    <col min="9225" max="9225" width="9.140625" style="745"/>
    <col min="9226" max="9226" width="9" style="745" customWidth="1"/>
    <col min="9227" max="9467" width="9.140625" style="745"/>
    <col min="9468" max="9468" width="2.5703125" style="745" customWidth="1"/>
    <col min="9469" max="9469" width="5.28515625" style="745" customWidth="1"/>
    <col min="9470" max="9470" width="43.7109375" style="745" customWidth="1"/>
    <col min="9471" max="9471" width="6.28515625" style="745" customWidth="1"/>
    <col min="9472" max="9472" width="7.5703125" style="745" customWidth="1"/>
    <col min="9473" max="9473" width="9.5703125" style="745" customWidth="1"/>
    <col min="9474" max="9474" width="13.28515625" style="745" customWidth="1"/>
    <col min="9475" max="9475" width="20.42578125" style="745" customWidth="1"/>
    <col min="9476" max="9478" width="11.7109375" style="745" customWidth="1"/>
    <col min="9479" max="9479" width="9.85546875" style="745" customWidth="1"/>
    <col min="9480" max="9480" width="2.5703125" style="745" bestFit="1" customWidth="1"/>
    <col min="9481" max="9481" width="9.140625" style="745"/>
    <col min="9482" max="9482" width="9" style="745" customWidth="1"/>
    <col min="9483" max="9723" width="9.140625" style="745"/>
    <col min="9724" max="9724" width="2.5703125" style="745" customWidth="1"/>
    <col min="9725" max="9725" width="5.28515625" style="745" customWidth="1"/>
    <col min="9726" max="9726" width="43.7109375" style="745" customWidth="1"/>
    <col min="9727" max="9727" width="6.28515625" style="745" customWidth="1"/>
    <col min="9728" max="9728" width="7.5703125" style="745" customWidth="1"/>
    <col min="9729" max="9729" width="9.5703125" style="745" customWidth="1"/>
    <col min="9730" max="9730" width="13.28515625" style="745" customWidth="1"/>
    <col min="9731" max="9731" width="20.42578125" style="745" customWidth="1"/>
    <col min="9732" max="9734" width="11.7109375" style="745" customWidth="1"/>
    <col min="9735" max="9735" width="9.85546875" style="745" customWidth="1"/>
    <col min="9736" max="9736" width="2.5703125" style="745" bestFit="1" customWidth="1"/>
    <col min="9737" max="9737" width="9.140625" style="745"/>
    <col min="9738" max="9738" width="9" style="745" customWidth="1"/>
    <col min="9739" max="9979" width="9.140625" style="745"/>
    <col min="9980" max="9980" width="2.5703125" style="745" customWidth="1"/>
    <col min="9981" max="9981" width="5.28515625" style="745" customWidth="1"/>
    <col min="9982" max="9982" width="43.7109375" style="745" customWidth="1"/>
    <col min="9983" max="9983" width="6.28515625" style="745" customWidth="1"/>
    <col min="9984" max="9984" width="7.5703125" style="745" customWidth="1"/>
    <col min="9985" max="9985" width="9.5703125" style="745" customWidth="1"/>
    <col min="9986" max="9986" width="13.28515625" style="745" customWidth="1"/>
    <col min="9987" max="9987" width="20.42578125" style="745" customWidth="1"/>
    <col min="9988" max="9990" width="11.7109375" style="745" customWidth="1"/>
    <col min="9991" max="9991" width="9.85546875" style="745" customWidth="1"/>
    <col min="9992" max="9992" width="2.5703125" style="745" bestFit="1" customWidth="1"/>
    <col min="9993" max="9993" width="9.140625" style="745"/>
    <col min="9994" max="9994" width="9" style="745" customWidth="1"/>
    <col min="9995" max="10235" width="9.140625" style="745"/>
    <col min="10236" max="10236" width="2.5703125" style="745" customWidth="1"/>
    <col min="10237" max="10237" width="5.28515625" style="745" customWidth="1"/>
    <col min="10238" max="10238" width="43.7109375" style="745" customWidth="1"/>
    <col min="10239" max="10239" width="6.28515625" style="745" customWidth="1"/>
    <col min="10240" max="10240" width="7.5703125" style="745" customWidth="1"/>
    <col min="10241" max="10241" width="9.5703125" style="745" customWidth="1"/>
    <col min="10242" max="10242" width="13.28515625" style="745" customWidth="1"/>
    <col min="10243" max="10243" width="20.42578125" style="745" customWidth="1"/>
    <col min="10244" max="10246" width="11.7109375" style="745" customWidth="1"/>
    <col min="10247" max="10247" width="9.85546875" style="745" customWidth="1"/>
    <col min="10248" max="10248" width="2.5703125" style="745" bestFit="1" customWidth="1"/>
    <col min="10249" max="10249" width="9.140625" style="745"/>
    <col min="10250" max="10250" width="9" style="745" customWidth="1"/>
    <col min="10251" max="10491" width="9.140625" style="745"/>
    <col min="10492" max="10492" width="2.5703125" style="745" customWidth="1"/>
    <col min="10493" max="10493" width="5.28515625" style="745" customWidth="1"/>
    <col min="10494" max="10494" width="43.7109375" style="745" customWidth="1"/>
    <col min="10495" max="10495" width="6.28515625" style="745" customWidth="1"/>
    <col min="10496" max="10496" width="7.5703125" style="745" customWidth="1"/>
    <col min="10497" max="10497" width="9.5703125" style="745" customWidth="1"/>
    <col min="10498" max="10498" width="13.28515625" style="745" customWidth="1"/>
    <col min="10499" max="10499" width="20.42578125" style="745" customWidth="1"/>
    <col min="10500" max="10502" width="11.7109375" style="745" customWidth="1"/>
    <col min="10503" max="10503" width="9.85546875" style="745" customWidth="1"/>
    <col min="10504" max="10504" width="2.5703125" style="745" bestFit="1" customWidth="1"/>
    <col min="10505" max="10505" width="9.140625" style="745"/>
    <col min="10506" max="10506" width="9" style="745" customWidth="1"/>
    <col min="10507" max="10747" width="9.140625" style="745"/>
    <col min="10748" max="10748" width="2.5703125" style="745" customWidth="1"/>
    <col min="10749" max="10749" width="5.28515625" style="745" customWidth="1"/>
    <col min="10750" max="10750" width="43.7109375" style="745" customWidth="1"/>
    <col min="10751" max="10751" width="6.28515625" style="745" customWidth="1"/>
    <col min="10752" max="10752" width="7.5703125" style="745" customWidth="1"/>
    <col min="10753" max="10753" width="9.5703125" style="745" customWidth="1"/>
    <col min="10754" max="10754" width="13.28515625" style="745" customWidth="1"/>
    <col min="10755" max="10755" width="20.42578125" style="745" customWidth="1"/>
    <col min="10756" max="10758" width="11.7109375" style="745" customWidth="1"/>
    <col min="10759" max="10759" width="9.85546875" style="745" customWidth="1"/>
    <col min="10760" max="10760" width="2.5703125" style="745" bestFit="1" customWidth="1"/>
    <col min="10761" max="10761" width="9.140625" style="745"/>
    <col min="10762" max="10762" width="9" style="745" customWidth="1"/>
    <col min="10763" max="11003" width="9.140625" style="745"/>
    <col min="11004" max="11004" width="2.5703125" style="745" customWidth="1"/>
    <col min="11005" max="11005" width="5.28515625" style="745" customWidth="1"/>
    <col min="11006" max="11006" width="43.7109375" style="745" customWidth="1"/>
    <col min="11007" max="11007" width="6.28515625" style="745" customWidth="1"/>
    <col min="11008" max="11008" width="7.5703125" style="745" customWidth="1"/>
    <col min="11009" max="11009" width="9.5703125" style="745" customWidth="1"/>
    <col min="11010" max="11010" width="13.28515625" style="745" customWidth="1"/>
    <col min="11011" max="11011" width="20.42578125" style="745" customWidth="1"/>
    <col min="11012" max="11014" width="11.7109375" style="745" customWidth="1"/>
    <col min="11015" max="11015" width="9.85546875" style="745" customWidth="1"/>
    <col min="11016" max="11016" width="2.5703125" style="745" bestFit="1" customWidth="1"/>
    <col min="11017" max="11017" width="9.140625" style="745"/>
    <col min="11018" max="11018" width="9" style="745" customWidth="1"/>
    <col min="11019" max="11259" width="9.140625" style="745"/>
    <col min="11260" max="11260" width="2.5703125" style="745" customWidth="1"/>
    <col min="11261" max="11261" width="5.28515625" style="745" customWidth="1"/>
    <col min="11262" max="11262" width="43.7109375" style="745" customWidth="1"/>
    <col min="11263" max="11263" width="6.28515625" style="745" customWidth="1"/>
    <col min="11264" max="11264" width="7.5703125" style="745" customWidth="1"/>
    <col min="11265" max="11265" width="9.5703125" style="745" customWidth="1"/>
    <col min="11266" max="11266" width="13.28515625" style="745" customWidth="1"/>
    <col min="11267" max="11267" width="20.42578125" style="745" customWidth="1"/>
    <col min="11268" max="11270" width="11.7109375" style="745" customWidth="1"/>
    <col min="11271" max="11271" width="9.85546875" style="745" customWidth="1"/>
    <col min="11272" max="11272" width="2.5703125" style="745" bestFit="1" customWidth="1"/>
    <col min="11273" max="11273" width="9.140625" style="745"/>
    <col min="11274" max="11274" width="9" style="745" customWidth="1"/>
    <col min="11275" max="11515" width="9.140625" style="745"/>
    <col min="11516" max="11516" width="2.5703125" style="745" customWidth="1"/>
    <col min="11517" max="11517" width="5.28515625" style="745" customWidth="1"/>
    <col min="11518" max="11518" width="43.7109375" style="745" customWidth="1"/>
    <col min="11519" max="11519" width="6.28515625" style="745" customWidth="1"/>
    <col min="11520" max="11520" width="7.5703125" style="745" customWidth="1"/>
    <col min="11521" max="11521" width="9.5703125" style="745" customWidth="1"/>
    <col min="11522" max="11522" width="13.28515625" style="745" customWidth="1"/>
    <col min="11523" max="11523" width="20.42578125" style="745" customWidth="1"/>
    <col min="11524" max="11526" width="11.7109375" style="745" customWidth="1"/>
    <col min="11527" max="11527" width="9.85546875" style="745" customWidth="1"/>
    <col min="11528" max="11528" width="2.5703125" style="745" bestFit="1" customWidth="1"/>
    <col min="11529" max="11529" width="9.140625" style="745"/>
    <col min="11530" max="11530" width="9" style="745" customWidth="1"/>
    <col min="11531" max="11771" width="9.140625" style="745"/>
    <col min="11772" max="11772" width="2.5703125" style="745" customWidth="1"/>
    <col min="11773" max="11773" width="5.28515625" style="745" customWidth="1"/>
    <col min="11774" max="11774" width="43.7109375" style="745" customWidth="1"/>
    <col min="11775" max="11775" width="6.28515625" style="745" customWidth="1"/>
    <col min="11776" max="11776" width="7.5703125" style="745" customWidth="1"/>
    <col min="11777" max="11777" width="9.5703125" style="745" customWidth="1"/>
    <col min="11778" max="11778" width="13.28515625" style="745" customWidth="1"/>
    <col min="11779" max="11779" width="20.42578125" style="745" customWidth="1"/>
    <col min="11780" max="11782" width="11.7109375" style="745" customWidth="1"/>
    <col min="11783" max="11783" width="9.85546875" style="745" customWidth="1"/>
    <col min="11784" max="11784" width="2.5703125" style="745" bestFit="1" customWidth="1"/>
    <col min="11785" max="11785" width="9.140625" style="745"/>
    <col min="11786" max="11786" width="9" style="745" customWidth="1"/>
    <col min="11787" max="12027" width="9.140625" style="745"/>
    <col min="12028" max="12028" width="2.5703125" style="745" customWidth="1"/>
    <col min="12029" max="12029" width="5.28515625" style="745" customWidth="1"/>
    <col min="12030" max="12030" width="43.7109375" style="745" customWidth="1"/>
    <col min="12031" max="12031" width="6.28515625" style="745" customWidth="1"/>
    <col min="12032" max="12032" width="7.5703125" style="745" customWidth="1"/>
    <col min="12033" max="12033" width="9.5703125" style="745" customWidth="1"/>
    <col min="12034" max="12034" width="13.28515625" style="745" customWidth="1"/>
    <col min="12035" max="12035" width="20.42578125" style="745" customWidth="1"/>
    <col min="12036" max="12038" width="11.7109375" style="745" customWidth="1"/>
    <col min="12039" max="12039" width="9.85546875" style="745" customWidth="1"/>
    <col min="12040" max="12040" width="2.5703125" style="745" bestFit="1" customWidth="1"/>
    <col min="12041" max="12041" width="9.140625" style="745"/>
    <col min="12042" max="12042" width="9" style="745" customWidth="1"/>
    <col min="12043" max="12283" width="9.140625" style="745"/>
    <col min="12284" max="12284" width="2.5703125" style="745" customWidth="1"/>
    <col min="12285" max="12285" width="5.28515625" style="745" customWidth="1"/>
    <col min="12286" max="12286" width="43.7109375" style="745" customWidth="1"/>
    <col min="12287" max="12287" width="6.28515625" style="745" customWidth="1"/>
    <col min="12288" max="12288" width="7.5703125" style="745" customWidth="1"/>
    <col min="12289" max="12289" width="9.5703125" style="745" customWidth="1"/>
    <col min="12290" max="12290" width="13.28515625" style="745" customWidth="1"/>
    <col min="12291" max="12291" width="20.42578125" style="745" customWidth="1"/>
    <col min="12292" max="12294" width="11.7109375" style="745" customWidth="1"/>
    <col min="12295" max="12295" width="9.85546875" style="745" customWidth="1"/>
    <col min="12296" max="12296" width="2.5703125" style="745" bestFit="1" customWidth="1"/>
    <col min="12297" max="12297" width="9.140625" style="745"/>
    <col min="12298" max="12298" width="9" style="745" customWidth="1"/>
    <col min="12299" max="12539" width="9.140625" style="745"/>
    <col min="12540" max="12540" width="2.5703125" style="745" customWidth="1"/>
    <col min="12541" max="12541" width="5.28515625" style="745" customWidth="1"/>
    <col min="12542" max="12542" width="43.7109375" style="745" customWidth="1"/>
    <col min="12543" max="12543" width="6.28515625" style="745" customWidth="1"/>
    <col min="12544" max="12544" width="7.5703125" style="745" customWidth="1"/>
    <col min="12545" max="12545" width="9.5703125" style="745" customWidth="1"/>
    <col min="12546" max="12546" width="13.28515625" style="745" customWidth="1"/>
    <col min="12547" max="12547" width="20.42578125" style="745" customWidth="1"/>
    <col min="12548" max="12550" width="11.7109375" style="745" customWidth="1"/>
    <col min="12551" max="12551" width="9.85546875" style="745" customWidth="1"/>
    <col min="12552" max="12552" width="2.5703125" style="745" bestFit="1" customWidth="1"/>
    <col min="12553" max="12553" width="9.140625" style="745"/>
    <col min="12554" max="12554" width="9" style="745" customWidth="1"/>
    <col min="12555" max="12795" width="9.140625" style="745"/>
    <col min="12796" max="12796" width="2.5703125" style="745" customWidth="1"/>
    <col min="12797" max="12797" width="5.28515625" style="745" customWidth="1"/>
    <col min="12798" max="12798" width="43.7109375" style="745" customWidth="1"/>
    <col min="12799" max="12799" width="6.28515625" style="745" customWidth="1"/>
    <col min="12800" max="12800" width="7.5703125" style="745" customWidth="1"/>
    <col min="12801" max="12801" width="9.5703125" style="745" customWidth="1"/>
    <col min="12802" max="12802" width="13.28515625" style="745" customWidth="1"/>
    <col min="12803" max="12803" width="20.42578125" style="745" customWidth="1"/>
    <col min="12804" max="12806" width="11.7109375" style="745" customWidth="1"/>
    <col min="12807" max="12807" width="9.85546875" style="745" customWidth="1"/>
    <col min="12808" max="12808" width="2.5703125" style="745" bestFit="1" customWidth="1"/>
    <col min="12809" max="12809" width="9.140625" style="745"/>
    <col min="12810" max="12810" width="9" style="745" customWidth="1"/>
    <col min="12811" max="13051" width="9.140625" style="745"/>
    <col min="13052" max="13052" width="2.5703125" style="745" customWidth="1"/>
    <col min="13053" max="13053" width="5.28515625" style="745" customWidth="1"/>
    <col min="13054" max="13054" width="43.7109375" style="745" customWidth="1"/>
    <col min="13055" max="13055" width="6.28515625" style="745" customWidth="1"/>
    <col min="13056" max="13056" width="7.5703125" style="745" customWidth="1"/>
    <col min="13057" max="13057" width="9.5703125" style="745" customWidth="1"/>
    <col min="13058" max="13058" width="13.28515625" style="745" customWidth="1"/>
    <col min="13059" max="13059" width="20.42578125" style="745" customWidth="1"/>
    <col min="13060" max="13062" width="11.7109375" style="745" customWidth="1"/>
    <col min="13063" max="13063" width="9.85546875" style="745" customWidth="1"/>
    <col min="13064" max="13064" width="2.5703125" style="745" bestFit="1" customWidth="1"/>
    <col min="13065" max="13065" width="9.140625" style="745"/>
    <col min="13066" max="13066" width="9" style="745" customWidth="1"/>
    <col min="13067" max="13307" width="9.140625" style="745"/>
    <col min="13308" max="13308" width="2.5703125" style="745" customWidth="1"/>
    <col min="13309" max="13309" width="5.28515625" style="745" customWidth="1"/>
    <col min="13310" max="13310" width="43.7109375" style="745" customWidth="1"/>
    <col min="13311" max="13311" width="6.28515625" style="745" customWidth="1"/>
    <col min="13312" max="13312" width="7.5703125" style="745" customWidth="1"/>
    <col min="13313" max="13313" width="9.5703125" style="745" customWidth="1"/>
    <col min="13314" max="13314" width="13.28515625" style="745" customWidth="1"/>
    <col min="13315" max="13315" width="20.42578125" style="745" customWidth="1"/>
    <col min="13316" max="13318" width="11.7109375" style="745" customWidth="1"/>
    <col min="13319" max="13319" width="9.85546875" style="745" customWidth="1"/>
    <col min="13320" max="13320" width="2.5703125" style="745" bestFit="1" customWidth="1"/>
    <col min="13321" max="13321" width="9.140625" style="745"/>
    <col min="13322" max="13322" width="9" style="745" customWidth="1"/>
    <col min="13323" max="13563" width="9.140625" style="745"/>
    <col min="13564" max="13564" width="2.5703125" style="745" customWidth="1"/>
    <col min="13565" max="13565" width="5.28515625" style="745" customWidth="1"/>
    <col min="13566" max="13566" width="43.7109375" style="745" customWidth="1"/>
    <col min="13567" max="13567" width="6.28515625" style="745" customWidth="1"/>
    <col min="13568" max="13568" width="7.5703125" style="745" customWidth="1"/>
    <col min="13569" max="13569" width="9.5703125" style="745" customWidth="1"/>
    <col min="13570" max="13570" width="13.28515625" style="745" customWidth="1"/>
    <col min="13571" max="13571" width="20.42578125" style="745" customWidth="1"/>
    <col min="13572" max="13574" width="11.7109375" style="745" customWidth="1"/>
    <col min="13575" max="13575" width="9.85546875" style="745" customWidth="1"/>
    <col min="13576" max="13576" width="2.5703125" style="745" bestFit="1" customWidth="1"/>
    <col min="13577" max="13577" width="9.140625" style="745"/>
    <col min="13578" max="13578" width="9" style="745" customWidth="1"/>
    <col min="13579" max="13819" width="9.140625" style="745"/>
    <col min="13820" max="13820" width="2.5703125" style="745" customWidth="1"/>
    <col min="13821" max="13821" width="5.28515625" style="745" customWidth="1"/>
    <col min="13822" max="13822" width="43.7109375" style="745" customWidth="1"/>
    <col min="13823" max="13823" width="6.28515625" style="745" customWidth="1"/>
    <col min="13824" max="13824" width="7.5703125" style="745" customWidth="1"/>
    <col min="13825" max="13825" width="9.5703125" style="745" customWidth="1"/>
    <col min="13826" max="13826" width="13.28515625" style="745" customWidth="1"/>
    <col min="13827" max="13827" width="20.42578125" style="745" customWidth="1"/>
    <col min="13828" max="13830" width="11.7109375" style="745" customWidth="1"/>
    <col min="13831" max="13831" width="9.85546875" style="745" customWidth="1"/>
    <col min="13832" max="13832" width="2.5703125" style="745" bestFit="1" customWidth="1"/>
    <col min="13833" max="13833" width="9.140625" style="745"/>
    <col min="13834" max="13834" width="9" style="745" customWidth="1"/>
    <col min="13835" max="14075" width="9.140625" style="745"/>
    <col min="14076" max="14076" width="2.5703125" style="745" customWidth="1"/>
    <col min="14077" max="14077" width="5.28515625" style="745" customWidth="1"/>
    <col min="14078" max="14078" width="43.7109375" style="745" customWidth="1"/>
    <col min="14079" max="14079" width="6.28515625" style="745" customWidth="1"/>
    <col min="14080" max="14080" width="7.5703125" style="745" customWidth="1"/>
    <col min="14081" max="14081" width="9.5703125" style="745" customWidth="1"/>
    <col min="14082" max="14082" width="13.28515625" style="745" customWidth="1"/>
    <col min="14083" max="14083" width="20.42578125" style="745" customWidth="1"/>
    <col min="14084" max="14086" width="11.7109375" style="745" customWidth="1"/>
    <col min="14087" max="14087" width="9.85546875" style="745" customWidth="1"/>
    <col min="14088" max="14088" width="2.5703125" style="745" bestFit="1" customWidth="1"/>
    <col min="14089" max="14089" width="9.140625" style="745"/>
    <col min="14090" max="14090" width="9" style="745" customWidth="1"/>
    <col min="14091" max="14331" width="9.140625" style="745"/>
    <col min="14332" max="14332" width="2.5703125" style="745" customWidth="1"/>
    <col min="14333" max="14333" width="5.28515625" style="745" customWidth="1"/>
    <col min="14334" max="14334" width="43.7109375" style="745" customWidth="1"/>
    <col min="14335" max="14335" width="6.28515625" style="745" customWidth="1"/>
    <col min="14336" max="14336" width="7.5703125" style="745" customWidth="1"/>
    <col min="14337" max="14337" width="9.5703125" style="745" customWidth="1"/>
    <col min="14338" max="14338" width="13.28515625" style="745" customWidth="1"/>
    <col min="14339" max="14339" width="20.42578125" style="745" customWidth="1"/>
    <col min="14340" max="14342" width="11.7109375" style="745" customWidth="1"/>
    <col min="14343" max="14343" width="9.85546875" style="745" customWidth="1"/>
    <col min="14344" max="14344" width="2.5703125" style="745" bestFit="1" customWidth="1"/>
    <col min="14345" max="14345" width="9.140625" style="745"/>
    <col min="14346" max="14346" width="9" style="745" customWidth="1"/>
    <col min="14347" max="14587" width="9.140625" style="745"/>
    <col min="14588" max="14588" width="2.5703125" style="745" customWidth="1"/>
    <col min="14589" max="14589" width="5.28515625" style="745" customWidth="1"/>
    <col min="14590" max="14590" width="43.7109375" style="745" customWidth="1"/>
    <col min="14591" max="14591" width="6.28515625" style="745" customWidth="1"/>
    <col min="14592" max="14592" width="7.5703125" style="745" customWidth="1"/>
    <col min="14593" max="14593" width="9.5703125" style="745" customWidth="1"/>
    <col min="14594" max="14594" width="13.28515625" style="745" customWidth="1"/>
    <col min="14595" max="14595" width="20.42578125" style="745" customWidth="1"/>
    <col min="14596" max="14598" width="11.7109375" style="745" customWidth="1"/>
    <col min="14599" max="14599" width="9.85546875" style="745" customWidth="1"/>
    <col min="14600" max="14600" width="2.5703125" style="745" bestFit="1" customWidth="1"/>
    <col min="14601" max="14601" width="9.140625" style="745"/>
    <col min="14602" max="14602" width="9" style="745" customWidth="1"/>
    <col min="14603" max="14843" width="9.140625" style="745"/>
    <col min="14844" max="14844" width="2.5703125" style="745" customWidth="1"/>
    <col min="14845" max="14845" width="5.28515625" style="745" customWidth="1"/>
    <col min="14846" max="14846" width="43.7109375" style="745" customWidth="1"/>
    <col min="14847" max="14847" width="6.28515625" style="745" customWidth="1"/>
    <col min="14848" max="14848" width="7.5703125" style="745" customWidth="1"/>
    <col min="14849" max="14849" width="9.5703125" style="745" customWidth="1"/>
    <col min="14850" max="14850" width="13.28515625" style="745" customWidth="1"/>
    <col min="14851" max="14851" width="20.42578125" style="745" customWidth="1"/>
    <col min="14852" max="14854" width="11.7109375" style="745" customWidth="1"/>
    <col min="14855" max="14855" width="9.85546875" style="745" customWidth="1"/>
    <col min="14856" max="14856" width="2.5703125" style="745" bestFit="1" customWidth="1"/>
    <col min="14857" max="14857" width="9.140625" style="745"/>
    <col min="14858" max="14858" width="9" style="745" customWidth="1"/>
    <col min="14859" max="15099" width="9.140625" style="745"/>
    <col min="15100" max="15100" width="2.5703125" style="745" customWidth="1"/>
    <col min="15101" max="15101" width="5.28515625" style="745" customWidth="1"/>
    <col min="15102" max="15102" width="43.7109375" style="745" customWidth="1"/>
    <col min="15103" max="15103" width="6.28515625" style="745" customWidth="1"/>
    <col min="15104" max="15104" width="7.5703125" style="745" customWidth="1"/>
    <col min="15105" max="15105" width="9.5703125" style="745" customWidth="1"/>
    <col min="15106" max="15106" width="13.28515625" style="745" customWidth="1"/>
    <col min="15107" max="15107" width="20.42578125" style="745" customWidth="1"/>
    <col min="15108" max="15110" width="11.7109375" style="745" customWidth="1"/>
    <col min="15111" max="15111" width="9.85546875" style="745" customWidth="1"/>
    <col min="15112" max="15112" width="2.5703125" style="745" bestFit="1" customWidth="1"/>
    <col min="15113" max="15113" width="9.140625" style="745"/>
    <col min="15114" max="15114" width="9" style="745" customWidth="1"/>
    <col min="15115" max="15355" width="9.140625" style="745"/>
    <col min="15356" max="15356" width="2.5703125" style="745" customWidth="1"/>
    <col min="15357" max="15357" width="5.28515625" style="745" customWidth="1"/>
    <col min="15358" max="15358" width="43.7109375" style="745" customWidth="1"/>
    <col min="15359" max="15359" width="6.28515625" style="745" customWidth="1"/>
    <col min="15360" max="15360" width="7.5703125" style="745" customWidth="1"/>
    <col min="15361" max="15361" width="9.5703125" style="745" customWidth="1"/>
    <col min="15362" max="15362" width="13.28515625" style="745" customWidth="1"/>
    <col min="15363" max="15363" width="20.42578125" style="745" customWidth="1"/>
    <col min="15364" max="15366" width="11.7109375" style="745" customWidth="1"/>
    <col min="15367" max="15367" width="9.85546875" style="745" customWidth="1"/>
    <col min="15368" max="15368" width="2.5703125" style="745" bestFit="1" customWidth="1"/>
    <col min="15369" max="15369" width="9.140625" style="745"/>
    <col min="15370" max="15370" width="9" style="745" customWidth="1"/>
    <col min="15371" max="15611" width="9.140625" style="745"/>
    <col min="15612" max="15612" width="2.5703125" style="745" customWidth="1"/>
    <col min="15613" max="15613" width="5.28515625" style="745" customWidth="1"/>
    <col min="15614" max="15614" width="43.7109375" style="745" customWidth="1"/>
    <col min="15615" max="15615" width="6.28515625" style="745" customWidth="1"/>
    <col min="15616" max="15616" width="7.5703125" style="745" customWidth="1"/>
    <col min="15617" max="15617" width="9.5703125" style="745" customWidth="1"/>
    <col min="15618" max="15618" width="13.28515625" style="745" customWidth="1"/>
    <col min="15619" max="15619" width="20.42578125" style="745" customWidth="1"/>
    <col min="15620" max="15622" width="11.7109375" style="745" customWidth="1"/>
    <col min="15623" max="15623" width="9.85546875" style="745" customWidth="1"/>
    <col min="15624" max="15624" width="2.5703125" style="745" bestFit="1" customWidth="1"/>
    <col min="15625" max="15625" width="9.140625" style="745"/>
    <col min="15626" max="15626" width="9" style="745" customWidth="1"/>
    <col min="15627" max="15867" width="9.140625" style="745"/>
    <col min="15868" max="15868" width="2.5703125" style="745" customWidth="1"/>
    <col min="15869" max="15869" width="5.28515625" style="745" customWidth="1"/>
    <col min="15870" max="15870" width="43.7109375" style="745" customWidth="1"/>
    <col min="15871" max="15871" width="6.28515625" style="745" customWidth="1"/>
    <col min="15872" max="15872" width="7.5703125" style="745" customWidth="1"/>
    <col min="15873" max="15873" width="9.5703125" style="745" customWidth="1"/>
    <col min="15874" max="15874" width="13.28515625" style="745" customWidth="1"/>
    <col min="15875" max="15875" width="20.42578125" style="745" customWidth="1"/>
    <col min="15876" max="15878" width="11.7109375" style="745" customWidth="1"/>
    <col min="15879" max="15879" width="9.85546875" style="745" customWidth="1"/>
    <col min="15880" max="15880" width="2.5703125" style="745" bestFit="1" customWidth="1"/>
    <col min="15881" max="15881" width="9.140625" style="745"/>
    <col min="15882" max="15882" width="9" style="745" customWidth="1"/>
    <col min="15883" max="16123" width="9.140625" style="745"/>
    <col min="16124" max="16124" width="2.5703125" style="745" customWidth="1"/>
    <col min="16125" max="16125" width="5.28515625" style="745" customWidth="1"/>
    <col min="16126" max="16126" width="43.7109375" style="745" customWidth="1"/>
    <col min="16127" max="16127" width="6.28515625" style="745" customWidth="1"/>
    <col min="16128" max="16128" width="7.5703125" style="745" customWidth="1"/>
    <col min="16129" max="16129" width="9.5703125" style="745" customWidth="1"/>
    <col min="16130" max="16130" width="13.28515625" style="745" customWidth="1"/>
    <col min="16131" max="16131" width="20.42578125" style="745" customWidth="1"/>
    <col min="16132" max="16134" width="11.7109375" style="745" customWidth="1"/>
    <col min="16135" max="16135" width="9.85546875" style="745" customWidth="1"/>
    <col min="16136" max="16136" width="2.5703125" style="745" bestFit="1" customWidth="1"/>
    <col min="16137" max="16137" width="9.140625" style="745"/>
    <col min="16138" max="16138" width="9" style="745" customWidth="1"/>
    <col min="16139" max="16384" width="9.140625" style="745"/>
  </cols>
  <sheetData>
    <row r="1" spans="1:7" s="1006" customFormat="1" ht="18">
      <c r="A1" s="1002"/>
      <c r="B1" s="1003"/>
      <c r="C1" s="1002"/>
      <c r="D1" s="1004"/>
      <c r="E1" s="1004"/>
      <c r="F1" s="1004"/>
      <c r="G1" s="1004"/>
    </row>
    <row r="2" spans="1:7" s="1006" customFormat="1" ht="18">
      <c r="A2" s="1002" t="s">
        <v>3338</v>
      </c>
      <c r="B2" s="1003"/>
      <c r="C2" s="1002" t="s">
        <v>3339</v>
      </c>
      <c r="D2" s="1004"/>
      <c r="E2" s="1004"/>
      <c r="F2" s="1004"/>
      <c r="G2" s="1004"/>
    </row>
    <row r="3" spans="1:7" s="1006" customFormat="1" ht="18">
      <c r="A3" s="1002"/>
      <c r="B3" s="1003"/>
      <c r="C3" s="1262" t="s">
        <v>1260</v>
      </c>
      <c r="D3" s="1004"/>
      <c r="E3" s="1004"/>
      <c r="F3" s="1004"/>
      <c r="G3" s="1004"/>
    </row>
    <row r="4" spans="1:7">
      <c r="A4" s="737" t="s">
        <v>107</v>
      </c>
      <c r="B4" s="737"/>
      <c r="C4" s="1052" t="s">
        <v>1208</v>
      </c>
    </row>
    <row r="5" spans="1:7">
      <c r="A5" s="737"/>
      <c r="B5" s="737"/>
      <c r="C5" s="1052"/>
    </row>
    <row r="6" spans="1:7" ht="289.5" customHeight="1">
      <c r="A6" s="737"/>
      <c r="B6" s="737"/>
      <c r="C6" s="1053" t="s">
        <v>3310</v>
      </c>
      <c r="D6" s="861"/>
      <c r="E6" s="861"/>
      <c r="F6" s="861"/>
      <c r="G6" s="861"/>
    </row>
    <row r="7" spans="1:7">
      <c r="A7" s="737"/>
      <c r="B7" s="737"/>
      <c r="C7" s="1053"/>
      <c r="D7" s="861"/>
      <c r="E7" s="861"/>
      <c r="F7" s="861"/>
      <c r="G7" s="861"/>
    </row>
    <row r="8" spans="1:7" ht="48">
      <c r="A8" s="737"/>
      <c r="B8" s="737"/>
      <c r="C8" s="906" t="s">
        <v>3391</v>
      </c>
      <c r="D8" s="861"/>
      <c r="E8" s="861"/>
      <c r="F8" s="861"/>
      <c r="G8" s="861"/>
    </row>
    <row r="9" spans="1:7">
      <c r="A9" s="737"/>
      <c r="B9" s="737"/>
      <c r="C9" s="1053"/>
      <c r="D9" s="861"/>
      <c r="E9" s="861"/>
      <c r="F9" s="861"/>
      <c r="G9" s="861"/>
    </row>
    <row r="10" spans="1:7" ht="48">
      <c r="A10" s="737"/>
      <c r="B10" s="737"/>
      <c r="C10" s="1053" t="s">
        <v>3392</v>
      </c>
      <c r="D10" s="861"/>
      <c r="E10" s="861"/>
      <c r="F10" s="861"/>
      <c r="G10" s="861"/>
    </row>
    <row r="11" spans="1:7" ht="396">
      <c r="A11" s="737"/>
      <c r="B11" s="737"/>
      <c r="C11" s="1053" t="s">
        <v>3393</v>
      </c>
      <c r="D11" s="861"/>
      <c r="E11" s="861"/>
      <c r="F11" s="861"/>
      <c r="G11" s="861"/>
    </row>
    <row r="12" spans="1:7" ht="384.75" customHeight="1">
      <c r="A12" s="737"/>
      <c r="B12" s="737"/>
      <c r="C12" s="1053" t="s">
        <v>3804</v>
      </c>
      <c r="D12" s="861"/>
      <c r="E12" s="861"/>
      <c r="F12" s="861"/>
      <c r="G12" s="861"/>
    </row>
    <row r="13" spans="1:7" ht="20.25" customHeight="1">
      <c r="A13" s="737"/>
      <c r="B13" s="737"/>
      <c r="C13" s="1053" t="s">
        <v>3805</v>
      </c>
      <c r="D13" s="861"/>
      <c r="E13" s="861"/>
      <c r="F13" s="861"/>
      <c r="G13" s="861"/>
    </row>
    <row r="14" spans="1:7">
      <c r="A14" s="737"/>
      <c r="B14" s="737"/>
      <c r="C14" s="1053" t="s">
        <v>3806</v>
      </c>
      <c r="D14" s="861"/>
      <c r="E14" s="861"/>
      <c r="F14" s="861"/>
      <c r="G14" s="861"/>
    </row>
    <row r="15" spans="1:7">
      <c r="A15" s="737"/>
      <c r="B15" s="737"/>
      <c r="C15" s="1053" t="s">
        <v>3807</v>
      </c>
      <c r="D15" s="861"/>
      <c r="E15" s="861"/>
      <c r="F15" s="861"/>
      <c r="G15" s="861"/>
    </row>
    <row r="16" spans="1:7" ht="108">
      <c r="A16" s="737"/>
      <c r="B16" s="737"/>
      <c r="C16" s="444" t="s">
        <v>3830</v>
      </c>
      <c r="D16" s="861"/>
      <c r="E16" s="861"/>
      <c r="F16" s="861"/>
      <c r="G16" s="861"/>
    </row>
    <row r="17" spans="1:7">
      <c r="A17" s="737"/>
      <c r="B17" s="737"/>
      <c r="C17" s="1053"/>
      <c r="D17" s="861"/>
      <c r="E17" s="861"/>
      <c r="F17" s="861"/>
      <c r="G17" s="861"/>
    </row>
    <row r="18" spans="1:7">
      <c r="A18" s="737"/>
      <c r="B18" s="737"/>
      <c r="C18" s="1053"/>
      <c r="D18" s="861"/>
      <c r="E18" s="861"/>
      <c r="F18" s="861"/>
      <c r="G18" s="861"/>
    </row>
    <row r="19" spans="1:7" ht="24">
      <c r="A19" s="737"/>
      <c r="B19" s="737"/>
      <c r="C19" s="906" t="s">
        <v>3394</v>
      </c>
      <c r="D19" s="861"/>
      <c r="E19" s="861"/>
      <c r="F19" s="861"/>
      <c r="G19" s="861"/>
    </row>
    <row r="20" spans="1:7" ht="409.5">
      <c r="A20" s="737"/>
      <c r="B20" s="737"/>
      <c r="C20" s="1053" t="s">
        <v>3395</v>
      </c>
      <c r="D20" s="861"/>
      <c r="E20" s="861"/>
      <c r="F20" s="861"/>
      <c r="G20" s="861"/>
    </row>
    <row r="21" spans="1:7" ht="192">
      <c r="A21" s="737"/>
      <c r="B21" s="737"/>
      <c r="C21" s="1053" t="s">
        <v>3396</v>
      </c>
      <c r="D21" s="861"/>
      <c r="E21" s="861"/>
      <c r="F21" s="861"/>
      <c r="G21" s="861"/>
    </row>
    <row r="22" spans="1:7">
      <c r="A22" s="737"/>
      <c r="B22" s="737"/>
      <c r="C22" s="1053"/>
      <c r="D22" s="861"/>
      <c r="E22" s="861"/>
      <c r="F22" s="861"/>
      <c r="G22" s="861"/>
    </row>
    <row r="23" spans="1:7" ht="36">
      <c r="A23" s="737"/>
      <c r="B23" s="737"/>
      <c r="C23" s="906" t="s">
        <v>3397</v>
      </c>
      <c r="D23" s="861"/>
      <c r="E23" s="861"/>
      <c r="F23" s="861"/>
      <c r="G23" s="861"/>
    </row>
    <row r="24" spans="1:7" ht="409.5">
      <c r="A24" s="737"/>
      <c r="B24" s="737"/>
      <c r="C24" s="1053" t="s">
        <v>3398</v>
      </c>
      <c r="D24" s="861"/>
      <c r="E24" s="861"/>
      <c r="F24" s="861"/>
      <c r="G24" s="861"/>
    </row>
    <row r="25" spans="1:7" ht="228">
      <c r="A25" s="737"/>
      <c r="B25" s="737"/>
      <c r="C25" s="1053" t="s">
        <v>3399</v>
      </c>
      <c r="D25" s="861"/>
      <c r="E25" s="861"/>
      <c r="F25" s="861"/>
      <c r="G25" s="861"/>
    </row>
    <row r="26" spans="1:7">
      <c r="A26" s="737"/>
      <c r="B26" s="737"/>
      <c r="C26" s="1053"/>
      <c r="D26" s="861"/>
      <c r="E26" s="861"/>
      <c r="F26" s="861"/>
      <c r="G26" s="861"/>
    </row>
    <row r="27" spans="1:7" ht="36">
      <c r="A27" s="737"/>
      <c r="B27" s="737"/>
      <c r="C27" s="906" t="s">
        <v>3400</v>
      </c>
      <c r="D27" s="861"/>
      <c r="E27" s="861"/>
      <c r="F27" s="861"/>
      <c r="G27" s="861"/>
    </row>
    <row r="28" spans="1:7" ht="408">
      <c r="A28" s="737"/>
      <c r="B28" s="737"/>
      <c r="C28" s="1053" t="s">
        <v>3401</v>
      </c>
      <c r="D28" s="861"/>
      <c r="E28" s="861"/>
      <c r="F28" s="861"/>
      <c r="G28" s="861"/>
    </row>
    <row r="29" spans="1:7" ht="168.75" customHeight="1">
      <c r="A29" s="737"/>
      <c r="B29" s="737"/>
      <c r="C29" s="1053" t="s">
        <v>3402</v>
      </c>
      <c r="D29" s="861"/>
      <c r="E29" s="861"/>
      <c r="F29" s="861"/>
      <c r="G29" s="861"/>
    </row>
    <row r="30" spans="1:7">
      <c r="A30" s="737"/>
      <c r="B30" s="737"/>
      <c r="C30" s="1053"/>
      <c r="D30" s="861"/>
      <c r="E30" s="861"/>
      <c r="F30" s="861"/>
      <c r="G30" s="861"/>
    </row>
    <row r="31" spans="1:7" ht="24">
      <c r="A31" s="737"/>
      <c r="B31" s="737"/>
      <c r="C31" s="906" t="s">
        <v>1261</v>
      </c>
      <c r="D31" s="861"/>
      <c r="E31" s="861"/>
      <c r="F31" s="861"/>
      <c r="G31" s="861"/>
    </row>
    <row r="32" spans="1:7" ht="397.5" customHeight="1">
      <c r="A32" s="737"/>
      <c r="B32" s="737"/>
      <c r="C32" s="1053" t="s">
        <v>3403</v>
      </c>
      <c r="D32" s="861"/>
      <c r="E32" s="861"/>
      <c r="F32" s="861"/>
      <c r="G32" s="861"/>
    </row>
    <row r="33" spans="1:10" ht="388.5" customHeight="1">
      <c r="A33" s="737"/>
      <c r="B33" s="737"/>
      <c r="C33" s="1053" t="s">
        <v>3808</v>
      </c>
      <c r="D33" s="861"/>
      <c r="E33" s="861"/>
      <c r="F33" s="861"/>
      <c r="G33" s="861"/>
    </row>
    <row r="34" spans="1:10" ht="57" customHeight="1">
      <c r="A34" s="737"/>
      <c r="B34" s="737"/>
      <c r="C34" s="1053" t="s">
        <v>3809</v>
      </c>
      <c r="D34" s="861"/>
      <c r="E34" s="861"/>
      <c r="F34" s="861"/>
      <c r="G34" s="861"/>
    </row>
    <row r="35" spans="1:10" ht="108">
      <c r="A35" s="737"/>
      <c r="B35" s="737"/>
      <c r="C35" s="1053" t="s">
        <v>3404</v>
      </c>
      <c r="D35" s="861"/>
      <c r="E35" s="861"/>
      <c r="F35" s="861"/>
      <c r="G35" s="861"/>
    </row>
    <row r="36" spans="1:10" s="871" customFormat="1">
      <c r="A36" s="723" t="s">
        <v>29</v>
      </c>
      <c r="B36" s="723"/>
      <c r="C36" s="1263" t="s">
        <v>30</v>
      </c>
      <c r="D36" s="723" t="s">
        <v>31</v>
      </c>
      <c r="E36" s="1264" t="s">
        <v>183</v>
      </c>
      <c r="F36" s="1264" t="s">
        <v>184</v>
      </c>
      <c r="G36" s="1264" t="s">
        <v>185</v>
      </c>
      <c r="I36" s="1061"/>
      <c r="J36" s="1061"/>
    </row>
    <row r="38" spans="1:10" ht="16.5" thickBot="1">
      <c r="A38" s="232"/>
      <c r="B38" s="233" t="s">
        <v>105</v>
      </c>
      <c r="C38" s="234" t="s">
        <v>983</v>
      </c>
      <c r="D38" s="751"/>
      <c r="E38" s="752"/>
      <c r="F38" s="751"/>
      <c r="G38" s="751"/>
    </row>
    <row r="39" spans="1:10">
      <c r="A39" s="1030"/>
      <c r="B39" s="773"/>
      <c r="C39" s="870"/>
      <c r="E39" s="1054"/>
    </row>
    <row r="40" spans="1:10" ht="141.75">
      <c r="A40" s="1030"/>
      <c r="B40" s="773"/>
      <c r="C40" s="1013" t="s">
        <v>1262</v>
      </c>
      <c r="E40" s="1054"/>
    </row>
    <row r="41" spans="1:10" s="737" customFormat="1" ht="48">
      <c r="A41" s="758" t="s">
        <v>105</v>
      </c>
      <c r="B41" s="749">
        <f>1</f>
        <v>1</v>
      </c>
      <c r="C41" s="901" t="s">
        <v>3392</v>
      </c>
      <c r="D41" s="746" t="s">
        <v>188</v>
      </c>
      <c r="E41" s="747">
        <v>1</v>
      </c>
      <c r="F41" s="748"/>
      <c r="G41" s="748">
        <f>E41*F41</f>
        <v>0</v>
      </c>
      <c r="H41" s="851"/>
      <c r="I41" s="852"/>
      <c r="J41" s="853"/>
    </row>
    <row r="42" spans="1:10" s="737" customFormat="1" ht="24">
      <c r="A42" s="758"/>
      <c r="B42" s="749"/>
      <c r="C42" s="901" t="s">
        <v>1263</v>
      </c>
      <c r="D42" s="746"/>
      <c r="E42" s="747"/>
      <c r="F42" s="748"/>
      <c r="G42" s="748"/>
      <c r="H42" s="851"/>
      <c r="I42" s="852"/>
      <c r="J42" s="853"/>
    </row>
    <row r="43" spans="1:10" s="737" customFormat="1">
      <c r="A43" s="758"/>
      <c r="B43" s="749"/>
      <c r="C43" s="585"/>
      <c r="D43" s="746"/>
      <c r="E43" s="747"/>
      <c r="F43" s="748"/>
      <c r="G43" s="748"/>
      <c r="H43" s="851"/>
      <c r="I43" s="852"/>
      <c r="J43" s="857"/>
    </row>
    <row r="44" spans="1:10" s="737" customFormat="1" ht="48">
      <c r="A44" s="758" t="str">
        <f>$B$38</f>
        <v>I.</v>
      </c>
      <c r="B44" s="749">
        <f>COUNT($A$39:B43)+1</f>
        <v>2</v>
      </c>
      <c r="C44" s="585" t="s">
        <v>1264</v>
      </c>
      <c r="D44" s="746" t="s">
        <v>188</v>
      </c>
      <c r="E44" s="747">
        <v>1</v>
      </c>
      <c r="F44" s="748"/>
      <c r="G44" s="748">
        <f>E44*F44</f>
        <v>0</v>
      </c>
      <c r="H44" s="851"/>
      <c r="I44" s="852"/>
      <c r="J44" s="853"/>
    </row>
    <row r="45" spans="1:10" s="737" customFormat="1">
      <c r="A45" s="758"/>
      <c r="B45" s="749"/>
      <c r="C45" s="585"/>
      <c r="D45" s="746"/>
      <c r="E45" s="747"/>
      <c r="F45" s="748"/>
      <c r="G45" s="748"/>
      <c r="H45" s="851"/>
      <c r="I45" s="852"/>
      <c r="J45" s="857"/>
    </row>
    <row r="46" spans="1:10" s="737" customFormat="1" ht="15.75">
      <c r="A46" s="758"/>
      <c r="B46" s="749"/>
      <c r="C46" s="1013" t="s">
        <v>1265</v>
      </c>
      <c r="D46" s="746"/>
      <c r="E46" s="747"/>
      <c r="F46" s="748"/>
      <c r="G46" s="748"/>
      <c r="H46" s="851"/>
      <c r="I46" s="852"/>
      <c r="J46" s="857"/>
    </row>
    <row r="47" spans="1:10" s="737" customFormat="1" ht="24">
      <c r="A47" s="758" t="str">
        <f>$B$38</f>
        <v>I.</v>
      </c>
      <c r="B47" s="749">
        <f>COUNT($A$39:B44)+1</f>
        <v>3</v>
      </c>
      <c r="C47" s="585" t="s">
        <v>3394</v>
      </c>
      <c r="D47" s="746" t="s">
        <v>188</v>
      </c>
      <c r="E47" s="747">
        <v>9</v>
      </c>
      <c r="F47" s="748"/>
      <c r="G47" s="748">
        <f>E47*F47</f>
        <v>0</v>
      </c>
      <c r="H47" s="851"/>
      <c r="I47" s="852"/>
      <c r="J47" s="853"/>
    </row>
    <row r="48" spans="1:10" s="737" customFormat="1">
      <c r="A48" s="758"/>
      <c r="B48" s="749"/>
      <c r="C48" s="585"/>
      <c r="D48" s="867"/>
      <c r="E48" s="1062"/>
      <c r="F48" s="748"/>
      <c r="G48" s="748"/>
      <c r="H48" s="851"/>
      <c r="I48" s="852"/>
      <c r="J48" s="853"/>
    </row>
    <row r="49" spans="1:10" s="737" customFormat="1">
      <c r="A49" s="758" t="str">
        <f>$B$38</f>
        <v>I.</v>
      </c>
      <c r="B49" s="749">
        <f>COUNT($A$39:B47)+1</f>
        <v>4</v>
      </c>
      <c r="C49" s="585" t="s">
        <v>1266</v>
      </c>
      <c r="D49" s="746" t="s">
        <v>188</v>
      </c>
      <c r="E49" s="747">
        <v>2</v>
      </c>
      <c r="F49" s="748"/>
      <c r="G49" s="748">
        <f>E49*F49</f>
        <v>0</v>
      </c>
      <c r="H49" s="851"/>
      <c r="I49" s="852"/>
      <c r="J49" s="853"/>
    </row>
    <row r="50" spans="1:10" s="737" customFormat="1">
      <c r="A50" s="758"/>
      <c r="B50" s="749"/>
      <c r="C50" s="585"/>
      <c r="D50" s="867"/>
      <c r="E50" s="1062"/>
      <c r="F50" s="748"/>
      <c r="G50" s="748"/>
      <c r="H50" s="851"/>
      <c r="I50" s="852"/>
      <c r="J50" s="853"/>
    </row>
    <row r="51" spans="1:10" s="737" customFormat="1">
      <c r="A51" s="758" t="str">
        <f>$B$38</f>
        <v>I.</v>
      </c>
      <c r="B51" s="749">
        <f>COUNT($A$39:B49)+1</f>
        <v>5</v>
      </c>
      <c r="C51" s="585" t="s">
        <v>1267</v>
      </c>
      <c r="D51" s="746" t="s">
        <v>188</v>
      </c>
      <c r="E51" s="747">
        <v>7</v>
      </c>
      <c r="F51" s="748"/>
      <c r="G51" s="748">
        <f>E51*F51</f>
        <v>0</v>
      </c>
      <c r="H51" s="851"/>
      <c r="I51" s="852"/>
      <c r="J51" s="853"/>
    </row>
    <row r="52" spans="1:10" s="737" customFormat="1">
      <c r="A52" s="758"/>
      <c r="B52" s="749"/>
      <c r="C52" s="585"/>
      <c r="D52" s="867"/>
      <c r="E52" s="1062"/>
      <c r="F52" s="748"/>
      <c r="G52" s="748"/>
      <c r="H52" s="851"/>
      <c r="I52" s="852"/>
      <c r="J52" s="853"/>
    </row>
    <row r="53" spans="1:10" s="737" customFormat="1" ht="48">
      <c r="A53" s="758" t="str">
        <f>$B$38</f>
        <v>I.</v>
      </c>
      <c r="B53" s="749">
        <f>COUNT($A$39:B51)+1</f>
        <v>6</v>
      </c>
      <c r="C53" s="585" t="s">
        <v>1268</v>
      </c>
      <c r="D53" s="746" t="s">
        <v>188</v>
      </c>
      <c r="E53" s="747">
        <v>9</v>
      </c>
      <c r="F53" s="748"/>
      <c r="G53" s="748">
        <f>E53*F53</f>
        <v>0</v>
      </c>
      <c r="H53" s="851"/>
      <c r="I53" s="852"/>
      <c r="J53" s="853"/>
    </row>
    <row r="54" spans="1:10" s="737" customFormat="1">
      <c r="A54" s="758"/>
      <c r="B54" s="749"/>
      <c r="C54" s="901"/>
      <c r="D54" s="746"/>
      <c r="E54" s="747"/>
      <c r="F54" s="748"/>
      <c r="G54" s="748"/>
      <c r="H54" s="851"/>
      <c r="I54" s="852"/>
      <c r="J54" s="853"/>
    </row>
    <row r="55" spans="1:10" s="737" customFormat="1" ht="31.5">
      <c r="A55" s="758"/>
      <c r="B55" s="749"/>
      <c r="C55" s="1013" t="s">
        <v>1269</v>
      </c>
      <c r="D55" s="746"/>
      <c r="E55" s="747"/>
      <c r="F55" s="748"/>
      <c r="G55" s="748"/>
      <c r="H55" s="851"/>
      <c r="I55" s="852"/>
      <c r="J55" s="853"/>
    </row>
    <row r="56" spans="1:10" s="737" customFormat="1" ht="24">
      <c r="A56" s="758" t="str">
        <f>$B$38</f>
        <v>I.</v>
      </c>
      <c r="B56" s="749">
        <f>COUNT($A$39:B55)+1</f>
        <v>7</v>
      </c>
      <c r="C56" s="585" t="s">
        <v>3397</v>
      </c>
      <c r="D56" s="746" t="s">
        <v>188</v>
      </c>
      <c r="E56" s="747">
        <v>1</v>
      </c>
      <c r="F56" s="748"/>
      <c r="G56" s="748">
        <f>E56*F56</f>
        <v>0</v>
      </c>
      <c r="H56" s="851"/>
      <c r="I56" s="852"/>
      <c r="J56" s="853"/>
    </row>
    <row r="57" spans="1:10" s="737" customFormat="1">
      <c r="A57" s="758"/>
      <c r="B57" s="749"/>
      <c r="C57" s="585"/>
      <c r="D57" s="746"/>
      <c r="E57" s="747"/>
      <c r="F57" s="748"/>
      <c r="G57" s="748"/>
      <c r="H57" s="851"/>
      <c r="I57" s="852"/>
      <c r="J57" s="853"/>
    </row>
    <row r="58" spans="1:10" s="737" customFormat="1">
      <c r="A58" s="758" t="str">
        <f>$B$38</f>
        <v>I.</v>
      </c>
      <c r="B58" s="749">
        <f>COUNT($A$39:B56)+1</f>
        <v>8</v>
      </c>
      <c r="C58" s="1265" t="s">
        <v>1270</v>
      </c>
      <c r="D58" s="746" t="s">
        <v>188</v>
      </c>
      <c r="E58" s="747">
        <v>1</v>
      </c>
      <c r="F58" s="748"/>
      <c r="G58" s="748">
        <f>E58*F58</f>
        <v>0</v>
      </c>
      <c r="H58" s="851"/>
      <c r="I58" s="852"/>
      <c r="J58" s="853"/>
    </row>
    <row r="59" spans="1:10" s="737" customFormat="1">
      <c r="A59" s="758"/>
      <c r="B59" s="749"/>
      <c r="C59" s="1265"/>
      <c r="D59" s="746"/>
      <c r="E59" s="747"/>
      <c r="F59" s="748"/>
      <c r="G59" s="748"/>
      <c r="H59" s="851"/>
      <c r="I59" s="852"/>
      <c r="J59" s="853"/>
    </row>
    <row r="60" spans="1:10" s="737" customFormat="1" ht="48">
      <c r="A60" s="758" t="str">
        <f>$B$38</f>
        <v>I.</v>
      </c>
      <c r="B60" s="749">
        <f>COUNT($A$39:B58)+1</f>
        <v>9</v>
      </c>
      <c r="C60" s="1265" t="s">
        <v>1271</v>
      </c>
      <c r="D60" s="746" t="s">
        <v>188</v>
      </c>
      <c r="E60" s="747">
        <v>1</v>
      </c>
      <c r="F60" s="748"/>
      <c r="G60" s="748">
        <f>E60*F60</f>
        <v>0</v>
      </c>
      <c r="H60" s="851"/>
      <c r="I60" s="852"/>
      <c r="J60" s="853"/>
    </row>
    <row r="61" spans="1:10" s="737" customFormat="1">
      <c r="A61" s="758"/>
      <c r="B61" s="749"/>
      <c r="C61" s="1265"/>
      <c r="D61" s="746"/>
      <c r="E61" s="747"/>
      <c r="F61" s="748"/>
      <c r="G61" s="748"/>
      <c r="H61" s="851"/>
      <c r="I61" s="852"/>
      <c r="J61" s="853"/>
    </row>
    <row r="62" spans="1:10" ht="15.75">
      <c r="A62" s="1030"/>
      <c r="B62" s="773"/>
      <c r="C62" s="1013" t="s">
        <v>1272</v>
      </c>
      <c r="E62" s="1054"/>
    </row>
    <row r="63" spans="1:10">
      <c r="A63" s="1030"/>
      <c r="B63" s="773"/>
      <c r="C63" s="870"/>
      <c r="E63" s="1054"/>
    </row>
    <row r="64" spans="1:10" s="737" customFormat="1" ht="24">
      <c r="A64" s="758" t="s">
        <v>105</v>
      </c>
      <c r="B64" s="749">
        <f>COUNT($A$39:B63)+1</f>
        <v>10</v>
      </c>
      <c r="C64" s="901" t="s">
        <v>3397</v>
      </c>
      <c r="D64" s="746" t="s">
        <v>188</v>
      </c>
      <c r="E64" s="747">
        <v>4</v>
      </c>
      <c r="F64" s="748"/>
      <c r="G64" s="748">
        <f>E64*F64</f>
        <v>0</v>
      </c>
      <c r="H64" s="851"/>
      <c r="I64" s="852"/>
      <c r="J64" s="853"/>
    </row>
    <row r="65" spans="1:10" s="737" customFormat="1">
      <c r="A65" s="758"/>
      <c r="B65" s="749"/>
      <c r="C65" s="585"/>
      <c r="D65" s="746"/>
      <c r="E65" s="747"/>
      <c r="F65" s="748"/>
      <c r="G65" s="748"/>
      <c r="H65" s="851"/>
      <c r="I65" s="852"/>
      <c r="J65" s="857"/>
    </row>
    <row r="66" spans="1:10" s="737" customFormat="1">
      <c r="A66" s="758" t="str">
        <f>$B$38</f>
        <v>I.</v>
      </c>
      <c r="B66" s="749">
        <f>COUNT($A$39:B65)+1</f>
        <v>11</v>
      </c>
      <c r="C66" s="585" t="s">
        <v>1270</v>
      </c>
      <c r="D66" s="746" t="s">
        <v>188</v>
      </c>
      <c r="E66" s="747">
        <v>4</v>
      </c>
      <c r="F66" s="748"/>
      <c r="G66" s="748">
        <f>E66*F66</f>
        <v>0</v>
      </c>
      <c r="H66" s="851"/>
      <c r="I66" s="852"/>
      <c r="J66" s="853"/>
    </row>
    <row r="67" spans="1:10" s="737" customFormat="1">
      <c r="A67" s="758"/>
      <c r="B67" s="749"/>
      <c r="C67" s="585"/>
      <c r="D67" s="746"/>
      <c r="E67" s="747"/>
      <c r="F67" s="748"/>
      <c r="G67" s="748"/>
      <c r="H67" s="851"/>
      <c r="I67" s="852"/>
      <c r="J67" s="857"/>
    </row>
    <row r="68" spans="1:10" s="737" customFormat="1" ht="184.5" customHeight="1">
      <c r="A68" s="758" t="str">
        <f>$B$38</f>
        <v>I.</v>
      </c>
      <c r="B68" s="749">
        <f>COUNT($A$39:B66)+1</f>
        <v>12</v>
      </c>
      <c r="C68" s="585" t="s">
        <v>3405</v>
      </c>
      <c r="D68" s="746" t="s">
        <v>188</v>
      </c>
      <c r="E68" s="747">
        <v>94</v>
      </c>
      <c r="F68" s="748"/>
      <c r="G68" s="748">
        <f>E68*F68</f>
        <v>0</v>
      </c>
      <c r="H68" s="851"/>
      <c r="I68" s="852"/>
      <c r="J68" s="853"/>
    </row>
    <row r="69" spans="1:10" s="737" customFormat="1">
      <c r="A69" s="758"/>
      <c r="B69" s="749"/>
      <c r="C69" s="585"/>
      <c r="D69" s="867"/>
      <c r="E69" s="1062"/>
      <c r="F69" s="748"/>
      <c r="G69" s="748"/>
      <c r="H69" s="851"/>
      <c r="I69" s="852"/>
      <c r="J69" s="853"/>
    </row>
    <row r="70" spans="1:10" s="737" customFormat="1" ht="36">
      <c r="A70" s="758" t="str">
        <f>$B$38</f>
        <v>I.</v>
      </c>
      <c r="B70" s="749">
        <f>COUNT($A$39:B68)+1</f>
        <v>13</v>
      </c>
      <c r="C70" s="585" t="s">
        <v>1273</v>
      </c>
      <c r="D70" s="746" t="s">
        <v>188</v>
      </c>
      <c r="E70" s="747">
        <v>94</v>
      </c>
      <c r="F70" s="748"/>
      <c r="G70" s="748">
        <f>E70*F70</f>
        <v>0</v>
      </c>
      <c r="H70" s="851"/>
      <c r="I70" s="852"/>
      <c r="J70" s="853"/>
    </row>
    <row r="71" spans="1:10" s="737" customFormat="1">
      <c r="A71" s="758"/>
      <c r="B71" s="749"/>
      <c r="C71" s="1265"/>
      <c r="D71" s="746"/>
      <c r="E71" s="747"/>
      <c r="F71" s="748"/>
      <c r="G71" s="748"/>
      <c r="H71" s="851"/>
      <c r="I71" s="852"/>
      <c r="J71" s="853"/>
    </row>
    <row r="72" spans="1:10" s="737" customFormat="1" ht="48">
      <c r="A72" s="758" t="str">
        <f>$B$38</f>
        <v>I.</v>
      </c>
      <c r="B72" s="749">
        <f>COUNT($A$39:B71)+1</f>
        <v>14</v>
      </c>
      <c r="C72" s="1265" t="s">
        <v>1271</v>
      </c>
      <c r="D72" s="746" t="s">
        <v>188</v>
      </c>
      <c r="E72" s="747">
        <v>4</v>
      </c>
      <c r="F72" s="748"/>
      <c r="G72" s="748">
        <f>E72*F72</f>
        <v>0</v>
      </c>
      <c r="H72" s="851"/>
      <c r="I72" s="852"/>
      <c r="J72" s="853"/>
    </row>
    <row r="73" spans="1:10" s="737" customFormat="1">
      <c r="A73" s="758"/>
      <c r="B73" s="749"/>
      <c r="C73" s="585"/>
      <c r="D73" s="746"/>
      <c r="E73" s="747"/>
      <c r="F73" s="748"/>
      <c r="G73" s="748"/>
      <c r="H73" s="851"/>
      <c r="I73" s="852"/>
      <c r="J73" s="853"/>
    </row>
    <row r="74" spans="1:10" ht="63">
      <c r="A74" s="1030"/>
      <c r="B74" s="773"/>
      <c r="C74" s="1013" t="s">
        <v>1274</v>
      </c>
      <c r="E74" s="1054"/>
    </row>
    <row r="75" spans="1:10" s="737" customFormat="1">
      <c r="A75" s="758"/>
      <c r="B75" s="749"/>
      <c r="C75" s="585"/>
      <c r="D75" s="746"/>
      <c r="E75" s="747"/>
      <c r="F75" s="748"/>
      <c r="G75" s="748"/>
      <c r="H75" s="851"/>
      <c r="I75" s="852"/>
      <c r="J75" s="853"/>
    </row>
    <row r="76" spans="1:10" ht="15.75">
      <c r="A76" s="1030"/>
      <c r="B76" s="773"/>
      <c r="C76" s="1013" t="s">
        <v>1275</v>
      </c>
      <c r="E76" s="1054"/>
    </row>
    <row r="77" spans="1:10" s="737" customFormat="1">
      <c r="A77" s="758"/>
      <c r="B77" s="749"/>
      <c r="C77" s="585"/>
      <c r="D77" s="746"/>
      <c r="E77" s="747"/>
      <c r="F77" s="748"/>
      <c r="G77" s="748"/>
      <c r="H77" s="851"/>
      <c r="I77" s="852"/>
      <c r="J77" s="853"/>
    </row>
    <row r="78" spans="1:10" s="737" customFormat="1" ht="72">
      <c r="A78" s="758" t="str">
        <f>$B$38</f>
        <v>I.</v>
      </c>
      <c r="B78" s="749">
        <f>COUNT($A$39:B76)+1</f>
        <v>15</v>
      </c>
      <c r="C78" s="585" t="s">
        <v>1276</v>
      </c>
      <c r="D78" s="746" t="s">
        <v>125</v>
      </c>
      <c r="E78" s="747">
        <v>1</v>
      </c>
      <c r="F78" s="748"/>
      <c r="G78" s="748">
        <f>E78*F78</f>
        <v>0</v>
      </c>
      <c r="H78" s="851"/>
      <c r="I78" s="852"/>
      <c r="J78" s="853"/>
    </row>
    <row r="79" spans="1:10" s="737" customFormat="1">
      <c r="A79" s="758"/>
      <c r="B79" s="749"/>
      <c r="C79" s="585"/>
      <c r="D79" s="746"/>
      <c r="E79" s="747"/>
      <c r="F79" s="748"/>
      <c r="G79" s="748"/>
      <c r="H79" s="851"/>
      <c r="I79" s="852"/>
      <c r="J79" s="853"/>
    </row>
    <row r="80" spans="1:10" s="737" customFormat="1">
      <c r="A80" s="758" t="str">
        <f>$B$38</f>
        <v>I.</v>
      </c>
      <c r="B80" s="749">
        <f>COUNT($A$39:B78)+1</f>
        <v>16</v>
      </c>
      <c r="C80" s="585" t="s">
        <v>1277</v>
      </c>
      <c r="D80" s="746" t="s">
        <v>188</v>
      </c>
      <c r="E80" s="747">
        <v>94</v>
      </c>
      <c r="F80" s="748"/>
      <c r="G80" s="748">
        <f>E80*F80</f>
        <v>0</v>
      </c>
      <c r="H80" s="851"/>
      <c r="I80" s="852"/>
      <c r="J80" s="853"/>
    </row>
    <row r="81" spans="1:10" s="737" customFormat="1">
      <c r="A81" s="758"/>
      <c r="B81" s="749"/>
      <c r="C81" s="585"/>
      <c r="D81" s="746"/>
      <c r="E81" s="747"/>
      <c r="F81" s="748"/>
      <c r="G81" s="748"/>
      <c r="H81" s="851"/>
      <c r="I81" s="852"/>
      <c r="J81" s="853"/>
    </row>
    <row r="82" spans="1:10" s="737" customFormat="1">
      <c r="A82" s="758" t="str">
        <f>$B$38</f>
        <v>I.</v>
      </c>
      <c r="B82" s="749">
        <f>COUNT($A$39:B80)+1</f>
        <v>17</v>
      </c>
      <c r="C82" s="585" t="s">
        <v>1278</v>
      </c>
      <c r="D82" s="746" t="s">
        <v>188</v>
      </c>
      <c r="E82" s="747">
        <v>15</v>
      </c>
      <c r="F82" s="748"/>
      <c r="G82" s="748">
        <f>E82*F82</f>
        <v>0</v>
      </c>
      <c r="H82" s="851"/>
      <c r="I82" s="852"/>
      <c r="J82" s="853"/>
    </row>
    <row r="83" spans="1:10" s="737" customFormat="1">
      <c r="A83" s="758"/>
      <c r="B83" s="749"/>
      <c r="C83" s="585"/>
      <c r="D83" s="746"/>
      <c r="E83" s="747"/>
      <c r="F83" s="748"/>
      <c r="G83" s="748"/>
      <c r="H83" s="851"/>
      <c r="I83" s="852"/>
      <c r="J83" s="853"/>
    </row>
    <row r="84" spans="1:10" s="737" customFormat="1" ht="24">
      <c r="A84" s="758" t="str">
        <f>$B$38</f>
        <v>I.</v>
      </c>
      <c r="B84" s="749">
        <f>COUNT($A$39:B80)+1</f>
        <v>17</v>
      </c>
      <c r="C84" s="585" t="s">
        <v>1279</v>
      </c>
      <c r="D84" s="746" t="s">
        <v>188</v>
      </c>
      <c r="E84" s="747">
        <v>1</v>
      </c>
      <c r="F84" s="748"/>
      <c r="G84" s="748">
        <f>E84*F84</f>
        <v>0</v>
      </c>
      <c r="H84" s="851"/>
      <c r="I84" s="852"/>
      <c r="J84" s="853"/>
    </row>
    <row r="85" spans="1:10" s="737" customFormat="1">
      <c r="A85" s="758"/>
      <c r="B85" s="749"/>
      <c r="C85" s="585"/>
      <c r="D85" s="746"/>
      <c r="E85" s="747"/>
      <c r="F85" s="748"/>
      <c r="G85" s="748"/>
      <c r="H85" s="851"/>
      <c r="I85" s="852"/>
      <c r="J85" s="853"/>
    </row>
    <row r="86" spans="1:10" s="737" customFormat="1" ht="36">
      <c r="A86" s="758" t="str">
        <f>$B$38</f>
        <v>I.</v>
      </c>
      <c r="B86" s="749">
        <f>COUNT($A$39:B82)+1</f>
        <v>18</v>
      </c>
      <c r="C86" s="585" t="s">
        <v>1280</v>
      </c>
      <c r="D86" s="746" t="s">
        <v>188</v>
      </c>
      <c r="E86" s="747">
        <v>1</v>
      </c>
      <c r="F86" s="748"/>
      <c r="G86" s="748">
        <f>E86*F86</f>
        <v>0</v>
      </c>
      <c r="H86" s="851"/>
      <c r="I86" s="852"/>
      <c r="J86" s="853"/>
    </row>
    <row r="87" spans="1:10" s="737" customFormat="1">
      <c r="A87" s="758"/>
      <c r="B87" s="749"/>
      <c r="C87" s="585"/>
      <c r="D87" s="746"/>
      <c r="E87" s="747"/>
      <c r="F87" s="748"/>
      <c r="G87" s="748"/>
      <c r="H87" s="851"/>
      <c r="I87" s="852"/>
      <c r="J87" s="853"/>
    </row>
    <row r="88" spans="1:10" s="737" customFormat="1">
      <c r="A88" s="758" t="str">
        <f>$B$38</f>
        <v>I.</v>
      </c>
      <c r="B88" s="749">
        <f>COUNT($A$39:B86)+1</f>
        <v>20</v>
      </c>
      <c r="C88" s="585" t="s">
        <v>1281</v>
      </c>
      <c r="D88" s="746" t="s">
        <v>188</v>
      </c>
      <c r="E88" s="747">
        <v>94</v>
      </c>
      <c r="F88" s="748"/>
      <c r="G88" s="748">
        <f>E88*F88</f>
        <v>0</v>
      </c>
      <c r="H88" s="851"/>
      <c r="I88" s="852"/>
      <c r="J88" s="853"/>
    </row>
    <row r="89" spans="1:10" s="737" customFormat="1">
      <c r="A89" s="758"/>
      <c r="B89" s="749"/>
      <c r="C89" s="585"/>
      <c r="D89" s="746"/>
      <c r="E89" s="747"/>
      <c r="F89" s="748"/>
      <c r="G89" s="748"/>
      <c r="H89" s="851"/>
      <c r="I89" s="852"/>
      <c r="J89" s="853"/>
    </row>
    <row r="90" spans="1:10" s="737" customFormat="1">
      <c r="A90" s="758" t="str">
        <f>$B$38</f>
        <v>I.</v>
      </c>
      <c r="B90" s="749">
        <f>COUNT($A$39:B88)+1</f>
        <v>21</v>
      </c>
      <c r="C90" s="585" t="s">
        <v>1282</v>
      </c>
      <c r="D90" s="746" t="s">
        <v>188</v>
      </c>
      <c r="E90" s="747">
        <v>1</v>
      </c>
      <c r="F90" s="748"/>
      <c r="G90" s="748">
        <f>E90*F90</f>
        <v>0</v>
      </c>
      <c r="H90" s="851"/>
      <c r="I90" s="852"/>
      <c r="J90" s="853"/>
    </row>
    <row r="91" spans="1:10" s="737" customFormat="1">
      <c r="A91" s="758"/>
      <c r="B91" s="749"/>
      <c r="C91" s="585"/>
      <c r="D91" s="746"/>
      <c r="E91" s="747"/>
      <c r="F91" s="748"/>
      <c r="G91" s="748"/>
      <c r="H91" s="851"/>
      <c r="I91" s="852"/>
      <c r="J91" s="853"/>
    </row>
    <row r="92" spans="1:10" s="737" customFormat="1">
      <c r="A92" s="758" t="str">
        <f>$B$38</f>
        <v>I.</v>
      </c>
      <c r="B92" s="749">
        <f>COUNT($A$39:B90)+1</f>
        <v>22</v>
      </c>
      <c r="C92" s="585" t="s">
        <v>1283</v>
      </c>
      <c r="D92" s="746" t="s">
        <v>188</v>
      </c>
      <c r="E92" s="747">
        <v>14</v>
      </c>
      <c r="F92" s="748"/>
      <c r="G92" s="748">
        <f>E92*F92</f>
        <v>0</v>
      </c>
      <c r="H92" s="851"/>
      <c r="I92" s="852"/>
      <c r="J92" s="853"/>
    </row>
    <row r="93" spans="1:10" s="737" customFormat="1">
      <c r="A93" s="758"/>
      <c r="B93" s="749"/>
      <c r="C93" s="585"/>
      <c r="D93" s="746"/>
      <c r="E93" s="747"/>
      <c r="F93" s="748"/>
      <c r="G93" s="748"/>
      <c r="H93" s="851"/>
      <c r="I93" s="852"/>
      <c r="J93" s="853"/>
    </row>
    <row r="94" spans="1:10" s="737" customFormat="1" ht="24">
      <c r="A94" s="758" t="str">
        <f>$B$38</f>
        <v>I.</v>
      </c>
      <c r="B94" s="749">
        <f>COUNT($A$39:B93)+1</f>
        <v>23</v>
      </c>
      <c r="C94" s="585" t="s">
        <v>3810</v>
      </c>
      <c r="D94" s="746" t="s">
        <v>125</v>
      </c>
      <c r="E94" s="747">
        <v>1</v>
      </c>
      <c r="F94" s="748"/>
      <c r="G94" s="748">
        <f>E94*F94</f>
        <v>0</v>
      </c>
      <c r="H94" s="851"/>
      <c r="I94" s="852"/>
      <c r="J94" s="853"/>
    </row>
    <row r="95" spans="1:10" s="737" customFormat="1">
      <c r="A95" s="758"/>
      <c r="B95" s="749"/>
      <c r="C95" s="585"/>
      <c r="D95" s="746"/>
      <c r="E95" s="747"/>
      <c r="F95" s="748"/>
      <c r="G95" s="748"/>
      <c r="H95" s="851"/>
      <c r="I95" s="852"/>
      <c r="J95" s="853"/>
    </row>
    <row r="96" spans="1:10" s="845" customFormat="1" ht="13.5" thickBot="1">
      <c r="A96" s="770"/>
      <c r="B96" s="771"/>
      <c r="C96" s="226" t="str">
        <f>CONCATENATE(B38," ",C38," - SKUPAJ:")</f>
        <v>I. ELEKTRO DEL - SKUPAJ:</v>
      </c>
      <c r="D96" s="225"/>
      <c r="E96" s="225"/>
      <c r="F96" s="225"/>
      <c r="G96" s="859">
        <f>SUM(G41:G94)</f>
        <v>0</v>
      </c>
    </row>
    <row r="97" spans="1:10" s="737" customFormat="1" ht="12">
      <c r="C97" s="860"/>
      <c r="D97" s="861"/>
      <c r="E97" s="861"/>
      <c r="F97" s="861"/>
      <c r="G97" s="861"/>
    </row>
    <row r="98" spans="1:10" s="862" customFormat="1">
      <c r="A98" s="846"/>
      <c r="B98" s="846"/>
      <c r="C98" s="847"/>
      <c r="D98" s="848"/>
      <c r="E98" s="849"/>
      <c r="F98" s="849"/>
      <c r="G98" s="849"/>
      <c r="J98" s="868"/>
    </row>
    <row r="99" spans="1:10" s="845" customFormat="1" ht="15">
      <c r="A99" s="1057"/>
      <c r="B99" s="1057"/>
      <c r="C99" s="1058" t="str">
        <f>CONCATENATE(A2,"",C2," - SKUPAJ:")</f>
        <v>E5.UNIVERZALNO OŽIČENJE-AKTIVA - SKUPAJ:</v>
      </c>
      <c r="D99" s="1059"/>
      <c r="E99" s="1059"/>
      <c r="F99" s="1059"/>
      <c r="G99" s="1043">
        <f>G96</f>
        <v>0</v>
      </c>
    </row>
    <row r="100" spans="1:10" s="862" customFormat="1">
      <c r="C100" s="863"/>
      <c r="D100" s="864"/>
      <c r="E100" s="864"/>
      <c r="F100" s="864"/>
      <c r="G100" s="867"/>
    </row>
    <row r="101" spans="1:10" s="737" customFormat="1" ht="12">
      <c r="C101" s="759"/>
      <c r="D101" s="861"/>
      <c r="E101" s="861"/>
      <c r="F101" s="861"/>
      <c r="G101" s="861"/>
    </row>
    <row r="102" spans="1:10" s="737" customFormat="1" ht="12">
      <c r="C102" s="759"/>
      <c r="D102" s="861"/>
      <c r="E102" s="861"/>
      <c r="F102" s="861"/>
      <c r="G102" s="861"/>
    </row>
    <row r="103" spans="1:10" s="737" customFormat="1" ht="12">
      <c r="C103" s="759"/>
      <c r="D103" s="861"/>
      <c r="E103" s="861"/>
      <c r="F103" s="861"/>
      <c r="G103" s="861"/>
    </row>
    <row r="104" spans="1:10" s="737" customFormat="1" ht="12">
      <c r="C104" s="759"/>
      <c r="D104" s="861"/>
      <c r="E104" s="861"/>
      <c r="F104" s="861"/>
      <c r="G104" s="861"/>
    </row>
    <row r="105" spans="1:10" s="737" customFormat="1" ht="12">
      <c r="C105" s="759"/>
      <c r="D105" s="861"/>
      <c r="E105" s="861"/>
      <c r="F105" s="861"/>
      <c r="G105" s="861"/>
    </row>
    <row r="106" spans="1:10" s="737" customFormat="1" ht="12">
      <c r="C106" s="759"/>
      <c r="D106" s="861"/>
      <c r="E106" s="861"/>
      <c r="F106" s="861"/>
      <c r="G106" s="861"/>
    </row>
    <row r="107" spans="1:10" s="737" customFormat="1" ht="12">
      <c r="C107" s="759"/>
      <c r="D107" s="861"/>
      <c r="E107" s="861"/>
      <c r="F107" s="861"/>
      <c r="G107" s="861"/>
    </row>
    <row r="108" spans="1:10" s="737" customFormat="1" ht="12">
      <c r="C108" s="759"/>
      <c r="D108" s="861"/>
      <c r="E108" s="861"/>
      <c r="F108" s="861"/>
      <c r="G108" s="861"/>
    </row>
    <row r="109" spans="1:10" s="737" customFormat="1" ht="12">
      <c r="C109" s="759"/>
      <c r="D109" s="861"/>
      <c r="E109" s="861"/>
      <c r="F109" s="861"/>
      <c r="G109" s="861"/>
    </row>
    <row r="110" spans="1:10" s="737" customFormat="1" ht="12">
      <c r="C110" s="759"/>
      <c r="D110" s="861"/>
      <c r="E110" s="861"/>
      <c r="F110" s="861"/>
      <c r="G110" s="861"/>
    </row>
    <row r="111" spans="1:10" s="737" customFormat="1" ht="12">
      <c r="C111" s="759"/>
      <c r="D111" s="861"/>
      <c r="E111" s="861"/>
      <c r="F111" s="861"/>
      <c r="G111" s="861"/>
    </row>
    <row r="112" spans="1:10" s="737" customFormat="1" ht="12">
      <c r="C112" s="759"/>
      <c r="D112" s="861"/>
      <c r="E112" s="861"/>
      <c r="F112" s="861"/>
      <c r="G112" s="861"/>
    </row>
    <row r="113" spans="3:7" s="737" customFormat="1" ht="12">
      <c r="C113" s="759"/>
      <c r="D113" s="861"/>
      <c r="E113" s="861"/>
      <c r="F113" s="861"/>
      <c r="G113" s="861"/>
    </row>
    <row r="114" spans="3:7" s="737" customFormat="1" ht="12">
      <c r="C114" s="759"/>
      <c r="D114" s="861"/>
      <c r="E114" s="861"/>
      <c r="F114" s="861"/>
      <c r="G114" s="861"/>
    </row>
    <row r="115" spans="3:7" s="737" customFormat="1" ht="12">
      <c r="C115" s="759"/>
      <c r="D115" s="861"/>
      <c r="E115" s="861"/>
      <c r="F115" s="861"/>
      <c r="G115" s="861"/>
    </row>
    <row r="116" spans="3:7" s="737" customFormat="1" ht="12">
      <c r="C116" s="759"/>
      <c r="D116" s="861"/>
      <c r="E116" s="861"/>
      <c r="F116" s="861"/>
      <c r="G116" s="861"/>
    </row>
    <row r="117" spans="3:7" s="737" customFormat="1" ht="12">
      <c r="C117" s="759"/>
      <c r="D117" s="861"/>
      <c r="E117" s="861"/>
      <c r="F117" s="861"/>
      <c r="G117" s="861"/>
    </row>
    <row r="118" spans="3:7" s="737" customFormat="1" ht="12">
      <c r="C118" s="759"/>
      <c r="D118" s="861"/>
      <c r="E118" s="861"/>
      <c r="F118" s="861"/>
      <c r="G118" s="861"/>
    </row>
    <row r="119" spans="3:7" s="737" customFormat="1" ht="12">
      <c r="C119" s="759"/>
      <c r="D119" s="861"/>
      <c r="E119" s="861"/>
      <c r="F119" s="861"/>
      <c r="G119" s="861"/>
    </row>
    <row r="120" spans="3:7" s="737" customFormat="1" ht="12">
      <c r="C120" s="759"/>
      <c r="D120" s="861"/>
      <c r="E120" s="861"/>
      <c r="F120" s="861"/>
      <c r="G120" s="861"/>
    </row>
    <row r="121" spans="3:7" s="737" customFormat="1" ht="12">
      <c r="C121" s="759"/>
      <c r="D121" s="861"/>
      <c r="E121" s="861"/>
      <c r="F121" s="861"/>
      <c r="G121" s="861"/>
    </row>
    <row r="122" spans="3:7" s="737" customFormat="1" ht="12">
      <c r="C122" s="759"/>
      <c r="D122" s="861"/>
      <c r="E122" s="861"/>
      <c r="F122" s="861"/>
      <c r="G122" s="861"/>
    </row>
    <row r="123" spans="3:7" s="737" customFormat="1" ht="12">
      <c r="C123" s="759"/>
      <c r="D123" s="861"/>
      <c r="E123" s="861"/>
      <c r="F123" s="861"/>
      <c r="G123" s="861"/>
    </row>
    <row r="124" spans="3:7" s="737" customFormat="1" ht="12">
      <c r="C124" s="759"/>
      <c r="D124" s="861"/>
      <c r="E124" s="861"/>
      <c r="F124" s="861"/>
      <c r="G124" s="861"/>
    </row>
    <row r="125" spans="3:7" s="737" customFormat="1" ht="12">
      <c r="C125" s="759"/>
      <c r="D125" s="861"/>
      <c r="E125" s="861"/>
      <c r="F125" s="861"/>
      <c r="G125" s="861"/>
    </row>
    <row r="126" spans="3:7" s="737" customFormat="1" ht="12">
      <c r="C126" s="759"/>
      <c r="D126" s="861"/>
      <c r="E126" s="861"/>
      <c r="F126" s="861"/>
      <c r="G126" s="861"/>
    </row>
    <row r="127" spans="3:7" s="737" customFormat="1" ht="12">
      <c r="C127" s="759"/>
      <c r="D127" s="861"/>
      <c r="E127" s="861"/>
      <c r="F127" s="861"/>
      <c r="G127" s="861"/>
    </row>
    <row r="128" spans="3:7" s="737" customFormat="1" ht="12">
      <c r="C128" s="759"/>
      <c r="D128" s="861"/>
      <c r="E128" s="861"/>
      <c r="F128" s="861"/>
      <c r="G128" s="861"/>
    </row>
    <row r="129" spans="3:7" s="737" customFormat="1" ht="12">
      <c r="C129" s="759"/>
      <c r="D129" s="861"/>
      <c r="E129" s="861"/>
      <c r="F129" s="861"/>
      <c r="G129" s="861"/>
    </row>
    <row r="130" spans="3:7" s="737" customFormat="1" ht="12">
      <c r="C130" s="759"/>
      <c r="D130" s="861"/>
      <c r="E130" s="861"/>
      <c r="F130" s="861"/>
      <c r="G130" s="861"/>
    </row>
    <row r="131" spans="3:7" s="737" customFormat="1" ht="12">
      <c r="C131" s="759"/>
      <c r="D131" s="861"/>
      <c r="E131" s="861"/>
      <c r="F131" s="861"/>
      <c r="G131" s="861"/>
    </row>
    <row r="132" spans="3:7" s="737" customFormat="1" ht="12">
      <c r="C132" s="759"/>
      <c r="D132" s="861"/>
      <c r="E132" s="861"/>
      <c r="F132" s="861"/>
      <c r="G132" s="861"/>
    </row>
    <row r="133" spans="3:7" s="737" customFormat="1" ht="12">
      <c r="C133" s="759"/>
      <c r="D133" s="861"/>
      <c r="E133" s="861"/>
      <c r="F133" s="861"/>
      <c r="G133" s="861"/>
    </row>
    <row r="134" spans="3:7" s="737" customFormat="1" ht="12">
      <c r="C134" s="759"/>
      <c r="D134" s="861"/>
      <c r="E134" s="861"/>
      <c r="F134" s="861"/>
      <c r="G134" s="861"/>
    </row>
    <row r="135" spans="3:7" s="737" customFormat="1" ht="12">
      <c r="C135" s="759"/>
      <c r="D135" s="861"/>
      <c r="E135" s="861"/>
      <c r="F135" s="861"/>
      <c r="G135" s="861"/>
    </row>
    <row r="136" spans="3:7" s="737" customFormat="1" ht="12">
      <c r="C136" s="759"/>
      <c r="D136" s="861"/>
      <c r="E136" s="861"/>
      <c r="F136" s="861"/>
      <c r="G136" s="861"/>
    </row>
    <row r="137" spans="3:7" s="737" customFormat="1" ht="12">
      <c r="C137" s="759"/>
      <c r="D137" s="861"/>
      <c r="E137" s="861"/>
      <c r="F137" s="861"/>
      <c r="G137" s="861"/>
    </row>
    <row r="138" spans="3:7" s="737" customFormat="1" ht="12">
      <c r="C138" s="759"/>
      <c r="D138" s="861"/>
      <c r="E138" s="861"/>
      <c r="F138" s="861"/>
      <c r="G138" s="861"/>
    </row>
    <row r="139" spans="3:7" s="737" customFormat="1" ht="12">
      <c r="C139" s="759"/>
      <c r="D139" s="861"/>
      <c r="E139" s="861"/>
      <c r="F139" s="861"/>
      <c r="G139" s="861"/>
    </row>
    <row r="140" spans="3:7" s="737" customFormat="1" ht="12">
      <c r="C140" s="759"/>
      <c r="D140" s="861"/>
      <c r="E140" s="861"/>
      <c r="F140" s="861"/>
      <c r="G140" s="861"/>
    </row>
    <row r="141" spans="3:7" s="737" customFormat="1" ht="12">
      <c r="C141" s="759"/>
      <c r="D141" s="861"/>
      <c r="E141" s="861"/>
      <c r="F141" s="861"/>
      <c r="G141" s="861"/>
    </row>
    <row r="142" spans="3:7" s="737" customFormat="1" ht="12">
      <c r="C142" s="759"/>
      <c r="D142" s="861"/>
      <c r="E142" s="861"/>
      <c r="F142" s="861"/>
      <c r="G142" s="861"/>
    </row>
    <row r="143" spans="3:7" s="737" customFormat="1" ht="12">
      <c r="C143" s="759"/>
      <c r="D143" s="861"/>
      <c r="E143" s="861"/>
      <c r="F143" s="861"/>
      <c r="G143" s="861"/>
    </row>
    <row r="144" spans="3:7" s="737" customFormat="1" ht="12">
      <c r="C144" s="759"/>
      <c r="D144" s="861"/>
      <c r="E144" s="861"/>
      <c r="F144" s="861"/>
      <c r="G144" s="861"/>
    </row>
    <row r="145" spans="3:7" s="737" customFormat="1" ht="12">
      <c r="C145" s="759"/>
      <c r="D145" s="861"/>
      <c r="E145" s="861"/>
      <c r="F145" s="861"/>
      <c r="G145" s="861"/>
    </row>
    <row r="146" spans="3:7" s="737" customFormat="1" ht="12">
      <c r="C146" s="759"/>
      <c r="D146" s="861"/>
      <c r="E146" s="861"/>
      <c r="F146" s="861"/>
      <c r="G146" s="861"/>
    </row>
    <row r="147" spans="3:7" s="737" customFormat="1" ht="12">
      <c r="C147" s="759"/>
      <c r="D147" s="861"/>
      <c r="E147" s="861"/>
      <c r="F147" s="861"/>
      <c r="G147" s="861"/>
    </row>
    <row r="148" spans="3:7" s="737" customFormat="1" ht="12">
      <c r="C148" s="759"/>
      <c r="D148" s="861"/>
      <c r="E148" s="861"/>
      <c r="F148" s="861"/>
      <c r="G148" s="861"/>
    </row>
    <row r="149" spans="3:7" s="737" customFormat="1" ht="12">
      <c r="C149" s="759"/>
      <c r="D149" s="861"/>
      <c r="E149" s="861"/>
      <c r="F149" s="861"/>
      <c r="G149" s="861"/>
    </row>
    <row r="150" spans="3:7" s="737" customFormat="1" ht="12">
      <c r="C150" s="759"/>
      <c r="D150" s="861"/>
      <c r="E150" s="861"/>
      <c r="F150" s="861"/>
      <c r="G150" s="861"/>
    </row>
    <row r="151" spans="3:7" s="737" customFormat="1" ht="12">
      <c r="C151" s="759"/>
      <c r="D151" s="861"/>
      <c r="E151" s="861"/>
      <c r="F151" s="861"/>
      <c r="G151" s="861"/>
    </row>
    <row r="152" spans="3:7" s="737" customFormat="1" ht="12">
      <c r="C152" s="759"/>
      <c r="D152" s="861"/>
      <c r="E152" s="861"/>
      <c r="F152" s="861"/>
      <c r="G152" s="861"/>
    </row>
    <row r="153" spans="3:7" s="737" customFormat="1" ht="12">
      <c r="C153" s="759"/>
      <c r="D153" s="861"/>
      <c r="E153" s="861"/>
      <c r="F153" s="861"/>
      <c r="G153" s="861"/>
    </row>
    <row r="154" spans="3:7" s="737" customFormat="1" ht="12">
      <c r="C154" s="759"/>
      <c r="D154" s="861"/>
      <c r="E154" s="861"/>
      <c r="F154" s="861"/>
      <c r="G154" s="861"/>
    </row>
    <row r="155" spans="3:7" s="737" customFormat="1" ht="12">
      <c r="C155" s="759"/>
      <c r="D155" s="861"/>
      <c r="E155" s="861"/>
      <c r="F155" s="861"/>
      <c r="G155" s="861"/>
    </row>
    <row r="156" spans="3:7" s="737" customFormat="1" ht="12">
      <c r="C156" s="759"/>
      <c r="D156" s="861"/>
      <c r="E156" s="861"/>
      <c r="F156" s="861"/>
      <c r="G156" s="861"/>
    </row>
    <row r="157" spans="3:7" s="737" customFormat="1" ht="12">
      <c r="C157" s="759"/>
      <c r="D157" s="861"/>
      <c r="E157" s="861"/>
      <c r="F157" s="861"/>
      <c r="G157" s="861"/>
    </row>
    <row r="158" spans="3:7" s="737" customFormat="1" ht="12">
      <c r="C158" s="759"/>
      <c r="D158" s="861"/>
      <c r="E158" s="861"/>
      <c r="F158" s="861"/>
      <c r="G158" s="861"/>
    </row>
    <row r="159" spans="3:7" s="737" customFormat="1" ht="12">
      <c r="C159" s="759"/>
      <c r="D159" s="861"/>
      <c r="E159" s="861"/>
      <c r="F159" s="861"/>
      <c r="G159" s="861"/>
    </row>
    <row r="160" spans="3:7" s="737" customFormat="1" ht="12">
      <c r="C160" s="759"/>
      <c r="D160" s="861"/>
      <c r="E160" s="861"/>
      <c r="F160" s="861"/>
      <c r="G160" s="861"/>
    </row>
    <row r="161" spans="3:7" s="737" customFormat="1" ht="12">
      <c r="C161" s="759"/>
      <c r="D161" s="861"/>
      <c r="E161" s="861"/>
      <c r="F161" s="861"/>
      <c r="G161" s="861"/>
    </row>
    <row r="162" spans="3:7" s="737" customFormat="1" ht="12">
      <c r="C162" s="759"/>
      <c r="D162" s="861"/>
      <c r="E162" s="861"/>
      <c r="F162" s="861"/>
      <c r="G162" s="861"/>
    </row>
    <row r="163" spans="3:7" s="737" customFormat="1" ht="12">
      <c r="C163" s="759"/>
      <c r="D163" s="861"/>
      <c r="E163" s="861"/>
      <c r="F163" s="861"/>
      <c r="G163" s="861"/>
    </row>
    <row r="164" spans="3:7" s="737" customFormat="1" ht="12">
      <c r="C164" s="759"/>
      <c r="D164" s="861"/>
      <c r="E164" s="861"/>
      <c r="F164" s="861"/>
      <c r="G164" s="861"/>
    </row>
    <row r="165" spans="3:7" s="737" customFormat="1" ht="12">
      <c r="C165" s="759"/>
      <c r="D165" s="861"/>
      <c r="E165" s="861"/>
      <c r="F165" s="861"/>
      <c r="G165" s="861"/>
    </row>
    <row r="166" spans="3:7" s="737" customFormat="1" ht="12">
      <c r="C166" s="759"/>
      <c r="D166" s="861"/>
      <c r="E166" s="861"/>
      <c r="F166" s="861"/>
      <c r="G166" s="861"/>
    </row>
    <row r="167" spans="3:7" s="737" customFormat="1" ht="12">
      <c r="C167" s="759"/>
      <c r="D167" s="861"/>
      <c r="E167" s="861"/>
      <c r="F167" s="861"/>
      <c r="G167" s="861"/>
    </row>
    <row r="168" spans="3:7" s="737" customFormat="1" ht="12">
      <c r="C168" s="759"/>
      <c r="D168" s="861"/>
      <c r="E168" s="861"/>
      <c r="F168" s="861"/>
      <c r="G168" s="861"/>
    </row>
    <row r="169" spans="3:7" s="737" customFormat="1" ht="12">
      <c r="C169" s="759"/>
      <c r="D169" s="861"/>
      <c r="E169" s="861"/>
      <c r="F169" s="861"/>
      <c r="G169" s="861"/>
    </row>
    <row r="170" spans="3:7" s="737" customFormat="1" ht="12">
      <c r="C170" s="759"/>
      <c r="D170" s="861"/>
      <c r="E170" s="861"/>
      <c r="F170" s="861"/>
      <c r="G170" s="861"/>
    </row>
    <row r="171" spans="3:7" s="737" customFormat="1" ht="12">
      <c r="C171" s="759"/>
      <c r="D171" s="861"/>
      <c r="E171" s="861"/>
      <c r="F171" s="861"/>
      <c r="G171" s="861"/>
    </row>
    <row r="172" spans="3:7" s="737" customFormat="1" ht="12">
      <c r="C172" s="759"/>
      <c r="D172" s="861"/>
      <c r="E172" s="861"/>
      <c r="F172" s="861"/>
      <c r="G172" s="861"/>
    </row>
    <row r="173" spans="3:7" s="737" customFormat="1" ht="12">
      <c r="C173" s="759"/>
      <c r="D173" s="861"/>
      <c r="E173" s="861"/>
      <c r="F173" s="861"/>
      <c r="G173" s="861"/>
    </row>
    <row r="174" spans="3:7" s="737" customFormat="1" ht="12">
      <c r="C174" s="759"/>
      <c r="D174" s="861"/>
      <c r="E174" s="861"/>
      <c r="F174" s="861"/>
      <c r="G174" s="861"/>
    </row>
    <row r="175" spans="3:7" s="737" customFormat="1" ht="12">
      <c r="C175" s="759"/>
      <c r="D175" s="861"/>
      <c r="E175" s="861"/>
      <c r="F175" s="861"/>
      <c r="G175" s="861"/>
    </row>
    <row r="176" spans="3:7" s="737" customFormat="1" ht="12">
      <c r="C176" s="759"/>
      <c r="D176" s="861"/>
      <c r="E176" s="861"/>
      <c r="F176" s="861"/>
      <c r="G176" s="861"/>
    </row>
    <row r="177" spans="3:7" s="737" customFormat="1" ht="12">
      <c r="C177" s="759"/>
      <c r="D177" s="861"/>
      <c r="E177" s="861"/>
      <c r="F177" s="861"/>
      <c r="G177" s="861"/>
    </row>
    <row r="178" spans="3:7" s="737" customFormat="1" ht="12">
      <c r="C178" s="759"/>
      <c r="D178" s="861"/>
      <c r="E178" s="861"/>
      <c r="F178" s="861"/>
      <c r="G178" s="861"/>
    </row>
    <row r="179" spans="3:7" s="737" customFormat="1" ht="12">
      <c r="C179" s="759"/>
      <c r="D179" s="861"/>
      <c r="E179" s="861"/>
      <c r="F179" s="861"/>
      <c r="G179" s="861"/>
    </row>
    <row r="180" spans="3:7" s="737" customFormat="1" ht="12">
      <c r="C180" s="759"/>
      <c r="D180" s="861"/>
      <c r="E180" s="861"/>
      <c r="F180" s="861"/>
      <c r="G180" s="861"/>
    </row>
    <row r="181" spans="3:7" s="737" customFormat="1" ht="12">
      <c r="C181" s="759"/>
      <c r="D181" s="861"/>
      <c r="E181" s="861"/>
      <c r="F181" s="861"/>
      <c r="G181" s="861"/>
    </row>
    <row r="182" spans="3:7" s="737" customFormat="1" ht="12">
      <c r="C182" s="759"/>
      <c r="D182" s="861"/>
      <c r="E182" s="861"/>
      <c r="F182" s="861"/>
      <c r="G182" s="861"/>
    </row>
    <row r="183" spans="3:7" s="737" customFormat="1" ht="12">
      <c r="C183" s="759"/>
      <c r="D183" s="861"/>
      <c r="E183" s="861"/>
      <c r="F183" s="861"/>
      <c r="G183" s="861"/>
    </row>
    <row r="184" spans="3:7" s="737" customFormat="1" ht="12">
      <c r="C184" s="759"/>
      <c r="D184" s="861"/>
      <c r="E184" s="861"/>
      <c r="F184" s="861"/>
      <c r="G184" s="861"/>
    </row>
    <row r="185" spans="3:7" s="737" customFormat="1" ht="12">
      <c r="C185" s="759"/>
      <c r="D185" s="861"/>
      <c r="E185" s="861"/>
      <c r="F185" s="861"/>
      <c r="G185" s="861"/>
    </row>
    <row r="186" spans="3:7" s="737" customFormat="1" ht="12">
      <c r="C186" s="759"/>
      <c r="D186" s="861"/>
      <c r="E186" s="861"/>
      <c r="F186" s="861"/>
      <c r="G186" s="861"/>
    </row>
    <row r="187" spans="3:7" s="737" customFormat="1" ht="12">
      <c r="C187" s="759"/>
      <c r="D187" s="861"/>
      <c r="E187" s="861"/>
      <c r="F187" s="861"/>
      <c r="G187" s="861"/>
    </row>
    <row r="188" spans="3:7" s="737" customFormat="1" ht="12">
      <c r="C188" s="759"/>
      <c r="D188" s="861"/>
      <c r="E188" s="861"/>
      <c r="F188" s="861"/>
      <c r="G188" s="861"/>
    </row>
    <row r="189" spans="3:7" s="737" customFormat="1" ht="12">
      <c r="C189" s="759"/>
      <c r="D189" s="861"/>
      <c r="E189" s="861"/>
      <c r="F189" s="861"/>
      <c r="G189" s="861"/>
    </row>
    <row r="190" spans="3:7" s="737" customFormat="1" ht="12">
      <c r="C190" s="759"/>
      <c r="D190" s="861"/>
      <c r="E190" s="861"/>
      <c r="F190" s="861"/>
      <c r="G190" s="861"/>
    </row>
    <row r="191" spans="3:7" s="737" customFormat="1" ht="12">
      <c r="C191" s="759"/>
      <c r="D191" s="861"/>
      <c r="E191" s="861"/>
      <c r="F191" s="861"/>
      <c r="G191" s="861"/>
    </row>
    <row r="192" spans="3:7" s="737" customFormat="1" ht="12">
      <c r="C192" s="759"/>
      <c r="D192" s="861"/>
      <c r="E192" s="861"/>
      <c r="F192" s="861"/>
      <c r="G192" s="861"/>
    </row>
    <row r="193" spans="3:7" s="737" customFormat="1" ht="12">
      <c r="C193" s="759"/>
      <c r="D193" s="861"/>
      <c r="E193" s="861"/>
      <c r="F193" s="861"/>
      <c r="G193" s="861"/>
    </row>
    <row r="194" spans="3:7" s="737" customFormat="1" ht="12">
      <c r="C194" s="759"/>
      <c r="D194" s="861"/>
      <c r="E194" s="861"/>
      <c r="F194" s="861"/>
      <c r="G194" s="861"/>
    </row>
    <row r="195" spans="3:7" s="737" customFormat="1" ht="12">
      <c r="C195" s="759"/>
      <c r="D195" s="861"/>
      <c r="E195" s="861"/>
      <c r="F195" s="861"/>
      <c r="G195" s="861"/>
    </row>
    <row r="196" spans="3:7" s="737" customFormat="1" ht="12">
      <c r="C196" s="759"/>
      <c r="D196" s="861"/>
      <c r="E196" s="861"/>
      <c r="F196" s="861"/>
      <c r="G196" s="861"/>
    </row>
    <row r="197" spans="3:7" s="737" customFormat="1" ht="12">
      <c r="C197" s="759"/>
      <c r="D197" s="861"/>
      <c r="E197" s="861"/>
      <c r="F197" s="861"/>
      <c r="G197" s="861"/>
    </row>
    <row r="198" spans="3:7" s="737" customFormat="1" ht="12">
      <c r="C198" s="759"/>
      <c r="D198" s="861"/>
      <c r="E198" s="861"/>
      <c r="F198" s="861"/>
      <c r="G198" s="861"/>
    </row>
    <row r="199" spans="3:7" s="737" customFormat="1" ht="12">
      <c r="C199" s="759"/>
      <c r="D199" s="861"/>
      <c r="E199" s="861"/>
      <c r="F199" s="861"/>
      <c r="G199" s="861"/>
    </row>
    <row r="200" spans="3:7" s="737" customFormat="1" ht="12">
      <c r="C200" s="759"/>
      <c r="D200" s="861"/>
      <c r="E200" s="861"/>
      <c r="F200" s="861"/>
      <c r="G200" s="861"/>
    </row>
    <row r="201" spans="3:7" s="737" customFormat="1" ht="12">
      <c r="C201" s="759"/>
      <c r="D201" s="861"/>
      <c r="E201" s="861"/>
      <c r="F201" s="861"/>
      <c r="G201" s="861"/>
    </row>
    <row r="202" spans="3:7" s="737" customFormat="1" ht="12">
      <c r="C202" s="759"/>
      <c r="D202" s="861"/>
      <c r="E202" s="861"/>
      <c r="F202" s="861"/>
      <c r="G202" s="861"/>
    </row>
    <row r="203" spans="3:7" s="737" customFormat="1" ht="12">
      <c r="C203" s="759"/>
      <c r="D203" s="861"/>
      <c r="E203" s="861"/>
      <c r="F203" s="861"/>
      <c r="G203"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2" manualBreakCount="2">
    <brk id="35" max="6" man="1"/>
    <brk id="61"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3DEFC-EAF6-4073-BB13-650DF94ED2D0}">
  <sheetPr codeName="List30">
    <tabColor theme="6" tint="-0.249977111117893"/>
  </sheetPr>
  <dimension ref="A1:J203"/>
  <sheetViews>
    <sheetView view="pageBreakPreview" zoomScaleNormal="100" zoomScaleSheetLayoutView="100" workbookViewId="0">
      <selection activeCell="G12" sqref="G12"/>
    </sheetView>
  </sheetViews>
  <sheetFormatPr defaultColWidth="9.140625" defaultRowHeight="12.75"/>
  <cols>
    <col min="1" max="1" width="2.5703125" style="745" customWidth="1"/>
    <col min="2" max="2" width="5.5703125" style="745" customWidth="1"/>
    <col min="3" max="3" width="43.7109375" style="1024" customWidth="1"/>
    <col min="4" max="4" width="6.28515625" style="1017" customWidth="1"/>
    <col min="5" max="5" width="7.5703125" style="1017" customWidth="1"/>
    <col min="6" max="6" width="10.28515625" style="1017" customWidth="1"/>
    <col min="7" max="7" width="13.28515625" style="1017" customWidth="1"/>
    <col min="8" max="8" width="2.5703125" style="745" bestFit="1" customWidth="1"/>
    <col min="9" max="9" width="9.140625" style="745"/>
    <col min="10" max="10" width="9" style="745" customWidth="1"/>
    <col min="11" max="251" width="9.140625" style="745"/>
    <col min="252" max="252" width="2.5703125" style="745" customWidth="1"/>
    <col min="253" max="253" width="5.5703125" style="745" customWidth="1"/>
    <col min="254" max="254" width="43.7109375" style="745" customWidth="1"/>
    <col min="255" max="255" width="6.28515625" style="745" customWidth="1"/>
    <col min="256" max="256" width="7.5703125" style="745" customWidth="1"/>
    <col min="257" max="257" width="10.28515625" style="745" customWidth="1"/>
    <col min="258" max="258" width="13.28515625" style="745" customWidth="1"/>
    <col min="259" max="259" width="20.42578125" style="745" customWidth="1"/>
    <col min="260" max="262" width="11.7109375" style="745" customWidth="1"/>
    <col min="263" max="263" width="9.85546875" style="745" customWidth="1"/>
    <col min="264" max="264" width="2.5703125" style="745" bestFit="1" customWidth="1"/>
    <col min="265" max="265" width="9.140625" style="745"/>
    <col min="266" max="266" width="9" style="745" customWidth="1"/>
    <col min="267" max="507" width="9.140625" style="745"/>
    <col min="508" max="508" width="2.5703125" style="745" customWidth="1"/>
    <col min="509" max="509" width="5.5703125" style="745" customWidth="1"/>
    <col min="510" max="510" width="43.7109375" style="745" customWidth="1"/>
    <col min="511" max="511" width="6.28515625" style="745" customWidth="1"/>
    <col min="512" max="512" width="7.5703125" style="745" customWidth="1"/>
    <col min="513" max="513" width="10.28515625" style="745" customWidth="1"/>
    <col min="514" max="514" width="13.28515625" style="745" customWidth="1"/>
    <col min="515" max="515" width="20.42578125" style="745" customWidth="1"/>
    <col min="516" max="518" width="11.7109375" style="745" customWidth="1"/>
    <col min="519" max="519" width="9.85546875" style="745" customWidth="1"/>
    <col min="520" max="520" width="2.5703125" style="745" bestFit="1" customWidth="1"/>
    <col min="521" max="521" width="9.140625" style="745"/>
    <col min="522" max="522" width="9" style="745" customWidth="1"/>
    <col min="523" max="763" width="9.140625" style="745"/>
    <col min="764" max="764" width="2.5703125" style="745" customWidth="1"/>
    <col min="765" max="765" width="5.5703125" style="745" customWidth="1"/>
    <col min="766" max="766" width="43.7109375" style="745" customWidth="1"/>
    <col min="767" max="767" width="6.28515625" style="745" customWidth="1"/>
    <col min="768" max="768" width="7.5703125" style="745" customWidth="1"/>
    <col min="769" max="769" width="10.28515625" style="745" customWidth="1"/>
    <col min="770" max="770" width="13.28515625" style="745" customWidth="1"/>
    <col min="771" max="771" width="20.42578125" style="745" customWidth="1"/>
    <col min="772" max="774" width="11.7109375" style="745" customWidth="1"/>
    <col min="775" max="775" width="9.85546875" style="745" customWidth="1"/>
    <col min="776" max="776" width="2.5703125" style="745" bestFit="1" customWidth="1"/>
    <col min="777" max="777" width="9.140625" style="745"/>
    <col min="778" max="778" width="9" style="745" customWidth="1"/>
    <col min="779" max="1019" width="9.140625" style="745"/>
    <col min="1020" max="1020" width="2.5703125" style="745" customWidth="1"/>
    <col min="1021" max="1021" width="5.5703125" style="745" customWidth="1"/>
    <col min="1022" max="1022" width="43.7109375" style="745" customWidth="1"/>
    <col min="1023" max="1023" width="6.28515625" style="745" customWidth="1"/>
    <col min="1024" max="1024" width="7.5703125" style="745" customWidth="1"/>
    <col min="1025" max="1025" width="10.28515625" style="745" customWidth="1"/>
    <col min="1026" max="1026" width="13.28515625" style="745" customWidth="1"/>
    <col min="1027" max="1027" width="20.42578125" style="745" customWidth="1"/>
    <col min="1028" max="1030" width="11.7109375" style="745" customWidth="1"/>
    <col min="1031" max="1031" width="9.85546875" style="745" customWidth="1"/>
    <col min="1032" max="1032" width="2.5703125" style="745" bestFit="1" customWidth="1"/>
    <col min="1033" max="1033" width="9.140625" style="745"/>
    <col min="1034" max="1034" width="9" style="745" customWidth="1"/>
    <col min="1035" max="1275" width="9.140625" style="745"/>
    <col min="1276" max="1276" width="2.5703125" style="745" customWidth="1"/>
    <col min="1277" max="1277" width="5.5703125" style="745" customWidth="1"/>
    <col min="1278" max="1278" width="43.7109375" style="745" customWidth="1"/>
    <col min="1279" max="1279" width="6.28515625" style="745" customWidth="1"/>
    <col min="1280" max="1280" width="7.5703125" style="745" customWidth="1"/>
    <col min="1281" max="1281" width="10.28515625" style="745" customWidth="1"/>
    <col min="1282" max="1282" width="13.28515625" style="745" customWidth="1"/>
    <col min="1283" max="1283" width="20.42578125" style="745" customWidth="1"/>
    <col min="1284" max="1286" width="11.7109375" style="745" customWidth="1"/>
    <col min="1287" max="1287" width="9.85546875" style="745" customWidth="1"/>
    <col min="1288" max="1288" width="2.5703125" style="745" bestFit="1" customWidth="1"/>
    <col min="1289" max="1289" width="9.140625" style="745"/>
    <col min="1290" max="1290" width="9" style="745" customWidth="1"/>
    <col min="1291" max="1531" width="9.140625" style="745"/>
    <col min="1532" max="1532" width="2.5703125" style="745" customWidth="1"/>
    <col min="1533" max="1533" width="5.5703125" style="745" customWidth="1"/>
    <col min="1534" max="1534" width="43.7109375" style="745" customWidth="1"/>
    <col min="1535" max="1535" width="6.28515625" style="745" customWidth="1"/>
    <col min="1536" max="1536" width="7.5703125" style="745" customWidth="1"/>
    <col min="1537" max="1537" width="10.28515625" style="745" customWidth="1"/>
    <col min="1538" max="1538" width="13.28515625" style="745" customWidth="1"/>
    <col min="1539" max="1539" width="20.42578125" style="745" customWidth="1"/>
    <col min="1540" max="1542" width="11.7109375" style="745" customWidth="1"/>
    <col min="1543" max="1543" width="9.85546875" style="745" customWidth="1"/>
    <col min="1544" max="1544" width="2.5703125" style="745" bestFit="1" customWidth="1"/>
    <col min="1545" max="1545" width="9.140625" style="745"/>
    <col min="1546" max="1546" width="9" style="745" customWidth="1"/>
    <col min="1547" max="1787" width="9.140625" style="745"/>
    <col min="1788" max="1788" width="2.5703125" style="745" customWidth="1"/>
    <col min="1789" max="1789" width="5.5703125" style="745" customWidth="1"/>
    <col min="1790" max="1790" width="43.7109375" style="745" customWidth="1"/>
    <col min="1791" max="1791" width="6.28515625" style="745" customWidth="1"/>
    <col min="1792" max="1792" width="7.5703125" style="745" customWidth="1"/>
    <col min="1793" max="1793" width="10.28515625" style="745" customWidth="1"/>
    <col min="1794" max="1794" width="13.28515625" style="745" customWidth="1"/>
    <col min="1795" max="1795" width="20.42578125" style="745" customWidth="1"/>
    <col min="1796" max="1798" width="11.7109375" style="745" customWidth="1"/>
    <col min="1799" max="1799" width="9.85546875" style="745" customWidth="1"/>
    <col min="1800" max="1800" width="2.5703125" style="745" bestFit="1" customWidth="1"/>
    <col min="1801" max="1801" width="9.140625" style="745"/>
    <col min="1802" max="1802" width="9" style="745" customWidth="1"/>
    <col min="1803" max="2043" width="9.140625" style="745"/>
    <col min="2044" max="2044" width="2.5703125" style="745" customWidth="1"/>
    <col min="2045" max="2045" width="5.5703125" style="745" customWidth="1"/>
    <col min="2046" max="2046" width="43.7109375" style="745" customWidth="1"/>
    <col min="2047" max="2047" width="6.28515625" style="745" customWidth="1"/>
    <col min="2048" max="2048" width="7.5703125" style="745" customWidth="1"/>
    <col min="2049" max="2049" width="10.28515625" style="745" customWidth="1"/>
    <col min="2050" max="2050" width="13.28515625" style="745" customWidth="1"/>
    <col min="2051" max="2051" width="20.42578125" style="745" customWidth="1"/>
    <col min="2052" max="2054" width="11.7109375" style="745" customWidth="1"/>
    <col min="2055" max="2055" width="9.85546875" style="745" customWidth="1"/>
    <col min="2056" max="2056" width="2.5703125" style="745" bestFit="1" customWidth="1"/>
    <col min="2057" max="2057" width="9.140625" style="745"/>
    <col min="2058" max="2058" width="9" style="745" customWidth="1"/>
    <col min="2059" max="2299" width="9.140625" style="745"/>
    <col min="2300" max="2300" width="2.5703125" style="745" customWidth="1"/>
    <col min="2301" max="2301" width="5.5703125" style="745" customWidth="1"/>
    <col min="2302" max="2302" width="43.7109375" style="745" customWidth="1"/>
    <col min="2303" max="2303" width="6.28515625" style="745" customWidth="1"/>
    <col min="2304" max="2304" width="7.5703125" style="745" customWidth="1"/>
    <col min="2305" max="2305" width="10.28515625" style="745" customWidth="1"/>
    <col min="2306" max="2306" width="13.28515625" style="745" customWidth="1"/>
    <col min="2307" max="2307" width="20.42578125" style="745" customWidth="1"/>
    <col min="2308" max="2310" width="11.7109375" style="745" customWidth="1"/>
    <col min="2311" max="2311" width="9.85546875" style="745" customWidth="1"/>
    <col min="2312" max="2312" width="2.5703125" style="745" bestFit="1" customWidth="1"/>
    <col min="2313" max="2313" width="9.140625" style="745"/>
    <col min="2314" max="2314" width="9" style="745" customWidth="1"/>
    <col min="2315" max="2555" width="9.140625" style="745"/>
    <col min="2556" max="2556" width="2.5703125" style="745" customWidth="1"/>
    <col min="2557" max="2557" width="5.5703125" style="745" customWidth="1"/>
    <col min="2558" max="2558" width="43.7109375" style="745" customWidth="1"/>
    <col min="2559" max="2559" width="6.28515625" style="745" customWidth="1"/>
    <col min="2560" max="2560" width="7.5703125" style="745" customWidth="1"/>
    <col min="2561" max="2561" width="10.28515625" style="745" customWidth="1"/>
    <col min="2562" max="2562" width="13.28515625" style="745" customWidth="1"/>
    <col min="2563" max="2563" width="20.42578125" style="745" customWidth="1"/>
    <col min="2564" max="2566" width="11.7109375" style="745" customWidth="1"/>
    <col min="2567" max="2567" width="9.85546875" style="745" customWidth="1"/>
    <col min="2568" max="2568" width="2.5703125" style="745" bestFit="1" customWidth="1"/>
    <col min="2569" max="2569" width="9.140625" style="745"/>
    <col min="2570" max="2570" width="9" style="745" customWidth="1"/>
    <col min="2571" max="2811" width="9.140625" style="745"/>
    <col min="2812" max="2812" width="2.5703125" style="745" customWidth="1"/>
    <col min="2813" max="2813" width="5.5703125" style="745" customWidth="1"/>
    <col min="2814" max="2814" width="43.7109375" style="745" customWidth="1"/>
    <col min="2815" max="2815" width="6.28515625" style="745" customWidth="1"/>
    <col min="2816" max="2816" width="7.5703125" style="745" customWidth="1"/>
    <col min="2817" max="2817" width="10.28515625" style="745" customWidth="1"/>
    <col min="2818" max="2818" width="13.28515625" style="745" customWidth="1"/>
    <col min="2819" max="2819" width="20.42578125" style="745" customWidth="1"/>
    <col min="2820" max="2822" width="11.7109375" style="745" customWidth="1"/>
    <col min="2823" max="2823" width="9.85546875" style="745" customWidth="1"/>
    <col min="2824" max="2824" width="2.5703125" style="745" bestFit="1" customWidth="1"/>
    <col min="2825" max="2825" width="9.140625" style="745"/>
    <col min="2826" max="2826" width="9" style="745" customWidth="1"/>
    <col min="2827" max="3067" width="9.140625" style="745"/>
    <col min="3068" max="3068" width="2.5703125" style="745" customWidth="1"/>
    <col min="3069" max="3069" width="5.5703125" style="745" customWidth="1"/>
    <col min="3070" max="3070" width="43.7109375" style="745" customWidth="1"/>
    <col min="3071" max="3071" width="6.28515625" style="745" customWidth="1"/>
    <col min="3072" max="3072" width="7.5703125" style="745" customWidth="1"/>
    <col min="3073" max="3073" width="10.28515625" style="745" customWidth="1"/>
    <col min="3074" max="3074" width="13.28515625" style="745" customWidth="1"/>
    <col min="3075" max="3075" width="20.42578125" style="745" customWidth="1"/>
    <col min="3076" max="3078" width="11.7109375" style="745" customWidth="1"/>
    <col min="3079" max="3079" width="9.85546875" style="745" customWidth="1"/>
    <col min="3080" max="3080" width="2.5703125" style="745" bestFit="1" customWidth="1"/>
    <col min="3081" max="3081" width="9.140625" style="745"/>
    <col min="3082" max="3082" width="9" style="745" customWidth="1"/>
    <col min="3083" max="3323" width="9.140625" style="745"/>
    <col min="3324" max="3324" width="2.5703125" style="745" customWidth="1"/>
    <col min="3325" max="3325" width="5.5703125" style="745" customWidth="1"/>
    <col min="3326" max="3326" width="43.7109375" style="745" customWidth="1"/>
    <col min="3327" max="3327" width="6.28515625" style="745" customWidth="1"/>
    <col min="3328" max="3328" width="7.5703125" style="745" customWidth="1"/>
    <col min="3329" max="3329" width="10.28515625" style="745" customWidth="1"/>
    <col min="3330" max="3330" width="13.28515625" style="745" customWidth="1"/>
    <col min="3331" max="3331" width="20.42578125" style="745" customWidth="1"/>
    <col min="3332" max="3334" width="11.7109375" style="745" customWidth="1"/>
    <col min="3335" max="3335" width="9.85546875" style="745" customWidth="1"/>
    <col min="3336" max="3336" width="2.5703125" style="745" bestFit="1" customWidth="1"/>
    <col min="3337" max="3337" width="9.140625" style="745"/>
    <col min="3338" max="3338" width="9" style="745" customWidth="1"/>
    <col min="3339" max="3579" width="9.140625" style="745"/>
    <col min="3580" max="3580" width="2.5703125" style="745" customWidth="1"/>
    <col min="3581" max="3581" width="5.5703125" style="745" customWidth="1"/>
    <col min="3582" max="3582" width="43.7109375" style="745" customWidth="1"/>
    <col min="3583" max="3583" width="6.28515625" style="745" customWidth="1"/>
    <col min="3584" max="3584" width="7.5703125" style="745" customWidth="1"/>
    <col min="3585" max="3585" width="10.28515625" style="745" customWidth="1"/>
    <col min="3586" max="3586" width="13.28515625" style="745" customWidth="1"/>
    <col min="3587" max="3587" width="20.42578125" style="745" customWidth="1"/>
    <col min="3588" max="3590" width="11.7109375" style="745" customWidth="1"/>
    <col min="3591" max="3591" width="9.85546875" style="745" customWidth="1"/>
    <col min="3592" max="3592" width="2.5703125" style="745" bestFit="1" customWidth="1"/>
    <col min="3593" max="3593" width="9.140625" style="745"/>
    <col min="3594" max="3594" width="9" style="745" customWidth="1"/>
    <col min="3595" max="3835" width="9.140625" style="745"/>
    <col min="3836" max="3836" width="2.5703125" style="745" customWidth="1"/>
    <col min="3837" max="3837" width="5.5703125" style="745" customWidth="1"/>
    <col min="3838" max="3838" width="43.7109375" style="745" customWidth="1"/>
    <col min="3839" max="3839" width="6.28515625" style="745" customWidth="1"/>
    <col min="3840" max="3840" width="7.5703125" style="745" customWidth="1"/>
    <col min="3841" max="3841" width="10.28515625" style="745" customWidth="1"/>
    <col min="3842" max="3842" width="13.28515625" style="745" customWidth="1"/>
    <col min="3843" max="3843" width="20.42578125" style="745" customWidth="1"/>
    <col min="3844" max="3846" width="11.7109375" style="745" customWidth="1"/>
    <col min="3847" max="3847" width="9.85546875" style="745" customWidth="1"/>
    <col min="3848" max="3848" width="2.5703125" style="745" bestFit="1" customWidth="1"/>
    <col min="3849" max="3849" width="9.140625" style="745"/>
    <col min="3850" max="3850" width="9" style="745" customWidth="1"/>
    <col min="3851" max="4091" width="9.140625" style="745"/>
    <col min="4092" max="4092" width="2.5703125" style="745" customWidth="1"/>
    <col min="4093" max="4093" width="5.5703125" style="745" customWidth="1"/>
    <col min="4094" max="4094" width="43.7109375" style="745" customWidth="1"/>
    <col min="4095" max="4095" width="6.28515625" style="745" customWidth="1"/>
    <col min="4096" max="4096" width="7.5703125" style="745" customWidth="1"/>
    <col min="4097" max="4097" width="10.28515625" style="745" customWidth="1"/>
    <col min="4098" max="4098" width="13.28515625" style="745" customWidth="1"/>
    <col min="4099" max="4099" width="20.42578125" style="745" customWidth="1"/>
    <col min="4100" max="4102" width="11.7109375" style="745" customWidth="1"/>
    <col min="4103" max="4103" width="9.85546875" style="745" customWidth="1"/>
    <col min="4104" max="4104" width="2.5703125" style="745" bestFit="1" customWidth="1"/>
    <col min="4105" max="4105" width="9.140625" style="745"/>
    <col min="4106" max="4106" width="9" style="745" customWidth="1"/>
    <col min="4107" max="4347" width="9.140625" style="745"/>
    <col min="4348" max="4348" width="2.5703125" style="745" customWidth="1"/>
    <col min="4349" max="4349" width="5.5703125" style="745" customWidth="1"/>
    <col min="4350" max="4350" width="43.7109375" style="745" customWidth="1"/>
    <col min="4351" max="4351" width="6.28515625" style="745" customWidth="1"/>
    <col min="4352" max="4352" width="7.5703125" style="745" customWidth="1"/>
    <col min="4353" max="4353" width="10.28515625" style="745" customWidth="1"/>
    <col min="4354" max="4354" width="13.28515625" style="745" customWidth="1"/>
    <col min="4355" max="4355" width="20.42578125" style="745" customWidth="1"/>
    <col min="4356" max="4358" width="11.7109375" style="745" customWidth="1"/>
    <col min="4359" max="4359" width="9.85546875" style="745" customWidth="1"/>
    <col min="4360" max="4360" width="2.5703125" style="745" bestFit="1" customWidth="1"/>
    <col min="4361" max="4361" width="9.140625" style="745"/>
    <col min="4362" max="4362" width="9" style="745" customWidth="1"/>
    <col min="4363" max="4603" width="9.140625" style="745"/>
    <col min="4604" max="4604" width="2.5703125" style="745" customWidth="1"/>
    <col min="4605" max="4605" width="5.5703125" style="745" customWidth="1"/>
    <col min="4606" max="4606" width="43.7109375" style="745" customWidth="1"/>
    <col min="4607" max="4607" width="6.28515625" style="745" customWidth="1"/>
    <col min="4608" max="4608" width="7.5703125" style="745" customWidth="1"/>
    <col min="4609" max="4609" width="10.28515625" style="745" customWidth="1"/>
    <col min="4610" max="4610" width="13.28515625" style="745" customWidth="1"/>
    <col min="4611" max="4611" width="20.42578125" style="745" customWidth="1"/>
    <col min="4612" max="4614" width="11.7109375" style="745" customWidth="1"/>
    <col min="4615" max="4615" width="9.85546875" style="745" customWidth="1"/>
    <col min="4616" max="4616" width="2.5703125" style="745" bestFit="1" customWidth="1"/>
    <col min="4617" max="4617" width="9.140625" style="745"/>
    <col min="4618" max="4618" width="9" style="745" customWidth="1"/>
    <col min="4619" max="4859" width="9.140625" style="745"/>
    <col min="4860" max="4860" width="2.5703125" style="745" customWidth="1"/>
    <col min="4861" max="4861" width="5.5703125" style="745" customWidth="1"/>
    <col min="4862" max="4862" width="43.7109375" style="745" customWidth="1"/>
    <col min="4863" max="4863" width="6.28515625" style="745" customWidth="1"/>
    <col min="4864" max="4864" width="7.5703125" style="745" customWidth="1"/>
    <col min="4865" max="4865" width="10.28515625" style="745" customWidth="1"/>
    <col min="4866" max="4866" width="13.28515625" style="745" customWidth="1"/>
    <col min="4867" max="4867" width="20.42578125" style="745" customWidth="1"/>
    <col min="4868" max="4870" width="11.7109375" style="745" customWidth="1"/>
    <col min="4871" max="4871" width="9.85546875" style="745" customWidth="1"/>
    <col min="4872" max="4872" width="2.5703125" style="745" bestFit="1" customWidth="1"/>
    <col min="4873" max="4873" width="9.140625" style="745"/>
    <col min="4874" max="4874" width="9" style="745" customWidth="1"/>
    <col min="4875" max="5115" width="9.140625" style="745"/>
    <col min="5116" max="5116" width="2.5703125" style="745" customWidth="1"/>
    <col min="5117" max="5117" width="5.5703125" style="745" customWidth="1"/>
    <col min="5118" max="5118" width="43.7109375" style="745" customWidth="1"/>
    <col min="5119" max="5119" width="6.28515625" style="745" customWidth="1"/>
    <col min="5120" max="5120" width="7.5703125" style="745" customWidth="1"/>
    <col min="5121" max="5121" width="10.28515625" style="745" customWidth="1"/>
    <col min="5122" max="5122" width="13.28515625" style="745" customWidth="1"/>
    <col min="5123" max="5123" width="20.42578125" style="745" customWidth="1"/>
    <col min="5124" max="5126" width="11.7109375" style="745" customWidth="1"/>
    <col min="5127" max="5127" width="9.85546875" style="745" customWidth="1"/>
    <col min="5128" max="5128" width="2.5703125" style="745" bestFit="1" customWidth="1"/>
    <col min="5129" max="5129" width="9.140625" style="745"/>
    <col min="5130" max="5130" width="9" style="745" customWidth="1"/>
    <col min="5131" max="5371" width="9.140625" style="745"/>
    <col min="5372" max="5372" width="2.5703125" style="745" customWidth="1"/>
    <col min="5373" max="5373" width="5.5703125" style="745" customWidth="1"/>
    <col min="5374" max="5374" width="43.7109375" style="745" customWidth="1"/>
    <col min="5375" max="5375" width="6.28515625" style="745" customWidth="1"/>
    <col min="5376" max="5376" width="7.5703125" style="745" customWidth="1"/>
    <col min="5377" max="5377" width="10.28515625" style="745" customWidth="1"/>
    <col min="5378" max="5378" width="13.28515625" style="745" customWidth="1"/>
    <col min="5379" max="5379" width="20.42578125" style="745" customWidth="1"/>
    <col min="5380" max="5382" width="11.7109375" style="745" customWidth="1"/>
    <col min="5383" max="5383" width="9.85546875" style="745" customWidth="1"/>
    <col min="5384" max="5384" width="2.5703125" style="745" bestFit="1" customWidth="1"/>
    <col min="5385" max="5385" width="9.140625" style="745"/>
    <col min="5386" max="5386" width="9" style="745" customWidth="1"/>
    <col min="5387" max="5627" width="9.140625" style="745"/>
    <col min="5628" max="5628" width="2.5703125" style="745" customWidth="1"/>
    <col min="5629" max="5629" width="5.5703125" style="745" customWidth="1"/>
    <col min="5630" max="5630" width="43.7109375" style="745" customWidth="1"/>
    <col min="5631" max="5631" width="6.28515625" style="745" customWidth="1"/>
    <col min="5632" max="5632" width="7.5703125" style="745" customWidth="1"/>
    <col min="5633" max="5633" width="10.28515625" style="745" customWidth="1"/>
    <col min="5634" max="5634" width="13.28515625" style="745" customWidth="1"/>
    <col min="5635" max="5635" width="20.42578125" style="745" customWidth="1"/>
    <col min="5636" max="5638" width="11.7109375" style="745" customWidth="1"/>
    <col min="5639" max="5639" width="9.85546875" style="745" customWidth="1"/>
    <col min="5640" max="5640" width="2.5703125" style="745" bestFit="1" customWidth="1"/>
    <col min="5641" max="5641" width="9.140625" style="745"/>
    <col min="5642" max="5642" width="9" style="745" customWidth="1"/>
    <col min="5643" max="5883" width="9.140625" style="745"/>
    <col min="5884" max="5884" width="2.5703125" style="745" customWidth="1"/>
    <col min="5885" max="5885" width="5.5703125" style="745" customWidth="1"/>
    <col min="5886" max="5886" width="43.7109375" style="745" customWidth="1"/>
    <col min="5887" max="5887" width="6.28515625" style="745" customWidth="1"/>
    <col min="5888" max="5888" width="7.5703125" style="745" customWidth="1"/>
    <col min="5889" max="5889" width="10.28515625" style="745" customWidth="1"/>
    <col min="5890" max="5890" width="13.28515625" style="745" customWidth="1"/>
    <col min="5891" max="5891" width="20.42578125" style="745" customWidth="1"/>
    <col min="5892" max="5894" width="11.7109375" style="745" customWidth="1"/>
    <col min="5895" max="5895" width="9.85546875" style="745" customWidth="1"/>
    <col min="5896" max="5896" width="2.5703125" style="745" bestFit="1" customWidth="1"/>
    <col min="5897" max="5897" width="9.140625" style="745"/>
    <col min="5898" max="5898" width="9" style="745" customWidth="1"/>
    <col min="5899" max="6139" width="9.140625" style="745"/>
    <col min="6140" max="6140" width="2.5703125" style="745" customWidth="1"/>
    <col min="6141" max="6141" width="5.5703125" style="745" customWidth="1"/>
    <col min="6142" max="6142" width="43.7109375" style="745" customWidth="1"/>
    <col min="6143" max="6143" width="6.28515625" style="745" customWidth="1"/>
    <col min="6144" max="6144" width="7.5703125" style="745" customWidth="1"/>
    <col min="6145" max="6145" width="10.28515625" style="745" customWidth="1"/>
    <col min="6146" max="6146" width="13.28515625" style="745" customWidth="1"/>
    <col min="6147" max="6147" width="20.42578125" style="745" customWidth="1"/>
    <col min="6148" max="6150" width="11.7109375" style="745" customWidth="1"/>
    <col min="6151" max="6151" width="9.85546875" style="745" customWidth="1"/>
    <col min="6152" max="6152" width="2.5703125" style="745" bestFit="1" customWidth="1"/>
    <col min="6153" max="6153" width="9.140625" style="745"/>
    <col min="6154" max="6154" width="9" style="745" customWidth="1"/>
    <col min="6155" max="6395" width="9.140625" style="745"/>
    <col min="6396" max="6396" width="2.5703125" style="745" customWidth="1"/>
    <col min="6397" max="6397" width="5.5703125" style="745" customWidth="1"/>
    <col min="6398" max="6398" width="43.7109375" style="745" customWidth="1"/>
    <col min="6399" max="6399" width="6.28515625" style="745" customWidth="1"/>
    <col min="6400" max="6400" width="7.5703125" style="745" customWidth="1"/>
    <col min="6401" max="6401" width="10.28515625" style="745" customWidth="1"/>
    <col min="6402" max="6402" width="13.28515625" style="745" customWidth="1"/>
    <col min="6403" max="6403" width="20.42578125" style="745" customWidth="1"/>
    <col min="6404" max="6406" width="11.7109375" style="745" customWidth="1"/>
    <col min="6407" max="6407" width="9.85546875" style="745" customWidth="1"/>
    <col min="6408" max="6408" width="2.5703125" style="745" bestFit="1" customWidth="1"/>
    <col min="6409" max="6409" width="9.140625" style="745"/>
    <col min="6410" max="6410" width="9" style="745" customWidth="1"/>
    <col min="6411" max="6651" width="9.140625" style="745"/>
    <col min="6652" max="6652" width="2.5703125" style="745" customWidth="1"/>
    <col min="6653" max="6653" width="5.5703125" style="745" customWidth="1"/>
    <col min="6654" max="6654" width="43.7109375" style="745" customWidth="1"/>
    <col min="6655" max="6655" width="6.28515625" style="745" customWidth="1"/>
    <col min="6656" max="6656" width="7.5703125" style="745" customWidth="1"/>
    <col min="6657" max="6657" width="10.28515625" style="745" customWidth="1"/>
    <col min="6658" max="6658" width="13.28515625" style="745" customWidth="1"/>
    <col min="6659" max="6659" width="20.42578125" style="745" customWidth="1"/>
    <col min="6660" max="6662" width="11.7109375" style="745" customWidth="1"/>
    <col min="6663" max="6663" width="9.85546875" style="745" customWidth="1"/>
    <col min="6664" max="6664" width="2.5703125" style="745" bestFit="1" customWidth="1"/>
    <col min="6665" max="6665" width="9.140625" style="745"/>
    <col min="6666" max="6666" width="9" style="745" customWidth="1"/>
    <col min="6667" max="6907" width="9.140625" style="745"/>
    <col min="6908" max="6908" width="2.5703125" style="745" customWidth="1"/>
    <col min="6909" max="6909" width="5.5703125" style="745" customWidth="1"/>
    <col min="6910" max="6910" width="43.7109375" style="745" customWidth="1"/>
    <col min="6911" max="6911" width="6.28515625" style="745" customWidth="1"/>
    <col min="6912" max="6912" width="7.5703125" style="745" customWidth="1"/>
    <col min="6913" max="6913" width="10.28515625" style="745" customWidth="1"/>
    <col min="6914" max="6914" width="13.28515625" style="745" customWidth="1"/>
    <col min="6915" max="6915" width="20.42578125" style="745" customWidth="1"/>
    <col min="6916" max="6918" width="11.7109375" style="745" customWidth="1"/>
    <col min="6919" max="6919" width="9.85546875" style="745" customWidth="1"/>
    <col min="6920" max="6920" width="2.5703125" style="745" bestFit="1" customWidth="1"/>
    <col min="6921" max="6921" width="9.140625" style="745"/>
    <col min="6922" max="6922" width="9" style="745" customWidth="1"/>
    <col min="6923" max="7163" width="9.140625" style="745"/>
    <col min="7164" max="7164" width="2.5703125" style="745" customWidth="1"/>
    <col min="7165" max="7165" width="5.5703125" style="745" customWidth="1"/>
    <col min="7166" max="7166" width="43.7109375" style="745" customWidth="1"/>
    <col min="7167" max="7167" width="6.28515625" style="745" customWidth="1"/>
    <col min="7168" max="7168" width="7.5703125" style="745" customWidth="1"/>
    <col min="7169" max="7169" width="10.28515625" style="745" customWidth="1"/>
    <col min="7170" max="7170" width="13.28515625" style="745" customWidth="1"/>
    <col min="7171" max="7171" width="20.42578125" style="745" customWidth="1"/>
    <col min="7172" max="7174" width="11.7109375" style="745" customWidth="1"/>
    <col min="7175" max="7175" width="9.85546875" style="745" customWidth="1"/>
    <col min="7176" max="7176" width="2.5703125" style="745" bestFit="1" customWidth="1"/>
    <col min="7177" max="7177" width="9.140625" style="745"/>
    <col min="7178" max="7178" width="9" style="745" customWidth="1"/>
    <col min="7179" max="7419" width="9.140625" style="745"/>
    <col min="7420" max="7420" width="2.5703125" style="745" customWidth="1"/>
    <col min="7421" max="7421" width="5.5703125" style="745" customWidth="1"/>
    <col min="7422" max="7422" width="43.7109375" style="745" customWidth="1"/>
    <col min="7423" max="7423" width="6.28515625" style="745" customWidth="1"/>
    <col min="7424" max="7424" width="7.5703125" style="745" customWidth="1"/>
    <col min="7425" max="7425" width="10.28515625" style="745" customWidth="1"/>
    <col min="7426" max="7426" width="13.28515625" style="745" customWidth="1"/>
    <col min="7427" max="7427" width="20.42578125" style="745" customWidth="1"/>
    <col min="7428" max="7430" width="11.7109375" style="745" customWidth="1"/>
    <col min="7431" max="7431" width="9.85546875" style="745" customWidth="1"/>
    <col min="7432" max="7432" width="2.5703125" style="745" bestFit="1" customWidth="1"/>
    <col min="7433" max="7433" width="9.140625" style="745"/>
    <col min="7434" max="7434" width="9" style="745" customWidth="1"/>
    <col min="7435" max="7675" width="9.140625" style="745"/>
    <col min="7676" max="7676" width="2.5703125" style="745" customWidth="1"/>
    <col min="7677" max="7677" width="5.5703125" style="745" customWidth="1"/>
    <col min="7678" max="7678" width="43.7109375" style="745" customWidth="1"/>
    <col min="7679" max="7679" width="6.28515625" style="745" customWidth="1"/>
    <col min="7680" max="7680" width="7.5703125" style="745" customWidth="1"/>
    <col min="7681" max="7681" width="10.28515625" style="745" customWidth="1"/>
    <col min="7682" max="7682" width="13.28515625" style="745" customWidth="1"/>
    <col min="7683" max="7683" width="20.42578125" style="745" customWidth="1"/>
    <col min="7684" max="7686" width="11.7109375" style="745" customWidth="1"/>
    <col min="7687" max="7687" width="9.85546875" style="745" customWidth="1"/>
    <col min="7688" max="7688" width="2.5703125" style="745" bestFit="1" customWidth="1"/>
    <col min="7689" max="7689" width="9.140625" style="745"/>
    <col min="7690" max="7690" width="9" style="745" customWidth="1"/>
    <col min="7691" max="7931" width="9.140625" style="745"/>
    <col min="7932" max="7932" width="2.5703125" style="745" customWidth="1"/>
    <col min="7933" max="7933" width="5.5703125" style="745" customWidth="1"/>
    <col min="7934" max="7934" width="43.7109375" style="745" customWidth="1"/>
    <col min="7935" max="7935" width="6.28515625" style="745" customWidth="1"/>
    <col min="7936" max="7936" width="7.5703125" style="745" customWidth="1"/>
    <col min="7937" max="7937" width="10.28515625" style="745" customWidth="1"/>
    <col min="7938" max="7938" width="13.28515625" style="745" customWidth="1"/>
    <col min="7939" max="7939" width="20.42578125" style="745" customWidth="1"/>
    <col min="7940" max="7942" width="11.7109375" style="745" customWidth="1"/>
    <col min="7943" max="7943" width="9.85546875" style="745" customWidth="1"/>
    <col min="7944" max="7944" width="2.5703125" style="745" bestFit="1" customWidth="1"/>
    <col min="7945" max="7945" width="9.140625" style="745"/>
    <col min="7946" max="7946" width="9" style="745" customWidth="1"/>
    <col min="7947" max="8187" width="9.140625" style="745"/>
    <col min="8188" max="8188" width="2.5703125" style="745" customWidth="1"/>
    <col min="8189" max="8189" width="5.5703125" style="745" customWidth="1"/>
    <col min="8190" max="8190" width="43.7109375" style="745" customWidth="1"/>
    <col min="8191" max="8191" width="6.28515625" style="745" customWidth="1"/>
    <col min="8192" max="8192" width="7.5703125" style="745" customWidth="1"/>
    <col min="8193" max="8193" width="10.28515625" style="745" customWidth="1"/>
    <col min="8194" max="8194" width="13.28515625" style="745" customWidth="1"/>
    <col min="8195" max="8195" width="20.42578125" style="745" customWidth="1"/>
    <col min="8196" max="8198" width="11.7109375" style="745" customWidth="1"/>
    <col min="8199" max="8199" width="9.85546875" style="745" customWidth="1"/>
    <col min="8200" max="8200" width="2.5703125" style="745" bestFit="1" customWidth="1"/>
    <col min="8201" max="8201" width="9.140625" style="745"/>
    <col min="8202" max="8202" width="9" style="745" customWidth="1"/>
    <col min="8203" max="8443" width="9.140625" style="745"/>
    <col min="8444" max="8444" width="2.5703125" style="745" customWidth="1"/>
    <col min="8445" max="8445" width="5.5703125" style="745" customWidth="1"/>
    <col min="8446" max="8446" width="43.7109375" style="745" customWidth="1"/>
    <col min="8447" max="8447" width="6.28515625" style="745" customWidth="1"/>
    <col min="8448" max="8448" width="7.5703125" style="745" customWidth="1"/>
    <col min="8449" max="8449" width="10.28515625" style="745" customWidth="1"/>
    <col min="8450" max="8450" width="13.28515625" style="745" customWidth="1"/>
    <col min="8451" max="8451" width="20.42578125" style="745" customWidth="1"/>
    <col min="8452" max="8454" width="11.7109375" style="745" customWidth="1"/>
    <col min="8455" max="8455" width="9.85546875" style="745" customWidth="1"/>
    <col min="8456" max="8456" width="2.5703125" style="745" bestFit="1" customWidth="1"/>
    <col min="8457" max="8457" width="9.140625" style="745"/>
    <col min="8458" max="8458" width="9" style="745" customWidth="1"/>
    <col min="8459" max="8699" width="9.140625" style="745"/>
    <col min="8700" max="8700" width="2.5703125" style="745" customWidth="1"/>
    <col min="8701" max="8701" width="5.5703125" style="745" customWidth="1"/>
    <col min="8702" max="8702" width="43.7109375" style="745" customWidth="1"/>
    <col min="8703" max="8703" width="6.28515625" style="745" customWidth="1"/>
    <col min="8704" max="8704" width="7.5703125" style="745" customWidth="1"/>
    <col min="8705" max="8705" width="10.28515625" style="745" customWidth="1"/>
    <col min="8706" max="8706" width="13.28515625" style="745" customWidth="1"/>
    <col min="8707" max="8707" width="20.42578125" style="745" customWidth="1"/>
    <col min="8708" max="8710" width="11.7109375" style="745" customWidth="1"/>
    <col min="8711" max="8711" width="9.85546875" style="745" customWidth="1"/>
    <col min="8712" max="8712" width="2.5703125" style="745" bestFit="1" customWidth="1"/>
    <col min="8713" max="8713" width="9.140625" style="745"/>
    <col min="8714" max="8714" width="9" style="745" customWidth="1"/>
    <col min="8715" max="8955" width="9.140625" style="745"/>
    <col min="8956" max="8956" width="2.5703125" style="745" customWidth="1"/>
    <col min="8957" max="8957" width="5.5703125" style="745" customWidth="1"/>
    <col min="8958" max="8958" width="43.7109375" style="745" customWidth="1"/>
    <col min="8959" max="8959" width="6.28515625" style="745" customWidth="1"/>
    <col min="8960" max="8960" width="7.5703125" style="745" customWidth="1"/>
    <col min="8961" max="8961" width="10.28515625" style="745" customWidth="1"/>
    <col min="8962" max="8962" width="13.28515625" style="745" customWidth="1"/>
    <col min="8963" max="8963" width="20.42578125" style="745" customWidth="1"/>
    <col min="8964" max="8966" width="11.7109375" style="745" customWidth="1"/>
    <col min="8967" max="8967" width="9.85546875" style="745" customWidth="1"/>
    <col min="8968" max="8968" width="2.5703125" style="745" bestFit="1" customWidth="1"/>
    <col min="8969" max="8969" width="9.140625" style="745"/>
    <col min="8970" max="8970" width="9" style="745" customWidth="1"/>
    <col min="8971" max="9211" width="9.140625" style="745"/>
    <col min="9212" max="9212" width="2.5703125" style="745" customWidth="1"/>
    <col min="9213" max="9213" width="5.5703125" style="745" customWidth="1"/>
    <col min="9214" max="9214" width="43.7109375" style="745" customWidth="1"/>
    <col min="9215" max="9215" width="6.28515625" style="745" customWidth="1"/>
    <col min="9216" max="9216" width="7.5703125" style="745" customWidth="1"/>
    <col min="9217" max="9217" width="10.28515625" style="745" customWidth="1"/>
    <col min="9218" max="9218" width="13.28515625" style="745" customWidth="1"/>
    <col min="9219" max="9219" width="20.42578125" style="745" customWidth="1"/>
    <col min="9220" max="9222" width="11.7109375" style="745" customWidth="1"/>
    <col min="9223" max="9223" width="9.85546875" style="745" customWidth="1"/>
    <col min="9224" max="9224" width="2.5703125" style="745" bestFit="1" customWidth="1"/>
    <col min="9225" max="9225" width="9.140625" style="745"/>
    <col min="9226" max="9226" width="9" style="745" customWidth="1"/>
    <col min="9227" max="9467" width="9.140625" style="745"/>
    <col min="9468" max="9468" width="2.5703125" style="745" customWidth="1"/>
    <col min="9469" max="9469" width="5.5703125" style="745" customWidth="1"/>
    <col min="9470" max="9470" width="43.7109375" style="745" customWidth="1"/>
    <col min="9471" max="9471" width="6.28515625" style="745" customWidth="1"/>
    <col min="9472" max="9472" width="7.5703125" style="745" customWidth="1"/>
    <col min="9473" max="9473" width="10.28515625" style="745" customWidth="1"/>
    <col min="9474" max="9474" width="13.28515625" style="745" customWidth="1"/>
    <col min="9475" max="9475" width="20.42578125" style="745" customWidth="1"/>
    <col min="9476" max="9478" width="11.7109375" style="745" customWidth="1"/>
    <col min="9479" max="9479" width="9.85546875" style="745" customWidth="1"/>
    <col min="9480" max="9480" width="2.5703125" style="745" bestFit="1" customWidth="1"/>
    <col min="9481" max="9481" width="9.140625" style="745"/>
    <col min="9482" max="9482" width="9" style="745" customWidth="1"/>
    <col min="9483" max="9723" width="9.140625" style="745"/>
    <col min="9724" max="9724" width="2.5703125" style="745" customWidth="1"/>
    <col min="9725" max="9725" width="5.5703125" style="745" customWidth="1"/>
    <col min="9726" max="9726" width="43.7109375" style="745" customWidth="1"/>
    <col min="9727" max="9727" width="6.28515625" style="745" customWidth="1"/>
    <col min="9728" max="9728" width="7.5703125" style="745" customWidth="1"/>
    <col min="9729" max="9729" width="10.28515625" style="745" customWidth="1"/>
    <col min="9730" max="9730" width="13.28515625" style="745" customWidth="1"/>
    <col min="9731" max="9731" width="20.42578125" style="745" customWidth="1"/>
    <col min="9732" max="9734" width="11.7109375" style="745" customWidth="1"/>
    <col min="9735" max="9735" width="9.85546875" style="745" customWidth="1"/>
    <col min="9736" max="9736" width="2.5703125" style="745" bestFit="1" customWidth="1"/>
    <col min="9737" max="9737" width="9.140625" style="745"/>
    <col min="9738" max="9738" width="9" style="745" customWidth="1"/>
    <col min="9739" max="9979" width="9.140625" style="745"/>
    <col min="9980" max="9980" width="2.5703125" style="745" customWidth="1"/>
    <col min="9981" max="9981" width="5.5703125" style="745" customWidth="1"/>
    <col min="9982" max="9982" width="43.7109375" style="745" customWidth="1"/>
    <col min="9983" max="9983" width="6.28515625" style="745" customWidth="1"/>
    <col min="9984" max="9984" width="7.5703125" style="745" customWidth="1"/>
    <col min="9985" max="9985" width="10.28515625" style="745" customWidth="1"/>
    <col min="9986" max="9986" width="13.28515625" style="745" customWidth="1"/>
    <col min="9987" max="9987" width="20.42578125" style="745" customWidth="1"/>
    <col min="9988" max="9990" width="11.7109375" style="745" customWidth="1"/>
    <col min="9991" max="9991" width="9.85546875" style="745" customWidth="1"/>
    <col min="9992" max="9992" width="2.5703125" style="745" bestFit="1" customWidth="1"/>
    <col min="9993" max="9993" width="9.140625" style="745"/>
    <col min="9994" max="9994" width="9" style="745" customWidth="1"/>
    <col min="9995" max="10235" width="9.140625" style="745"/>
    <col min="10236" max="10236" width="2.5703125" style="745" customWidth="1"/>
    <col min="10237" max="10237" width="5.5703125" style="745" customWidth="1"/>
    <col min="10238" max="10238" width="43.7109375" style="745" customWidth="1"/>
    <col min="10239" max="10239" width="6.28515625" style="745" customWidth="1"/>
    <col min="10240" max="10240" width="7.5703125" style="745" customWidth="1"/>
    <col min="10241" max="10241" width="10.28515625" style="745" customWidth="1"/>
    <col min="10242" max="10242" width="13.28515625" style="745" customWidth="1"/>
    <col min="10243" max="10243" width="20.42578125" style="745" customWidth="1"/>
    <col min="10244" max="10246" width="11.7109375" style="745" customWidth="1"/>
    <col min="10247" max="10247" width="9.85546875" style="745" customWidth="1"/>
    <col min="10248" max="10248" width="2.5703125" style="745" bestFit="1" customWidth="1"/>
    <col min="10249" max="10249" width="9.140625" style="745"/>
    <col min="10250" max="10250" width="9" style="745" customWidth="1"/>
    <col min="10251" max="10491" width="9.140625" style="745"/>
    <col min="10492" max="10492" width="2.5703125" style="745" customWidth="1"/>
    <col min="10493" max="10493" width="5.5703125" style="745" customWidth="1"/>
    <col min="10494" max="10494" width="43.7109375" style="745" customWidth="1"/>
    <col min="10495" max="10495" width="6.28515625" style="745" customWidth="1"/>
    <col min="10496" max="10496" width="7.5703125" style="745" customWidth="1"/>
    <col min="10497" max="10497" width="10.28515625" style="745" customWidth="1"/>
    <col min="10498" max="10498" width="13.28515625" style="745" customWidth="1"/>
    <col min="10499" max="10499" width="20.42578125" style="745" customWidth="1"/>
    <col min="10500" max="10502" width="11.7109375" style="745" customWidth="1"/>
    <col min="10503" max="10503" width="9.85546875" style="745" customWidth="1"/>
    <col min="10504" max="10504" width="2.5703125" style="745" bestFit="1" customWidth="1"/>
    <col min="10505" max="10505" width="9.140625" style="745"/>
    <col min="10506" max="10506" width="9" style="745" customWidth="1"/>
    <col min="10507" max="10747" width="9.140625" style="745"/>
    <col min="10748" max="10748" width="2.5703125" style="745" customWidth="1"/>
    <col min="10749" max="10749" width="5.5703125" style="745" customWidth="1"/>
    <col min="10750" max="10750" width="43.7109375" style="745" customWidth="1"/>
    <col min="10751" max="10751" width="6.28515625" style="745" customWidth="1"/>
    <col min="10752" max="10752" width="7.5703125" style="745" customWidth="1"/>
    <col min="10753" max="10753" width="10.28515625" style="745" customWidth="1"/>
    <col min="10754" max="10754" width="13.28515625" style="745" customWidth="1"/>
    <col min="10755" max="10755" width="20.42578125" style="745" customWidth="1"/>
    <col min="10756" max="10758" width="11.7109375" style="745" customWidth="1"/>
    <col min="10759" max="10759" width="9.85546875" style="745" customWidth="1"/>
    <col min="10760" max="10760" width="2.5703125" style="745" bestFit="1" customWidth="1"/>
    <col min="10761" max="10761" width="9.140625" style="745"/>
    <col min="10762" max="10762" width="9" style="745" customWidth="1"/>
    <col min="10763" max="11003" width="9.140625" style="745"/>
    <col min="11004" max="11004" width="2.5703125" style="745" customWidth="1"/>
    <col min="11005" max="11005" width="5.5703125" style="745" customWidth="1"/>
    <col min="11006" max="11006" width="43.7109375" style="745" customWidth="1"/>
    <col min="11007" max="11007" width="6.28515625" style="745" customWidth="1"/>
    <col min="11008" max="11008" width="7.5703125" style="745" customWidth="1"/>
    <col min="11009" max="11009" width="10.28515625" style="745" customWidth="1"/>
    <col min="11010" max="11010" width="13.28515625" style="745" customWidth="1"/>
    <col min="11011" max="11011" width="20.42578125" style="745" customWidth="1"/>
    <col min="11012" max="11014" width="11.7109375" style="745" customWidth="1"/>
    <col min="11015" max="11015" width="9.85546875" style="745" customWidth="1"/>
    <col min="11016" max="11016" width="2.5703125" style="745" bestFit="1" customWidth="1"/>
    <col min="11017" max="11017" width="9.140625" style="745"/>
    <col min="11018" max="11018" width="9" style="745" customWidth="1"/>
    <col min="11019" max="11259" width="9.140625" style="745"/>
    <col min="11260" max="11260" width="2.5703125" style="745" customWidth="1"/>
    <col min="11261" max="11261" width="5.5703125" style="745" customWidth="1"/>
    <col min="11262" max="11262" width="43.7109375" style="745" customWidth="1"/>
    <col min="11263" max="11263" width="6.28515625" style="745" customWidth="1"/>
    <col min="11264" max="11264" width="7.5703125" style="745" customWidth="1"/>
    <col min="11265" max="11265" width="10.28515625" style="745" customWidth="1"/>
    <col min="11266" max="11266" width="13.28515625" style="745" customWidth="1"/>
    <col min="11267" max="11267" width="20.42578125" style="745" customWidth="1"/>
    <col min="11268" max="11270" width="11.7109375" style="745" customWidth="1"/>
    <col min="11271" max="11271" width="9.85546875" style="745" customWidth="1"/>
    <col min="11272" max="11272" width="2.5703125" style="745" bestFit="1" customWidth="1"/>
    <col min="11273" max="11273" width="9.140625" style="745"/>
    <col min="11274" max="11274" width="9" style="745" customWidth="1"/>
    <col min="11275" max="11515" width="9.140625" style="745"/>
    <col min="11516" max="11516" width="2.5703125" style="745" customWidth="1"/>
    <col min="11517" max="11517" width="5.5703125" style="745" customWidth="1"/>
    <col min="11518" max="11518" width="43.7109375" style="745" customWidth="1"/>
    <col min="11519" max="11519" width="6.28515625" style="745" customWidth="1"/>
    <col min="11520" max="11520" width="7.5703125" style="745" customWidth="1"/>
    <col min="11521" max="11521" width="10.28515625" style="745" customWidth="1"/>
    <col min="11522" max="11522" width="13.28515625" style="745" customWidth="1"/>
    <col min="11523" max="11523" width="20.42578125" style="745" customWidth="1"/>
    <col min="11524" max="11526" width="11.7109375" style="745" customWidth="1"/>
    <col min="11527" max="11527" width="9.85546875" style="745" customWidth="1"/>
    <col min="11528" max="11528" width="2.5703125" style="745" bestFit="1" customWidth="1"/>
    <col min="11529" max="11529" width="9.140625" style="745"/>
    <col min="11530" max="11530" width="9" style="745" customWidth="1"/>
    <col min="11531" max="11771" width="9.140625" style="745"/>
    <col min="11772" max="11772" width="2.5703125" style="745" customWidth="1"/>
    <col min="11773" max="11773" width="5.5703125" style="745" customWidth="1"/>
    <col min="11774" max="11774" width="43.7109375" style="745" customWidth="1"/>
    <col min="11775" max="11775" width="6.28515625" style="745" customWidth="1"/>
    <col min="11776" max="11776" width="7.5703125" style="745" customWidth="1"/>
    <col min="11777" max="11777" width="10.28515625" style="745" customWidth="1"/>
    <col min="11778" max="11778" width="13.28515625" style="745" customWidth="1"/>
    <col min="11779" max="11779" width="20.42578125" style="745" customWidth="1"/>
    <col min="11780" max="11782" width="11.7109375" style="745" customWidth="1"/>
    <col min="11783" max="11783" width="9.85546875" style="745" customWidth="1"/>
    <col min="11784" max="11784" width="2.5703125" style="745" bestFit="1" customWidth="1"/>
    <col min="11785" max="11785" width="9.140625" style="745"/>
    <col min="11786" max="11786" width="9" style="745" customWidth="1"/>
    <col min="11787" max="12027" width="9.140625" style="745"/>
    <col min="12028" max="12028" width="2.5703125" style="745" customWidth="1"/>
    <col min="12029" max="12029" width="5.5703125" style="745" customWidth="1"/>
    <col min="12030" max="12030" width="43.7109375" style="745" customWidth="1"/>
    <col min="12031" max="12031" width="6.28515625" style="745" customWidth="1"/>
    <col min="12032" max="12032" width="7.5703125" style="745" customWidth="1"/>
    <col min="12033" max="12033" width="10.28515625" style="745" customWidth="1"/>
    <col min="12034" max="12034" width="13.28515625" style="745" customWidth="1"/>
    <col min="12035" max="12035" width="20.42578125" style="745" customWidth="1"/>
    <col min="12036" max="12038" width="11.7109375" style="745" customWidth="1"/>
    <col min="12039" max="12039" width="9.85546875" style="745" customWidth="1"/>
    <col min="12040" max="12040" width="2.5703125" style="745" bestFit="1" customWidth="1"/>
    <col min="12041" max="12041" width="9.140625" style="745"/>
    <col min="12042" max="12042" width="9" style="745" customWidth="1"/>
    <col min="12043" max="12283" width="9.140625" style="745"/>
    <col min="12284" max="12284" width="2.5703125" style="745" customWidth="1"/>
    <col min="12285" max="12285" width="5.5703125" style="745" customWidth="1"/>
    <col min="12286" max="12286" width="43.7109375" style="745" customWidth="1"/>
    <col min="12287" max="12287" width="6.28515625" style="745" customWidth="1"/>
    <col min="12288" max="12288" width="7.5703125" style="745" customWidth="1"/>
    <col min="12289" max="12289" width="10.28515625" style="745" customWidth="1"/>
    <col min="12290" max="12290" width="13.28515625" style="745" customWidth="1"/>
    <col min="12291" max="12291" width="20.42578125" style="745" customWidth="1"/>
    <col min="12292" max="12294" width="11.7109375" style="745" customWidth="1"/>
    <col min="12295" max="12295" width="9.85546875" style="745" customWidth="1"/>
    <col min="12296" max="12296" width="2.5703125" style="745" bestFit="1" customWidth="1"/>
    <col min="12297" max="12297" width="9.140625" style="745"/>
    <col min="12298" max="12298" width="9" style="745" customWidth="1"/>
    <col min="12299" max="12539" width="9.140625" style="745"/>
    <col min="12540" max="12540" width="2.5703125" style="745" customWidth="1"/>
    <col min="12541" max="12541" width="5.5703125" style="745" customWidth="1"/>
    <col min="12542" max="12542" width="43.7109375" style="745" customWidth="1"/>
    <col min="12543" max="12543" width="6.28515625" style="745" customWidth="1"/>
    <col min="12544" max="12544" width="7.5703125" style="745" customWidth="1"/>
    <col min="12545" max="12545" width="10.28515625" style="745" customWidth="1"/>
    <col min="12546" max="12546" width="13.28515625" style="745" customWidth="1"/>
    <col min="12547" max="12547" width="20.42578125" style="745" customWidth="1"/>
    <col min="12548" max="12550" width="11.7109375" style="745" customWidth="1"/>
    <col min="12551" max="12551" width="9.85546875" style="745" customWidth="1"/>
    <col min="12552" max="12552" width="2.5703125" style="745" bestFit="1" customWidth="1"/>
    <col min="12553" max="12553" width="9.140625" style="745"/>
    <col min="12554" max="12554" width="9" style="745" customWidth="1"/>
    <col min="12555" max="12795" width="9.140625" style="745"/>
    <col min="12796" max="12796" width="2.5703125" style="745" customWidth="1"/>
    <col min="12797" max="12797" width="5.5703125" style="745" customWidth="1"/>
    <col min="12798" max="12798" width="43.7109375" style="745" customWidth="1"/>
    <col min="12799" max="12799" width="6.28515625" style="745" customWidth="1"/>
    <col min="12800" max="12800" width="7.5703125" style="745" customWidth="1"/>
    <col min="12801" max="12801" width="10.28515625" style="745" customWidth="1"/>
    <col min="12802" max="12802" width="13.28515625" style="745" customWidth="1"/>
    <col min="12803" max="12803" width="20.42578125" style="745" customWidth="1"/>
    <col min="12804" max="12806" width="11.7109375" style="745" customWidth="1"/>
    <col min="12807" max="12807" width="9.85546875" style="745" customWidth="1"/>
    <col min="12808" max="12808" width="2.5703125" style="745" bestFit="1" customWidth="1"/>
    <col min="12809" max="12809" width="9.140625" style="745"/>
    <col min="12810" max="12810" width="9" style="745" customWidth="1"/>
    <col min="12811" max="13051" width="9.140625" style="745"/>
    <col min="13052" max="13052" width="2.5703125" style="745" customWidth="1"/>
    <col min="13053" max="13053" width="5.5703125" style="745" customWidth="1"/>
    <col min="13054" max="13054" width="43.7109375" style="745" customWidth="1"/>
    <col min="13055" max="13055" width="6.28515625" style="745" customWidth="1"/>
    <col min="13056" max="13056" width="7.5703125" style="745" customWidth="1"/>
    <col min="13057" max="13057" width="10.28515625" style="745" customWidth="1"/>
    <col min="13058" max="13058" width="13.28515625" style="745" customWidth="1"/>
    <col min="13059" max="13059" width="20.42578125" style="745" customWidth="1"/>
    <col min="13060" max="13062" width="11.7109375" style="745" customWidth="1"/>
    <col min="13063" max="13063" width="9.85546875" style="745" customWidth="1"/>
    <col min="13064" max="13064" width="2.5703125" style="745" bestFit="1" customWidth="1"/>
    <col min="13065" max="13065" width="9.140625" style="745"/>
    <col min="13066" max="13066" width="9" style="745" customWidth="1"/>
    <col min="13067" max="13307" width="9.140625" style="745"/>
    <col min="13308" max="13308" width="2.5703125" style="745" customWidth="1"/>
    <col min="13309" max="13309" width="5.5703125" style="745" customWidth="1"/>
    <col min="13310" max="13310" width="43.7109375" style="745" customWidth="1"/>
    <col min="13311" max="13311" width="6.28515625" style="745" customWidth="1"/>
    <col min="13312" max="13312" width="7.5703125" style="745" customWidth="1"/>
    <col min="13313" max="13313" width="10.28515625" style="745" customWidth="1"/>
    <col min="13314" max="13314" width="13.28515625" style="745" customWidth="1"/>
    <col min="13315" max="13315" width="20.42578125" style="745" customWidth="1"/>
    <col min="13316" max="13318" width="11.7109375" style="745" customWidth="1"/>
    <col min="13319" max="13319" width="9.85546875" style="745" customWidth="1"/>
    <col min="13320" max="13320" width="2.5703125" style="745" bestFit="1" customWidth="1"/>
    <col min="13321" max="13321" width="9.140625" style="745"/>
    <col min="13322" max="13322" width="9" style="745" customWidth="1"/>
    <col min="13323" max="13563" width="9.140625" style="745"/>
    <col min="13564" max="13564" width="2.5703125" style="745" customWidth="1"/>
    <col min="13565" max="13565" width="5.5703125" style="745" customWidth="1"/>
    <col min="13566" max="13566" width="43.7109375" style="745" customWidth="1"/>
    <col min="13567" max="13567" width="6.28515625" style="745" customWidth="1"/>
    <col min="13568" max="13568" width="7.5703125" style="745" customWidth="1"/>
    <col min="13569" max="13569" width="10.28515625" style="745" customWidth="1"/>
    <col min="13570" max="13570" width="13.28515625" style="745" customWidth="1"/>
    <col min="13571" max="13571" width="20.42578125" style="745" customWidth="1"/>
    <col min="13572" max="13574" width="11.7109375" style="745" customWidth="1"/>
    <col min="13575" max="13575" width="9.85546875" style="745" customWidth="1"/>
    <col min="13576" max="13576" width="2.5703125" style="745" bestFit="1" customWidth="1"/>
    <col min="13577" max="13577" width="9.140625" style="745"/>
    <col min="13578" max="13578" width="9" style="745" customWidth="1"/>
    <col min="13579" max="13819" width="9.140625" style="745"/>
    <col min="13820" max="13820" width="2.5703125" style="745" customWidth="1"/>
    <col min="13821" max="13821" width="5.5703125" style="745" customWidth="1"/>
    <col min="13822" max="13822" width="43.7109375" style="745" customWidth="1"/>
    <col min="13823" max="13823" width="6.28515625" style="745" customWidth="1"/>
    <col min="13824" max="13824" width="7.5703125" style="745" customWidth="1"/>
    <col min="13825" max="13825" width="10.28515625" style="745" customWidth="1"/>
    <col min="13826" max="13826" width="13.28515625" style="745" customWidth="1"/>
    <col min="13827" max="13827" width="20.42578125" style="745" customWidth="1"/>
    <col min="13828" max="13830" width="11.7109375" style="745" customWidth="1"/>
    <col min="13831" max="13831" width="9.85546875" style="745" customWidth="1"/>
    <col min="13832" max="13832" width="2.5703125" style="745" bestFit="1" customWidth="1"/>
    <col min="13833" max="13833" width="9.140625" style="745"/>
    <col min="13834" max="13834" width="9" style="745" customWidth="1"/>
    <col min="13835" max="14075" width="9.140625" style="745"/>
    <col min="14076" max="14076" width="2.5703125" style="745" customWidth="1"/>
    <col min="14077" max="14077" width="5.5703125" style="745" customWidth="1"/>
    <col min="14078" max="14078" width="43.7109375" style="745" customWidth="1"/>
    <col min="14079" max="14079" width="6.28515625" style="745" customWidth="1"/>
    <col min="14080" max="14080" width="7.5703125" style="745" customWidth="1"/>
    <col min="14081" max="14081" width="10.28515625" style="745" customWidth="1"/>
    <col min="14082" max="14082" width="13.28515625" style="745" customWidth="1"/>
    <col min="14083" max="14083" width="20.42578125" style="745" customWidth="1"/>
    <col min="14084" max="14086" width="11.7109375" style="745" customWidth="1"/>
    <col min="14087" max="14087" width="9.85546875" style="745" customWidth="1"/>
    <col min="14088" max="14088" width="2.5703125" style="745" bestFit="1" customWidth="1"/>
    <col min="14089" max="14089" width="9.140625" style="745"/>
    <col min="14090" max="14090" width="9" style="745" customWidth="1"/>
    <col min="14091" max="14331" width="9.140625" style="745"/>
    <col min="14332" max="14332" width="2.5703125" style="745" customWidth="1"/>
    <col min="14333" max="14333" width="5.5703125" style="745" customWidth="1"/>
    <col min="14334" max="14334" width="43.7109375" style="745" customWidth="1"/>
    <col min="14335" max="14335" width="6.28515625" style="745" customWidth="1"/>
    <col min="14336" max="14336" width="7.5703125" style="745" customWidth="1"/>
    <col min="14337" max="14337" width="10.28515625" style="745" customWidth="1"/>
    <col min="14338" max="14338" width="13.28515625" style="745" customWidth="1"/>
    <col min="14339" max="14339" width="20.42578125" style="745" customWidth="1"/>
    <col min="14340" max="14342" width="11.7109375" style="745" customWidth="1"/>
    <col min="14343" max="14343" width="9.85546875" style="745" customWidth="1"/>
    <col min="14344" max="14344" width="2.5703125" style="745" bestFit="1" customWidth="1"/>
    <col min="14345" max="14345" width="9.140625" style="745"/>
    <col min="14346" max="14346" width="9" style="745" customWidth="1"/>
    <col min="14347" max="14587" width="9.140625" style="745"/>
    <col min="14588" max="14588" width="2.5703125" style="745" customWidth="1"/>
    <col min="14589" max="14589" width="5.5703125" style="745" customWidth="1"/>
    <col min="14590" max="14590" width="43.7109375" style="745" customWidth="1"/>
    <col min="14591" max="14591" width="6.28515625" style="745" customWidth="1"/>
    <col min="14592" max="14592" width="7.5703125" style="745" customWidth="1"/>
    <col min="14593" max="14593" width="10.28515625" style="745" customWidth="1"/>
    <col min="14594" max="14594" width="13.28515625" style="745" customWidth="1"/>
    <col min="14595" max="14595" width="20.42578125" style="745" customWidth="1"/>
    <col min="14596" max="14598" width="11.7109375" style="745" customWidth="1"/>
    <col min="14599" max="14599" width="9.85546875" style="745" customWidth="1"/>
    <col min="14600" max="14600" width="2.5703125" style="745" bestFit="1" customWidth="1"/>
    <col min="14601" max="14601" width="9.140625" style="745"/>
    <col min="14602" max="14602" width="9" style="745" customWidth="1"/>
    <col min="14603" max="14843" width="9.140625" style="745"/>
    <col min="14844" max="14844" width="2.5703125" style="745" customWidth="1"/>
    <col min="14845" max="14845" width="5.5703125" style="745" customWidth="1"/>
    <col min="14846" max="14846" width="43.7109375" style="745" customWidth="1"/>
    <col min="14847" max="14847" width="6.28515625" style="745" customWidth="1"/>
    <col min="14848" max="14848" width="7.5703125" style="745" customWidth="1"/>
    <col min="14849" max="14849" width="10.28515625" style="745" customWidth="1"/>
    <col min="14850" max="14850" width="13.28515625" style="745" customWidth="1"/>
    <col min="14851" max="14851" width="20.42578125" style="745" customWidth="1"/>
    <col min="14852" max="14854" width="11.7109375" style="745" customWidth="1"/>
    <col min="14855" max="14855" width="9.85546875" style="745" customWidth="1"/>
    <col min="14856" max="14856" width="2.5703125" style="745" bestFit="1" customWidth="1"/>
    <col min="14857" max="14857" width="9.140625" style="745"/>
    <col min="14858" max="14858" width="9" style="745" customWidth="1"/>
    <col min="14859" max="15099" width="9.140625" style="745"/>
    <col min="15100" max="15100" width="2.5703125" style="745" customWidth="1"/>
    <col min="15101" max="15101" width="5.5703125" style="745" customWidth="1"/>
    <col min="15102" max="15102" width="43.7109375" style="745" customWidth="1"/>
    <col min="15103" max="15103" width="6.28515625" style="745" customWidth="1"/>
    <col min="15104" max="15104" width="7.5703125" style="745" customWidth="1"/>
    <col min="15105" max="15105" width="10.28515625" style="745" customWidth="1"/>
    <col min="15106" max="15106" width="13.28515625" style="745" customWidth="1"/>
    <col min="15107" max="15107" width="20.42578125" style="745" customWidth="1"/>
    <col min="15108" max="15110" width="11.7109375" style="745" customWidth="1"/>
    <col min="15111" max="15111" width="9.85546875" style="745" customWidth="1"/>
    <col min="15112" max="15112" width="2.5703125" style="745" bestFit="1" customWidth="1"/>
    <col min="15113" max="15113" width="9.140625" style="745"/>
    <col min="15114" max="15114" width="9" style="745" customWidth="1"/>
    <col min="15115" max="15355" width="9.140625" style="745"/>
    <col min="15356" max="15356" width="2.5703125" style="745" customWidth="1"/>
    <col min="15357" max="15357" width="5.5703125" style="745" customWidth="1"/>
    <col min="15358" max="15358" width="43.7109375" style="745" customWidth="1"/>
    <col min="15359" max="15359" width="6.28515625" style="745" customWidth="1"/>
    <col min="15360" max="15360" width="7.5703125" style="745" customWidth="1"/>
    <col min="15361" max="15361" width="10.28515625" style="745" customWidth="1"/>
    <col min="15362" max="15362" width="13.28515625" style="745" customWidth="1"/>
    <col min="15363" max="15363" width="20.42578125" style="745" customWidth="1"/>
    <col min="15364" max="15366" width="11.7109375" style="745" customWidth="1"/>
    <col min="15367" max="15367" width="9.85546875" style="745" customWidth="1"/>
    <col min="15368" max="15368" width="2.5703125" style="745" bestFit="1" customWidth="1"/>
    <col min="15369" max="15369" width="9.140625" style="745"/>
    <col min="15370" max="15370" width="9" style="745" customWidth="1"/>
    <col min="15371" max="15611" width="9.140625" style="745"/>
    <col min="15612" max="15612" width="2.5703125" style="745" customWidth="1"/>
    <col min="15613" max="15613" width="5.5703125" style="745" customWidth="1"/>
    <col min="15614" max="15614" width="43.7109375" style="745" customWidth="1"/>
    <col min="15615" max="15615" width="6.28515625" style="745" customWidth="1"/>
    <col min="15616" max="15616" width="7.5703125" style="745" customWidth="1"/>
    <col min="15617" max="15617" width="10.28515625" style="745" customWidth="1"/>
    <col min="15618" max="15618" width="13.28515625" style="745" customWidth="1"/>
    <col min="15619" max="15619" width="20.42578125" style="745" customWidth="1"/>
    <col min="15620" max="15622" width="11.7109375" style="745" customWidth="1"/>
    <col min="15623" max="15623" width="9.85546875" style="745" customWidth="1"/>
    <col min="15624" max="15624" width="2.5703125" style="745" bestFit="1" customWidth="1"/>
    <col min="15625" max="15625" width="9.140625" style="745"/>
    <col min="15626" max="15626" width="9" style="745" customWidth="1"/>
    <col min="15627" max="15867" width="9.140625" style="745"/>
    <col min="15868" max="15868" width="2.5703125" style="745" customWidth="1"/>
    <col min="15869" max="15869" width="5.5703125" style="745" customWidth="1"/>
    <col min="15870" max="15870" width="43.7109375" style="745" customWidth="1"/>
    <col min="15871" max="15871" width="6.28515625" style="745" customWidth="1"/>
    <col min="15872" max="15872" width="7.5703125" style="745" customWidth="1"/>
    <col min="15873" max="15873" width="10.28515625" style="745" customWidth="1"/>
    <col min="15874" max="15874" width="13.28515625" style="745" customWidth="1"/>
    <col min="15875" max="15875" width="20.42578125" style="745" customWidth="1"/>
    <col min="15876" max="15878" width="11.7109375" style="745" customWidth="1"/>
    <col min="15879" max="15879" width="9.85546875" style="745" customWidth="1"/>
    <col min="15880" max="15880" width="2.5703125" style="745" bestFit="1" customWidth="1"/>
    <col min="15881" max="15881" width="9.140625" style="745"/>
    <col min="15882" max="15882" width="9" style="745" customWidth="1"/>
    <col min="15883" max="16123" width="9.140625" style="745"/>
    <col min="16124" max="16124" width="2.5703125" style="745" customWidth="1"/>
    <col min="16125" max="16125" width="5.5703125" style="745" customWidth="1"/>
    <col min="16126" max="16126" width="43.7109375" style="745" customWidth="1"/>
    <col min="16127" max="16127" width="6.28515625" style="745" customWidth="1"/>
    <col min="16128" max="16128" width="7.5703125" style="745" customWidth="1"/>
    <col min="16129" max="16129" width="10.28515625" style="745" customWidth="1"/>
    <col min="16130" max="16130" width="13.28515625" style="745" customWidth="1"/>
    <col min="16131" max="16131" width="20.42578125" style="745" customWidth="1"/>
    <col min="16132" max="16134" width="11.7109375" style="745" customWidth="1"/>
    <col min="16135" max="16135" width="9.85546875" style="745" customWidth="1"/>
    <col min="16136" max="16136" width="2.5703125" style="745" bestFit="1" customWidth="1"/>
    <col min="16137" max="16137" width="9.140625" style="745"/>
    <col min="16138" max="16138" width="9" style="745" customWidth="1"/>
    <col min="16139" max="16384" width="9.140625" style="745"/>
  </cols>
  <sheetData>
    <row r="1" spans="1:10" s="1006" customFormat="1" ht="18">
      <c r="A1" s="1002"/>
      <c r="B1" s="1003"/>
      <c r="C1" s="1002"/>
      <c r="D1" s="1004"/>
      <c r="E1" s="1004"/>
      <c r="F1" s="1004"/>
      <c r="G1" s="1004"/>
    </row>
    <row r="2" spans="1:10" s="1006" customFormat="1" ht="18">
      <c r="A2" s="1002" t="s">
        <v>3336</v>
      </c>
      <c r="B2" s="1003"/>
      <c r="C2" s="1002" t="s">
        <v>3337</v>
      </c>
      <c r="D2" s="1004"/>
      <c r="E2" s="1004"/>
      <c r="F2" s="1004"/>
      <c r="G2" s="1004"/>
    </row>
    <row r="3" spans="1:10" ht="14.25" customHeight="1">
      <c r="A3" s="737" t="s">
        <v>107</v>
      </c>
      <c r="B3" s="737"/>
      <c r="C3" s="759" t="s">
        <v>109</v>
      </c>
    </row>
    <row r="4" spans="1:10" ht="108">
      <c r="C4" s="1053" t="s">
        <v>981</v>
      </c>
      <c r="D4" s="861"/>
      <c r="E4" s="861"/>
      <c r="F4" s="861"/>
      <c r="G4" s="861"/>
    </row>
    <row r="5" spans="1:10" ht="36" customHeight="1">
      <c r="C5" s="1053" t="s">
        <v>3811</v>
      </c>
      <c r="D5" s="861"/>
      <c r="E5" s="861"/>
      <c r="F5" s="861"/>
      <c r="G5" s="861"/>
    </row>
    <row r="6" spans="1:10">
      <c r="C6" s="1053"/>
      <c r="D6" s="861"/>
      <c r="E6" s="861"/>
      <c r="F6" s="861"/>
      <c r="G6" s="861"/>
    </row>
    <row r="7" spans="1:10" s="871" customFormat="1">
      <c r="A7" s="407" t="s">
        <v>29</v>
      </c>
      <c r="B7" s="407"/>
      <c r="C7" s="408" t="s">
        <v>30</v>
      </c>
      <c r="D7" s="407" t="s">
        <v>31</v>
      </c>
      <c r="E7" s="409" t="s">
        <v>183</v>
      </c>
      <c r="F7" s="409" t="s">
        <v>184</v>
      </c>
      <c r="G7" s="409" t="s">
        <v>185</v>
      </c>
      <c r="I7" s="1061"/>
      <c r="J7" s="1061"/>
    </row>
    <row r="8" spans="1:10" s="737" customFormat="1" ht="12">
      <c r="A8" s="738"/>
      <c r="B8" s="749"/>
      <c r="C8" s="860"/>
      <c r="D8" s="861"/>
      <c r="E8" s="861"/>
      <c r="F8" s="861"/>
      <c r="G8" s="861"/>
    </row>
    <row r="9" spans="1:10" ht="16.5" thickBot="1">
      <c r="A9" s="232"/>
      <c r="B9" s="233" t="s">
        <v>105</v>
      </c>
      <c r="C9" s="234" t="s">
        <v>983</v>
      </c>
      <c r="D9" s="751"/>
      <c r="E9" s="752"/>
      <c r="F9" s="751"/>
      <c r="G9" s="751"/>
    </row>
    <row r="10" spans="1:10" ht="15.75">
      <c r="A10" s="767"/>
      <c r="B10" s="768"/>
      <c r="C10" s="1013"/>
      <c r="E10" s="1054"/>
    </row>
    <row r="11" spans="1:10" ht="76.5">
      <c r="A11" s="1030"/>
      <c r="B11" s="773"/>
      <c r="C11" s="1060" t="s">
        <v>3813</v>
      </c>
      <c r="E11" s="1054"/>
    </row>
    <row r="12" spans="1:10" ht="24">
      <c r="A12" s="758" t="str">
        <f>$B$9</f>
        <v>I.</v>
      </c>
      <c r="B12" s="759">
        <f>COUNT(#REF!)+1</f>
        <v>1</v>
      </c>
      <c r="C12" s="585" t="s">
        <v>1218</v>
      </c>
      <c r="D12" s="746" t="s">
        <v>125</v>
      </c>
      <c r="E12" s="747">
        <v>1</v>
      </c>
      <c r="F12" s="748"/>
      <c r="G12" s="748">
        <f>E12*F12</f>
        <v>0</v>
      </c>
    </row>
    <row r="13" spans="1:10" ht="24">
      <c r="A13" s="758"/>
      <c r="B13" s="759"/>
      <c r="C13" s="902" t="s">
        <v>1219</v>
      </c>
      <c r="D13" s="746" t="s">
        <v>188</v>
      </c>
      <c r="E13" s="747">
        <v>1</v>
      </c>
      <c r="F13" s="748"/>
      <c r="G13" s="748"/>
    </row>
    <row r="14" spans="1:10" ht="24">
      <c r="A14" s="758"/>
      <c r="B14" s="759"/>
      <c r="C14" s="902" t="s">
        <v>1220</v>
      </c>
      <c r="D14" s="746" t="s">
        <v>188</v>
      </c>
      <c r="E14" s="747">
        <v>1</v>
      </c>
      <c r="F14" s="748"/>
      <c r="G14" s="748"/>
    </row>
    <row r="15" spans="1:10" ht="36">
      <c r="A15" s="758"/>
      <c r="B15" s="759"/>
      <c r="C15" s="902" t="s">
        <v>1221</v>
      </c>
      <c r="D15" s="746" t="s">
        <v>188</v>
      </c>
      <c r="E15" s="747">
        <v>1</v>
      </c>
      <c r="F15" s="748"/>
      <c r="G15" s="748"/>
    </row>
    <row r="16" spans="1:10" ht="24">
      <c r="A16" s="758"/>
      <c r="B16" s="759"/>
      <c r="C16" s="902" t="s">
        <v>1222</v>
      </c>
      <c r="D16" s="746" t="s">
        <v>188</v>
      </c>
      <c r="E16" s="747">
        <v>1</v>
      </c>
      <c r="F16" s="748"/>
      <c r="G16" s="748"/>
    </row>
    <row r="17" spans="1:7">
      <c r="A17" s="758"/>
      <c r="B17" s="759"/>
      <c r="C17" s="902" t="s">
        <v>1223</v>
      </c>
      <c r="D17" s="746" t="s">
        <v>188</v>
      </c>
      <c r="E17" s="747">
        <v>1</v>
      </c>
      <c r="F17" s="748"/>
      <c r="G17" s="748"/>
    </row>
    <row r="18" spans="1:7" ht="36">
      <c r="A18" s="758"/>
      <c r="B18" s="759"/>
      <c r="C18" s="902" t="s">
        <v>1224</v>
      </c>
      <c r="D18" s="746" t="s">
        <v>188</v>
      </c>
      <c r="E18" s="747">
        <v>1</v>
      </c>
      <c r="F18" s="748"/>
      <c r="G18" s="748"/>
    </row>
    <row r="19" spans="1:7">
      <c r="A19" s="758"/>
      <c r="B19" s="759"/>
      <c r="C19" s="902" t="s">
        <v>1225</v>
      </c>
      <c r="D19" s="746" t="s">
        <v>188</v>
      </c>
      <c r="E19" s="747">
        <v>1</v>
      </c>
      <c r="F19" s="748"/>
      <c r="G19" s="748"/>
    </row>
    <row r="20" spans="1:7" ht="24">
      <c r="A20" s="758"/>
      <c r="B20" s="759"/>
      <c r="C20" s="902" t="s">
        <v>1226</v>
      </c>
      <c r="D20" s="746" t="s">
        <v>188</v>
      </c>
      <c r="E20" s="747">
        <v>1</v>
      </c>
      <c r="F20" s="748"/>
      <c r="G20" s="748"/>
    </row>
    <row r="21" spans="1:7">
      <c r="A21" s="758"/>
      <c r="B21" s="759"/>
      <c r="C21" s="585"/>
      <c r="D21" s="746"/>
      <c r="E21" s="747"/>
      <c r="F21" s="748"/>
      <c r="G21" s="748"/>
    </row>
    <row r="22" spans="1:7" ht="36">
      <c r="A22" s="758" t="str">
        <f>$B$9</f>
        <v>I.</v>
      </c>
      <c r="B22" s="759">
        <f>COUNT($A$12:B21)+1</f>
        <v>2</v>
      </c>
      <c r="C22" s="585" t="s">
        <v>3594</v>
      </c>
      <c r="D22" s="746" t="s">
        <v>188</v>
      </c>
      <c r="E22" s="747">
        <v>9</v>
      </c>
      <c r="F22" s="748"/>
      <c r="G22" s="748">
        <f>E22*F22</f>
        <v>0</v>
      </c>
    </row>
    <row r="23" spans="1:7">
      <c r="A23" s="758"/>
      <c r="B23" s="759"/>
      <c r="C23" s="1053"/>
      <c r="D23" s="746"/>
      <c r="E23" s="747"/>
      <c r="F23" s="748"/>
      <c r="G23" s="748"/>
    </row>
    <row r="24" spans="1:7">
      <c r="A24" s="758" t="str">
        <f>$B$9</f>
        <v>I.</v>
      </c>
      <c r="B24" s="759">
        <f>COUNT($A$12:B23)+1</f>
        <v>3</v>
      </c>
      <c r="C24" s="585" t="s">
        <v>1227</v>
      </c>
      <c r="D24" s="746"/>
      <c r="E24" s="747"/>
      <c r="F24" s="748"/>
      <c r="G24" s="748"/>
    </row>
    <row r="25" spans="1:7" ht="24">
      <c r="A25" s="758"/>
      <c r="B25" s="759"/>
      <c r="C25" s="902" t="s">
        <v>1228</v>
      </c>
      <c r="D25" s="747" t="s">
        <v>186</v>
      </c>
      <c r="E25" s="748">
        <v>90</v>
      </c>
      <c r="F25" s="748"/>
      <c r="G25" s="748">
        <f>E25*F25</f>
        <v>0</v>
      </c>
    </row>
    <row r="26" spans="1:7" ht="24">
      <c r="A26" s="758"/>
      <c r="B26" s="759"/>
      <c r="C26" s="902" t="s">
        <v>1229</v>
      </c>
      <c r="D26" s="747" t="s">
        <v>188</v>
      </c>
      <c r="E26" s="748">
        <v>9</v>
      </c>
      <c r="F26" s="748"/>
      <c r="G26" s="748">
        <f>E26*F26</f>
        <v>0</v>
      </c>
    </row>
    <row r="27" spans="1:7" ht="24">
      <c r="A27" s="758"/>
      <c r="B27" s="759"/>
      <c r="C27" s="902" t="s">
        <v>1230</v>
      </c>
      <c r="D27" s="747" t="s">
        <v>186</v>
      </c>
      <c r="E27" s="748">
        <v>80</v>
      </c>
      <c r="F27" s="748"/>
      <c r="G27" s="748">
        <f>E27*F27</f>
        <v>0</v>
      </c>
    </row>
    <row r="28" spans="1:7">
      <c r="A28" s="758"/>
      <c r="B28" s="759"/>
      <c r="C28" s="1053"/>
      <c r="D28" s="746"/>
      <c r="E28" s="747"/>
      <c r="F28" s="748"/>
      <c r="G28" s="748"/>
    </row>
    <row r="29" spans="1:7">
      <c r="A29" s="758"/>
      <c r="B29" s="759"/>
      <c r="C29" s="1053"/>
      <c r="D29" s="746"/>
      <c r="E29" s="747"/>
      <c r="F29" s="748"/>
      <c r="G29" s="748"/>
    </row>
    <row r="30" spans="1:7" ht="57" customHeight="1">
      <c r="A30" s="758"/>
      <c r="B30" s="759"/>
      <c r="C30" s="1060" t="s">
        <v>3814</v>
      </c>
      <c r="D30" s="746"/>
      <c r="E30" s="747"/>
      <c r="F30" s="748"/>
      <c r="G30" s="748"/>
    </row>
    <row r="31" spans="1:7">
      <c r="A31" s="758" t="str">
        <f>$B$9</f>
        <v>I.</v>
      </c>
      <c r="B31" s="759">
        <f>COUNT($A$12:B30)+1</f>
        <v>4</v>
      </c>
      <c r="C31" s="585" t="s">
        <v>1231</v>
      </c>
      <c r="D31" s="746" t="s">
        <v>125</v>
      </c>
      <c r="E31" s="747">
        <v>1</v>
      </c>
      <c r="F31" s="748"/>
      <c r="G31" s="748">
        <f>E31*F31</f>
        <v>0</v>
      </c>
    </row>
    <row r="32" spans="1:7" ht="24">
      <c r="A32" s="758"/>
      <c r="B32" s="759"/>
      <c r="C32" s="902" t="s">
        <v>3778</v>
      </c>
      <c r="D32" s="746"/>
      <c r="E32" s="747"/>
      <c r="F32" s="748"/>
      <c r="G32" s="748"/>
    </row>
    <row r="33" spans="1:7">
      <c r="A33" s="758"/>
      <c r="B33" s="759"/>
      <c r="C33" s="1063" t="s">
        <v>3779</v>
      </c>
      <c r="D33" s="746"/>
      <c r="E33" s="747"/>
      <c r="F33" s="748"/>
      <c r="G33" s="748"/>
    </row>
    <row r="34" spans="1:7">
      <c r="A34" s="758"/>
      <c r="B34" s="759"/>
      <c r="C34" s="1063" t="s">
        <v>3780</v>
      </c>
      <c r="D34" s="746"/>
      <c r="E34" s="747"/>
      <c r="F34" s="748"/>
      <c r="G34" s="748"/>
    </row>
    <row r="35" spans="1:7">
      <c r="A35" s="758"/>
      <c r="B35" s="759"/>
      <c r="C35" s="1063" t="s">
        <v>3781</v>
      </c>
      <c r="D35" s="746"/>
      <c r="E35" s="747"/>
      <c r="F35" s="748"/>
      <c r="G35" s="748"/>
    </row>
    <row r="36" spans="1:7">
      <c r="A36" s="758"/>
      <c r="B36" s="759"/>
      <c r="C36" s="1063" t="s">
        <v>3782</v>
      </c>
      <c r="D36" s="746"/>
      <c r="E36" s="747"/>
      <c r="F36" s="748"/>
      <c r="G36" s="748"/>
    </row>
    <row r="37" spans="1:7">
      <c r="A37" s="758"/>
      <c r="B37" s="759"/>
      <c r="C37" s="1063" t="s">
        <v>3783</v>
      </c>
      <c r="D37" s="746"/>
      <c r="E37" s="747"/>
      <c r="F37" s="748"/>
      <c r="G37" s="748"/>
    </row>
    <row r="38" spans="1:7">
      <c r="A38" s="758"/>
      <c r="B38" s="759"/>
      <c r="C38" s="1064"/>
      <c r="D38" s="746"/>
      <c r="E38" s="747"/>
      <c r="F38" s="748"/>
      <c r="G38" s="748"/>
    </row>
    <row r="39" spans="1:7" ht="36">
      <c r="A39" s="758" t="str">
        <f>$B$9</f>
        <v>I.</v>
      </c>
      <c r="B39" s="759">
        <f>COUNT($A$12:B37)+1</f>
        <v>5</v>
      </c>
      <c r="C39" s="585" t="s">
        <v>3595</v>
      </c>
      <c r="D39" s="746" t="s">
        <v>125</v>
      </c>
      <c r="E39" s="747">
        <v>1</v>
      </c>
      <c r="F39" s="748"/>
      <c r="G39" s="748">
        <f>E39*F39</f>
        <v>0</v>
      </c>
    </row>
    <row r="40" spans="1:7">
      <c r="A40" s="758"/>
      <c r="B40" s="759"/>
      <c r="C40" s="1053"/>
      <c r="D40" s="746"/>
      <c r="E40" s="747"/>
      <c r="F40" s="748"/>
      <c r="G40" s="748"/>
    </row>
    <row r="41" spans="1:7" ht="24">
      <c r="A41" s="758" t="str">
        <f>$B$9</f>
        <v>I.</v>
      </c>
      <c r="B41" s="759">
        <f>COUNT($A$12:B39)+1</f>
        <v>6</v>
      </c>
      <c r="C41" s="585" t="s">
        <v>3596</v>
      </c>
      <c r="D41" s="746" t="s">
        <v>188</v>
      </c>
      <c r="E41" s="747">
        <v>4</v>
      </c>
      <c r="F41" s="748"/>
      <c r="G41" s="748">
        <f>E41*F41</f>
        <v>0</v>
      </c>
    </row>
    <row r="42" spans="1:7">
      <c r="A42" s="758"/>
      <c r="B42" s="759"/>
      <c r="C42" s="1053"/>
      <c r="D42" s="746"/>
      <c r="E42" s="747"/>
      <c r="F42" s="748"/>
      <c r="G42" s="748"/>
    </row>
    <row r="43" spans="1:7" ht="24">
      <c r="A43" s="758" t="str">
        <f>$B$9</f>
        <v>I.</v>
      </c>
      <c r="B43" s="759">
        <f>COUNT($A$12:B41)+1</f>
        <v>7</v>
      </c>
      <c r="C43" s="902" t="s">
        <v>1232</v>
      </c>
      <c r="D43" s="746" t="s">
        <v>188</v>
      </c>
      <c r="E43" s="747">
        <v>1</v>
      </c>
      <c r="F43" s="748"/>
      <c r="G43" s="748">
        <f>E43*F43</f>
        <v>0</v>
      </c>
    </row>
    <row r="44" spans="1:7">
      <c r="A44" s="758"/>
      <c r="B44" s="759"/>
      <c r="C44" s="1053"/>
      <c r="D44" s="746"/>
      <c r="E44" s="747"/>
      <c r="F44" s="748"/>
      <c r="G44" s="748"/>
    </row>
    <row r="45" spans="1:7">
      <c r="A45" s="758" t="str">
        <f>$B$9</f>
        <v>I.</v>
      </c>
      <c r="B45" s="759">
        <f>COUNT($A$12:B43)+1</f>
        <v>8</v>
      </c>
      <c r="C45" s="585" t="s">
        <v>1233</v>
      </c>
      <c r="D45" s="746" t="s">
        <v>188</v>
      </c>
      <c r="E45" s="747">
        <v>1</v>
      </c>
      <c r="F45" s="748"/>
      <c r="G45" s="748">
        <f>E45*F45</f>
        <v>0</v>
      </c>
    </row>
    <row r="46" spans="1:7">
      <c r="A46" s="758"/>
      <c r="B46" s="759"/>
      <c r="C46" s="1053"/>
      <c r="D46" s="746"/>
      <c r="E46" s="747"/>
      <c r="F46" s="748"/>
      <c r="G46" s="748"/>
    </row>
    <row r="47" spans="1:7" ht="84">
      <c r="A47" s="758" t="str">
        <f>$B$9</f>
        <v>I.</v>
      </c>
      <c r="B47" s="759">
        <f>COUNT($A$12:B45)+1</f>
        <v>9</v>
      </c>
      <c r="C47" s="902" t="s">
        <v>3597</v>
      </c>
      <c r="D47" s="746" t="s">
        <v>188</v>
      </c>
      <c r="E47" s="747">
        <v>1</v>
      </c>
      <c r="F47" s="748"/>
      <c r="G47" s="748">
        <f>E47*F47</f>
        <v>0</v>
      </c>
    </row>
    <row r="48" spans="1:7">
      <c r="A48" s="758"/>
      <c r="B48" s="759"/>
      <c r="C48" s="1053"/>
      <c r="D48" s="746"/>
      <c r="E48" s="747"/>
      <c r="F48" s="748"/>
      <c r="G48" s="748"/>
    </row>
    <row r="49" spans="1:7" ht="24">
      <c r="A49" s="758" t="str">
        <f>$B$9</f>
        <v>I.</v>
      </c>
      <c r="B49" s="759">
        <f>COUNT($A$12:B47)+1</f>
        <v>10</v>
      </c>
      <c r="C49" s="902" t="s">
        <v>1234</v>
      </c>
      <c r="D49" s="746" t="s">
        <v>188</v>
      </c>
      <c r="E49" s="747">
        <v>1</v>
      </c>
      <c r="F49" s="748"/>
      <c r="G49" s="748">
        <f>E49*F49</f>
        <v>0</v>
      </c>
    </row>
    <row r="50" spans="1:7">
      <c r="A50" s="758"/>
      <c r="B50" s="759"/>
      <c r="C50" s="1053"/>
      <c r="D50" s="746"/>
      <c r="E50" s="747"/>
      <c r="F50" s="748"/>
      <c r="G50" s="748"/>
    </row>
    <row r="51" spans="1:7">
      <c r="A51" s="758" t="str">
        <f>$B$9</f>
        <v>I.</v>
      </c>
      <c r="B51" s="759">
        <f>COUNT($A$12:B50)+1</f>
        <v>11</v>
      </c>
      <c r="C51" s="585" t="s">
        <v>1227</v>
      </c>
      <c r="D51" s="746"/>
      <c r="E51" s="747"/>
      <c r="F51" s="748"/>
      <c r="G51" s="748"/>
    </row>
    <row r="52" spans="1:7">
      <c r="A52" s="758"/>
      <c r="B52" s="759"/>
      <c r="C52" s="902" t="s">
        <v>1235</v>
      </c>
      <c r="D52" s="746" t="s">
        <v>186</v>
      </c>
      <c r="E52" s="747">
        <v>60</v>
      </c>
      <c r="F52" s="748"/>
      <c r="G52" s="748">
        <f t="shared" ref="G52:G63" si="0">E52*F52</f>
        <v>0</v>
      </c>
    </row>
    <row r="53" spans="1:7">
      <c r="A53" s="758"/>
      <c r="B53" s="759"/>
      <c r="C53" s="902" t="s">
        <v>1236</v>
      </c>
      <c r="D53" s="746" t="s">
        <v>186</v>
      </c>
      <c r="E53" s="747">
        <v>15</v>
      </c>
      <c r="F53" s="748"/>
      <c r="G53" s="748">
        <f t="shared" si="0"/>
        <v>0</v>
      </c>
    </row>
    <row r="54" spans="1:7" ht="24">
      <c r="A54" s="758"/>
      <c r="B54" s="759"/>
      <c r="C54" s="902" t="s">
        <v>1237</v>
      </c>
      <c r="D54" s="746" t="s">
        <v>186</v>
      </c>
      <c r="E54" s="747">
        <v>40</v>
      </c>
      <c r="F54" s="748"/>
      <c r="G54" s="748">
        <f t="shared" si="0"/>
        <v>0</v>
      </c>
    </row>
    <row r="55" spans="1:7">
      <c r="A55" s="758"/>
      <c r="B55" s="759"/>
      <c r="C55" s="902" t="s">
        <v>1238</v>
      </c>
      <c r="D55" s="746" t="s">
        <v>188</v>
      </c>
      <c r="E55" s="747">
        <v>2</v>
      </c>
      <c r="F55" s="748"/>
      <c r="G55" s="748">
        <f t="shared" si="0"/>
        <v>0</v>
      </c>
    </row>
    <row r="56" spans="1:7">
      <c r="A56" s="758"/>
      <c r="B56" s="759"/>
      <c r="C56" s="902" t="s">
        <v>1239</v>
      </c>
      <c r="D56" s="746" t="s">
        <v>186</v>
      </c>
      <c r="E56" s="747">
        <v>15</v>
      </c>
      <c r="F56" s="748"/>
      <c r="G56" s="748">
        <f t="shared" si="0"/>
        <v>0</v>
      </c>
    </row>
    <row r="57" spans="1:7">
      <c r="A57" s="758"/>
      <c r="B57" s="759"/>
      <c r="C57" s="902" t="s">
        <v>1240</v>
      </c>
      <c r="D57" s="746" t="s">
        <v>186</v>
      </c>
      <c r="E57" s="747">
        <v>30</v>
      </c>
      <c r="F57" s="748"/>
      <c r="G57" s="748">
        <f t="shared" si="0"/>
        <v>0</v>
      </c>
    </row>
    <row r="58" spans="1:7" ht="24">
      <c r="A58" s="758"/>
      <c r="B58" s="759"/>
      <c r="C58" s="902" t="s">
        <v>1241</v>
      </c>
      <c r="D58" s="746" t="s">
        <v>186</v>
      </c>
      <c r="E58" s="747">
        <v>15</v>
      </c>
      <c r="F58" s="748"/>
      <c r="G58" s="748">
        <f t="shared" si="0"/>
        <v>0</v>
      </c>
    </row>
    <row r="59" spans="1:7" ht="24">
      <c r="A59" s="758"/>
      <c r="B59" s="759"/>
      <c r="C59" s="902" t="s">
        <v>1242</v>
      </c>
      <c r="D59" s="746" t="s">
        <v>186</v>
      </c>
      <c r="E59" s="747">
        <v>10</v>
      </c>
      <c r="F59" s="748"/>
      <c r="G59" s="748">
        <f t="shared" si="0"/>
        <v>0</v>
      </c>
    </row>
    <row r="60" spans="1:7">
      <c r="A60" s="758"/>
      <c r="B60" s="759"/>
      <c r="C60" s="902" t="s">
        <v>1243</v>
      </c>
      <c r="D60" s="746" t="s">
        <v>186</v>
      </c>
      <c r="E60" s="747">
        <v>15</v>
      </c>
      <c r="F60" s="748"/>
      <c r="G60" s="748">
        <f t="shared" si="0"/>
        <v>0</v>
      </c>
    </row>
    <row r="61" spans="1:7">
      <c r="A61" s="758"/>
      <c r="B61" s="759"/>
      <c r="C61" s="902" t="s">
        <v>1244</v>
      </c>
      <c r="D61" s="746" t="s">
        <v>188</v>
      </c>
      <c r="E61" s="747">
        <v>1</v>
      </c>
      <c r="F61" s="748"/>
      <c r="G61" s="748">
        <f t="shared" si="0"/>
        <v>0</v>
      </c>
    </row>
    <row r="62" spans="1:7">
      <c r="A62" s="758"/>
      <c r="B62" s="759"/>
      <c r="C62" s="902" t="s">
        <v>1245</v>
      </c>
      <c r="D62" s="746" t="s">
        <v>125</v>
      </c>
      <c r="E62" s="747">
        <v>1</v>
      </c>
      <c r="F62" s="748"/>
      <c r="G62" s="748">
        <f t="shared" si="0"/>
        <v>0</v>
      </c>
    </row>
    <row r="63" spans="1:7" ht="24">
      <c r="A63" s="758"/>
      <c r="B63" s="759"/>
      <c r="C63" s="902" t="s">
        <v>1229</v>
      </c>
      <c r="D63" s="746" t="s">
        <v>188</v>
      </c>
      <c r="E63" s="747">
        <v>4</v>
      </c>
      <c r="F63" s="748"/>
      <c r="G63" s="748">
        <f t="shared" si="0"/>
        <v>0</v>
      </c>
    </row>
    <row r="64" spans="1:7">
      <c r="A64" s="758"/>
      <c r="B64" s="759"/>
      <c r="C64" s="902"/>
      <c r="D64" s="746"/>
      <c r="E64" s="747"/>
      <c r="F64" s="748"/>
      <c r="G64" s="748"/>
    </row>
    <row r="65" spans="1:7" ht="51">
      <c r="A65" s="758"/>
      <c r="B65" s="759"/>
      <c r="C65" s="1060" t="s">
        <v>3815</v>
      </c>
      <c r="D65" s="746"/>
      <c r="E65" s="747"/>
      <c r="F65" s="748"/>
      <c r="G65" s="748"/>
    </row>
    <row r="66" spans="1:7">
      <c r="A66" s="758" t="str">
        <f>$B$9</f>
        <v>I.</v>
      </c>
      <c r="B66" s="759">
        <f>COUNT($A$12:B65)+1</f>
        <v>12</v>
      </c>
      <c r="C66" s="585" t="s">
        <v>1246</v>
      </c>
      <c r="D66" s="746" t="s">
        <v>125</v>
      </c>
      <c r="E66" s="747">
        <v>4</v>
      </c>
      <c r="F66" s="748"/>
      <c r="G66" s="748">
        <f>E66*F66</f>
        <v>0</v>
      </c>
    </row>
    <row r="67" spans="1:7" ht="36">
      <c r="A67" s="758"/>
      <c r="B67" s="759"/>
      <c r="C67" s="902" t="s">
        <v>1247</v>
      </c>
      <c r="D67" s="746"/>
      <c r="E67" s="747"/>
      <c r="F67" s="748"/>
      <c r="G67" s="748"/>
    </row>
    <row r="68" spans="1:7">
      <c r="A68" s="758"/>
      <c r="B68" s="759"/>
      <c r="C68" s="1064"/>
      <c r="D68" s="746"/>
      <c r="E68" s="747"/>
      <c r="F68" s="748"/>
      <c r="G68" s="748"/>
    </row>
    <row r="69" spans="1:7" ht="36">
      <c r="A69" s="758" t="str">
        <f>$B$9</f>
        <v>I.</v>
      </c>
      <c r="B69" s="759">
        <f>COUNT($A$12:B68)+1</f>
        <v>13</v>
      </c>
      <c r="C69" s="585" t="s">
        <v>3598</v>
      </c>
      <c r="D69" s="746" t="s">
        <v>188</v>
      </c>
      <c r="E69" s="747">
        <v>4</v>
      </c>
      <c r="F69" s="748"/>
      <c r="G69" s="748">
        <f>E69*F69</f>
        <v>0</v>
      </c>
    </row>
    <row r="70" spans="1:7">
      <c r="A70" s="758"/>
      <c r="B70" s="759"/>
      <c r="C70" s="1053"/>
      <c r="D70" s="746"/>
      <c r="E70" s="747"/>
      <c r="F70" s="748"/>
      <c r="G70" s="748"/>
    </row>
    <row r="71" spans="1:7">
      <c r="A71" s="758" t="str">
        <f>$B$9</f>
        <v>I.</v>
      </c>
      <c r="B71" s="759">
        <f>COUNT($A$12:B70)+1</f>
        <v>14</v>
      </c>
      <c r="C71" s="585" t="s">
        <v>1248</v>
      </c>
      <c r="D71" s="746"/>
      <c r="E71" s="747"/>
      <c r="F71" s="748"/>
      <c r="G71" s="748"/>
    </row>
    <row r="72" spans="1:7" ht="24">
      <c r="A72" s="758"/>
      <c r="B72" s="759"/>
      <c r="C72" s="902" t="s">
        <v>1228</v>
      </c>
      <c r="D72" s="746" t="s">
        <v>186</v>
      </c>
      <c r="E72" s="747">
        <v>60</v>
      </c>
      <c r="F72" s="748"/>
      <c r="G72" s="748">
        <f>E72*F72</f>
        <v>0</v>
      </c>
    </row>
    <row r="73" spans="1:7">
      <c r="A73" s="758"/>
      <c r="B73" s="759"/>
      <c r="C73" s="1053" t="s">
        <v>1249</v>
      </c>
      <c r="D73" s="746" t="s">
        <v>125</v>
      </c>
      <c r="E73" s="747">
        <v>4</v>
      </c>
      <c r="F73" s="748"/>
      <c r="G73" s="748">
        <f>E73*F73</f>
        <v>0</v>
      </c>
    </row>
    <row r="74" spans="1:7">
      <c r="A74" s="758"/>
      <c r="B74" s="759"/>
      <c r="C74" s="902" t="s">
        <v>1250</v>
      </c>
      <c r="D74" s="746" t="s">
        <v>188</v>
      </c>
      <c r="E74" s="747">
        <v>4</v>
      </c>
      <c r="F74" s="748"/>
      <c r="G74" s="748">
        <f>E74*F74</f>
        <v>0</v>
      </c>
    </row>
    <row r="75" spans="1:7">
      <c r="A75" s="758"/>
      <c r="B75" s="759"/>
      <c r="C75" s="1053"/>
      <c r="D75" s="746"/>
      <c r="E75" s="747"/>
      <c r="F75" s="748"/>
      <c r="G75" s="748"/>
    </row>
    <row r="76" spans="1:7">
      <c r="A76" s="758"/>
      <c r="B76" s="759"/>
      <c r="C76" s="903"/>
      <c r="D76" s="1065"/>
      <c r="E76" s="1066"/>
      <c r="F76" s="748"/>
      <c r="G76" s="748"/>
    </row>
    <row r="77" spans="1:7" ht="51">
      <c r="A77" s="758"/>
      <c r="B77" s="759"/>
      <c r="C77" s="1060" t="s">
        <v>3816</v>
      </c>
      <c r="D77" s="746"/>
      <c r="E77" s="747"/>
      <c r="F77" s="748"/>
      <c r="G77" s="748"/>
    </row>
    <row r="78" spans="1:7">
      <c r="A78" s="758" t="str">
        <f>$B$9</f>
        <v>I.</v>
      </c>
      <c r="B78" s="759">
        <f>COUNT($A$12:B77)+1</f>
        <v>15</v>
      </c>
      <c r="C78" s="585" t="s">
        <v>1251</v>
      </c>
      <c r="D78" s="746" t="s">
        <v>125</v>
      </c>
      <c r="E78" s="747">
        <v>2</v>
      </c>
      <c r="F78" s="748"/>
      <c r="G78" s="748">
        <f>E78*F78</f>
        <v>0</v>
      </c>
    </row>
    <row r="79" spans="1:7">
      <c r="A79" s="758"/>
      <c r="B79" s="759"/>
      <c r="C79" s="903" t="s">
        <v>1233</v>
      </c>
      <c r="D79" s="746" t="s">
        <v>188</v>
      </c>
      <c r="E79" s="747">
        <v>1</v>
      </c>
      <c r="F79" s="748"/>
      <c r="G79" s="748"/>
    </row>
    <row r="80" spans="1:7">
      <c r="A80" s="758"/>
      <c r="B80" s="759"/>
      <c r="C80" s="903" t="s">
        <v>1252</v>
      </c>
      <c r="D80" s="746" t="s">
        <v>188</v>
      </c>
      <c r="E80" s="747">
        <v>1</v>
      </c>
      <c r="F80" s="748"/>
      <c r="G80" s="748"/>
    </row>
    <row r="81" spans="1:7">
      <c r="A81" s="758"/>
      <c r="B81" s="759"/>
      <c r="C81" s="903" t="s">
        <v>1253</v>
      </c>
      <c r="D81" s="746" t="s">
        <v>188</v>
      </c>
      <c r="E81" s="747">
        <v>1</v>
      </c>
      <c r="F81" s="748"/>
      <c r="G81" s="748"/>
    </row>
    <row r="82" spans="1:7" ht="24">
      <c r="A82" s="758"/>
      <c r="B82" s="759"/>
      <c r="C82" s="903" t="s">
        <v>1254</v>
      </c>
      <c r="D82" s="746" t="s">
        <v>188</v>
      </c>
      <c r="E82" s="747"/>
      <c r="F82" s="748"/>
      <c r="G82" s="748"/>
    </row>
    <row r="83" spans="1:7">
      <c r="A83" s="758"/>
      <c r="B83" s="759"/>
      <c r="C83" s="1064"/>
      <c r="D83" s="746"/>
      <c r="E83" s="747"/>
      <c r="F83" s="748"/>
      <c r="G83" s="748"/>
    </row>
    <row r="84" spans="1:7" ht="24">
      <c r="A84" s="758" t="str">
        <f>$B$9</f>
        <v>I.</v>
      </c>
      <c r="B84" s="759">
        <f>COUNT($A$12:B83)+1</f>
        <v>16</v>
      </c>
      <c r="C84" s="585" t="s">
        <v>1255</v>
      </c>
      <c r="D84" s="746" t="s">
        <v>188</v>
      </c>
      <c r="E84" s="747">
        <v>2</v>
      </c>
      <c r="F84" s="748"/>
      <c r="G84" s="748">
        <f>E84*F84</f>
        <v>0</v>
      </c>
    </row>
    <row r="85" spans="1:7">
      <c r="A85" s="758"/>
      <c r="B85" s="759"/>
      <c r="C85" s="1053"/>
      <c r="D85" s="746"/>
      <c r="E85" s="747"/>
      <c r="F85" s="748"/>
      <c r="G85" s="748"/>
    </row>
    <row r="86" spans="1:7">
      <c r="A86" s="758" t="str">
        <f>$B$9</f>
        <v>I.</v>
      </c>
      <c r="B86" s="759">
        <f>COUNT($A$12:B85)+1</f>
        <v>17</v>
      </c>
      <c r="C86" s="585" t="s">
        <v>1248</v>
      </c>
      <c r="D86" s="746"/>
      <c r="E86" s="747"/>
      <c r="F86" s="748"/>
      <c r="G86" s="748"/>
    </row>
    <row r="87" spans="1:7">
      <c r="A87" s="758"/>
      <c r="B87" s="759"/>
      <c r="C87" s="902" t="s">
        <v>1256</v>
      </c>
      <c r="D87" s="746" t="s">
        <v>186</v>
      </c>
      <c r="E87" s="747">
        <v>29</v>
      </c>
      <c r="F87" s="748"/>
      <c r="G87" s="748">
        <f>E87*F87</f>
        <v>0</v>
      </c>
    </row>
    <row r="88" spans="1:7">
      <c r="A88" s="758"/>
      <c r="B88" s="759"/>
      <c r="C88" s="902" t="s">
        <v>1257</v>
      </c>
      <c r="D88" s="746" t="s">
        <v>186</v>
      </c>
      <c r="E88" s="747">
        <v>25</v>
      </c>
      <c r="F88" s="748"/>
      <c r="G88" s="748">
        <f>E88*F88</f>
        <v>0</v>
      </c>
    </row>
    <row r="89" spans="1:7">
      <c r="A89" s="758"/>
      <c r="B89" s="759"/>
      <c r="C89" s="1053" t="s">
        <v>1258</v>
      </c>
      <c r="D89" s="746" t="s">
        <v>186</v>
      </c>
      <c r="E89" s="747">
        <v>18</v>
      </c>
      <c r="F89" s="748"/>
      <c r="G89" s="748">
        <f>E89*F89</f>
        <v>0</v>
      </c>
    </row>
    <row r="90" spans="1:7" ht="24">
      <c r="A90" s="758"/>
      <c r="B90" s="759"/>
      <c r="C90" s="902" t="s">
        <v>1259</v>
      </c>
      <c r="D90" s="746" t="s">
        <v>125</v>
      </c>
      <c r="E90" s="747">
        <v>2</v>
      </c>
      <c r="F90" s="748"/>
      <c r="G90" s="748">
        <f>E90*F90</f>
        <v>0</v>
      </c>
    </row>
    <row r="91" spans="1:7">
      <c r="A91" s="758"/>
      <c r="B91" s="759"/>
      <c r="C91" s="1053" t="s">
        <v>1249</v>
      </c>
      <c r="D91" s="746" t="s">
        <v>125</v>
      </c>
      <c r="E91" s="747">
        <v>2</v>
      </c>
      <c r="F91" s="748"/>
      <c r="G91" s="748">
        <f>E91*F91</f>
        <v>0</v>
      </c>
    </row>
    <row r="92" spans="1:7" ht="11.25" customHeight="1">
      <c r="A92" s="758"/>
      <c r="B92" s="759"/>
      <c r="C92" s="1053"/>
      <c r="D92" s="746"/>
      <c r="E92" s="747"/>
      <c r="F92" s="748"/>
      <c r="G92" s="748"/>
    </row>
    <row r="93" spans="1:7" ht="38.25">
      <c r="A93" s="758"/>
      <c r="B93" s="759"/>
      <c r="C93" s="1060" t="s">
        <v>3812</v>
      </c>
      <c r="D93" s="746"/>
      <c r="E93" s="747"/>
      <c r="F93" s="748"/>
      <c r="G93" s="748"/>
    </row>
    <row r="94" spans="1:7" ht="48">
      <c r="A94" s="758" t="str">
        <f>$B$9</f>
        <v>I.</v>
      </c>
      <c r="B94" s="759">
        <f>COUNT($A$12:B93)+1</f>
        <v>18</v>
      </c>
      <c r="C94" s="902" t="s">
        <v>3599</v>
      </c>
      <c r="D94" s="746" t="s">
        <v>188</v>
      </c>
      <c r="E94" s="747">
        <v>1</v>
      </c>
      <c r="F94" s="748"/>
      <c r="G94" s="748">
        <f>E94*F94</f>
        <v>0</v>
      </c>
    </row>
    <row r="95" spans="1:7" ht="14.25" customHeight="1">
      <c r="A95" s="758"/>
      <c r="B95" s="759"/>
      <c r="C95" s="1064"/>
      <c r="D95" s="746"/>
      <c r="E95" s="747"/>
      <c r="F95" s="748"/>
      <c r="G95" s="748"/>
    </row>
    <row r="96" spans="1:7" s="845" customFormat="1" ht="13.5" thickBot="1">
      <c r="A96" s="770"/>
      <c r="B96" s="771"/>
      <c r="C96" s="226" t="str">
        <f>CONCATENATE(B9," ",C9," - SKUPAJ:")</f>
        <v>I. ELEKTRO DEL - SKUPAJ:</v>
      </c>
      <c r="D96" s="225"/>
      <c r="E96" s="225"/>
      <c r="F96" s="225"/>
      <c r="G96" s="859">
        <f>SUM(G12:G95)</f>
        <v>0</v>
      </c>
    </row>
    <row r="97" spans="1:10" s="1067" customFormat="1" ht="15">
      <c r="C97" s="1068"/>
      <c r="D97" s="1059"/>
      <c r="E97" s="1059"/>
      <c r="F97" s="1059"/>
      <c r="G97" s="1043"/>
    </row>
    <row r="98" spans="1:10" s="862" customFormat="1">
      <c r="A98" s="846"/>
      <c r="B98" s="846"/>
      <c r="C98" s="847"/>
      <c r="D98" s="848"/>
      <c r="E98" s="849"/>
      <c r="F98" s="849"/>
      <c r="G98" s="849"/>
      <c r="J98" s="868"/>
    </row>
    <row r="99" spans="1:10" s="845" customFormat="1" ht="15">
      <c r="A99" s="1057"/>
      <c r="B99" s="1057"/>
      <c r="C99" s="1058" t="str">
        <f>CONCATENATE(A2,"",C2," - SKUPAJ:")</f>
        <v>E6.MULTIMEDIJA - SKUPAJ:</v>
      </c>
      <c r="D99" s="1059"/>
      <c r="E99" s="1059"/>
      <c r="F99" s="1059"/>
      <c r="G99" s="1043">
        <f>G96</f>
        <v>0</v>
      </c>
    </row>
    <row r="100" spans="1:10" s="862" customFormat="1">
      <c r="C100" s="863"/>
      <c r="D100" s="864"/>
      <c r="E100" s="864"/>
      <c r="F100" s="864"/>
      <c r="G100" s="867"/>
    </row>
    <row r="101" spans="1:10" s="737" customFormat="1" ht="12">
      <c r="C101" s="759"/>
      <c r="D101" s="861"/>
      <c r="E101" s="861"/>
      <c r="F101" s="861"/>
      <c r="G101" s="861"/>
    </row>
    <row r="102" spans="1:10" s="737" customFormat="1" ht="12">
      <c r="C102" s="759"/>
      <c r="D102" s="861"/>
      <c r="E102" s="861"/>
      <c r="F102" s="861"/>
      <c r="G102" s="861"/>
    </row>
    <row r="103" spans="1:10" s="737" customFormat="1" ht="12">
      <c r="C103" s="759"/>
      <c r="D103" s="861"/>
      <c r="E103" s="861"/>
      <c r="F103" s="861"/>
      <c r="G103" s="861"/>
    </row>
    <row r="104" spans="1:10" s="737" customFormat="1" ht="12">
      <c r="C104" s="759"/>
      <c r="D104" s="861"/>
      <c r="E104" s="861"/>
      <c r="F104" s="861"/>
      <c r="G104" s="861"/>
    </row>
    <row r="105" spans="1:10" s="737" customFormat="1" ht="12">
      <c r="C105" s="759"/>
      <c r="D105" s="861"/>
      <c r="E105" s="861"/>
      <c r="F105" s="861"/>
      <c r="G105" s="861"/>
    </row>
    <row r="106" spans="1:10" s="737" customFormat="1" ht="12">
      <c r="C106" s="759"/>
      <c r="D106" s="861"/>
      <c r="E106" s="861"/>
      <c r="F106" s="861"/>
      <c r="G106" s="861"/>
    </row>
    <row r="107" spans="1:10" s="737" customFormat="1" ht="12">
      <c r="C107" s="759"/>
      <c r="D107" s="861"/>
      <c r="E107" s="861"/>
      <c r="F107" s="861"/>
      <c r="G107" s="861"/>
    </row>
    <row r="108" spans="1:10" s="737" customFormat="1" ht="12">
      <c r="C108" s="759"/>
      <c r="D108" s="861"/>
      <c r="E108" s="861"/>
      <c r="F108" s="861"/>
      <c r="G108" s="861"/>
    </row>
    <row r="109" spans="1:10" s="737" customFormat="1" ht="12">
      <c r="C109" s="759"/>
      <c r="D109" s="861"/>
      <c r="E109" s="861"/>
      <c r="F109" s="861"/>
      <c r="G109" s="861"/>
    </row>
    <row r="110" spans="1:10" s="737" customFormat="1" ht="12">
      <c r="C110" s="759"/>
      <c r="D110" s="861"/>
      <c r="E110" s="861"/>
      <c r="F110" s="861"/>
      <c r="G110" s="861"/>
    </row>
    <row r="111" spans="1:10" s="737" customFormat="1" ht="12">
      <c r="C111" s="759"/>
      <c r="D111" s="861"/>
      <c r="E111" s="861"/>
      <c r="F111" s="861"/>
      <c r="G111" s="861"/>
    </row>
    <row r="112" spans="1:10" s="737" customFormat="1" ht="12">
      <c r="C112" s="759"/>
      <c r="D112" s="861"/>
      <c r="E112" s="861"/>
      <c r="F112" s="861"/>
      <c r="G112" s="861"/>
    </row>
    <row r="113" spans="3:7" s="737" customFormat="1" ht="12">
      <c r="C113" s="759"/>
      <c r="D113" s="861"/>
      <c r="E113" s="861"/>
      <c r="F113" s="861"/>
      <c r="G113" s="861"/>
    </row>
    <row r="114" spans="3:7" s="737" customFormat="1" ht="12">
      <c r="C114" s="759"/>
      <c r="D114" s="861"/>
      <c r="E114" s="861"/>
      <c r="F114" s="861"/>
      <c r="G114" s="861"/>
    </row>
    <row r="115" spans="3:7" s="737" customFormat="1" ht="12">
      <c r="C115" s="759"/>
      <c r="D115" s="861"/>
      <c r="E115" s="861"/>
      <c r="F115" s="861"/>
      <c r="G115" s="861"/>
    </row>
    <row r="116" spans="3:7" s="737" customFormat="1" ht="12">
      <c r="C116" s="759"/>
      <c r="D116" s="861"/>
      <c r="E116" s="861"/>
      <c r="F116" s="861"/>
      <c r="G116" s="861"/>
    </row>
    <row r="117" spans="3:7" s="737" customFormat="1" ht="12">
      <c r="C117" s="759"/>
      <c r="D117" s="861"/>
      <c r="E117" s="861"/>
      <c r="F117" s="861"/>
      <c r="G117" s="861"/>
    </row>
    <row r="118" spans="3:7" s="737" customFormat="1" ht="12">
      <c r="C118" s="759"/>
      <c r="D118" s="861"/>
      <c r="E118" s="861"/>
      <c r="F118" s="861"/>
      <c r="G118" s="861"/>
    </row>
    <row r="119" spans="3:7" s="737" customFormat="1" ht="12">
      <c r="C119" s="759"/>
      <c r="D119" s="861"/>
      <c r="E119" s="861"/>
      <c r="F119" s="861"/>
      <c r="G119" s="861"/>
    </row>
    <row r="120" spans="3:7" s="737" customFormat="1" ht="12">
      <c r="C120" s="759"/>
      <c r="D120" s="861"/>
      <c r="E120" s="861"/>
      <c r="F120" s="861"/>
      <c r="G120" s="861"/>
    </row>
    <row r="121" spans="3:7" s="737" customFormat="1" ht="12">
      <c r="C121" s="759"/>
      <c r="D121" s="861"/>
      <c r="E121" s="861"/>
      <c r="F121" s="861"/>
      <c r="G121" s="861"/>
    </row>
    <row r="122" spans="3:7" s="737" customFormat="1" ht="12">
      <c r="C122" s="759"/>
      <c r="D122" s="861"/>
      <c r="E122" s="861"/>
      <c r="F122" s="861"/>
      <c r="G122" s="861"/>
    </row>
    <row r="123" spans="3:7" s="737" customFormat="1" ht="12">
      <c r="C123" s="759"/>
      <c r="D123" s="861"/>
      <c r="E123" s="861"/>
      <c r="F123" s="861"/>
      <c r="G123" s="861"/>
    </row>
    <row r="124" spans="3:7" s="737" customFormat="1" ht="12">
      <c r="C124" s="759"/>
      <c r="D124" s="861"/>
      <c r="E124" s="861"/>
      <c r="F124" s="861"/>
      <c r="G124" s="861"/>
    </row>
    <row r="125" spans="3:7" s="737" customFormat="1" ht="12">
      <c r="C125" s="759"/>
      <c r="D125" s="861"/>
      <c r="E125" s="861"/>
      <c r="F125" s="861"/>
      <c r="G125" s="861"/>
    </row>
    <row r="126" spans="3:7" s="737" customFormat="1" ht="12">
      <c r="C126" s="759"/>
      <c r="D126" s="861"/>
      <c r="E126" s="861"/>
      <c r="F126" s="861"/>
      <c r="G126" s="861"/>
    </row>
    <row r="127" spans="3:7" s="737" customFormat="1" ht="12">
      <c r="C127" s="759"/>
      <c r="D127" s="861"/>
      <c r="E127" s="861"/>
      <c r="F127" s="861"/>
      <c r="G127" s="861"/>
    </row>
    <row r="128" spans="3:7" s="737" customFormat="1" ht="12">
      <c r="C128" s="759"/>
      <c r="D128" s="861"/>
      <c r="E128" s="861"/>
      <c r="F128" s="861"/>
      <c r="G128" s="861"/>
    </row>
    <row r="129" spans="3:7" s="737" customFormat="1" ht="12">
      <c r="C129" s="759"/>
      <c r="D129" s="861"/>
      <c r="E129" s="861"/>
      <c r="F129" s="861"/>
      <c r="G129" s="861"/>
    </row>
    <row r="130" spans="3:7" s="737" customFormat="1" ht="12">
      <c r="C130" s="759"/>
      <c r="D130" s="861"/>
      <c r="E130" s="861"/>
      <c r="F130" s="861"/>
      <c r="G130" s="861"/>
    </row>
    <row r="131" spans="3:7" s="737" customFormat="1" ht="12">
      <c r="C131" s="759"/>
      <c r="D131" s="861"/>
      <c r="E131" s="861"/>
      <c r="F131" s="861"/>
      <c r="G131" s="861"/>
    </row>
    <row r="132" spans="3:7" s="737" customFormat="1" ht="12">
      <c r="C132" s="759"/>
      <c r="D132" s="861"/>
      <c r="E132" s="861"/>
      <c r="F132" s="861"/>
      <c r="G132" s="861"/>
    </row>
    <row r="133" spans="3:7" s="737" customFormat="1" ht="12">
      <c r="C133" s="759"/>
      <c r="D133" s="861"/>
      <c r="E133" s="861"/>
      <c r="F133" s="861"/>
      <c r="G133" s="861"/>
    </row>
    <row r="134" spans="3:7" s="737" customFormat="1" ht="12">
      <c r="C134" s="759"/>
      <c r="D134" s="861"/>
      <c r="E134" s="861"/>
      <c r="F134" s="861"/>
      <c r="G134" s="861"/>
    </row>
    <row r="135" spans="3:7" s="737" customFormat="1" ht="12">
      <c r="C135" s="759"/>
      <c r="D135" s="861"/>
      <c r="E135" s="861"/>
      <c r="F135" s="861"/>
      <c r="G135" s="861"/>
    </row>
    <row r="136" spans="3:7" s="737" customFormat="1" ht="12">
      <c r="C136" s="759"/>
      <c r="D136" s="861"/>
      <c r="E136" s="861"/>
      <c r="F136" s="861"/>
      <c r="G136" s="861"/>
    </row>
    <row r="137" spans="3:7" s="737" customFormat="1" ht="12">
      <c r="C137" s="759"/>
      <c r="D137" s="861"/>
      <c r="E137" s="861"/>
      <c r="F137" s="861"/>
      <c r="G137" s="861"/>
    </row>
    <row r="138" spans="3:7" s="737" customFormat="1" ht="12">
      <c r="C138" s="759"/>
      <c r="D138" s="861"/>
      <c r="E138" s="861"/>
      <c r="F138" s="861"/>
      <c r="G138" s="861"/>
    </row>
    <row r="139" spans="3:7" s="737" customFormat="1" ht="12">
      <c r="C139" s="759"/>
      <c r="D139" s="861"/>
      <c r="E139" s="861"/>
      <c r="F139" s="861"/>
      <c r="G139" s="861"/>
    </row>
    <row r="140" spans="3:7" s="737" customFormat="1" ht="12">
      <c r="C140" s="759"/>
      <c r="D140" s="861"/>
      <c r="E140" s="861"/>
      <c r="F140" s="861"/>
      <c r="G140" s="861"/>
    </row>
    <row r="141" spans="3:7" s="737" customFormat="1" ht="12">
      <c r="C141" s="759"/>
      <c r="D141" s="861"/>
      <c r="E141" s="861"/>
      <c r="F141" s="861"/>
      <c r="G141" s="861"/>
    </row>
    <row r="142" spans="3:7" s="737" customFormat="1" ht="12">
      <c r="C142" s="759"/>
      <c r="D142" s="861"/>
      <c r="E142" s="861"/>
      <c r="F142" s="861"/>
      <c r="G142" s="861"/>
    </row>
    <row r="143" spans="3:7" s="737" customFormat="1" ht="12">
      <c r="C143" s="759"/>
      <c r="D143" s="861"/>
      <c r="E143" s="861"/>
      <c r="F143" s="861"/>
      <c r="G143" s="861"/>
    </row>
    <row r="144" spans="3:7" s="737" customFormat="1" ht="12">
      <c r="C144" s="759"/>
      <c r="D144" s="861"/>
      <c r="E144" s="861"/>
      <c r="F144" s="861"/>
      <c r="G144" s="861"/>
    </row>
    <row r="145" spans="3:7" s="737" customFormat="1" ht="12">
      <c r="C145" s="759"/>
      <c r="D145" s="861"/>
      <c r="E145" s="861"/>
      <c r="F145" s="861"/>
      <c r="G145" s="861"/>
    </row>
    <row r="146" spans="3:7" s="737" customFormat="1" ht="12">
      <c r="C146" s="759"/>
      <c r="D146" s="861"/>
      <c r="E146" s="861"/>
      <c r="F146" s="861"/>
      <c r="G146" s="861"/>
    </row>
    <row r="147" spans="3:7" s="737" customFormat="1" ht="12">
      <c r="C147" s="759"/>
      <c r="D147" s="861"/>
      <c r="E147" s="861"/>
      <c r="F147" s="861"/>
      <c r="G147" s="861"/>
    </row>
    <row r="148" spans="3:7" s="737" customFormat="1" ht="12">
      <c r="C148" s="759"/>
      <c r="D148" s="861"/>
      <c r="E148" s="861"/>
      <c r="F148" s="861"/>
      <c r="G148" s="861"/>
    </row>
    <row r="149" spans="3:7" s="737" customFormat="1" ht="12">
      <c r="C149" s="759"/>
      <c r="D149" s="861"/>
      <c r="E149" s="861"/>
      <c r="F149" s="861"/>
      <c r="G149" s="861"/>
    </row>
    <row r="150" spans="3:7" s="737" customFormat="1" ht="12">
      <c r="C150" s="759"/>
      <c r="D150" s="861"/>
      <c r="E150" s="861"/>
      <c r="F150" s="861"/>
      <c r="G150" s="861"/>
    </row>
    <row r="151" spans="3:7" s="737" customFormat="1" ht="12">
      <c r="C151" s="759"/>
      <c r="D151" s="861"/>
      <c r="E151" s="861"/>
      <c r="F151" s="861"/>
      <c r="G151" s="861"/>
    </row>
    <row r="152" spans="3:7" s="737" customFormat="1" ht="12">
      <c r="C152" s="759"/>
      <c r="D152" s="861"/>
      <c r="E152" s="861"/>
      <c r="F152" s="861"/>
      <c r="G152" s="861"/>
    </row>
    <row r="153" spans="3:7" s="737" customFormat="1" ht="12">
      <c r="C153" s="759"/>
      <c r="D153" s="861"/>
      <c r="E153" s="861"/>
      <c r="F153" s="861"/>
      <c r="G153" s="861"/>
    </row>
    <row r="154" spans="3:7" s="737" customFormat="1" ht="12">
      <c r="C154" s="759"/>
      <c r="D154" s="861"/>
      <c r="E154" s="861"/>
      <c r="F154" s="861"/>
      <c r="G154" s="861"/>
    </row>
    <row r="155" spans="3:7" s="737" customFormat="1" ht="12">
      <c r="C155" s="759"/>
      <c r="D155" s="861"/>
      <c r="E155" s="861"/>
      <c r="F155" s="861"/>
      <c r="G155" s="861"/>
    </row>
    <row r="156" spans="3:7" s="737" customFormat="1" ht="12">
      <c r="C156" s="759"/>
      <c r="D156" s="861"/>
      <c r="E156" s="861"/>
      <c r="F156" s="861"/>
      <c r="G156" s="861"/>
    </row>
    <row r="157" spans="3:7" s="737" customFormat="1" ht="12">
      <c r="C157" s="759"/>
      <c r="D157" s="861"/>
      <c r="E157" s="861"/>
      <c r="F157" s="861"/>
      <c r="G157" s="861"/>
    </row>
    <row r="158" spans="3:7" s="737" customFormat="1" ht="12">
      <c r="C158" s="759"/>
      <c r="D158" s="861"/>
      <c r="E158" s="861"/>
      <c r="F158" s="861"/>
      <c r="G158" s="861"/>
    </row>
    <row r="159" spans="3:7" s="737" customFormat="1" ht="12">
      <c r="C159" s="759"/>
      <c r="D159" s="861"/>
      <c r="E159" s="861"/>
      <c r="F159" s="861"/>
      <c r="G159" s="861"/>
    </row>
    <row r="160" spans="3:7" s="737" customFormat="1" ht="12">
      <c r="C160" s="759"/>
      <c r="D160" s="861"/>
      <c r="E160" s="861"/>
      <c r="F160" s="861"/>
      <c r="G160" s="861"/>
    </row>
    <row r="161" spans="3:7" s="737" customFormat="1" ht="12">
      <c r="C161" s="759"/>
      <c r="D161" s="861"/>
      <c r="E161" s="861"/>
      <c r="F161" s="861"/>
      <c r="G161" s="861"/>
    </row>
    <row r="162" spans="3:7" s="737" customFormat="1" ht="12">
      <c r="C162" s="759"/>
      <c r="D162" s="861"/>
      <c r="E162" s="861"/>
      <c r="F162" s="861"/>
      <c r="G162" s="861"/>
    </row>
    <row r="163" spans="3:7" s="737" customFormat="1" ht="12">
      <c r="C163" s="759"/>
      <c r="D163" s="861"/>
      <c r="E163" s="861"/>
      <c r="F163" s="861"/>
      <c r="G163" s="861"/>
    </row>
    <row r="164" spans="3:7" s="737" customFormat="1" ht="12">
      <c r="C164" s="759"/>
      <c r="D164" s="861"/>
      <c r="E164" s="861"/>
      <c r="F164" s="861"/>
      <c r="G164" s="861"/>
    </row>
    <row r="165" spans="3:7" s="737" customFormat="1" ht="12">
      <c r="C165" s="759"/>
      <c r="D165" s="861"/>
      <c r="E165" s="861"/>
      <c r="F165" s="861"/>
      <c r="G165" s="861"/>
    </row>
    <row r="166" spans="3:7" s="737" customFormat="1" ht="12">
      <c r="C166" s="759"/>
      <c r="D166" s="861"/>
      <c r="E166" s="861"/>
      <c r="F166" s="861"/>
      <c r="G166" s="861"/>
    </row>
    <row r="167" spans="3:7" s="737" customFormat="1" ht="12">
      <c r="C167" s="759"/>
      <c r="D167" s="861"/>
      <c r="E167" s="861"/>
      <c r="F167" s="861"/>
      <c r="G167" s="861"/>
    </row>
    <row r="168" spans="3:7" s="737" customFormat="1" ht="12">
      <c r="C168" s="759"/>
      <c r="D168" s="861"/>
      <c r="E168" s="861"/>
      <c r="F168" s="861"/>
      <c r="G168" s="861"/>
    </row>
    <row r="169" spans="3:7" s="737" customFormat="1" ht="12">
      <c r="C169" s="759"/>
      <c r="D169" s="861"/>
      <c r="E169" s="861"/>
      <c r="F169" s="861"/>
      <c r="G169" s="861"/>
    </row>
    <row r="170" spans="3:7" s="737" customFormat="1" ht="12">
      <c r="C170" s="759"/>
      <c r="D170" s="861"/>
      <c r="E170" s="861"/>
      <c r="F170" s="861"/>
      <c r="G170" s="861"/>
    </row>
    <row r="171" spans="3:7" s="737" customFormat="1" ht="12">
      <c r="C171" s="759"/>
      <c r="D171" s="861"/>
      <c r="E171" s="861"/>
      <c r="F171" s="861"/>
      <c r="G171" s="861"/>
    </row>
    <row r="172" spans="3:7" s="737" customFormat="1" ht="12">
      <c r="C172" s="759"/>
      <c r="D172" s="861"/>
      <c r="E172" s="861"/>
      <c r="F172" s="861"/>
      <c r="G172" s="861"/>
    </row>
    <row r="173" spans="3:7" s="737" customFormat="1" ht="12">
      <c r="C173" s="759"/>
      <c r="D173" s="861"/>
      <c r="E173" s="861"/>
      <c r="F173" s="861"/>
      <c r="G173" s="861"/>
    </row>
    <row r="174" spans="3:7" s="737" customFormat="1" ht="12">
      <c r="C174" s="759"/>
      <c r="D174" s="861"/>
      <c r="E174" s="861"/>
      <c r="F174" s="861"/>
      <c r="G174" s="861"/>
    </row>
    <row r="175" spans="3:7" s="737" customFormat="1" ht="12">
      <c r="C175" s="759"/>
      <c r="D175" s="861"/>
      <c r="E175" s="861"/>
      <c r="F175" s="861"/>
      <c r="G175" s="861"/>
    </row>
    <row r="176" spans="3:7" s="737" customFormat="1" ht="12">
      <c r="C176" s="759"/>
      <c r="D176" s="861"/>
      <c r="E176" s="861"/>
      <c r="F176" s="861"/>
      <c r="G176" s="861"/>
    </row>
    <row r="177" spans="3:7" s="737" customFormat="1" ht="12">
      <c r="C177" s="759"/>
      <c r="D177" s="861"/>
      <c r="E177" s="861"/>
      <c r="F177" s="861"/>
      <c r="G177" s="861"/>
    </row>
    <row r="178" spans="3:7" s="737" customFormat="1" ht="12">
      <c r="C178" s="759"/>
      <c r="D178" s="861"/>
      <c r="E178" s="861"/>
      <c r="F178" s="861"/>
      <c r="G178" s="861"/>
    </row>
    <row r="179" spans="3:7" s="737" customFormat="1" ht="12">
      <c r="C179" s="759"/>
      <c r="D179" s="861"/>
      <c r="E179" s="861"/>
      <c r="F179" s="861"/>
      <c r="G179" s="861"/>
    </row>
    <row r="180" spans="3:7" s="737" customFormat="1" ht="12">
      <c r="C180" s="759"/>
      <c r="D180" s="861"/>
      <c r="E180" s="861"/>
      <c r="F180" s="861"/>
      <c r="G180" s="861"/>
    </row>
    <row r="181" spans="3:7" s="737" customFormat="1" ht="12">
      <c r="C181" s="759"/>
      <c r="D181" s="861"/>
      <c r="E181" s="861"/>
      <c r="F181" s="861"/>
      <c r="G181" s="861"/>
    </row>
    <row r="182" spans="3:7" s="737" customFormat="1" ht="12">
      <c r="C182" s="759"/>
      <c r="D182" s="861"/>
      <c r="E182" s="861"/>
      <c r="F182" s="861"/>
      <c r="G182" s="861"/>
    </row>
    <row r="183" spans="3:7" s="737" customFormat="1" ht="12">
      <c r="C183" s="759"/>
      <c r="D183" s="861"/>
      <c r="E183" s="861"/>
      <c r="F183" s="861"/>
      <c r="G183" s="861"/>
    </row>
    <row r="184" spans="3:7" s="737" customFormat="1" ht="12">
      <c r="C184" s="759"/>
      <c r="D184" s="861"/>
      <c r="E184" s="861"/>
      <c r="F184" s="861"/>
      <c r="G184" s="861"/>
    </row>
    <row r="185" spans="3:7" s="737" customFormat="1" ht="12">
      <c r="C185" s="759"/>
      <c r="D185" s="861"/>
      <c r="E185" s="861"/>
      <c r="F185" s="861"/>
      <c r="G185" s="861"/>
    </row>
    <row r="186" spans="3:7" s="737" customFormat="1" ht="12">
      <c r="C186" s="759"/>
      <c r="D186" s="861"/>
      <c r="E186" s="861"/>
      <c r="F186" s="861"/>
      <c r="G186" s="861"/>
    </row>
    <row r="187" spans="3:7" s="737" customFormat="1" ht="12">
      <c r="C187" s="759"/>
      <c r="D187" s="861"/>
      <c r="E187" s="861"/>
      <c r="F187" s="861"/>
      <c r="G187" s="861"/>
    </row>
    <row r="188" spans="3:7" s="737" customFormat="1" ht="12">
      <c r="C188" s="759"/>
      <c r="D188" s="861"/>
      <c r="E188" s="861"/>
      <c r="F188" s="861"/>
      <c r="G188" s="861"/>
    </row>
    <row r="189" spans="3:7" s="737" customFormat="1" ht="12">
      <c r="C189" s="759"/>
      <c r="D189" s="861"/>
      <c r="E189" s="861"/>
      <c r="F189" s="861"/>
      <c r="G189" s="861"/>
    </row>
    <row r="190" spans="3:7" s="737" customFormat="1" ht="12">
      <c r="C190" s="759"/>
      <c r="D190" s="861"/>
      <c r="E190" s="861"/>
      <c r="F190" s="861"/>
      <c r="G190" s="861"/>
    </row>
    <row r="191" spans="3:7" s="737" customFormat="1" ht="12">
      <c r="C191" s="759"/>
      <c r="D191" s="861"/>
      <c r="E191" s="861"/>
      <c r="F191" s="861"/>
      <c r="G191" s="861"/>
    </row>
    <row r="192" spans="3:7" s="737" customFormat="1" ht="12">
      <c r="C192" s="759"/>
      <c r="D192" s="861"/>
      <c r="E192" s="861"/>
      <c r="F192" s="861"/>
      <c r="G192" s="861"/>
    </row>
    <row r="193" spans="3:7" s="737" customFormat="1" ht="12">
      <c r="C193" s="759"/>
      <c r="D193" s="861"/>
      <c r="E193" s="861"/>
      <c r="F193" s="861"/>
      <c r="G193" s="861"/>
    </row>
    <row r="194" spans="3:7" s="737" customFormat="1" ht="12">
      <c r="C194" s="759"/>
      <c r="D194" s="861"/>
      <c r="E194" s="861"/>
      <c r="F194" s="861"/>
      <c r="G194" s="861"/>
    </row>
    <row r="195" spans="3:7" s="737" customFormat="1" ht="12">
      <c r="C195" s="759"/>
      <c r="D195" s="861"/>
      <c r="E195" s="861"/>
      <c r="F195" s="861"/>
      <c r="G195" s="861"/>
    </row>
    <row r="196" spans="3:7" s="737" customFormat="1" ht="12">
      <c r="C196" s="759"/>
      <c r="D196" s="861"/>
      <c r="E196" s="861"/>
      <c r="F196" s="861"/>
      <c r="G196" s="861"/>
    </row>
    <row r="197" spans="3:7" s="737" customFormat="1" ht="12">
      <c r="C197" s="759"/>
      <c r="D197" s="861"/>
      <c r="E197" s="861"/>
      <c r="F197" s="861"/>
      <c r="G197" s="861"/>
    </row>
    <row r="198" spans="3:7" s="737" customFormat="1" ht="12">
      <c r="C198" s="759"/>
      <c r="D198" s="861"/>
      <c r="E198" s="861"/>
      <c r="F198" s="861"/>
      <c r="G198" s="861"/>
    </row>
    <row r="199" spans="3:7" s="737" customFormat="1" ht="12">
      <c r="C199" s="759"/>
      <c r="D199" s="861"/>
      <c r="E199" s="861"/>
      <c r="F199" s="861"/>
      <c r="G199" s="861"/>
    </row>
    <row r="200" spans="3:7" s="737" customFormat="1" ht="12">
      <c r="C200" s="759"/>
      <c r="D200" s="861"/>
      <c r="E200" s="861"/>
      <c r="F200" s="861"/>
      <c r="G200" s="861"/>
    </row>
    <row r="201" spans="3:7" s="737" customFormat="1" ht="12">
      <c r="C201" s="759"/>
      <c r="D201" s="861"/>
      <c r="E201" s="861"/>
      <c r="F201" s="861"/>
      <c r="G201" s="861"/>
    </row>
    <row r="202" spans="3:7" s="737" customFormat="1" ht="12">
      <c r="C202" s="759"/>
      <c r="D202" s="861"/>
      <c r="E202" s="861"/>
      <c r="F202" s="861"/>
      <c r="G202" s="861"/>
    </row>
    <row r="203" spans="3:7" s="737" customFormat="1" ht="12">
      <c r="C203" s="759"/>
      <c r="D203" s="861"/>
      <c r="E203" s="861"/>
      <c r="F203" s="861"/>
      <c r="G203"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04DEA-428C-454D-BAE8-8727A640C7AF}">
  <sheetPr codeName="List32">
    <tabColor theme="6" tint="-0.249977111117893"/>
  </sheetPr>
  <dimension ref="A1:K175"/>
  <sheetViews>
    <sheetView view="pageBreakPreview" zoomScaleNormal="100" zoomScaleSheetLayoutView="100" workbookViewId="0">
      <selection activeCell="E57" sqref="E57"/>
    </sheetView>
  </sheetViews>
  <sheetFormatPr defaultColWidth="9.140625" defaultRowHeight="12.75"/>
  <cols>
    <col min="1" max="1" width="2.5703125" style="745" customWidth="1"/>
    <col min="2" max="2" width="5.5703125" style="745" customWidth="1"/>
    <col min="3" max="3" width="43.7109375" style="1024" customWidth="1"/>
    <col min="4" max="4" width="6.28515625" style="1017" customWidth="1"/>
    <col min="5" max="5" width="7.5703125" style="1017" customWidth="1"/>
    <col min="6" max="6" width="9.5703125" style="1017" customWidth="1"/>
    <col min="7" max="7" width="13.28515625" style="1017" customWidth="1"/>
    <col min="8" max="8" width="9.85546875" style="745" customWidth="1"/>
    <col min="9" max="9" width="2.5703125" style="745" bestFit="1" customWidth="1"/>
    <col min="10" max="10" width="9.140625" style="745"/>
    <col min="11" max="11" width="9" style="745" customWidth="1"/>
    <col min="12" max="252" width="9.140625" style="745"/>
    <col min="253" max="253" width="2.5703125" style="745" customWidth="1"/>
    <col min="254" max="254" width="5.5703125" style="745" customWidth="1"/>
    <col min="255" max="255" width="43.7109375" style="745" customWidth="1"/>
    <col min="256" max="256" width="6.28515625" style="745" customWidth="1"/>
    <col min="257" max="257" width="7.5703125" style="745" customWidth="1"/>
    <col min="258" max="258" width="9.5703125" style="745" customWidth="1"/>
    <col min="259" max="259" width="13.28515625" style="745" customWidth="1"/>
    <col min="260" max="260" width="20.42578125" style="745" customWidth="1"/>
    <col min="261" max="263" width="11.7109375" style="745" customWidth="1"/>
    <col min="264" max="264" width="9.85546875" style="745" customWidth="1"/>
    <col min="265" max="265" width="2.5703125" style="745" bestFit="1" customWidth="1"/>
    <col min="266" max="266" width="9.140625" style="745"/>
    <col min="267" max="267" width="9" style="745" customWidth="1"/>
    <col min="268" max="508" width="9.140625" style="745"/>
    <col min="509" max="509" width="2.5703125" style="745" customWidth="1"/>
    <col min="510" max="510" width="5.5703125" style="745" customWidth="1"/>
    <col min="511" max="511" width="43.7109375" style="745" customWidth="1"/>
    <col min="512" max="512" width="6.28515625" style="745" customWidth="1"/>
    <col min="513" max="513" width="7.5703125" style="745" customWidth="1"/>
    <col min="514" max="514" width="9.5703125" style="745" customWidth="1"/>
    <col min="515" max="515" width="13.28515625" style="745" customWidth="1"/>
    <col min="516" max="516" width="20.42578125" style="745" customWidth="1"/>
    <col min="517" max="519" width="11.7109375" style="745" customWidth="1"/>
    <col min="520" max="520" width="9.85546875" style="745" customWidth="1"/>
    <col min="521" max="521" width="2.5703125" style="745" bestFit="1" customWidth="1"/>
    <col min="522" max="522" width="9.140625" style="745"/>
    <col min="523" max="523" width="9" style="745" customWidth="1"/>
    <col min="524" max="764" width="9.140625" style="745"/>
    <col min="765" max="765" width="2.5703125" style="745" customWidth="1"/>
    <col min="766" max="766" width="5.5703125" style="745" customWidth="1"/>
    <col min="767" max="767" width="43.7109375" style="745" customWidth="1"/>
    <col min="768" max="768" width="6.28515625" style="745" customWidth="1"/>
    <col min="769" max="769" width="7.5703125" style="745" customWidth="1"/>
    <col min="770" max="770" width="9.5703125" style="745" customWidth="1"/>
    <col min="771" max="771" width="13.28515625" style="745" customWidth="1"/>
    <col min="772" max="772" width="20.42578125" style="745" customWidth="1"/>
    <col min="773" max="775" width="11.7109375" style="745" customWidth="1"/>
    <col min="776" max="776" width="9.85546875" style="745" customWidth="1"/>
    <col min="777" max="777" width="2.5703125" style="745" bestFit="1" customWidth="1"/>
    <col min="778" max="778" width="9.140625" style="745"/>
    <col min="779" max="779" width="9" style="745" customWidth="1"/>
    <col min="780" max="1020" width="9.140625" style="745"/>
    <col min="1021" max="1021" width="2.5703125" style="745" customWidth="1"/>
    <col min="1022" max="1022" width="5.5703125" style="745" customWidth="1"/>
    <col min="1023" max="1023" width="43.7109375" style="745" customWidth="1"/>
    <col min="1024" max="1024" width="6.28515625" style="745" customWidth="1"/>
    <col min="1025" max="1025" width="7.5703125" style="745" customWidth="1"/>
    <col min="1026" max="1026" width="9.5703125" style="745" customWidth="1"/>
    <col min="1027" max="1027" width="13.28515625" style="745" customWidth="1"/>
    <col min="1028" max="1028" width="20.42578125" style="745" customWidth="1"/>
    <col min="1029" max="1031" width="11.7109375" style="745" customWidth="1"/>
    <col min="1032" max="1032" width="9.85546875" style="745" customWidth="1"/>
    <col min="1033" max="1033" width="2.5703125" style="745" bestFit="1" customWidth="1"/>
    <col min="1034" max="1034" width="9.140625" style="745"/>
    <col min="1035" max="1035" width="9" style="745" customWidth="1"/>
    <col min="1036" max="1276" width="9.140625" style="745"/>
    <col min="1277" max="1277" width="2.5703125" style="745" customWidth="1"/>
    <col min="1278" max="1278" width="5.5703125" style="745" customWidth="1"/>
    <col min="1279" max="1279" width="43.7109375" style="745" customWidth="1"/>
    <col min="1280" max="1280" width="6.28515625" style="745" customWidth="1"/>
    <col min="1281" max="1281" width="7.5703125" style="745" customWidth="1"/>
    <col min="1282" max="1282" width="9.5703125" style="745" customWidth="1"/>
    <col min="1283" max="1283" width="13.28515625" style="745" customWidth="1"/>
    <col min="1284" max="1284" width="20.42578125" style="745" customWidth="1"/>
    <col min="1285" max="1287" width="11.7109375" style="745" customWidth="1"/>
    <col min="1288" max="1288" width="9.85546875" style="745" customWidth="1"/>
    <col min="1289" max="1289" width="2.5703125" style="745" bestFit="1" customWidth="1"/>
    <col min="1290" max="1290" width="9.140625" style="745"/>
    <col min="1291" max="1291" width="9" style="745" customWidth="1"/>
    <col min="1292" max="1532" width="9.140625" style="745"/>
    <col min="1533" max="1533" width="2.5703125" style="745" customWidth="1"/>
    <col min="1534" max="1534" width="5.5703125" style="745" customWidth="1"/>
    <col min="1535" max="1535" width="43.7109375" style="745" customWidth="1"/>
    <col min="1536" max="1536" width="6.28515625" style="745" customWidth="1"/>
    <col min="1537" max="1537" width="7.5703125" style="745" customWidth="1"/>
    <col min="1538" max="1538" width="9.5703125" style="745" customWidth="1"/>
    <col min="1539" max="1539" width="13.28515625" style="745" customWidth="1"/>
    <col min="1540" max="1540" width="20.42578125" style="745" customWidth="1"/>
    <col min="1541" max="1543" width="11.7109375" style="745" customWidth="1"/>
    <col min="1544" max="1544" width="9.85546875" style="745" customWidth="1"/>
    <col min="1545" max="1545" width="2.5703125" style="745" bestFit="1" customWidth="1"/>
    <col min="1546" max="1546" width="9.140625" style="745"/>
    <col min="1547" max="1547" width="9" style="745" customWidth="1"/>
    <col min="1548" max="1788" width="9.140625" style="745"/>
    <col min="1789" max="1789" width="2.5703125" style="745" customWidth="1"/>
    <col min="1790" max="1790" width="5.5703125" style="745" customWidth="1"/>
    <col min="1791" max="1791" width="43.7109375" style="745" customWidth="1"/>
    <col min="1792" max="1792" width="6.28515625" style="745" customWidth="1"/>
    <col min="1793" max="1793" width="7.5703125" style="745" customWidth="1"/>
    <col min="1794" max="1794" width="9.5703125" style="745" customWidth="1"/>
    <col min="1795" max="1795" width="13.28515625" style="745" customWidth="1"/>
    <col min="1796" max="1796" width="20.42578125" style="745" customWidth="1"/>
    <col min="1797" max="1799" width="11.7109375" style="745" customWidth="1"/>
    <col min="1800" max="1800" width="9.85546875" style="745" customWidth="1"/>
    <col min="1801" max="1801" width="2.5703125" style="745" bestFit="1" customWidth="1"/>
    <col min="1802" max="1802" width="9.140625" style="745"/>
    <col min="1803" max="1803" width="9" style="745" customWidth="1"/>
    <col min="1804" max="2044" width="9.140625" style="745"/>
    <col min="2045" max="2045" width="2.5703125" style="745" customWidth="1"/>
    <col min="2046" max="2046" width="5.5703125" style="745" customWidth="1"/>
    <col min="2047" max="2047" width="43.7109375" style="745" customWidth="1"/>
    <col min="2048" max="2048" width="6.28515625" style="745" customWidth="1"/>
    <col min="2049" max="2049" width="7.5703125" style="745" customWidth="1"/>
    <col min="2050" max="2050" width="9.5703125" style="745" customWidth="1"/>
    <col min="2051" max="2051" width="13.28515625" style="745" customWidth="1"/>
    <col min="2052" max="2052" width="20.42578125" style="745" customWidth="1"/>
    <col min="2053" max="2055" width="11.7109375" style="745" customWidth="1"/>
    <col min="2056" max="2056" width="9.85546875" style="745" customWidth="1"/>
    <col min="2057" max="2057" width="2.5703125" style="745" bestFit="1" customWidth="1"/>
    <col min="2058" max="2058" width="9.140625" style="745"/>
    <col min="2059" max="2059" width="9" style="745" customWidth="1"/>
    <col min="2060" max="2300" width="9.140625" style="745"/>
    <col min="2301" max="2301" width="2.5703125" style="745" customWidth="1"/>
    <col min="2302" max="2302" width="5.5703125" style="745" customWidth="1"/>
    <col min="2303" max="2303" width="43.7109375" style="745" customWidth="1"/>
    <col min="2304" max="2304" width="6.28515625" style="745" customWidth="1"/>
    <col min="2305" max="2305" width="7.5703125" style="745" customWidth="1"/>
    <col min="2306" max="2306" width="9.5703125" style="745" customWidth="1"/>
    <col min="2307" max="2307" width="13.28515625" style="745" customWidth="1"/>
    <col min="2308" max="2308" width="20.42578125" style="745" customWidth="1"/>
    <col min="2309" max="2311" width="11.7109375" style="745" customWidth="1"/>
    <col min="2312" max="2312" width="9.85546875" style="745" customWidth="1"/>
    <col min="2313" max="2313" width="2.5703125" style="745" bestFit="1" customWidth="1"/>
    <col min="2314" max="2314" width="9.140625" style="745"/>
    <col min="2315" max="2315" width="9" style="745" customWidth="1"/>
    <col min="2316" max="2556" width="9.140625" style="745"/>
    <col min="2557" max="2557" width="2.5703125" style="745" customWidth="1"/>
    <col min="2558" max="2558" width="5.5703125" style="745" customWidth="1"/>
    <col min="2559" max="2559" width="43.7109375" style="745" customWidth="1"/>
    <col min="2560" max="2560" width="6.28515625" style="745" customWidth="1"/>
    <col min="2561" max="2561" width="7.5703125" style="745" customWidth="1"/>
    <col min="2562" max="2562" width="9.5703125" style="745" customWidth="1"/>
    <col min="2563" max="2563" width="13.28515625" style="745" customWidth="1"/>
    <col min="2564" max="2564" width="20.42578125" style="745" customWidth="1"/>
    <col min="2565" max="2567" width="11.7109375" style="745" customWidth="1"/>
    <col min="2568" max="2568" width="9.85546875" style="745" customWidth="1"/>
    <col min="2569" max="2569" width="2.5703125" style="745" bestFit="1" customWidth="1"/>
    <col min="2570" max="2570" width="9.140625" style="745"/>
    <col min="2571" max="2571" width="9" style="745" customWidth="1"/>
    <col min="2572" max="2812" width="9.140625" style="745"/>
    <col min="2813" max="2813" width="2.5703125" style="745" customWidth="1"/>
    <col min="2814" max="2814" width="5.5703125" style="745" customWidth="1"/>
    <col min="2815" max="2815" width="43.7109375" style="745" customWidth="1"/>
    <col min="2816" max="2816" width="6.28515625" style="745" customWidth="1"/>
    <col min="2817" max="2817" width="7.5703125" style="745" customWidth="1"/>
    <col min="2818" max="2818" width="9.5703125" style="745" customWidth="1"/>
    <col min="2819" max="2819" width="13.28515625" style="745" customWidth="1"/>
    <col min="2820" max="2820" width="20.42578125" style="745" customWidth="1"/>
    <col min="2821" max="2823" width="11.7109375" style="745" customWidth="1"/>
    <col min="2824" max="2824" width="9.85546875" style="745" customWidth="1"/>
    <col min="2825" max="2825" width="2.5703125" style="745" bestFit="1" customWidth="1"/>
    <col min="2826" max="2826" width="9.140625" style="745"/>
    <col min="2827" max="2827" width="9" style="745" customWidth="1"/>
    <col min="2828" max="3068" width="9.140625" style="745"/>
    <col min="3069" max="3069" width="2.5703125" style="745" customWidth="1"/>
    <col min="3070" max="3070" width="5.5703125" style="745" customWidth="1"/>
    <col min="3071" max="3071" width="43.7109375" style="745" customWidth="1"/>
    <col min="3072" max="3072" width="6.28515625" style="745" customWidth="1"/>
    <col min="3073" max="3073" width="7.5703125" style="745" customWidth="1"/>
    <col min="3074" max="3074" width="9.5703125" style="745" customWidth="1"/>
    <col min="3075" max="3075" width="13.28515625" style="745" customWidth="1"/>
    <col min="3076" max="3076" width="20.42578125" style="745" customWidth="1"/>
    <col min="3077" max="3079" width="11.7109375" style="745" customWidth="1"/>
    <col min="3080" max="3080" width="9.85546875" style="745" customWidth="1"/>
    <col min="3081" max="3081" width="2.5703125" style="745" bestFit="1" customWidth="1"/>
    <col min="3082" max="3082" width="9.140625" style="745"/>
    <col min="3083" max="3083" width="9" style="745" customWidth="1"/>
    <col min="3084" max="3324" width="9.140625" style="745"/>
    <col min="3325" max="3325" width="2.5703125" style="745" customWidth="1"/>
    <col min="3326" max="3326" width="5.5703125" style="745" customWidth="1"/>
    <col min="3327" max="3327" width="43.7109375" style="745" customWidth="1"/>
    <col min="3328" max="3328" width="6.28515625" style="745" customWidth="1"/>
    <col min="3329" max="3329" width="7.5703125" style="745" customWidth="1"/>
    <col min="3330" max="3330" width="9.5703125" style="745" customWidth="1"/>
    <col min="3331" max="3331" width="13.28515625" style="745" customWidth="1"/>
    <col min="3332" max="3332" width="20.42578125" style="745" customWidth="1"/>
    <col min="3333" max="3335" width="11.7109375" style="745" customWidth="1"/>
    <col min="3336" max="3336" width="9.85546875" style="745" customWidth="1"/>
    <col min="3337" max="3337" width="2.5703125" style="745" bestFit="1" customWidth="1"/>
    <col min="3338" max="3338" width="9.140625" style="745"/>
    <col min="3339" max="3339" width="9" style="745" customWidth="1"/>
    <col min="3340" max="3580" width="9.140625" style="745"/>
    <col min="3581" max="3581" width="2.5703125" style="745" customWidth="1"/>
    <col min="3582" max="3582" width="5.5703125" style="745" customWidth="1"/>
    <col min="3583" max="3583" width="43.7109375" style="745" customWidth="1"/>
    <col min="3584" max="3584" width="6.28515625" style="745" customWidth="1"/>
    <col min="3585" max="3585" width="7.5703125" style="745" customWidth="1"/>
    <col min="3586" max="3586" width="9.5703125" style="745" customWidth="1"/>
    <col min="3587" max="3587" width="13.28515625" style="745" customWidth="1"/>
    <col min="3588" max="3588" width="20.42578125" style="745" customWidth="1"/>
    <col min="3589" max="3591" width="11.7109375" style="745" customWidth="1"/>
    <col min="3592" max="3592" width="9.85546875" style="745" customWidth="1"/>
    <col min="3593" max="3593" width="2.5703125" style="745" bestFit="1" customWidth="1"/>
    <col min="3594" max="3594" width="9.140625" style="745"/>
    <col min="3595" max="3595" width="9" style="745" customWidth="1"/>
    <col min="3596" max="3836" width="9.140625" style="745"/>
    <col min="3837" max="3837" width="2.5703125" style="745" customWidth="1"/>
    <col min="3838" max="3838" width="5.5703125" style="745" customWidth="1"/>
    <col min="3839" max="3839" width="43.7109375" style="745" customWidth="1"/>
    <col min="3840" max="3840" width="6.28515625" style="745" customWidth="1"/>
    <col min="3841" max="3841" width="7.5703125" style="745" customWidth="1"/>
    <col min="3842" max="3842" width="9.5703125" style="745" customWidth="1"/>
    <col min="3843" max="3843" width="13.28515625" style="745" customWidth="1"/>
    <col min="3844" max="3844" width="20.42578125" style="745" customWidth="1"/>
    <col min="3845" max="3847" width="11.7109375" style="745" customWidth="1"/>
    <col min="3848" max="3848" width="9.85546875" style="745" customWidth="1"/>
    <col min="3849" max="3849" width="2.5703125" style="745" bestFit="1" customWidth="1"/>
    <col min="3850" max="3850" width="9.140625" style="745"/>
    <col min="3851" max="3851" width="9" style="745" customWidth="1"/>
    <col min="3852" max="4092" width="9.140625" style="745"/>
    <col min="4093" max="4093" width="2.5703125" style="745" customWidth="1"/>
    <col min="4094" max="4094" width="5.5703125" style="745" customWidth="1"/>
    <col min="4095" max="4095" width="43.7109375" style="745" customWidth="1"/>
    <col min="4096" max="4096" width="6.28515625" style="745" customWidth="1"/>
    <col min="4097" max="4097" width="7.5703125" style="745" customWidth="1"/>
    <col min="4098" max="4098" width="9.5703125" style="745" customWidth="1"/>
    <col min="4099" max="4099" width="13.28515625" style="745" customWidth="1"/>
    <col min="4100" max="4100" width="20.42578125" style="745" customWidth="1"/>
    <col min="4101" max="4103" width="11.7109375" style="745" customWidth="1"/>
    <col min="4104" max="4104" width="9.85546875" style="745" customWidth="1"/>
    <col min="4105" max="4105" width="2.5703125" style="745" bestFit="1" customWidth="1"/>
    <col min="4106" max="4106" width="9.140625" style="745"/>
    <col min="4107" max="4107" width="9" style="745" customWidth="1"/>
    <col min="4108" max="4348" width="9.140625" style="745"/>
    <col min="4349" max="4349" width="2.5703125" style="745" customWidth="1"/>
    <col min="4350" max="4350" width="5.5703125" style="745" customWidth="1"/>
    <col min="4351" max="4351" width="43.7109375" style="745" customWidth="1"/>
    <col min="4352" max="4352" width="6.28515625" style="745" customWidth="1"/>
    <col min="4353" max="4353" width="7.5703125" style="745" customWidth="1"/>
    <col min="4354" max="4354" width="9.5703125" style="745" customWidth="1"/>
    <col min="4355" max="4355" width="13.28515625" style="745" customWidth="1"/>
    <col min="4356" max="4356" width="20.42578125" style="745" customWidth="1"/>
    <col min="4357" max="4359" width="11.7109375" style="745" customWidth="1"/>
    <col min="4360" max="4360" width="9.85546875" style="745" customWidth="1"/>
    <col min="4361" max="4361" width="2.5703125" style="745" bestFit="1" customWidth="1"/>
    <col min="4362" max="4362" width="9.140625" style="745"/>
    <col min="4363" max="4363" width="9" style="745" customWidth="1"/>
    <col min="4364" max="4604" width="9.140625" style="745"/>
    <col min="4605" max="4605" width="2.5703125" style="745" customWidth="1"/>
    <col min="4606" max="4606" width="5.5703125" style="745" customWidth="1"/>
    <col min="4607" max="4607" width="43.7109375" style="745" customWidth="1"/>
    <col min="4608" max="4608" width="6.28515625" style="745" customWidth="1"/>
    <col min="4609" max="4609" width="7.5703125" style="745" customWidth="1"/>
    <col min="4610" max="4610" width="9.5703125" style="745" customWidth="1"/>
    <col min="4611" max="4611" width="13.28515625" style="745" customWidth="1"/>
    <col min="4612" max="4612" width="20.42578125" style="745" customWidth="1"/>
    <col min="4613" max="4615" width="11.7109375" style="745" customWidth="1"/>
    <col min="4616" max="4616" width="9.85546875" style="745" customWidth="1"/>
    <col min="4617" max="4617" width="2.5703125" style="745" bestFit="1" customWidth="1"/>
    <col min="4618" max="4618" width="9.140625" style="745"/>
    <col min="4619" max="4619" width="9" style="745" customWidth="1"/>
    <col min="4620" max="4860" width="9.140625" style="745"/>
    <col min="4861" max="4861" width="2.5703125" style="745" customWidth="1"/>
    <col min="4862" max="4862" width="5.5703125" style="745" customWidth="1"/>
    <col min="4863" max="4863" width="43.7109375" style="745" customWidth="1"/>
    <col min="4864" max="4864" width="6.28515625" style="745" customWidth="1"/>
    <col min="4865" max="4865" width="7.5703125" style="745" customWidth="1"/>
    <col min="4866" max="4866" width="9.5703125" style="745" customWidth="1"/>
    <col min="4867" max="4867" width="13.28515625" style="745" customWidth="1"/>
    <col min="4868" max="4868" width="20.42578125" style="745" customWidth="1"/>
    <col min="4869" max="4871" width="11.7109375" style="745" customWidth="1"/>
    <col min="4872" max="4872" width="9.85546875" style="745" customWidth="1"/>
    <col min="4873" max="4873" width="2.5703125" style="745" bestFit="1" customWidth="1"/>
    <col min="4874" max="4874" width="9.140625" style="745"/>
    <col min="4875" max="4875" width="9" style="745" customWidth="1"/>
    <col min="4876" max="5116" width="9.140625" style="745"/>
    <col min="5117" max="5117" width="2.5703125" style="745" customWidth="1"/>
    <col min="5118" max="5118" width="5.5703125" style="745" customWidth="1"/>
    <col min="5119" max="5119" width="43.7109375" style="745" customWidth="1"/>
    <col min="5120" max="5120" width="6.28515625" style="745" customWidth="1"/>
    <col min="5121" max="5121" width="7.5703125" style="745" customWidth="1"/>
    <col min="5122" max="5122" width="9.5703125" style="745" customWidth="1"/>
    <col min="5123" max="5123" width="13.28515625" style="745" customWidth="1"/>
    <col min="5124" max="5124" width="20.42578125" style="745" customWidth="1"/>
    <col min="5125" max="5127" width="11.7109375" style="745" customWidth="1"/>
    <col min="5128" max="5128" width="9.85546875" style="745" customWidth="1"/>
    <col min="5129" max="5129" width="2.5703125" style="745" bestFit="1" customWidth="1"/>
    <col min="5130" max="5130" width="9.140625" style="745"/>
    <col min="5131" max="5131" width="9" style="745" customWidth="1"/>
    <col min="5132" max="5372" width="9.140625" style="745"/>
    <col min="5373" max="5373" width="2.5703125" style="745" customWidth="1"/>
    <col min="5374" max="5374" width="5.5703125" style="745" customWidth="1"/>
    <col min="5375" max="5375" width="43.7109375" style="745" customWidth="1"/>
    <col min="5376" max="5376" width="6.28515625" style="745" customWidth="1"/>
    <col min="5377" max="5377" width="7.5703125" style="745" customWidth="1"/>
    <col min="5378" max="5378" width="9.5703125" style="745" customWidth="1"/>
    <col min="5379" max="5379" width="13.28515625" style="745" customWidth="1"/>
    <col min="5380" max="5380" width="20.42578125" style="745" customWidth="1"/>
    <col min="5381" max="5383" width="11.7109375" style="745" customWidth="1"/>
    <col min="5384" max="5384" width="9.85546875" style="745" customWidth="1"/>
    <col min="5385" max="5385" width="2.5703125" style="745" bestFit="1" customWidth="1"/>
    <col min="5386" max="5386" width="9.140625" style="745"/>
    <col min="5387" max="5387" width="9" style="745" customWidth="1"/>
    <col min="5388" max="5628" width="9.140625" style="745"/>
    <col min="5629" max="5629" width="2.5703125" style="745" customWidth="1"/>
    <col min="5630" max="5630" width="5.5703125" style="745" customWidth="1"/>
    <col min="5631" max="5631" width="43.7109375" style="745" customWidth="1"/>
    <col min="5632" max="5632" width="6.28515625" style="745" customWidth="1"/>
    <col min="5633" max="5633" width="7.5703125" style="745" customWidth="1"/>
    <col min="5634" max="5634" width="9.5703125" style="745" customWidth="1"/>
    <col min="5635" max="5635" width="13.28515625" style="745" customWidth="1"/>
    <col min="5636" max="5636" width="20.42578125" style="745" customWidth="1"/>
    <col min="5637" max="5639" width="11.7109375" style="745" customWidth="1"/>
    <col min="5640" max="5640" width="9.85546875" style="745" customWidth="1"/>
    <col min="5641" max="5641" width="2.5703125" style="745" bestFit="1" customWidth="1"/>
    <col min="5642" max="5642" width="9.140625" style="745"/>
    <col min="5643" max="5643" width="9" style="745" customWidth="1"/>
    <col min="5644" max="5884" width="9.140625" style="745"/>
    <col min="5885" max="5885" width="2.5703125" style="745" customWidth="1"/>
    <col min="5886" max="5886" width="5.5703125" style="745" customWidth="1"/>
    <col min="5887" max="5887" width="43.7109375" style="745" customWidth="1"/>
    <col min="5888" max="5888" width="6.28515625" style="745" customWidth="1"/>
    <col min="5889" max="5889" width="7.5703125" style="745" customWidth="1"/>
    <col min="5890" max="5890" width="9.5703125" style="745" customWidth="1"/>
    <col min="5891" max="5891" width="13.28515625" style="745" customWidth="1"/>
    <col min="5892" max="5892" width="20.42578125" style="745" customWidth="1"/>
    <col min="5893" max="5895" width="11.7109375" style="745" customWidth="1"/>
    <col min="5896" max="5896" width="9.85546875" style="745" customWidth="1"/>
    <col min="5897" max="5897" width="2.5703125" style="745" bestFit="1" customWidth="1"/>
    <col min="5898" max="5898" width="9.140625" style="745"/>
    <col min="5899" max="5899" width="9" style="745" customWidth="1"/>
    <col min="5900" max="6140" width="9.140625" style="745"/>
    <col min="6141" max="6141" width="2.5703125" style="745" customWidth="1"/>
    <col min="6142" max="6142" width="5.5703125" style="745" customWidth="1"/>
    <col min="6143" max="6143" width="43.7109375" style="745" customWidth="1"/>
    <col min="6144" max="6144" width="6.28515625" style="745" customWidth="1"/>
    <col min="6145" max="6145" width="7.5703125" style="745" customWidth="1"/>
    <col min="6146" max="6146" width="9.5703125" style="745" customWidth="1"/>
    <col min="6147" max="6147" width="13.28515625" style="745" customWidth="1"/>
    <col min="6148" max="6148" width="20.42578125" style="745" customWidth="1"/>
    <col min="6149" max="6151" width="11.7109375" style="745" customWidth="1"/>
    <col min="6152" max="6152" width="9.85546875" style="745" customWidth="1"/>
    <col min="6153" max="6153" width="2.5703125" style="745" bestFit="1" customWidth="1"/>
    <col min="6154" max="6154" width="9.140625" style="745"/>
    <col min="6155" max="6155" width="9" style="745" customWidth="1"/>
    <col min="6156" max="6396" width="9.140625" style="745"/>
    <col min="6397" max="6397" width="2.5703125" style="745" customWidth="1"/>
    <col min="6398" max="6398" width="5.5703125" style="745" customWidth="1"/>
    <col min="6399" max="6399" width="43.7109375" style="745" customWidth="1"/>
    <col min="6400" max="6400" width="6.28515625" style="745" customWidth="1"/>
    <col min="6401" max="6401" width="7.5703125" style="745" customWidth="1"/>
    <col min="6402" max="6402" width="9.5703125" style="745" customWidth="1"/>
    <col min="6403" max="6403" width="13.28515625" style="745" customWidth="1"/>
    <col min="6404" max="6404" width="20.42578125" style="745" customWidth="1"/>
    <col min="6405" max="6407" width="11.7109375" style="745" customWidth="1"/>
    <col min="6408" max="6408" width="9.85546875" style="745" customWidth="1"/>
    <col min="6409" max="6409" width="2.5703125" style="745" bestFit="1" customWidth="1"/>
    <col min="6410" max="6410" width="9.140625" style="745"/>
    <col min="6411" max="6411" width="9" style="745" customWidth="1"/>
    <col min="6412" max="6652" width="9.140625" style="745"/>
    <col min="6653" max="6653" width="2.5703125" style="745" customWidth="1"/>
    <col min="6654" max="6654" width="5.5703125" style="745" customWidth="1"/>
    <col min="6655" max="6655" width="43.7109375" style="745" customWidth="1"/>
    <col min="6656" max="6656" width="6.28515625" style="745" customWidth="1"/>
    <col min="6657" max="6657" width="7.5703125" style="745" customWidth="1"/>
    <col min="6658" max="6658" width="9.5703125" style="745" customWidth="1"/>
    <col min="6659" max="6659" width="13.28515625" style="745" customWidth="1"/>
    <col min="6660" max="6660" width="20.42578125" style="745" customWidth="1"/>
    <col min="6661" max="6663" width="11.7109375" style="745" customWidth="1"/>
    <col min="6664" max="6664" width="9.85546875" style="745" customWidth="1"/>
    <col min="6665" max="6665" width="2.5703125" style="745" bestFit="1" customWidth="1"/>
    <col min="6666" max="6666" width="9.140625" style="745"/>
    <col min="6667" max="6667" width="9" style="745" customWidth="1"/>
    <col min="6668" max="6908" width="9.140625" style="745"/>
    <col min="6909" max="6909" width="2.5703125" style="745" customWidth="1"/>
    <col min="6910" max="6910" width="5.5703125" style="745" customWidth="1"/>
    <col min="6911" max="6911" width="43.7109375" style="745" customWidth="1"/>
    <col min="6912" max="6912" width="6.28515625" style="745" customWidth="1"/>
    <col min="6913" max="6913" width="7.5703125" style="745" customWidth="1"/>
    <col min="6914" max="6914" width="9.5703125" style="745" customWidth="1"/>
    <col min="6915" max="6915" width="13.28515625" style="745" customWidth="1"/>
    <col min="6916" max="6916" width="20.42578125" style="745" customWidth="1"/>
    <col min="6917" max="6919" width="11.7109375" style="745" customWidth="1"/>
    <col min="6920" max="6920" width="9.85546875" style="745" customWidth="1"/>
    <col min="6921" max="6921" width="2.5703125" style="745" bestFit="1" customWidth="1"/>
    <col min="6922" max="6922" width="9.140625" style="745"/>
    <col min="6923" max="6923" width="9" style="745" customWidth="1"/>
    <col min="6924" max="7164" width="9.140625" style="745"/>
    <col min="7165" max="7165" width="2.5703125" style="745" customWidth="1"/>
    <col min="7166" max="7166" width="5.5703125" style="745" customWidth="1"/>
    <col min="7167" max="7167" width="43.7109375" style="745" customWidth="1"/>
    <col min="7168" max="7168" width="6.28515625" style="745" customWidth="1"/>
    <col min="7169" max="7169" width="7.5703125" style="745" customWidth="1"/>
    <col min="7170" max="7170" width="9.5703125" style="745" customWidth="1"/>
    <col min="7171" max="7171" width="13.28515625" style="745" customWidth="1"/>
    <col min="7172" max="7172" width="20.42578125" style="745" customWidth="1"/>
    <col min="7173" max="7175" width="11.7109375" style="745" customWidth="1"/>
    <col min="7176" max="7176" width="9.85546875" style="745" customWidth="1"/>
    <col min="7177" max="7177" width="2.5703125" style="745" bestFit="1" customWidth="1"/>
    <col min="7178" max="7178" width="9.140625" style="745"/>
    <col min="7179" max="7179" width="9" style="745" customWidth="1"/>
    <col min="7180" max="7420" width="9.140625" style="745"/>
    <col min="7421" max="7421" width="2.5703125" style="745" customWidth="1"/>
    <col min="7422" max="7422" width="5.5703125" style="745" customWidth="1"/>
    <col min="7423" max="7423" width="43.7109375" style="745" customWidth="1"/>
    <col min="7424" max="7424" width="6.28515625" style="745" customWidth="1"/>
    <col min="7425" max="7425" width="7.5703125" style="745" customWidth="1"/>
    <col min="7426" max="7426" width="9.5703125" style="745" customWidth="1"/>
    <col min="7427" max="7427" width="13.28515625" style="745" customWidth="1"/>
    <col min="7428" max="7428" width="20.42578125" style="745" customWidth="1"/>
    <col min="7429" max="7431" width="11.7109375" style="745" customWidth="1"/>
    <col min="7432" max="7432" width="9.85546875" style="745" customWidth="1"/>
    <col min="7433" max="7433" width="2.5703125" style="745" bestFit="1" customWidth="1"/>
    <col min="7434" max="7434" width="9.140625" style="745"/>
    <col min="7435" max="7435" width="9" style="745" customWidth="1"/>
    <col min="7436" max="7676" width="9.140625" style="745"/>
    <col min="7677" max="7677" width="2.5703125" style="745" customWidth="1"/>
    <col min="7678" max="7678" width="5.5703125" style="745" customWidth="1"/>
    <col min="7679" max="7679" width="43.7109375" style="745" customWidth="1"/>
    <col min="7680" max="7680" width="6.28515625" style="745" customWidth="1"/>
    <col min="7681" max="7681" width="7.5703125" style="745" customWidth="1"/>
    <col min="7682" max="7682" width="9.5703125" style="745" customWidth="1"/>
    <col min="7683" max="7683" width="13.28515625" style="745" customWidth="1"/>
    <col min="7684" max="7684" width="20.42578125" style="745" customWidth="1"/>
    <col min="7685" max="7687" width="11.7109375" style="745" customWidth="1"/>
    <col min="7688" max="7688" width="9.85546875" style="745" customWidth="1"/>
    <col min="7689" max="7689" width="2.5703125" style="745" bestFit="1" customWidth="1"/>
    <col min="7690" max="7690" width="9.140625" style="745"/>
    <col min="7691" max="7691" width="9" style="745" customWidth="1"/>
    <col min="7692" max="7932" width="9.140625" style="745"/>
    <col min="7933" max="7933" width="2.5703125" style="745" customWidth="1"/>
    <col min="7934" max="7934" width="5.5703125" style="745" customWidth="1"/>
    <col min="7935" max="7935" width="43.7109375" style="745" customWidth="1"/>
    <col min="7936" max="7936" width="6.28515625" style="745" customWidth="1"/>
    <col min="7937" max="7937" width="7.5703125" style="745" customWidth="1"/>
    <col min="7938" max="7938" width="9.5703125" style="745" customWidth="1"/>
    <col min="7939" max="7939" width="13.28515625" style="745" customWidth="1"/>
    <col min="7940" max="7940" width="20.42578125" style="745" customWidth="1"/>
    <col min="7941" max="7943" width="11.7109375" style="745" customWidth="1"/>
    <col min="7944" max="7944" width="9.85546875" style="745" customWidth="1"/>
    <col min="7945" max="7945" width="2.5703125" style="745" bestFit="1" customWidth="1"/>
    <col min="7946" max="7946" width="9.140625" style="745"/>
    <col min="7947" max="7947" width="9" style="745" customWidth="1"/>
    <col min="7948" max="8188" width="9.140625" style="745"/>
    <col min="8189" max="8189" width="2.5703125" style="745" customWidth="1"/>
    <col min="8190" max="8190" width="5.5703125" style="745" customWidth="1"/>
    <col min="8191" max="8191" width="43.7109375" style="745" customWidth="1"/>
    <col min="8192" max="8192" width="6.28515625" style="745" customWidth="1"/>
    <col min="8193" max="8193" width="7.5703125" style="745" customWidth="1"/>
    <col min="8194" max="8194" width="9.5703125" style="745" customWidth="1"/>
    <col min="8195" max="8195" width="13.28515625" style="745" customWidth="1"/>
    <col min="8196" max="8196" width="20.42578125" style="745" customWidth="1"/>
    <col min="8197" max="8199" width="11.7109375" style="745" customWidth="1"/>
    <col min="8200" max="8200" width="9.85546875" style="745" customWidth="1"/>
    <col min="8201" max="8201" width="2.5703125" style="745" bestFit="1" customWidth="1"/>
    <col min="8202" max="8202" width="9.140625" style="745"/>
    <col min="8203" max="8203" width="9" style="745" customWidth="1"/>
    <col min="8204" max="8444" width="9.140625" style="745"/>
    <col min="8445" max="8445" width="2.5703125" style="745" customWidth="1"/>
    <col min="8446" max="8446" width="5.5703125" style="745" customWidth="1"/>
    <col min="8447" max="8447" width="43.7109375" style="745" customWidth="1"/>
    <col min="8448" max="8448" width="6.28515625" style="745" customWidth="1"/>
    <col min="8449" max="8449" width="7.5703125" style="745" customWidth="1"/>
    <col min="8450" max="8450" width="9.5703125" style="745" customWidth="1"/>
    <col min="8451" max="8451" width="13.28515625" style="745" customWidth="1"/>
    <col min="8452" max="8452" width="20.42578125" style="745" customWidth="1"/>
    <col min="8453" max="8455" width="11.7109375" style="745" customWidth="1"/>
    <col min="8456" max="8456" width="9.85546875" style="745" customWidth="1"/>
    <col min="8457" max="8457" width="2.5703125" style="745" bestFit="1" customWidth="1"/>
    <col min="8458" max="8458" width="9.140625" style="745"/>
    <col min="8459" max="8459" width="9" style="745" customWidth="1"/>
    <col min="8460" max="8700" width="9.140625" style="745"/>
    <col min="8701" max="8701" width="2.5703125" style="745" customWidth="1"/>
    <col min="8702" max="8702" width="5.5703125" style="745" customWidth="1"/>
    <col min="8703" max="8703" width="43.7109375" style="745" customWidth="1"/>
    <col min="8704" max="8704" width="6.28515625" style="745" customWidth="1"/>
    <col min="8705" max="8705" width="7.5703125" style="745" customWidth="1"/>
    <col min="8706" max="8706" width="9.5703125" style="745" customWidth="1"/>
    <col min="8707" max="8707" width="13.28515625" style="745" customWidth="1"/>
    <col min="8708" max="8708" width="20.42578125" style="745" customWidth="1"/>
    <col min="8709" max="8711" width="11.7109375" style="745" customWidth="1"/>
    <col min="8712" max="8712" width="9.85546875" style="745" customWidth="1"/>
    <col min="8713" max="8713" width="2.5703125" style="745" bestFit="1" customWidth="1"/>
    <col min="8714" max="8714" width="9.140625" style="745"/>
    <col min="8715" max="8715" width="9" style="745" customWidth="1"/>
    <col min="8716" max="8956" width="9.140625" style="745"/>
    <col min="8957" max="8957" width="2.5703125" style="745" customWidth="1"/>
    <col min="8958" max="8958" width="5.5703125" style="745" customWidth="1"/>
    <col min="8959" max="8959" width="43.7109375" style="745" customWidth="1"/>
    <col min="8960" max="8960" width="6.28515625" style="745" customWidth="1"/>
    <col min="8961" max="8961" width="7.5703125" style="745" customWidth="1"/>
    <col min="8962" max="8962" width="9.5703125" style="745" customWidth="1"/>
    <col min="8963" max="8963" width="13.28515625" style="745" customWidth="1"/>
    <col min="8964" max="8964" width="20.42578125" style="745" customWidth="1"/>
    <col min="8965" max="8967" width="11.7109375" style="745" customWidth="1"/>
    <col min="8968" max="8968" width="9.85546875" style="745" customWidth="1"/>
    <col min="8969" max="8969" width="2.5703125" style="745" bestFit="1" customWidth="1"/>
    <col min="8970" max="8970" width="9.140625" style="745"/>
    <col min="8971" max="8971" width="9" style="745" customWidth="1"/>
    <col min="8972" max="9212" width="9.140625" style="745"/>
    <col min="9213" max="9213" width="2.5703125" style="745" customWidth="1"/>
    <col min="9214" max="9214" width="5.5703125" style="745" customWidth="1"/>
    <col min="9215" max="9215" width="43.7109375" style="745" customWidth="1"/>
    <col min="9216" max="9216" width="6.28515625" style="745" customWidth="1"/>
    <col min="9217" max="9217" width="7.5703125" style="745" customWidth="1"/>
    <col min="9218" max="9218" width="9.5703125" style="745" customWidth="1"/>
    <col min="9219" max="9219" width="13.28515625" style="745" customWidth="1"/>
    <col min="9220" max="9220" width="20.42578125" style="745" customWidth="1"/>
    <col min="9221" max="9223" width="11.7109375" style="745" customWidth="1"/>
    <col min="9224" max="9224" width="9.85546875" style="745" customWidth="1"/>
    <col min="9225" max="9225" width="2.5703125" style="745" bestFit="1" customWidth="1"/>
    <col min="9226" max="9226" width="9.140625" style="745"/>
    <col min="9227" max="9227" width="9" style="745" customWidth="1"/>
    <col min="9228" max="9468" width="9.140625" style="745"/>
    <col min="9469" max="9469" width="2.5703125" style="745" customWidth="1"/>
    <col min="9470" max="9470" width="5.5703125" style="745" customWidth="1"/>
    <col min="9471" max="9471" width="43.7109375" style="745" customWidth="1"/>
    <col min="9472" max="9472" width="6.28515625" style="745" customWidth="1"/>
    <col min="9473" max="9473" width="7.5703125" style="745" customWidth="1"/>
    <col min="9474" max="9474" width="9.5703125" style="745" customWidth="1"/>
    <col min="9475" max="9475" width="13.28515625" style="745" customWidth="1"/>
    <col min="9476" max="9476" width="20.42578125" style="745" customWidth="1"/>
    <col min="9477" max="9479" width="11.7109375" style="745" customWidth="1"/>
    <col min="9480" max="9480" width="9.85546875" style="745" customWidth="1"/>
    <col min="9481" max="9481" width="2.5703125" style="745" bestFit="1" customWidth="1"/>
    <col min="9482" max="9482" width="9.140625" style="745"/>
    <col min="9483" max="9483" width="9" style="745" customWidth="1"/>
    <col min="9484" max="9724" width="9.140625" style="745"/>
    <col min="9725" max="9725" width="2.5703125" style="745" customWidth="1"/>
    <col min="9726" max="9726" width="5.5703125" style="745" customWidth="1"/>
    <col min="9727" max="9727" width="43.7109375" style="745" customWidth="1"/>
    <col min="9728" max="9728" width="6.28515625" style="745" customWidth="1"/>
    <col min="9729" max="9729" width="7.5703125" style="745" customWidth="1"/>
    <col min="9730" max="9730" width="9.5703125" style="745" customWidth="1"/>
    <col min="9731" max="9731" width="13.28515625" style="745" customWidth="1"/>
    <col min="9732" max="9732" width="20.42578125" style="745" customWidth="1"/>
    <col min="9733" max="9735" width="11.7109375" style="745" customWidth="1"/>
    <col min="9736" max="9736" width="9.85546875" style="745" customWidth="1"/>
    <col min="9737" max="9737" width="2.5703125" style="745" bestFit="1" customWidth="1"/>
    <col min="9738" max="9738" width="9.140625" style="745"/>
    <col min="9739" max="9739" width="9" style="745" customWidth="1"/>
    <col min="9740" max="9980" width="9.140625" style="745"/>
    <col min="9981" max="9981" width="2.5703125" style="745" customWidth="1"/>
    <col min="9982" max="9982" width="5.5703125" style="745" customWidth="1"/>
    <col min="9983" max="9983" width="43.7109375" style="745" customWidth="1"/>
    <col min="9984" max="9984" width="6.28515625" style="745" customWidth="1"/>
    <col min="9985" max="9985" width="7.5703125" style="745" customWidth="1"/>
    <col min="9986" max="9986" width="9.5703125" style="745" customWidth="1"/>
    <col min="9987" max="9987" width="13.28515625" style="745" customWidth="1"/>
    <col min="9988" max="9988" width="20.42578125" style="745" customWidth="1"/>
    <col min="9989" max="9991" width="11.7109375" style="745" customWidth="1"/>
    <col min="9992" max="9992" width="9.85546875" style="745" customWidth="1"/>
    <col min="9993" max="9993" width="2.5703125" style="745" bestFit="1" customWidth="1"/>
    <col min="9994" max="9994" width="9.140625" style="745"/>
    <col min="9995" max="9995" width="9" style="745" customWidth="1"/>
    <col min="9996" max="10236" width="9.140625" style="745"/>
    <col min="10237" max="10237" width="2.5703125" style="745" customWidth="1"/>
    <col min="10238" max="10238" width="5.5703125" style="745" customWidth="1"/>
    <col min="10239" max="10239" width="43.7109375" style="745" customWidth="1"/>
    <col min="10240" max="10240" width="6.28515625" style="745" customWidth="1"/>
    <col min="10241" max="10241" width="7.5703125" style="745" customWidth="1"/>
    <col min="10242" max="10242" width="9.5703125" style="745" customWidth="1"/>
    <col min="10243" max="10243" width="13.28515625" style="745" customWidth="1"/>
    <col min="10244" max="10244" width="20.42578125" style="745" customWidth="1"/>
    <col min="10245" max="10247" width="11.7109375" style="745" customWidth="1"/>
    <col min="10248" max="10248" width="9.85546875" style="745" customWidth="1"/>
    <col min="10249" max="10249" width="2.5703125" style="745" bestFit="1" customWidth="1"/>
    <col min="10250" max="10250" width="9.140625" style="745"/>
    <col min="10251" max="10251" width="9" style="745" customWidth="1"/>
    <col min="10252" max="10492" width="9.140625" style="745"/>
    <col min="10493" max="10493" width="2.5703125" style="745" customWidth="1"/>
    <col min="10494" max="10494" width="5.5703125" style="745" customWidth="1"/>
    <col min="10495" max="10495" width="43.7109375" style="745" customWidth="1"/>
    <col min="10496" max="10496" width="6.28515625" style="745" customWidth="1"/>
    <col min="10497" max="10497" width="7.5703125" style="745" customWidth="1"/>
    <col min="10498" max="10498" width="9.5703125" style="745" customWidth="1"/>
    <col min="10499" max="10499" width="13.28515625" style="745" customWidth="1"/>
    <col min="10500" max="10500" width="20.42578125" style="745" customWidth="1"/>
    <col min="10501" max="10503" width="11.7109375" style="745" customWidth="1"/>
    <col min="10504" max="10504" width="9.85546875" style="745" customWidth="1"/>
    <col min="10505" max="10505" width="2.5703125" style="745" bestFit="1" customWidth="1"/>
    <col min="10506" max="10506" width="9.140625" style="745"/>
    <col min="10507" max="10507" width="9" style="745" customWidth="1"/>
    <col min="10508" max="10748" width="9.140625" style="745"/>
    <col min="10749" max="10749" width="2.5703125" style="745" customWidth="1"/>
    <col min="10750" max="10750" width="5.5703125" style="745" customWidth="1"/>
    <col min="10751" max="10751" width="43.7109375" style="745" customWidth="1"/>
    <col min="10752" max="10752" width="6.28515625" style="745" customWidth="1"/>
    <col min="10753" max="10753" width="7.5703125" style="745" customWidth="1"/>
    <col min="10754" max="10754" width="9.5703125" style="745" customWidth="1"/>
    <col min="10755" max="10755" width="13.28515625" style="745" customWidth="1"/>
    <col min="10756" max="10756" width="20.42578125" style="745" customWidth="1"/>
    <col min="10757" max="10759" width="11.7109375" style="745" customWidth="1"/>
    <col min="10760" max="10760" width="9.85546875" style="745" customWidth="1"/>
    <col min="10761" max="10761" width="2.5703125" style="745" bestFit="1" customWidth="1"/>
    <col min="10762" max="10762" width="9.140625" style="745"/>
    <col min="10763" max="10763" width="9" style="745" customWidth="1"/>
    <col min="10764" max="11004" width="9.140625" style="745"/>
    <col min="11005" max="11005" width="2.5703125" style="745" customWidth="1"/>
    <col min="11006" max="11006" width="5.5703125" style="745" customWidth="1"/>
    <col min="11007" max="11007" width="43.7109375" style="745" customWidth="1"/>
    <col min="11008" max="11008" width="6.28515625" style="745" customWidth="1"/>
    <col min="11009" max="11009" width="7.5703125" style="745" customWidth="1"/>
    <col min="11010" max="11010" width="9.5703125" style="745" customWidth="1"/>
    <col min="11011" max="11011" width="13.28515625" style="745" customWidth="1"/>
    <col min="11012" max="11012" width="20.42578125" style="745" customWidth="1"/>
    <col min="11013" max="11015" width="11.7109375" style="745" customWidth="1"/>
    <col min="11016" max="11016" width="9.85546875" style="745" customWidth="1"/>
    <col min="11017" max="11017" width="2.5703125" style="745" bestFit="1" customWidth="1"/>
    <col min="11018" max="11018" width="9.140625" style="745"/>
    <col min="11019" max="11019" width="9" style="745" customWidth="1"/>
    <col min="11020" max="11260" width="9.140625" style="745"/>
    <col min="11261" max="11261" width="2.5703125" style="745" customWidth="1"/>
    <col min="11262" max="11262" width="5.5703125" style="745" customWidth="1"/>
    <col min="11263" max="11263" width="43.7109375" style="745" customWidth="1"/>
    <col min="11264" max="11264" width="6.28515625" style="745" customWidth="1"/>
    <col min="11265" max="11265" width="7.5703125" style="745" customWidth="1"/>
    <col min="11266" max="11266" width="9.5703125" style="745" customWidth="1"/>
    <col min="11267" max="11267" width="13.28515625" style="745" customWidth="1"/>
    <col min="11268" max="11268" width="20.42578125" style="745" customWidth="1"/>
    <col min="11269" max="11271" width="11.7109375" style="745" customWidth="1"/>
    <col min="11272" max="11272" width="9.85546875" style="745" customWidth="1"/>
    <col min="11273" max="11273" width="2.5703125" style="745" bestFit="1" customWidth="1"/>
    <col min="11274" max="11274" width="9.140625" style="745"/>
    <col min="11275" max="11275" width="9" style="745" customWidth="1"/>
    <col min="11276" max="11516" width="9.140625" style="745"/>
    <col min="11517" max="11517" width="2.5703125" style="745" customWidth="1"/>
    <col min="11518" max="11518" width="5.5703125" style="745" customWidth="1"/>
    <col min="11519" max="11519" width="43.7109375" style="745" customWidth="1"/>
    <col min="11520" max="11520" width="6.28515625" style="745" customWidth="1"/>
    <col min="11521" max="11521" width="7.5703125" style="745" customWidth="1"/>
    <col min="11522" max="11522" width="9.5703125" style="745" customWidth="1"/>
    <col min="11523" max="11523" width="13.28515625" style="745" customWidth="1"/>
    <col min="11524" max="11524" width="20.42578125" style="745" customWidth="1"/>
    <col min="11525" max="11527" width="11.7109375" style="745" customWidth="1"/>
    <col min="11528" max="11528" width="9.85546875" style="745" customWidth="1"/>
    <col min="11529" max="11529" width="2.5703125" style="745" bestFit="1" customWidth="1"/>
    <col min="11530" max="11530" width="9.140625" style="745"/>
    <col min="11531" max="11531" width="9" style="745" customWidth="1"/>
    <col min="11532" max="11772" width="9.140625" style="745"/>
    <col min="11773" max="11773" width="2.5703125" style="745" customWidth="1"/>
    <col min="11774" max="11774" width="5.5703125" style="745" customWidth="1"/>
    <col min="11775" max="11775" width="43.7109375" style="745" customWidth="1"/>
    <col min="11776" max="11776" width="6.28515625" style="745" customWidth="1"/>
    <col min="11777" max="11777" width="7.5703125" style="745" customWidth="1"/>
    <col min="11778" max="11778" width="9.5703125" style="745" customWidth="1"/>
    <col min="11779" max="11779" width="13.28515625" style="745" customWidth="1"/>
    <col min="11780" max="11780" width="20.42578125" style="745" customWidth="1"/>
    <col min="11781" max="11783" width="11.7109375" style="745" customWidth="1"/>
    <col min="11784" max="11784" width="9.85546875" style="745" customWidth="1"/>
    <col min="11785" max="11785" width="2.5703125" style="745" bestFit="1" customWidth="1"/>
    <col min="11786" max="11786" width="9.140625" style="745"/>
    <col min="11787" max="11787" width="9" style="745" customWidth="1"/>
    <col min="11788" max="12028" width="9.140625" style="745"/>
    <col min="12029" max="12029" width="2.5703125" style="745" customWidth="1"/>
    <col min="12030" max="12030" width="5.5703125" style="745" customWidth="1"/>
    <col min="12031" max="12031" width="43.7109375" style="745" customWidth="1"/>
    <col min="12032" max="12032" width="6.28515625" style="745" customWidth="1"/>
    <col min="12033" max="12033" width="7.5703125" style="745" customWidth="1"/>
    <col min="12034" max="12034" width="9.5703125" style="745" customWidth="1"/>
    <col min="12035" max="12035" width="13.28515625" style="745" customWidth="1"/>
    <col min="12036" max="12036" width="20.42578125" style="745" customWidth="1"/>
    <col min="12037" max="12039" width="11.7109375" style="745" customWidth="1"/>
    <col min="12040" max="12040" width="9.85546875" style="745" customWidth="1"/>
    <col min="12041" max="12041" width="2.5703125" style="745" bestFit="1" customWidth="1"/>
    <col min="12042" max="12042" width="9.140625" style="745"/>
    <col min="12043" max="12043" width="9" style="745" customWidth="1"/>
    <col min="12044" max="12284" width="9.140625" style="745"/>
    <col min="12285" max="12285" width="2.5703125" style="745" customWidth="1"/>
    <col min="12286" max="12286" width="5.5703125" style="745" customWidth="1"/>
    <col min="12287" max="12287" width="43.7109375" style="745" customWidth="1"/>
    <col min="12288" max="12288" width="6.28515625" style="745" customWidth="1"/>
    <col min="12289" max="12289" width="7.5703125" style="745" customWidth="1"/>
    <col min="12290" max="12290" width="9.5703125" style="745" customWidth="1"/>
    <col min="12291" max="12291" width="13.28515625" style="745" customWidth="1"/>
    <col min="12292" max="12292" width="20.42578125" style="745" customWidth="1"/>
    <col min="12293" max="12295" width="11.7109375" style="745" customWidth="1"/>
    <col min="12296" max="12296" width="9.85546875" style="745" customWidth="1"/>
    <col min="12297" max="12297" width="2.5703125" style="745" bestFit="1" customWidth="1"/>
    <col min="12298" max="12298" width="9.140625" style="745"/>
    <col min="12299" max="12299" width="9" style="745" customWidth="1"/>
    <col min="12300" max="12540" width="9.140625" style="745"/>
    <col min="12541" max="12541" width="2.5703125" style="745" customWidth="1"/>
    <col min="12542" max="12542" width="5.5703125" style="745" customWidth="1"/>
    <col min="12543" max="12543" width="43.7109375" style="745" customWidth="1"/>
    <col min="12544" max="12544" width="6.28515625" style="745" customWidth="1"/>
    <col min="12545" max="12545" width="7.5703125" style="745" customWidth="1"/>
    <col min="12546" max="12546" width="9.5703125" style="745" customWidth="1"/>
    <col min="12547" max="12547" width="13.28515625" style="745" customWidth="1"/>
    <col min="12548" max="12548" width="20.42578125" style="745" customWidth="1"/>
    <col min="12549" max="12551" width="11.7109375" style="745" customWidth="1"/>
    <col min="12552" max="12552" width="9.85546875" style="745" customWidth="1"/>
    <col min="12553" max="12553" width="2.5703125" style="745" bestFit="1" customWidth="1"/>
    <col min="12554" max="12554" width="9.140625" style="745"/>
    <col min="12555" max="12555" width="9" style="745" customWidth="1"/>
    <col min="12556" max="12796" width="9.140625" style="745"/>
    <col min="12797" max="12797" width="2.5703125" style="745" customWidth="1"/>
    <col min="12798" max="12798" width="5.5703125" style="745" customWidth="1"/>
    <col min="12799" max="12799" width="43.7109375" style="745" customWidth="1"/>
    <col min="12800" max="12800" width="6.28515625" style="745" customWidth="1"/>
    <col min="12801" max="12801" width="7.5703125" style="745" customWidth="1"/>
    <col min="12802" max="12802" width="9.5703125" style="745" customWidth="1"/>
    <col min="12803" max="12803" width="13.28515625" style="745" customWidth="1"/>
    <col min="12804" max="12804" width="20.42578125" style="745" customWidth="1"/>
    <col min="12805" max="12807" width="11.7109375" style="745" customWidth="1"/>
    <col min="12808" max="12808" width="9.85546875" style="745" customWidth="1"/>
    <col min="12809" max="12809" width="2.5703125" style="745" bestFit="1" customWidth="1"/>
    <col min="12810" max="12810" width="9.140625" style="745"/>
    <col min="12811" max="12811" width="9" style="745" customWidth="1"/>
    <col min="12812" max="13052" width="9.140625" style="745"/>
    <col min="13053" max="13053" width="2.5703125" style="745" customWidth="1"/>
    <col min="13054" max="13054" width="5.5703125" style="745" customWidth="1"/>
    <col min="13055" max="13055" width="43.7109375" style="745" customWidth="1"/>
    <col min="13056" max="13056" width="6.28515625" style="745" customWidth="1"/>
    <col min="13057" max="13057" width="7.5703125" style="745" customWidth="1"/>
    <col min="13058" max="13058" width="9.5703125" style="745" customWidth="1"/>
    <col min="13059" max="13059" width="13.28515625" style="745" customWidth="1"/>
    <col min="13060" max="13060" width="20.42578125" style="745" customWidth="1"/>
    <col min="13061" max="13063" width="11.7109375" style="745" customWidth="1"/>
    <col min="13064" max="13064" width="9.85546875" style="745" customWidth="1"/>
    <col min="13065" max="13065" width="2.5703125" style="745" bestFit="1" customWidth="1"/>
    <col min="13066" max="13066" width="9.140625" style="745"/>
    <col min="13067" max="13067" width="9" style="745" customWidth="1"/>
    <col min="13068" max="13308" width="9.140625" style="745"/>
    <col min="13309" max="13309" width="2.5703125" style="745" customWidth="1"/>
    <col min="13310" max="13310" width="5.5703125" style="745" customWidth="1"/>
    <col min="13311" max="13311" width="43.7109375" style="745" customWidth="1"/>
    <col min="13312" max="13312" width="6.28515625" style="745" customWidth="1"/>
    <col min="13313" max="13313" width="7.5703125" style="745" customWidth="1"/>
    <col min="13314" max="13314" width="9.5703125" style="745" customWidth="1"/>
    <col min="13315" max="13315" width="13.28515625" style="745" customWidth="1"/>
    <col min="13316" max="13316" width="20.42578125" style="745" customWidth="1"/>
    <col min="13317" max="13319" width="11.7109375" style="745" customWidth="1"/>
    <col min="13320" max="13320" width="9.85546875" style="745" customWidth="1"/>
    <col min="13321" max="13321" width="2.5703125" style="745" bestFit="1" customWidth="1"/>
    <col min="13322" max="13322" width="9.140625" style="745"/>
    <col min="13323" max="13323" width="9" style="745" customWidth="1"/>
    <col min="13324" max="13564" width="9.140625" style="745"/>
    <col min="13565" max="13565" width="2.5703125" style="745" customWidth="1"/>
    <col min="13566" max="13566" width="5.5703125" style="745" customWidth="1"/>
    <col min="13567" max="13567" width="43.7109375" style="745" customWidth="1"/>
    <col min="13568" max="13568" width="6.28515625" style="745" customWidth="1"/>
    <col min="13569" max="13569" width="7.5703125" style="745" customWidth="1"/>
    <col min="13570" max="13570" width="9.5703125" style="745" customWidth="1"/>
    <col min="13571" max="13571" width="13.28515625" style="745" customWidth="1"/>
    <col min="13572" max="13572" width="20.42578125" style="745" customWidth="1"/>
    <col min="13573" max="13575" width="11.7109375" style="745" customWidth="1"/>
    <col min="13576" max="13576" width="9.85546875" style="745" customWidth="1"/>
    <col min="13577" max="13577" width="2.5703125" style="745" bestFit="1" customWidth="1"/>
    <col min="13578" max="13578" width="9.140625" style="745"/>
    <col min="13579" max="13579" width="9" style="745" customWidth="1"/>
    <col min="13580" max="13820" width="9.140625" style="745"/>
    <col min="13821" max="13821" width="2.5703125" style="745" customWidth="1"/>
    <col min="13822" max="13822" width="5.5703125" style="745" customWidth="1"/>
    <col min="13823" max="13823" width="43.7109375" style="745" customWidth="1"/>
    <col min="13824" max="13824" width="6.28515625" style="745" customWidth="1"/>
    <col min="13825" max="13825" width="7.5703125" style="745" customWidth="1"/>
    <col min="13826" max="13826" width="9.5703125" style="745" customWidth="1"/>
    <col min="13827" max="13827" width="13.28515625" style="745" customWidth="1"/>
    <col min="13828" max="13828" width="20.42578125" style="745" customWidth="1"/>
    <col min="13829" max="13831" width="11.7109375" style="745" customWidth="1"/>
    <col min="13832" max="13832" width="9.85546875" style="745" customWidth="1"/>
    <col min="13833" max="13833" width="2.5703125" style="745" bestFit="1" customWidth="1"/>
    <col min="13834" max="13834" width="9.140625" style="745"/>
    <col min="13835" max="13835" width="9" style="745" customWidth="1"/>
    <col min="13836" max="14076" width="9.140625" style="745"/>
    <col min="14077" max="14077" width="2.5703125" style="745" customWidth="1"/>
    <col min="14078" max="14078" width="5.5703125" style="745" customWidth="1"/>
    <col min="14079" max="14079" width="43.7109375" style="745" customWidth="1"/>
    <col min="14080" max="14080" width="6.28515625" style="745" customWidth="1"/>
    <col min="14081" max="14081" width="7.5703125" style="745" customWidth="1"/>
    <col min="14082" max="14082" width="9.5703125" style="745" customWidth="1"/>
    <col min="14083" max="14083" width="13.28515625" style="745" customWidth="1"/>
    <col min="14084" max="14084" width="20.42578125" style="745" customWidth="1"/>
    <col min="14085" max="14087" width="11.7109375" style="745" customWidth="1"/>
    <col min="14088" max="14088" width="9.85546875" style="745" customWidth="1"/>
    <col min="14089" max="14089" width="2.5703125" style="745" bestFit="1" customWidth="1"/>
    <col min="14090" max="14090" width="9.140625" style="745"/>
    <col min="14091" max="14091" width="9" style="745" customWidth="1"/>
    <col min="14092" max="14332" width="9.140625" style="745"/>
    <col min="14333" max="14333" width="2.5703125" style="745" customWidth="1"/>
    <col min="14334" max="14334" width="5.5703125" style="745" customWidth="1"/>
    <col min="14335" max="14335" width="43.7109375" style="745" customWidth="1"/>
    <col min="14336" max="14336" width="6.28515625" style="745" customWidth="1"/>
    <col min="14337" max="14337" width="7.5703125" style="745" customWidth="1"/>
    <col min="14338" max="14338" width="9.5703125" style="745" customWidth="1"/>
    <col min="14339" max="14339" width="13.28515625" style="745" customWidth="1"/>
    <col min="14340" max="14340" width="20.42578125" style="745" customWidth="1"/>
    <col min="14341" max="14343" width="11.7109375" style="745" customWidth="1"/>
    <col min="14344" max="14344" width="9.85546875" style="745" customWidth="1"/>
    <col min="14345" max="14345" width="2.5703125" style="745" bestFit="1" customWidth="1"/>
    <col min="14346" max="14346" width="9.140625" style="745"/>
    <col min="14347" max="14347" width="9" style="745" customWidth="1"/>
    <col min="14348" max="14588" width="9.140625" style="745"/>
    <col min="14589" max="14589" width="2.5703125" style="745" customWidth="1"/>
    <col min="14590" max="14590" width="5.5703125" style="745" customWidth="1"/>
    <col min="14591" max="14591" width="43.7109375" style="745" customWidth="1"/>
    <col min="14592" max="14592" width="6.28515625" style="745" customWidth="1"/>
    <col min="14593" max="14593" width="7.5703125" style="745" customWidth="1"/>
    <col min="14594" max="14594" width="9.5703125" style="745" customWidth="1"/>
    <col min="14595" max="14595" width="13.28515625" style="745" customWidth="1"/>
    <col min="14596" max="14596" width="20.42578125" style="745" customWidth="1"/>
    <col min="14597" max="14599" width="11.7109375" style="745" customWidth="1"/>
    <col min="14600" max="14600" width="9.85546875" style="745" customWidth="1"/>
    <col min="14601" max="14601" width="2.5703125" style="745" bestFit="1" customWidth="1"/>
    <col min="14602" max="14602" width="9.140625" style="745"/>
    <col min="14603" max="14603" width="9" style="745" customWidth="1"/>
    <col min="14604" max="14844" width="9.140625" style="745"/>
    <col min="14845" max="14845" width="2.5703125" style="745" customWidth="1"/>
    <col min="14846" max="14846" width="5.5703125" style="745" customWidth="1"/>
    <col min="14847" max="14847" width="43.7109375" style="745" customWidth="1"/>
    <col min="14848" max="14848" width="6.28515625" style="745" customWidth="1"/>
    <col min="14849" max="14849" width="7.5703125" style="745" customWidth="1"/>
    <col min="14850" max="14850" width="9.5703125" style="745" customWidth="1"/>
    <col min="14851" max="14851" width="13.28515625" style="745" customWidth="1"/>
    <col min="14852" max="14852" width="20.42578125" style="745" customWidth="1"/>
    <col min="14853" max="14855" width="11.7109375" style="745" customWidth="1"/>
    <col min="14856" max="14856" width="9.85546875" style="745" customWidth="1"/>
    <col min="14857" max="14857" width="2.5703125" style="745" bestFit="1" customWidth="1"/>
    <col min="14858" max="14858" width="9.140625" style="745"/>
    <col min="14859" max="14859" width="9" style="745" customWidth="1"/>
    <col min="14860" max="15100" width="9.140625" style="745"/>
    <col min="15101" max="15101" width="2.5703125" style="745" customWidth="1"/>
    <col min="15102" max="15102" width="5.5703125" style="745" customWidth="1"/>
    <col min="15103" max="15103" width="43.7109375" style="745" customWidth="1"/>
    <col min="15104" max="15104" width="6.28515625" style="745" customWidth="1"/>
    <col min="15105" max="15105" width="7.5703125" style="745" customWidth="1"/>
    <col min="15106" max="15106" width="9.5703125" style="745" customWidth="1"/>
    <col min="15107" max="15107" width="13.28515625" style="745" customWidth="1"/>
    <col min="15108" max="15108" width="20.42578125" style="745" customWidth="1"/>
    <col min="15109" max="15111" width="11.7109375" style="745" customWidth="1"/>
    <col min="15112" max="15112" width="9.85546875" style="745" customWidth="1"/>
    <col min="15113" max="15113" width="2.5703125" style="745" bestFit="1" customWidth="1"/>
    <col min="15114" max="15114" width="9.140625" style="745"/>
    <col min="15115" max="15115" width="9" style="745" customWidth="1"/>
    <col min="15116" max="15356" width="9.140625" style="745"/>
    <col min="15357" max="15357" width="2.5703125" style="745" customWidth="1"/>
    <col min="15358" max="15358" width="5.5703125" style="745" customWidth="1"/>
    <col min="15359" max="15359" width="43.7109375" style="745" customWidth="1"/>
    <col min="15360" max="15360" width="6.28515625" style="745" customWidth="1"/>
    <col min="15361" max="15361" width="7.5703125" style="745" customWidth="1"/>
    <col min="15362" max="15362" width="9.5703125" style="745" customWidth="1"/>
    <col min="15363" max="15363" width="13.28515625" style="745" customWidth="1"/>
    <col min="15364" max="15364" width="20.42578125" style="745" customWidth="1"/>
    <col min="15365" max="15367" width="11.7109375" style="745" customWidth="1"/>
    <col min="15368" max="15368" width="9.85546875" style="745" customWidth="1"/>
    <col min="15369" max="15369" width="2.5703125" style="745" bestFit="1" customWidth="1"/>
    <col min="15370" max="15370" width="9.140625" style="745"/>
    <col min="15371" max="15371" width="9" style="745" customWidth="1"/>
    <col min="15372" max="15612" width="9.140625" style="745"/>
    <col min="15613" max="15613" width="2.5703125" style="745" customWidth="1"/>
    <col min="15614" max="15614" width="5.5703125" style="745" customWidth="1"/>
    <col min="15615" max="15615" width="43.7109375" style="745" customWidth="1"/>
    <col min="15616" max="15616" width="6.28515625" style="745" customWidth="1"/>
    <col min="15617" max="15617" width="7.5703125" style="745" customWidth="1"/>
    <col min="15618" max="15618" width="9.5703125" style="745" customWidth="1"/>
    <col min="15619" max="15619" width="13.28515625" style="745" customWidth="1"/>
    <col min="15620" max="15620" width="20.42578125" style="745" customWidth="1"/>
    <col min="15621" max="15623" width="11.7109375" style="745" customWidth="1"/>
    <col min="15624" max="15624" width="9.85546875" style="745" customWidth="1"/>
    <col min="15625" max="15625" width="2.5703125" style="745" bestFit="1" customWidth="1"/>
    <col min="15626" max="15626" width="9.140625" style="745"/>
    <col min="15627" max="15627" width="9" style="745" customWidth="1"/>
    <col min="15628" max="15868" width="9.140625" style="745"/>
    <col min="15869" max="15869" width="2.5703125" style="745" customWidth="1"/>
    <col min="15870" max="15870" width="5.5703125" style="745" customWidth="1"/>
    <col min="15871" max="15871" width="43.7109375" style="745" customWidth="1"/>
    <col min="15872" max="15872" width="6.28515625" style="745" customWidth="1"/>
    <col min="15873" max="15873" width="7.5703125" style="745" customWidth="1"/>
    <col min="15874" max="15874" width="9.5703125" style="745" customWidth="1"/>
    <col min="15875" max="15875" width="13.28515625" style="745" customWidth="1"/>
    <col min="15876" max="15876" width="20.42578125" style="745" customWidth="1"/>
    <col min="15877" max="15879" width="11.7109375" style="745" customWidth="1"/>
    <col min="15880" max="15880" width="9.85546875" style="745" customWidth="1"/>
    <col min="15881" max="15881" width="2.5703125" style="745" bestFit="1" customWidth="1"/>
    <col min="15882" max="15882" width="9.140625" style="745"/>
    <col min="15883" max="15883" width="9" style="745" customWidth="1"/>
    <col min="15884" max="16124" width="9.140625" style="745"/>
    <col min="16125" max="16125" width="2.5703125" style="745" customWidth="1"/>
    <col min="16126" max="16126" width="5.5703125" style="745" customWidth="1"/>
    <col min="16127" max="16127" width="43.7109375" style="745" customWidth="1"/>
    <col min="16128" max="16128" width="6.28515625" style="745" customWidth="1"/>
    <col min="16129" max="16129" width="7.5703125" style="745" customWidth="1"/>
    <col min="16130" max="16130" width="9.5703125" style="745" customWidth="1"/>
    <col min="16131" max="16131" width="13.28515625" style="745" customWidth="1"/>
    <col min="16132" max="16132" width="20.42578125" style="745" customWidth="1"/>
    <col min="16133" max="16135" width="11.7109375" style="745" customWidth="1"/>
    <col min="16136" max="16136" width="9.85546875" style="745" customWidth="1"/>
    <col min="16137" max="16137" width="2.5703125" style="745" bestFit="1" customWidth="1"/>
    <col min="16138" max="16138" width="9.140625" style="745"/>
    <col min="16139" max="16139" width="9" style="745" customWidth="1"/>
    <col min="16140" max="16384" width="9.140625" style="745"/>
  </cols>
  <sheetData>
    <row r="1" spans="1:11" s="1006" customFormat="1" ht="18">
      <c r="A1" s="1002"/>
      <c r="B1" s="1003"/>
      <c r="C1" s="1002"/>
      <c r="D1" s="1004"/>
      <c r="E1" s="1004"/>
      <c r="F1" s="1004"/>
      <c r="G1" s="1004"/>
    </row>
    <row r="2" spans="1:11" s="1006" customFormat="1" ht="18">
      <c r="A2" s="1002" t="s">
        <v>3340</v>
      </c>
      <c r="B2" s="1003"/>
      <c r="C2" s="1002" t="s">
        <v>3341</v>
      </c>
      <c r="D2" s="1004"/>
      <c r="E2" s="1004"/>
      <c r="F2" s="1004"/>
      <c r="G2" s="1004"/>
    </row>
    <row r="3" spans="1:11" ht="14.25" customHeight="1">
      <c r="A3" s="737" t="s">
        <v>107</v>
      </c>
      <c r="B3" s="737"/>
      <c r="C3" s="585" t="s">
        <v>109</v>
      </c>
      <c r="H3" s="822"/>
    </row>
    <row r="4" spans="1:11" ht="14.25" customHeight="1">
      <c r="A4" s="737"/>
      <c r="B4" s="737"/>
      <c r="C4" s="585" t="s">
        <v>3817</v>
      </c>
      <c r="H4" s="822"/>
    </row>
    <row r="5" spans="1:11" ht="24">
      <c r="C5" s="585" t="s">
        <v>1284</v>
      </c>
      <c r="D5" s="861"/>
      <c r="E5" s="861"/>
      <c r="F5" s="861"/>
      <c r="G5" s="861"/>
      <c r="H5" s="737"/>
    </row>
    <row r="6" spans="1:11" s="871" customFormat="1">
      <c r="A6" s="407" t="s">
        <v>29</v>
      </c>
      <c r="B6" s="407"/>
      <c r="C6" s="408" t="s">
        <v>30</v>
      </c>
      <c r="D6" s="407" t="s">
        <v>31</v>
      </c>
      <c r="E6" s="409" t="s">
        <v>183</v>
      </c>
      <c r="F6" s="409" t="s">
        <v>184</v>
      </c>
      <c r="G6" s="409" t="s">
        <v>185</v>
      </c>
      <c r="H6" s="745"/>
      <c r="J6" s="1061"/>
      <c r="K6" s="1061"/>
    </row>
    <row r="7" spans="1:11" s="737" customFormat="1" ht="12">
      <c r="A7" s="738"/>
      <c r="B7" s="749"/>
      <c r="C7" s="860"/>
      <c r="D7" s="861"/>
      <c r="E7" s="861"/>
      <c r="F7" s="861"/>
      <c r="G7" s="861"/>
    </row>
    <row r="8" spans="1:11" s="991" customFormat="1" ht="16.5" thickBot="1">
      <c r="A8" s="232"/>
      <c r="B8" s="233" t="s">
        <v>105</v>
      </c>
      <c r="C8" s="234" t="s">
        <v>1285</v>
      </c>
      <c r="D8" s="751"/>
      <c r="E8" s="752"/>
      <c r="F8" s="751"/>
      <c r="G8" s="751"/>
    </row>
    <row r="9" spans="1:11">
      <c r="A9" s="1030"/>
      <c r="B9" s="773"/>
      <c r="C9" s="870"/>
      <c r="E9" s="1054"/>
    </row>
    <row r="10" spans="1:11" s="448" customFormat="1" ht="180">
      <c r="A10" s="758" t="str">
        <f>$B$8</f>
        <v>I.</v>
      </c>
      <c r="B10" s="759">
        <f>COUNT($A8:B$9)+1</f>
        <v>1</v>
      </c>
      <c r="C10" s="585" t="s">
        <v>3600</v>
      </c>
      <c r="D10" s="746" t="s">
        <v>188</v>
      </c>
      <c r="E10" s="747">
        <v>190</v>
      </c>
      <c r="F10" s="748"/>
      <c r="G10" s="748">
        <f>E10*F10</f>
        <v>0</v>
      </c>
      <c r="H10" s="745"/>
      <c r="I10" s="745"/>
      <c r="J10" s="745"/>
      <c r="K10" s="745"/>
    </row>
    <row r="11" spans="1:11" s="871" customFormat="1">
      <c r="A11" s="1030"/>
      <c r="B11" s="773"/>
      <c r="C11" s="585"/>
      <c r="D11" s="1017"/>
      <c r="E11" s="1069"/>
      <c r="F11" s="1017"/>
      <c r="G11" s="1017"/>
      <c r="H11" s="745"/>
      <c r="I11" s="745"/>
      <c r="J11" s="745"/>
      <c r="K11" s="745"/>
    </row>
    <row r="12" spans="1:11" s="448" customFormat="1" ht="168">
      <c r="A12" s="758" t="str">
        <f>$B$8</f>
        <v>I.</v>
      </c>
      <c r="B12" s="759">
        <f>COUNT($A$10:B10)+1</f>
        <v>2</v>
      </c>
      <c r="C12" s="585" t="s">
        <v>3601</v>
      </c>
      <c r="D12" s="746" t="s">
        <v>188</v>
      </c>
      <c r="E12" s="747">
        <v>157</v>
      </c>
      <c r="F12" s="748"/>
      <c r="G12" s="748">
        <f>E12*F12</f>
        <v>0</v>
      </c>
      <c r="H12" s="745"/>
      <c r="I12" s="745"/>
      <c r="J12" s="745"/>
      <c r="K12" s="745"/>
    </row>
    <row r="13" spans="1:11" s="871" customFormat="1">
      <c r="A13" s="1030"/>
      <c r="B13" s="773"/>
      <c r="C13" s="585"/>
      <c r="D13" s="1017"/>
      <c r="E13" s="1069"/>
      <c r="F13" s="1017"/>
      <c r="G13" s="1017"/>
      <c r="H13" s="745"/>
      <c r="I13" s="745"/>
      <c r="J13" s="745"/>
      <c r="K13" s="745"/>
    </row>
    <row r="14" spans="1:11" s="448" customFormat="1" ht="198.75" customHeight="1">
      <c r="A14" s="758" t="str">
        <f>$B$8</f>
        <v>I.</v>
      </c>
      <c r="B14" s="759">
        <f>COUNT($A$10:B12)+1</f>
        <v>3</v>
      </c>
      <c r="C14" s="585" t="s">
        <v>3602</v>
      </c>
      <c r="D14" s="746" t="s">
        <v>188</v>
      </c>
      <c r="E14" s="747">
        <v>202</v>
      </c>
      <c r="F14" s="748"/>
      <c r="G14" s="748">
        <f>E14*F14</f>
        <v>0</v>
      </c>
      <c r="H14" s="745"/>
      <c r="I14" s="745"/>
      <c r="J14" s="745"/>
      <c r="K14" s="745"/>
    </row>
    <row r="15" spans="1:11" s="871" customFormat="1">
      <c r="A15" s="1030"/>
      <c r="B15" s="773"/>
      <c r="C15" s="585"/>
      <c r="D15" s="1017"/>
      <c r="E15" s="1069"/>
      <c r="F15" s="1017"/>
      <c r="G15" s="1017"/>
      <c r="H15" s="745"/>
      <c r="I15" s="745"/>
      <c r="J15" s="745"/>
      <c r="K15" s="745"/>
    </row>
    <row r="16" spans="1:11" s="448" customFormat="1" ht="132">
      <c r="A16" s="758" t="str">
        <f>$B$8</f>
        <v>I.</v>
      </c>
      <c r="B16" s="759">
        <f>COUNT($A$10:B14)+1</f>
        <v>4</v>
      </c>
      <c r="C16" s="585" t="s">
        <v>3603</v>
      </c>
      <c r="D16" s="746" t="s">
        <v>188</v>
      </c>
      <c r="E16" s="747">
        <v>202</v>
      </c>
      <c r="F16" s="748"/>
      <c r="G16" s="748">
        <f>E16*F16</f>
        <v>0</v>
      </c>
      <c r="H16" s="745"/>
      <c r="I16" s="745"/>
      <c r="J16" s="745"/>
      <c r="K16" s="745"/>
    </row>
    <row r="17" spans="1:11" s="871" customFormat="1">
      <c r="A17" s="1030"/>
      <c r="B17" s="773"/>
      <c r="C17" s="585"/>
      <c r="D17" s="1017"/>
      <c r="E17" s="1069"/>
      <c r="F17" s="1017"/>
      <c r="G17" s="1017"/>
      <c r="H17" s="745"/>
      <c r="I17" s="745"/>
      <c r="J17" s="745"/>
      <c r="K17" s="745"/>
    </row>
    <row r="18" spans="1:11" s="448" customFormat="1" ht="141" customHeight="1">
      <c r="A18" s="758" t="str">
        <f>$B$8</f>
        <v>I.</v>
      </c>
      <c r="B18" s="759">
        <f>COUNT($A$10:B16)+1</f>
        <v>5</v>
      </c>
      <c r="C18" s="585" t="s">
        <v>3604</v>
      </c>
      <c r="D18" s="746" t="s">
        <v>188</v>
      </c>
      <c r="E18" s="747">
        <v>19</v>
      </c>
      <c r="F18" s="748"/>
      <c r="G18" s="748">
        <f>E18*F18</f>
        <v>0</v>
      </c>
      <c r="H18" s="745"/>
      <c r="I18" s="745"/>
      <c r="J18" s="745"/>
      <c r="K18" s="745"/>
    </row>
    <row r="19" spans="1:11" s="871" customFormat="1">
      <c r="A19" s="1030"/>
      <c r="B19" s="773"/>
      <c r="C19" s="585"/>
      <c r="D19" s="1017"/>
      <c r="E19" s="1069"/>
      <c r="F19" s="1017"/>
      <c r="G19" s="1017"/>
      <c r="H19" s="745"/>
      <c r="I19" s="745"/>
      <c r="J19" s="745"/>
      <c r="K19" s="745"/>
    </row>
    <row r="20" spans="1:11" s="448" customFormat="1" ht="168">
      <c r="A20" s="758" t="str">
        <f>$B$8</f>
        <v>I.</v>
      </c>
      <c r="B20" s="759">
        <f>COUNT($A$10:B18)+1</f>
        <v>6</v>
      </c>
      <c r="C20" s="585" t="s">
        <v>3605</v>
      </c>
      <c r="D20" s="746" t="s">
        <v>188</v>
      </c>
      <c r="E20" s="747">
        <v>276</v>
      </c>
      <c r="F20" s="748"/>
      <c r="G20" s="748">
        <f>E20*F20</f>
        <v>0</v>
      </c>
      <c r="H20" s="745"/>
      <c r="I20" s="745"/>
      <c r="J20" s="745"/>
      <c r="K20" s="745"/>
    </row>
    <row r="21" spans="1:11" s="871" customFormat="1">
      <c r="A21" s="1030"/>
      <c r="B21" s="773"/>
      <c r="C21" s="585"/>
      <c r="D21" s="1017"/>
      <c r="E21" s="1069"/>
      <c r="F21" s="1017"/>
      <c r="G21" s="1017"/>
      <c r="H21" s="745"/>
      <c r="I21" s="745"/>
      <c r="J21" s="745"/>
      <c r="K21" s="745"/>
    </row>
    <row r="22" spans="1:11" s="448" customFormat="1" ht="156">
      <c r="A22" s="758" t="str">
        <f>$B$8</f>
        <v>I.</v>
      </c>
      <c r="B22" s="1038">
        <f>COUNT($A$10:B20)+1</f>
        <v>7</v>
      </c>
      <c r="C22" s="585" t="s">
        <v>3606</v>
      </c>
      <c r="D22" s="746" t="s">
        <v>188</v>
      </c>
      <c r="E22" s="747">
        <v>14</v>
      </c>
      <c r="F22" s="748"/>
      <c r="G22" s="748">
        <f>E22*F22</f>
        <v>0</v>
      </c>
      <c r="H22" s="745"/>
      <c r="I22" s="745"/>
      <c r="J22" s="745"/>
      <c r="K22" s="745"/>
    </row>
    <row r="23" spans="1:11" s="871" customFormat="1">
      <c r="A23" s="1030"/>
      <c r="B23" s="773"/>
      <c r="C23" s="585"/>
      <c r="D23" s="1017"/>
      <c r="E23" s="1069"/>
      <c r="F23" s="1017"/>
      <c r="G23" s="1017"/>
      <c r="H23" s="745"/>
      <c r="I23" s="745"/>
      <c r="J23" s="745"/>
      <c r="K23" s="745"/>
    </row>
    <row r="24" spans="1:11" s="448" customFormat="1" ht="156">
      <c r="A24" s="758" t="str">
        <f>$B$8</f>
        <v>I.</v>
      </c>
      <c r="B24" s="759">
        <f>COUNT($A$10:B22)+1</f>
        <v>8</v>
      </c>
      <c r="C24" s="585" t="s">
        <v>3607</v>
      </c>
      <c r="D24" s="746" t="s">
        <v>188</v>
      </c>
      <c r="E24" s="747">
        <v>7</v>
      </c>
      <c r="F24" s="748"/>
      <c r="G24" s="748">
        <f>E24*F24</f>
        <v>0</v>
      </c>
      <c r="H24" s="745"/>
      <c r="I24" s="745"/>
      <c r="J24" s="745"/>
      <c r="K24" s="745"/>
    </row>
    <row r="25" spans="1:11" s="871" customFormat="1">
      <c r="A25" s="1030"/>
      <c r="B25" s="773"/>
      <c r="C25" s="585"/>
      <c r="D25" s="1017"/>
      <c r="E25" s="1069"/>
      <c r="F25" s="1017"/>
      <c r="G25" s="1017"/>
      <c r="H25" s="745"/>
      <c r="I25" s="745"/>
      <c r="J25" s="745"/>
      <c r="K25" s="745"/>
    </row>
    <row r="26" spans="1:11" s="448" customFormat="1" ht="204">
      <c r="A26" s="758" t="str">
        <f>$B$8</f>
        <v>I.</v>
      </c>
      <c r="B26" s="759">
        <f>COUNT($A$10:B24)+1</f>
        <v>9</v>
      </c>
      <c r="C26" s="585" t="s">
        <v>3608</v>
      </c>
      <c r="D26" s="746" t="s">
        <v>188</v>
      </c>
      <c r="E26" s="747">
        <v>4</v>
      </c>
      <c r="F26" s="748"/>
      <c r="G26" s="748">
        <f>E26*F26</f>
        <v>0</v>
      </c>
      <c r="H26" s="745"/>
      <c r="I26" s="745"/>
      <c r="J26" s="745"/>
      <c r="K26" s="745"/>
    </row>
    <row r="27" spans="1:11" s="871" customFormat="1">
      <c r="A27" s="1030"/>
      <c r="B27" s="773"/>
      <c r="C27" s="585"/>
      <c r="D27" s="1017"/>
      <c r="E27" s="1069"/>
      <c r="F27" s="1017"/>
      <c r="G27" s="1017"/>
      <c r="H27" s="745"/>
      <c r="I27" s="745"/>
      <c r="J27" s="745"/>
      <c r="K27" s="745"/>
    </row>
    <row r="28" spans="1:11" s="448" customFormat="1" ht="96">
      <c r="A28" s="758" t="str">
        <f>$B$8</f>
        <v>I.</v>
      </c>
      <c r="B28" s="759">
        <f>COUNT($A$10:B26)+1</f>
        <v>10</v>
      </c>
      <c r="C28" s="585" t="s">
        <v>3609</v>
      </c>
      <c r="D28" s="746" t="s">
        <v>188</v>
      </c>
      <c r="E28" s="747">
        <v>4</v>
      </c>
      <c r="F28" s="748"/>
      <c r="G28" s="748">
        <f>E28*F28</f>
        <v>0</v>
      </c>
      <c r="H28" s="745"/>
      <c r="I28" s="745"/>
      <c r="J28" s="745"/>
      <c r="K28" s="745"/>
    </row>
    <row r="29" spans="1:11" s="871" customFormat="1">
      <c r="A29" s="1030"/>
      <c r="B29" s="773"/>
      <c r="C29" s="585"/>
      <c r="D29" s="1017"/>
      <c r="E29" s="1069"/>
      <c r="F29" s="1017"/>
      <c r="G29" s="1017"/>
      <c r="H29" s="745"/>
      <c r="I29" s="745"/>
      <c r="J29" s="745"/>
      <c r="K29" s="745"/>
    </row>
    <row r="30" spans="1:11" s="448" customFormat="1" ht="156">
      <c r="A30" s="758" t="str">
        <f>$B$8</f>
        <v>I.</v>
      </c>
      <c r="B30" s="759">
        <f>COUNT($A$10:B28)+1</f>
        <v>11</v>
      </c>
      <c r="C30" s="585" t="s">
        <v>3610</v>
      </c>
      <c r="D30" s="746" t="s">
        <v>188</v>
      </c>
      <c r="E30" s="747">
        <v>10</v>
      </c>
      <c r="F30" s="748"/>
      <c r="G30" s="748">
        <f>E30*F30</f>
        <v>0</v>
      </c>
      <c r="H30" s="745"/>
      <c r="I30" s="745"/>
      <c r="J30" s="745"/>
      <c r="K30" s="745"/>
    </row>
    <row r="31" spans="1:11" s="871" customFormat="1">
      <c r="A31" s="1030"/>
      <c r="B31" s="773"/>
      <c r="C31" s="585"/>
      <c r="D31" s="1017"/>
      <c r="E31" s="1069"/>
      <c r="F31" s="1017"/>
      <c r="G31" s="1017"/>
      <c r="H31" s="745"/>
      <c r="I31" s="745"/>
      <c r="J31" s="745"/>
      <c r="K31" s="745"/>
    </row>
    <row r="32" spans="1:11" s="448" customFormat="1" ht="132">
      <c r="A32" s="758" t="str">
        <f>$B$8</f>
        <v>I.</v>
      </c>
      <c r="B32" s="759">
        <f>COUNT($A$10:B30)+1</f>
        <v>12</v>
      </c>
      <c r="C32" s="585" t="s">
        <v>3611</v>
      </c>
      <c r="D32" s="746" t="s">
        <v>188</v>
      </c>
      <c r="E32" s="747">
        <v>3</v>
      </c>
      <c r="F32" s="748"/>
      <c r="G32" s="748">
        <f>E32*F32</f>
        <v>0</v>
      </c>
      <c r="H32" s="745"/>
      <c r="I32" s="745"/>
      <c r="J32" s="745"/>
      <c r="K32" s="745"/>
    </row>
    <row r="33" spans="1:11" s="871" customFormat="1">
      <c r="A33" s="1030"/>
      <c r="B33" s="773"/>
      <c r="C33" s="585"/>
      <c r="D33" s="1017"/>
      <c r="E33" s="1069"/>
      <c r="F33" s="1017"/>
      <c r="G33" s="1017"/>
      <c r="H33" s="745"/>
      <c r="I33" s="745"/>
      <c r="J33" s="745"/>
      <c r="K33" s="745"/>
    </row>
    <row r="34" spans="1:11" s="448" customFormat="1" ht="204">
      <c r="A34" s="758" t="str">
        <f>$B$8</f>
        <v>I.</v>
      </c>
      <c r="B34" s="759">
        <f>COUNT($A$10:B32)+1</f>
        <v>13</v>
      </c>
      <c r="C34" s="585" t="s">
        <v>3612</v>
      </c>
      <c r="D34" s="746" t="s">
        <v>188</v>
      </c>
      <c r="E34" s="747">
        <v>18</v>
      </c>
      <c r="F34" s="748"/>
      <c r="G34" s="748">
        <f>E34*F34</f>
        <v>0</v>
      </c>
      <c r="H34" s="745"/>
      <c r="I34" s="745"/>
      <c r="J34" s="745"/>
      <c r="K34" s="745"/>
    </row>
    <row r="35" spans="1:11" s="871" customFormat="1">
      <c r="A35" s="1030"/>
      <c r="B35" s="773"/>
      <c r="C35" s="585"/>
      <c r="D35" s="1017"/>
      <c r="E35" s="1069"/>
      <c r="F35" s="1017"/>
      <c r="G35" s="1017"/>
      <c r="H35" s="745"/>
      <c r="I35" s="745"/>
      <c r="J35" s="745"/>
      <c r="K35" s="745"/>
    </row>
    <row r="36" spans="1:11" s="448" customFormat="1" ht="132">
      <c r="A36" s="758" t="str">
        <f>$B$8</f>
        <v>I.</v>
      </c>
      <c r="B36" s="759">
        <f>COUNT($A$10:B34)+1</f>
        <v>14</v>
      </c>
      <c r="C36" s="585" t="s">
        <v>3613</v>
      </c>
      <c r="D36" s="746" t="s">
        <v>188</v>
      </c>
      <c r="E36" s="747">
        <v>5</v>
      </c>
      <c r="F36" s="748"/>
      <c r="G36" s="748">
        <f>E36*F36</f>
        <v>0</v>
      </c>
      <c r="H36" s="745"/>
      <c r="I36" s="745"/>
      <c r="J36" s="745"/>
      <c r="K36" s="745"/>
    </row>
    <row r="37" spans="1:11" s="871" customFormat="1">
      <c r="A37" s="1030"/>
      <c r="B37" s="773"/>
      <c r="C37" s="585"/>
      <c r="D37" s="1017"/>
      <c r="E37" s="1069"/>
      <c r="F37" s="1017"/>
      <c r="G37" s="1017"/>
      <c r="H37" s="745"/>
      <c r="I37" s="745"/>
      <c r="J37" s="745"/>
      <c r="K37" s="745"/>
    </row>
    <row r="38" spans="1:11" s="448" customFormat="1" ht="216">
      <c r="A38" s="758" t="str">
        <f>$B$8</f>
        <v>I.</v>
      </c>
      <c r="B38" s="759">
        <f>COUNT($A$10:B36)+1</f>
        <v>15</v>
      </c>
      <c r="C38" s="585" t="s">
        <v>3614</v>
      </c>
      <c r="D38" s="746" t="s">
        <v>125</v>
      </c>
      <c r="E38" s="747">
        <v>1</v>
      </c>
      <c r="F38" s="748"/>
      <c r="G38" s="748">
        <f>E38*F38</f>
        <v>0</v>
      </c>
      <c r="H38" s="745"/>
      <c r="I38" s="745"/>
      <c r="J38" s="745"/>
      <c r="K38" s="745"/>
    </row>
    <row r="39" spans="1:11">
      <c r="A39" s="1030"/>
      <c r="B39" s="773"/>
      <c r="C39" s="870"/>
      <c r="E39" s="1054"/>
    </row>
    <row r="40" spans="1:11" s="448" customFormat="1" ht="192">
      <c r="A40" s="758" t="str">
        <f>$B$8</f>
        <v>I.</v>
      </c>
      <c r="B40" s="759">
        <f>COUNT($A$10:B38)+1</f>
        <v>16</v>
      </c>
      <c r="C40" s="585" t="s">
        <v>1286</v>
      </c>
      <c r="D40" s="746" t="s">
        <v>188</v>
      </c>
      <c r="E40" s="747">
        <v>11</v>
      </c>
      <c r="F40" s="748"/>
      <c r="G40" s="748">
        <f>E40*F40</f>
        <v>0</v>
      </c>
      <c r="H40" s="745"/>
      <c r="I40" s="745"/>
      <c r="J40" s="745"/>
      <c r="K40" s="745"/>
    </row>
    <row r="41" spans="1:11">
      <c r="A41" s="1030"/>
      <c r="B41" s="773"/>
      <c r="C41" s="870"/>
      <c r="E41" s="1054"/>
    </row>
    <row r="42" spans="1:11" s="448" customFormat="1" ht="132">
      <c r="A42" s="758" t="str">
        <f>$B$8</f>
        <v>I.</v>
      </c>
      <c r="B42" s="759">
        <f>COUNT($A$10:B40)+1</f>
        <v>17</v>
      </c>
      <c r="C42" s="585" t="s">
        <v>1287</v>
      </c>
      <c r="D42" s="746" t="s">
        <v>188</v>
      </c>
      <c r="E42" s="747">
        <v>5</v>
      </c>
      <c r="F42" s="748"/>
      <c r="G42" s="748">
        <f>E42*F42</f>
        <v>0</v>
      </c>
      <c r="H42" s="745"/>
      <c r="I42" s="745"/>
      <c r="J42" s="745"/>
      <c r="K42" s="745"/>
    </row>
    <row r="43" spans="1:11">
      <c r="A43" s="1030"/>
      <c r="B43" s="773"/>
      <c r="C43" s="870"/>
      <c r="E43" s="1054"/>
    </row>
    <row r="44" spans="1:11" s="448" customFormat="1" ht="312">
      <c r="A44" s="758" t="str">
        <f>$B$8</f>
        <v>I.</v>
      </c>
      <c r="B44" s="759">
        <f>COUNT($A$10:B42)+1</f>
        <v>18</v>
      </c>
      <c r="C44" s="585" t="s">
        <v>1288</v>
      </c>
      <c r="D44" s="746" t="s">
        <v>188</v>
      </c>
      <c r="E44" s="747">
        <v>1</v>
      </c>
      <c r="F44" s="748"/>
      <c r="G44" s="748">
        <f>E44*F44</f>
        <v>0</v>
      </c>
      <c r="H44" s="745"/>
      <c r="I44" s="745"/>
      <c r="J44" s="745"/>
      <c r="K44" s="745"/>
    </row>
    <row r="45" spans="1:11">
      <c r="A45" s="1030"/>
      <c r="B45" s="773"/>
      <c r="C45" s="870"/>
      <c r="E45" s="1054"/>
    </row>
    <row r="46" spans="1:11" s="448" customFormat="1" ht="204">
      <c r="A46" s="758" t="str">
        <f>$B$8</f>
        <v>I.</v>
      </c>
      <c r="B46" s="759">
        <f>COUNT($A$10:B44)+1</f>
        <v>19</v>
      </c>
      <c r="C46" s="585" t="s">
        <v>3615</v>
      </c>
      <c r="D46" s="746" t="s">
        <v>188</v>
      </c>
      <c r="E46" s="747">
        <v>1</v>
      </c>
      <c r="F46" s="748"/>
      <c r="G46" s="748">
        <f>E46*F46</f>
        <v>0</v>
      </c>
      <c r="H46" s="745"/>
      <c r="I46" s="745"/>
      <c r="J46" s="745"/>
      <c r="K46" s="745"/>
    </row>
    <row r="47" spans="1:11">
      <c r="A47" s="1030"/>
      <c r="B47" s="773"/>
      <c r="C47" s="870"/>
      <c r="E47" s="1054"/>
    </row>
    <row r="48" spans="1:11" s="448" customFormat="1" ht="156">
      <c r="A48" s="758" t="str">
        <f>$B$8</f>
        <v>I.</v>
      </c>
      <c r="B48" s="759">
        <f>COUNT($A$10:B46)+1</f>
        <v>20</v>
      </c>
      <c r="C48" s="585" t="s">
        <v>3616</v>
      </c>
      <c r="D48" s="746" t="s">
        <v>188</v>
      </c>
      <c r="E48" s="747">
        <v>1</v>
      </c>
      <c r="F48" s="748"/>
      <c r="G48" s="748">
        <f>E48*F48</f>
        <v>0</v>
      </c>
      <c r="H48" s="745"/>
      <c r="I48" s="745"/>
      <c r="J48" s="745"/>
      <c r="K48" s="745"/>
    </row>
    <row r="49" spans="1:11">
      <c r="A49" s="1030"/>
      <c r="B49" s="773"/>
      <c r="C49" s="870"/>
      <c r="E49" s="1054"/>
    </row>
    <row r="50" spans="1:11" s="448" customFormat="1" ht="36">
      <c r="A50" s="758" t="str">
        <f>$B$8</f>
        <v>I.</v>
      </c>
      <c r="B50" s="759">
        <f>COUNT($A$10:B48)+1</f>
        <v>21</v>
      </c>
      <c r="C50" s="585" t="s">
        <v>1289</v>
      </c>
      <c r="D50" s="746" t="s">
        <v>188</v>
      </c>
      <c r="E50" s="747">
        <v>14</v>
      </c>
      <c r="F50" s="748"/>
      <c r="G50" s="748">
        <f>E50*F50</f>
        <v>0</v>
      </c>
      <c r="H50" s="745"/>
      <c r="I50" s="745"/>
      <c r="J50" s="745"/>
      <c r="K50" s="745"/>
    </row>
    <row r="51" spans="1:11">
      <c r="A51" s="1030"/>
      <c r="B51" s="773"/>
      <c r="C51" s="870"/>
      <c r="E51" s="1054"/>
    </row>
    <row r="52" spans="1:11" s="448" customFormat="1" ht="24">
      <c r="A52" s="758" t="str">
        <f>$B$8</f>
        <v>I.</v>
      </c>
      <c r="B52" s="759">
        <f>COUNT($A$10:B50)+1</f>
        <v>22</v>
      </c>
      <c r="C52" s="585" t="s">
        <v>1290</v>
      </c>
      <c r="D52" s="716"/>
      <c r="E52" s="716"/>
      <c r="F52" s="716"/>
      <c r="G52" s="716"/>
      <c r="H52" s="745"/>
      <c r="I52" s="745"/>
      <c r="J52" s="745"/>
      <c r="K52" s="745"/>
    </row>
    <row r="53" spans="1:11" s="448" customFormat="1">
      <c r="A53" s="758"/>
      <c r="B53" s="759"/>
      <c r="C53" s="585" t="s">
        <v>1291</v>
      </c>
      <c r="D53" s="746" t="s">
        <v>188</v>
      </c>
      <c r="E53" s="747">
        <v>2200</v>
      </c>
      <c r="F53" s="748"/>
      <c r="G53" s="748">
        <f>E53*F53</f>
        <v>0</v>
      </c>
      <c r="H53" s="745"/>
      <c r="I53" s="745"/>
      <c r="J53" s="745"/>
      <c r="K53" s="745"/>
    </row>
    <row r="54" spans="1:11">
      <c r="A54" s="1030"/>
      <c r="B54" s="773"/>
      <c r="C54" s="585" t="s">
        <v>1292</v>
      </c>
      <c r="D54" s="746" t="s">
        <v>188</v>
      </c>
      <c r="E54" s="747">
        <v>150</v>
      </c>
      <c r="F54" s="748"/>
      <c r="G54" s="748">
        <f>E54*F54</f>
        <v>0</v>
      </c>
    </row>
    <row r="55" spans="1:11">
      <c r="A55" s="1030"/>
      <c r="B55" s="773"/>
      <c r="C55" s="585" t="s">
        <v>1293</v>
      </c>
      <c r="D55" s="746" t="s">
        <v>188</v>
      </c>
      <c r="E55" s="747">
        <v>1370</v>
      </c>
      <c r="F55" s="748"/>
      <c r="G55" s="748">
        <f>E55*F55</f>
        <v>0</v>
      </c>
    </row>
    <row r="56" spans="1:11">
      <c r="A56" s="1030"/>
      <c r="B56" s="773"/>
      <c r="C56" s="585" t="s">
        <v>1294</v>
      </c>
      <c r="D56" s="746" t="s">
        <v>188</v>
      </c>
      <c r="E56" s="747">
        <v>3920</v>
      </c>
      <c r="F56" s="748"/>
      <c r="G56" s="748">
        <f>E56*F56</f>
        <v>0</v>
      </c>
    </row>
    <row r="57" spans="1:11">
      <c r="A57" s="1030"/>
      <c r="B57" s="773"/>
      <c r="C57" s="870"/>
      <c r="E57" s="1054"/>
    </row>
    <row r="58" spans="1:11" s="448" customFormat="1">
      <c r="A58" s="758" t="str">
        <f>$B$8</f>
        <v>I.</v>
      </c>
      <c r="B58" s="759">
        <f>COUNT($A$10:B57)+1</f>
        <v>23</v>
      </c>
      <c r="C58" s="585" t="s">
        <v>1295</v>
      </c>
      <c r="D58" s="746" t="s">
        <v>125</v>
      </c>
      <c r="E58" s="747">
        <v>1</v>
      </c>
      <c r="F58" s="748"/>
      <c r="G58" s="748">
        <f>E58*F58</f>
        <v>0</v>
      </c>
      <c r="H58" s="745"/>
      <c r="I58" s="745"/>
      <c r="J58" s="745"/>
      <c r="K58" s="745"/>
    </row>
    <row r="59" spans="1:11">
      <c r="A59" s="1030"/>
      <c r="B59" s="773"/>
      <c r="C59" s="870"/>
      <c r="E59" s="1054"/>
    </row>
    <row r="60" spans="1:11" s="448" customFormat="1">
      <c r="A60" s="758" t="str">
        <f>$B$8</f>
        <v>I.</v>
      </c>
      <c r="B60" s="759">
        <f>COUNT($A$10:B58)+1</f>
        <v>24</v>
      </c>
      <c r="C60" s="585" t="s">
        <v>1296</v>
      </c>
      <c r="D60" s="746" t="s">
        <v>125</v>
      </c>
      <c r="E60" s="747">
        <v>1</v>
      </c>
      <c r="F60" s="748"/>
      <c r="G60" s="748">
        <f>E60*F60</f>
        <v>0</v>
      </c>
      <c r="H60" s="745"/>
      <c r="I60" s="745"/>
      <c r="J60" s="745"/>
      <c r="K60" s="745"/>
    </row>
    <row r="61" spans="1:11">
      <c r="A61" s="1030"/>
      <c r="B61" s="773"/>
      <c r="C61" s="870"/>
      <c r="E61" s="1054"/>
    </row>
    <row r="62" spans="1:11" s="448" customFormat="1">
      <c r="A62" s="758" t="str">
        <f>$B$8</f>
        <v>I.</v>
      </c>
      <c r="B62" s="759">
        <f>COUNT($A$10:B60)+1</f>
        <v>25</v>
      </c>
      <c r="C62" s="585" t="s">
        <v>1297</v>
      </c>
      <c r="D62" s="746" t="s">
        <v>125</v>
      </c>
      <c r="E62" s="747">
        <v>1</v>
      </c>
      <c r="F62" s="748"/>
      <c r="G62" s="748">
        <f>E62*F62</f>
        <v>0</v>
      </c>
      <c r="H62" s="745"/>
      <c r="I62" s="745"/>
      <c r="J62" s="745"/>
      <c r="K62" s="745"/>
    </row>
    <row r="63" spans="1:11">
      <c r="A63" s="1030"/>
      <c r="B63" s="773"/>
      <c r="C63" s="870"/>
      <c r="E63" s="1054"/>
    </row>
    <row r="64" spans="1:11" s="448" customFormat="1">
      <c r="A64" s="758" t="str">
        <f>$B$8</f>
        <v>I.</v>
      </c>
      <c r="B64" s="759">
        <f>COUNT($A$10:B62)+1</f>
        <v>26</v>
      </c>
      <c r="C64" s="585" t="s">
        <v>1298</v>
      </c>
      <c r="D64" s="746" t="s">
        <v>125</v>
      </c>
      <c r="E64" s="747">
        <v>1</v>
      </c>
      <c r="F64" s="748"/>
      <c r="G64" s="748">
        <f>E64*F64</f>
        <v>0</v>
      </c>
      <c r="H64" s="745"/>
      <c r="I64" s="745"/>
      <c r="J64" s="745"/>
      <c r="K64" s="745"/>
    </row>
    <row r="65" spans="1:11">
      <c r="A65" s="1030"/>
      <c r="B65" s="773"/>
      <c r="C65" s="870"/>
      <c r="E65" s="1054"/>
    </row>
    <row r="66" spans="1:11">
      <c r="A66" s="1030"/>
      <c r="B66" s="773"/>
      <c r="C66" s="870"/>
      <c r="E66" s="1054"/>
    </row>
    <row r="67" spans="1:11" s="845" customFormat="1" ht="13.5" thickBot="1">
      <c r="A67" s="770"/>
      <c r="B67" s="771"/>
      <c r="C67" s="226" t="str">
        <f>CONCATENATE(B8," ",C8," - SKUPAJ:")</f>
        <v>I. ELEKTRO DEL - SOS KLIC - SKUPAJ:</v>
      </c>
      <c r="D67" s="225"/>
      <c r="E67" s="225"/>
      <c r="F67" s="225"/>
      <c r="G67" s="859">
        <f>SUM(G10:G64)</f>
        <v>0</v>
      </c>
    </row>
    <row r="68" spans="1:11" s="845" customFormat="1" ht="13.5" thickBot="1">
      <c r="A68" s="770"/>
      <c r="B68" s="771"/>
      <c r="C68" s="226"/>
      <c r="D68" s="225"/>
      <c r="E68" s="225"/>
      <c r="F68" s="225"/>
      <c r="G68" s="859"/>
    </row>
    <row r="69" spans="1:11" s="737" customFormat="1" ht="12">
      <c r="C69" s="860"/>
      <c r="D69" s="861"/>
      <c r="E69" s="861"/>
      <c r="F69" s="861"/>
      <c r="G69" s="861"/>
    </row>
    <row r="70" spans="1:11" s="991" customFormat="1">
      <c r="A70" s="846"/>
      <c r="B70" s="846"/>
      <c r="C70" s="847"/>
      <c r="D70" s="848"/>
      <c r="E70" s="849"/>
      <c r="F70" s="849"/>
      <c r="G70" s="849"/>
      <c r="K70" s="868"/>
    </row>
    <row r="71" spans="1:11" s="845" customFormat="1" ht="15">
      <c r="A71" s="1057"/>
      <c r="B71" s="1057"/>
      <c r="C71" s="1058" t="str">
        <f>CONCATENATE(A2,"",C2," - SKUPAJ:")</f>
        <v>E7.SESTRSKI KLICNI SISTEM - SKUPAJ:</v>
      </c>
      <c r="D71" s="1059"/>
      <c r="E71" s="1059"/>
      <c r="F71" s="1059"/>
      <c r="G71" s="1043">
        <f>G67</f>
        <v>0</v>
      </c>
    </row>
    <row r="72" spans="1:11" s="991" customFormat="1">
      <c r="D72" s="1070"/>
      <c r="E72" s="1070"/>
      <c r="F72" s="1070"/>
      <c r="G72" s="867"/>
    </row>
    <row r="73" spans="1:11" s="737" customFormat="1" ht="12">
      <c r="C73" s="759"/>
      <c r="D73" s="861"/>
      <c r="E73" s="861"/>
      <c r="F73" s="861"/>
      <c r="G73" s="861"/>
    </row>
    <row r="74" spans="1:11" s="737" customFormat="1" ht="12">
      <c r="C74" s="759"/>
      <c r="D74" s="861"/>
      <c r="E74" s="861"/>
      <c r="F74" s="861"/>
      <c r="G74" s="861"/>
    </row>
    <row r="75" spans="1:11" s="737" customFormat="1" ht="12">
      <c r="C75" s="759"/>
      <c r="D75" s="861"/>
      <c r="E75" s="861"/>
      <c r="F75" s="861"/>
      <c r="G75" s="861"/>
    </row>
    <row r="76" spans="1:11" s="737" customFormat="1" ht="12">
      <c r="C76" s="759"/>
      <c r="D76" s="861"/>
      <c r="E76" s="861"/>
      <c r="F76" s="861"/>
      <c r="G76" s="861"/>
    </row>
    <row r="77" spans="1:11" s="737" customFormat="1" ht="12">
      <c r="C77" s="759"/>
      <c r="D77" s="861"/>
      <c r="E77" s="861"/>
      <c r="F77" s="861"/>
      <c r="G77" s="861"/>
    </row>
    <row r="78" spans="1:11" s="737" customFormat="1" ht="12">
      <c r="C78" s="759"/>
      <c r="D78" s="861"/>
      <c r="E78" s="861"/>
      <c r="F78" s="861"/>
      <c r="G78" s="861"/>
    </row>
    <row r="79" spans="1:11" s="737" customFormat="1" ht="12">
      <c r="C79" s="759"/>
      <c r="D79" s="861"/>
      <c r="E79" s="861"/>
      <c r="F79" s="861"/>
      <c r="G79" s="861"/>
    </row>
    <row r="80" spans="1:11" s="737" customFormat="1" ht="12">
      <c r="C80" s="759"/>
      <c r="D80" s="861"/>
      <c r="E80" s="861"/>
      <c r="F80" s="861"/>
      <c r="G80" s="861"/>
    </row>
    <row r="81" spans="3:7" s="737" customFormat="1" ht="12">
      <c r="C81" s="759"/>
      <c r="D81" s="861"/>
      <c r="E81" s="861"/>
      <c r="F81" s="861"/>
      <c r="G81" s="861"/>
    </row>
    <row r="82" spans="3:7" s="737" customFormat="1" ht="12">
      <c r="C82" s="759"/>
      <c r="D82" s="861"/>
      <c r="E82" s="861"/>
      <c r="F82" s="861"/>
      <c r="G82" s="861"/>
    </row>
    <row r="83" spans="3:7" s="737" customFormat="1" ht="12">
      <c r="C83" s="759"/>
      <c r="D83" s="861"/>
      <c r="E83" s="861"/>
      <c r="F83" s="861"/>
      <c r="G83" s="861"/>
    </row>
    <row r="84" spans="3:7" s="737" customFormat="1" ht="12">
      <c r="C84" s="759"/>
      <c r="D84" s="861"/>
      <c r="E84" s="861"/>
      <c r="F84" s="861"/>
      <c r="G84" s="861"/>
    </row>
    <row r="85" spans="3:7" s="737" customFormat="1" ht="12">
      <c r="C85" s="759"/>
      <c r="D85" s="861"/>
      <c r="E85" s="861"/>
      <c r="F85" s="861"/>
      <c r="G85" s="861"/>
    </row>
    <row r="86" spans="3:7" s="737" customFormat="1" ht="12">
      <c r="C86" s="759"/>
      <c r="D86" s="861"/>
      <c r="E86" s="861"/>
      <c r="F86" s="861"/>
      <c r="G86" s="861"/>
    </row>
    <row r="87" spans="3:7" s="737" customFormat="1" ht="12">
      <c r="C87" s="759"/>
      <c r="D87" s="861"/>
      <c r="E87" s="861"/>
      <c r="F87" s="861"/>
      <c r="G87" s="861"/>
    </row>
    <row r="88" spans="3:7" s="737" customFormat="1" ht="12">
      <c r="C88" s="759"/>
      <c r="D88" s="861"/>
      <c r="E88" s="861"/>
      <c r="F88" s="861"/>
      <c r="G88" s="861"/>
    </row>
    <row r="89" spans="3:7" s="737" customFormat="1" ht="12">
      <c r="C89" s="759"/>
      <c r="D89" s="861"/>
      <c r="E89" s="861"/>
      <c r="F89" s="861"/>
      <c r="G89" s="861"/>
    </row>
    <row r="90" spans="3:7" s="737" customFormat="1" ht="12">
      <c r="C90" s="759"/>
      <c r="D90" s="861"/>
      <c r="E90" s="861"/>
      <c r="F90" s="861"/>
      <c r="G90" s="861"/>
    </row>
    <row r="91" spans="3:7" s="737" customFormat="1" ht="12">
      <c r="C91" s="759"/>
      <c r="D91" s="861"/>
      <c r="E91" s="861"/>
      <c r="F91" s="861"/>
      <c r="G91" s="861"/>
    </row>
    <row r="92" spans="3:7" s="737" customFormat="1" ht="12">
      <c r="C92" s="759"/>
      <c r="D92" s="861"/>
      <c r="E92" s="861"/>
      <c r="F92" s="861"/>
      <c r="G92" s="861"/>
    </row>
    <row r="93" spans="3:7" s="737" customFormat="1" ht="12">
      <c r="C93" s="759"/>
      <c r="D93" s="861"/>
      <c r="E93" s="861"/>
      <c r="F93" s="861"/>
      <c r="G93" s="861"/>
    </row>
    <row r="94" spans="3:7" s="737" customFormat="1" ht="12">
      <c r="C94" s="759"/>
      <c r="D94" s="861"/>
      <c r="E94" s="861"/>
      <c r="F94" s="861"/>
      <c r="G94" s="861"/>
    </row>
    <row r="95" spans="3:7" s="737" customFormat="1" ht="12">
      <c r="C95" s="759"/>
      <c r="D95" s="861"/>
      <c r="E95" s="861"/>
      <c r="F95" s="861"/>
      <c r="G95" s="861"/>
    </row>
    <row r="96" spans="3:7" s="737" customFormat="1" ht="12">
      <c r="C96" s="759"/>
      <c r="D96" s="861"/>
      <c r="E96" s="861"/>
      <c r="F96" s="861"/>
      <c r="G96" s="861"/>
    </row>
    <row r="97" spans="3:7" s="737" customFormat="1" ht="12">
      <c r="C97" s="759"/>
      <c r="D97" s="861"/>
      <c r="E97" s="861"/>
      <c r="F97" s="861"/>
      <c r="G97" s="861"/>
    </row>
    <row r="98" spans="3:7" s="737" customFormat="1" ht="12">
      <c r="C98" s="759"/>
      <c r="D98" s="861"/>
      <c r="E98" s="861"/>
      <c r="F98" s="861"/>
      <c r="G98" s="861"/>
    </row>
    <row r="99" spans="3:7" s="737" customFormat="1" ht="12">
      <c r="C99" s="759"/>
      <c r="D99" s="861"/>
      <c r="E99" s="861"/>
      <c r="F99" s="861"/>
      <c r="G99" s="861"/>
    </row>
    <row r="100" spans="3:7" s="737" customFormat="1" ht="12">
      <c r="C100" s="759"/>
      <c r="D100" s="861"/>
      <c r="E100" s="861"/>
      <c r="F100" s="861"/>
      <c r="G100" s="861"/>
    </row>
    <row r="101" spans="3:7" s="737" customFormat="1" ht="12">
      <c r="C101" s="759"/>
      <c r="D101" s="861"/>
      <c r="E101" s="861"/>
      <c r="F101" s="861"/>
      <c r="G101" s="861"/>
    </row>
    <row r="102" spans="3:7" s="737" customFormat="1" ht="12">
      <c r="C102" s="759"/>
      <c r="D102" s="861"/>
      <c r="E102" s="861"/>
      <c r="F102" s="861"/>
      <c r="G102" s="861"/>
    </row>
    <row r="103" spans="3:7" s="737" customFormat="1" ht="12">
      <c r="C103" s="759"/>
      <c r="D103" s="861"/>
      <c r="E103" s="861"/>
      <c r="F103" s="861"/>
      <c r="G103" s="861"/>
    </row>
    <row r="104" spans="3:7" s="737" customFormat="1" ht="12">
      <c r="C104" s="759"/>
      <c r="D104" s="861"/>
      <c r="E104" s="861"/>
      <c r="F104" s="861"/>
      <c r="G104" s="861"/>
    </row>
    <row r="105" spans="3:7" s="737" customFormat="1" ht="12">
      <c r="C105" s="759"/>
      <c r="D105" s="861"/>
      <c r="E105" s="861"/>
      <c r="F105" s="861"/>
      <c r="G105" s="861"/>
    </row>
    <row r="106" spans="3:7" s="737" customFormat="1" ht="12">
      <c r="C106" s="759"/>
      <c r="D106" s="861"/>
      <c r="E106" s="861"/>
      <c r="F106" s="861"/>
      <c r="G106" s="861"/>
    </row>
    <row r="107" spans="3:7" s="737" customFormat="1" ht="12">
      <c r="C107" s="759"/>
      <c r="D107" s="861"/>
      <c r="E107" s="861"/>
      <c r="F107" s="861"/>
      <c r="G107" s="861"/>
    </row>
    <row r="108" spans="3:7" s="737" customFormat="1" ht="12">
      <c r="C108" s="759"/>
      <c r="D108" s="861"/>
      <c r="E108" s="861"/>
      <c r="F108" s="861"/>
      <c r="G108" s="861"/>
    </row>
    <row r="109" spans="3:7" s="737" customFormat="1" ht="12">
      <c r="C109" s="759"/>
      <c r="D109" s="861"/>
      <c r="E109" s="861"/>
      <c r="F109" s="861"/>
      <c r="G109" s="861"/>
    </row>
    <row r="110" spans="3:7" s="737" customFormat="1" ht="12">
      <c r="C110" s="759"/>
      <c r="D110" s="861"/>
      <c r="E110" s="861"/>
      <c r="F110" s="861"/>
      <c r="G110" s="861"/>
    </row>
    <row r="111" spans="3:7" s="737" customFormat="1" ht="12">
      <c r="C111" s="759"/>
      <c r="D111" s="861"/>
      <c r="E111" s="861"/>
      <c r="F111" s="861"/>
      <c r="G111" s="861"/>
    </row>
    <row r="112" spans="3:7" s="737" customFormat="1" ht="12">
      <c r="C112" s="759"/>
      <c r="D112" s="861"/>
      <c r="E112" s="861"/>
      <c r="F112" s="861"/>
      <c r="G112" s="861"/>
    </row>
    <row r="113" spans="3:7" s="737" customFormat="1" ht="12">
      <c r="C113" s="759"/>
      <c r="D113" s="861"/>
      <c r="E113" s="861"/>
      <c r="F113" s="861"/>
      <c r="G113" s="861"/>
    </row>
    <row r="114" spans="3:7" s="737" customFormat="1" ht="12">
      <c r="C114" s="759"/>
      <c r="D114" s="861"/>
      <c r="E114" s="861"/>
      <c r="F114" s="861"/>
      <c r="G114" s="861"/>
    </row>
    <row r="115" spans="3:7" s="737" customFormat="1" ht="12">
      <c r="C115" s="759"/>
      <c r="D115" s="861"/>
      <c r="E115" s="861"/>
      <c r="F115" s="861"/>
      <c r="G115" s="861"/>
    </row>
    <row r="116" spans="3:7" s="737" customFormat="1" ht="12">
      <c r="C116" s="759"/>
      <c r="D116" s="861"/>
      <c r="E116" s="861"/>
      <c r="F116" s="861"/>
      <c r="G116" s="861"/>
    </row>
    <row r="117" spans="3:7" s="737" customFormat="1" ht="12">
      <c r="C117" s="759"/>
      <c r="D117" s="861"/>
      <c r="E117" s="861"/>
      <c r="F117" s="861"/>
      <c r="G117" s="861"/>
    </row>
    <row r="118" spans="3:7" s="737" customFormat="1" ht="12">
      <c r="C118" s="759"/>
      <c r="D118" s="861"/>
      <c r="E118" s="861"/>
      <c r="F118" s="861"/>
      <c r="G118" s="861"/>
    </row>
    <row r="119" spans="3:7" s="737" customFormat="1" ht="12">
      <c r="C119" s="759"/>
      <c r="D119" s="861"/>
      <c r="E119" s="861"/>
      <c r="F119" s="861"/>
      <c r="G119" s="861"/>
    </row>
    <row r="120" spans="3:7" s="737" customFormat="1" ht="12">
      <c r="C120" s="759"/>
      <c r="D120" s="861"/>
      <c r="E120" s="861"/>
      <c r="F120" s="861"/>
      <c r="G120" s="861"/>
    </row>
    <row r="121" spans="3:7" s="737" customFormat="1" ht="12">
      <c r="C121" s="759"/>
      <c r="D121" s="861"/>
      <c r="E121" s="861"/>
      <c r="F121" s="861"/>
      <c r="G121" s="861"/>
    </row>
    <row r="122" spans="3:7" s="737" customFormat="1" ht="12">
      <c r="C122" s="759"/>
      <c r="D122" s="861"/>
      <c r="E122" s="861"/>
      <c r="F122" s="861"/>
      <c r="G122" s="861"/>
    </row>
    <row r="123" spans="3:7" s="737" customFormat="1" ht="12">
      <c r="C123" s="759"/>
      <c r="D123" s="861"/>
      <c r="E123" s="861"/>
      <c r="F123" s="861"/>
      <c r="G123" s="861"/>
    </row>
    <row r="124" spans="3:7" s="737" customFormat="1" ht="12">
      <c r="C124" s="759"/>
      <c r="D124" s="861"/>
      <c r="E124" s="861"/>
      <c r="F124" s="861"/>
      <c r="G124" s="861"/>
    </row>
    <row r="125" spans="3:7" s="737" customFormat="1" ht="12">
      <c r="C125" s="759"/>
      <c r="D125" s="861"/>
      <c r="E125" s="861"/>
      <c r="F125" s="861"/>
      <c r="G125" s="861"/>
    </row>
    <row r="126" spans="3:7" s="737" customFormat="1" ht="12">
      <c r="C126" s="759"/>
      <c r="D126" s="861"/>
      <c r="E126" s="861"/>
      <c r="F126" s="861"/>
      <c r="G126" s="861"/>
    </row>
    <row r="127" spans="3:7" s="737" customFormat="1" ht="12">
      <c r="C127" s="759"/>
      <c r="D127" s="861"/>
      <c r="E127" s="861"/>
      <c r="F127" s="861"/>
      <c r="G127" s="861"/>
    </row>
    <row r="128" spans="3:7" s="737" customFormat="1" ht="12">
      <c r="C128" s="759"/>
      <c r="D128" s="861"/>
      <c r="E128" s="861"/>
      <c r="F128" s="861"/>
      <c r="G128" s="861"/>
    </row>
    <row r="129" spans="3:7" s="737" customFormat="1" ht="12">
      <c r="C129" s="759"/>
      <c r="D129" s="861"/>
      <c r="E129" s="861"/>
      <c r="F129" s="861"/>
      <c r="G129" s="861"/>
    </row>
    <row r="130" spans="3:7" s="737" customFormat="1" ht="12">
      <c r="C130" s="759"/>
      <c r="D130" s="861"/>
      <c r="E130" s="861"/>
      <c r="F130" s="861"/>
      <c r="G130" s="861"/>
    </row>
    <row r="131" spans="3:7" s="737" customFormat="1" ht="12">
      <c r="C131" s="759"/>
      <c r="D131" s="861"/>
      <c r="E131" s="861"/>
      <c r="F131" s="861"/>
      <c r="G131" s="861"/>
    </row>
    <row r="132" spans="3:7" s="737" customFormat="1" ht="12">
      <c r="C132" s="759"/>
      <c r="D132" s="861"/>
      <c r="E132" s="861"/>
      <c r="F132" s="861"/>
      <c r="G132" s="861"/>
    </row>
    <row r="133" spans="3:7" s="737" customFormat="1" ht="12">
      <c r="C133" s="759"/>
      <c r="D133" s="861"/>
      <c r="E133" s="861"/>
      <c r="F133" s="861"/>
      <c r="G133" s="861"/>
    </row>
    <row r="134" spans="3:7" s="737" customFormat="1" ht="12">
      <c r="C134" s="759"/>
      <c r="D134" s="861"/>
      <c r="E134" s="861"/>
      <c r="F134" s="861"/>
      <c r="G134" s="861"/>
    </row>
    <row r="135" spans="3:7" s="737" customFormat="1" ht="12">
      <c r="C135" s="759"/>
      <c r="D135" s="861"/>
      <c r="E135" s="861"/>
      <c r="F135" s="861"/>
      <c r="G135" s="861"/>
    </row>
    <row r="136" spans="3:7" s="737" customFormat="1" ht="12">
      <c r="C136" s="759"/>
      <c r="D136" s="861"/>
      <c r="E136" s="861"/>
      <c r="F136" s="861"/>
      <c r="G136" s="861"/>
    </row>
    <row r="137" spans="3:7" s="737" customFormat="1" ht="12">
      <c r="C137" s="759"/>
      <c r="D137" s="861"/>
      <c r="E137" s="861"/>
      <c r="F137" s="861"/>
      <c r="G137" s="861"/>
    </row>
    <row r="138" spans="3:7" s="737" customFormat="1" ht="12">
      <c r="C138" s="759"/>
      <c r="D138" s="861"/>
      <c r="E138" s="861"/>
      <c r="F138" s="861"/>
      <c r="G138" s="861"/>
    </row>
    <row r="139" spans="3:7" s="737" customFormat="1" ht="12">
      <c r="C139" s="759"/>
      <c r="D139" s="861"/>
      <c r="E139" s="861"/>
      <c r="F139" s="861"/>
      <c r="G139" s="861"/>
    </row>
    <row r="140" spans="3:7" s="737" customFormat="1" ht="12">
      <c r="C140" s="759"/>
      <c r="D140" s="861"/>
      <c r="E140" s="861"/>
      <c r="F140" s="861"/>
      <c r="G140" s="861"/>
    </row>
    <row r="141" spans="3:7" s="737" customFormat="1" ht="12">
      <c r="C141" s="759"/>
      <c r="D141" s="861"/>
      <c r="E141" s="861"/>
      <c r="F141" s="861"/>
      <c r="G141" s="861"/>
    </row>
    <row r="142" spans="3:7" s="737" customFormat="1" ht="12">
      <c r="C142" s="759"/>
      <c r="D142" s="861"/>
      <c r="E142" s="861"/>
      <c r="F142" s="861"/>
      <c r="G142" s="861"/>
    </row>
    <row r="143" spans="3:7" s="737" customFormat="1" ht="12">
      <c r="C143" s="759"/>
      <c r="D143" s="861"/>
      <c r="E143" s="861"/>
      <c r="F143" s="861"/>
      <c r="G143" s="861"/>
    </row>
    <row r="144" spans="3:7" s="737" customFormat="1" ht="12">
      <c r="C144" s="759"/>
      <c r="D144" s="861"/>
      <c r="E144" s="861"/>
      <c r="F144" s="861"/>
      <c r="G144" s="861"/>
    </row>
    <row r="145" spans="3:7" s="737" customFormat="1" ht="12">
      <c r="C145" s="759"/>
      <c r="D145" s="861"/>
      <c r="E145" s="861"/>
      <c r="F145" s="861"/>
      <c r="G145" s="861"/>
    </row>
    <row r="146" spans="3:7" s="737" customFormat="1" ht="12">
      <c r="C146" s="759"/>
      <c r="D146" s="861"/>
      <c r="E146" s="861"/>
      <c r="F146" s="861"/>
      <c r="G146" s="861"/>
    </row>
    <row r="147" spans="3:7" s="737" customFormat="1" ht="12">
      <c r="C147" s="759"/>
      <c r="D147" s="861"/>
      <c r="E147" s="861"/>
      <c r="F147" s="861"/>
      <c r="G147" s="861"/>
    </row>
    <row r="148" spans="3:7" s="737" customFormat="1" ht="12">
      <c r="C148" s="759"/>
      <c r="D148" s="861"/>
      <c r="E148" s="861"/>
      <c r="F148" s="861"/>
      <c r="G148" s="861"/>
    </row>
    <row r="149" spans="3:7" s="737" customFormat="1" ht="12">
      <c r="C149" s="759"/>
      <c r="D149" s="861"/>
      <c r="E149" s="861"/>
      <c r="F149" s="861"/>
      <c r="G149" s="861"/>
    </row>
    <row r="150" spans="3:7" s="737" customFormat="1" ht="12">
      <c r="C150" s="759"/>
      <c r="D150" s="861"/>
      <c r="E150" s="861"/>
      <c r="F150" s="861"/>
      <c r="G150" s="861"/>
    </row>
    <row r="151" spans="3:7" s="737" customFormat="1" ht="12">
      <c r="C151" s="759"/>
      <c r="D151" s="861"/>
      <c r="E151" s="861"/>
      <c r="F151" s="861"/>
      <c r="G151" s="861"/>
    </row>
    <row r="152" spans="3:7" s="737" customFormat="1" ht="12">
      <c r="C152" s="759"/>
      <c r="D152" s="861"/>
      <c r="E152" s="861"/>
      <c r="F152" s="861"/>
      <c r="G152" s="861"/>
    </row>
    <row r="153" spans="3:7" s="737" customFormat="1" ht="12">
      <c r="C153" s="759"/>
      <c r="D153" s="861"/>
      <c r="E153" s="861"/>
      <c r="F153" s="861"/>
      <c r="G153" s="861"/>
    </row>
    <row r="154" spans="3:7" s="737" customFormat="1" ht="12">
      <c r="C154" s="759"/>
      <c r="D154" s="861"/>
      <c r="E154" s="861"/>
      <c r="F154" s="861"/>
      <c r="G154" s="861"/>
    </row>
    <row r="155" spans="3:7" s="737" customFormat="1" ht="12">
      <c r="C155" s="759"/>
      <c r="D155" s="861"/>
      <c r="E155" s="861"/>
      <c r="F155" s="861"/>
      <c r="G155" s="861"/>
    </row>
    <row r="156" spans="3:7" s="737" customFormat="1" ht="12">
      <c r="C156" s="759"/>
      <c r="D156" s="861"/>
      <c r="E156" s="861"/>
      <c r="F156" s="861"/>
      <c r="G156" s="861"/>
    </row>
    <row r="157" spans="3:7" s="737" customFormat="1" ht="12">
      <c r="C157" s="759"/>
      <c r="D157" s="861"/>
      <c r="E157" s="861"/>
      <c r="F157" s="861"/>
      <c r="G157" s="861"/>
    </row>
    <row r="158" spans="3:7" s="737" customFormat="1" ht="12">
      <c r="C158" s="759"/>
      <c r="D158" s="861"/>
      <c r="E158" s="861"/>
      <c r="F158" s="861"/>
      <c r="G158" s="861"/>
    </row>
    <row r="159" spans="3:7" s="737" customFormat="1" ht="12">
      <c r="C159" s="759"/>
      <c r="D159" s="861"/>
      <c r="E159" s="861"/>
      <c r="F159" s="861"/>
      <c r="G159" s="861"/>
    </row>
    <row r="160" spans="3:7" s="737" customFormat="1" ht="12">
      <c r="C160" s="759"/>
      <c r="D160" s="861"/>
      <c r="E160" s="861"/>
      <c r="F160" s="861"/>
      <c r="G160" s="861"/>
    </row>
    <row r="161" spans="3:7" s="737" customFormat="1" ht="12">
      <c r="C161" s="759"/>
      <c r="D161" s="861"/>
      <c r="E161" s="861"/>
      <c r="F161" s="861"/>
      <c r="G161" s="861"/>
    </row>
    <row r="162" spans="3:7" s="737" customFormat="1" ht="12">
      <c r="C162" s="759"/>
      <c r="D162" s="861"/>
      <c r="E162" s="861"/>
      <c r="F162" s="861"/>
      <c r="G162" s="861"/>
    </row>
    <row r="163" spans="3:7" s="737" customFormat="1" ht="12">
      <c r="C163" s="759"/>
      <c r="D163" s="861"/>
      <c r="E163" s="861"/>
      <c r="F163" s="861"/>
      <c r="G163" s="861"/>
    </row>
    <row r="164" spans="3:7" s="737" customFormat="1" ht="12">
      <c r="C164" s="759"/>
      <c r="D164" s="861"/>
      <c r="E164" s="861"/>
      <c r="F164" s="861"/>
      <c r="G164" s="861"/>
    </row>
    <row r="165" spans="3:7" s="737" customFormat="1" ht="12">
      <c r="C165" s="759"/>
      <c r="D165" s="861"/>
      <c r="E165" s="861"/>
      <c r="F165" s="861"/>
      <c r="G165" s="861"/>
    </row>
    <row r="166" spans="3:7" s="737" customFormat="1" ht="12">
      <c r="C166" s="759"/>
      <c r="D166" s="861"/>
      <c r="E166" s="861"/>
      <c r="F166" s="861"/>
      <c r="G166" s="861"/>
    </row>
    <row r="167" spans="3:7" s="737" customFormat="1" ht="12">
      <c r="C167" s="759"/>
      <c r="D167" s="861"/>
      <c r="E167" s="861"/>
      <c r="F167" s="861"/>
      <c r="G167" s="861"/>
    </row>
    <row r="168" spans="3:7" s="737" customFormat="1" ht="12">
      <c r="C168" s="759"/>
      <c r="D168" s="861"/>
      <c r="E168" s="861"/>
      <c r="F168" s="861"/>
      <c r="G168" s="861"/>
    </row>
    <row r="169" spans="3:7" s="737" customFormat="1" ht="12">
      <c r="C169" s="759"/>
      <c r="D169" s="861"/>
      <c r="E169" s="861"/>
      <c r="F169" s="861"/>
      <c r="G169" s="861"/>
    </row>
    <row r="170" spans="3:7" s="737" customFormat="1" ht="12">
      <c r="C170" s="759"/>
      <c r="D170" s="861"/>
      <c r="E170" s="861"/>
      <c r="F170" s="861"/>
      <c r="G170" s="861"/>
    </row>
    <row r="171" spans="3:7" s="737" customFormat="1" ht="12">
      <c r="C171" s="759"/>
      <c r="D171" s="861"/>
      <c r="E171" s="861"/>
      <c r="F171" s="861"/>
      <c r="G171" s="861"/>
    </row>
    <row r="172" spans="3:7" s="737" customFormat="1" ht="12">
      <c r="C172" s="759"/>
      <c r="D172" s="861"/>
      <c r="E172" s="861"/>
      <c r="F172" s="861"/>
      <c r="G172" s="861"/>
    </row>
    <row r="173" spans="3:7" s="737" customFormat="1" ht="12">
      <c r="C173" s="759"/>
      <c r="D173" s="861"/>
      <c r="E173" s="861"/>
      <c r="F173" s="861"/>
      <c r="G173" s="861"/>
    </row>
    <row r="174" spans="3:7" s="737" customFormat="1" ht="12">
      <c r="C174" s="759"/>
      <c r="D174" s="861"/>
      <c r="E174" s="861"/>
      <c r="F174" s="861"/>
      <c r="G174" s="861"/>
    </row>
    <row r="175" spans="3:7" s="737" customFormat="1" ht="12">
      <c r="C175" s="759"/>
      <c r="D175" s="861"/>
      <c r="E175" s="861"/>
      <c r="F175" s="861"/>
      <c r="G175" s="861"/>
    </row>
  </sheetData>
  <pageMargins left="0.98425196850393704" right="0.39370078740157483" top="0.98425196850393704" bottom="0.74803149606299213" header="0" footer="0.39370078740157483"/>
  <pageSetup paperSize="9" scale="99" firstPageNumber="0" orientation="portrait" horizontalDpi="300" verticalDpi="300" r:id="rId1"/>
  <headerFooter alignWithMargins="0">
    <oddFooter>&amp;R&amp;P</oddFooter>
  </headerFooter>
  <rowBreaks count="1" manualBreakCount="1">
    <brk id="45"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B15F0-D10A-448C-9DFF-FB965EB7D48E}">
  <sheetPr codeName="List36">
    <tabColor theme="6" tint="-0.249977111117893"/>
  </sheetPr>
  <dimension ref="A1:K177"/>
  <sheetViews>
    <sheetView view="pageBreakPreview" zoomScaleNormal="100" zoomScaleSheetLayoutView="100" workbookViewId="0">
      <selection activeCell="C10" sqref="C10"/>
    </sheetView>
  </sheetViews>
  <sheetFormatPr defaultColWidth="9.140625" defaultRowHeight="12.75"/>
  <cols>
    <col min="1" max="1" width="2.5703125" style="745" customWidth="1"/>
    <col min="2" max="2" width="5.5703125" style="745" customWidth="1"/>
    <col min="3" max="3" width="43.7109375" style="1024" customWidth="1"/>
    <col min="4" max="4" width="6.28515625" style="1017" customWidth="1"/>
    <col min="5" max="5" width="7.5703125" style="1017" customWidth="1"/>
    <col min="6" max="6" width="9.5703125" style="1017" customWidth="1"/>
    <col min="7" max="7" width="13.28515625" style="1017" customWidth="1"/>
    <col min="8" max="8" width="9.85546875" style="745" customWidth="1"/>
    <col min="9" max="9" width="2.5703125" style="745" bestFit="1" customWidth="1"/>
    <col min="10" max="10" width="9.140625" style="745"/>
    <col min="11" max="11" width="9" style="745" customWidth="1"/>
    <col min="12" max="252" width="9.140625" style="745"/>
    <col min="253" max="253" width="2.5703125" style="745" customWidth="1"/>
    <col min="254" max="254" width="5.5703125" style="745" customWidth="1"/>
    <col min="255" max="255" width="43.7109375" style="745" customWidth="1"/>
    <col min="256" max="256" width="6.28515625" style="745" customWidth="1"/>
    <col min="257" max="257" width="7.5703125" style="745" customWidth="1"/>
    <col min="258" max="258" width="9.5703125" style="745" customWidth="1"/>
    <col min="259" max="259" width="13.28515625" style="745" customWidth="1"/>
    <col min="260" max="260" width="20.42578125" style="745" customWidth="1"/>
    <col min="261" max="263" width="11.7109375" style="745" customWidth="1"/>
    <col min="264" max="264" width="9.85546875" style="745" customWidth="1"/>
    <col min="265" max="265" width="2.5703125" style="745" bestFit="1" customWidth="1"/>
    <col min="266" max="266" width="9.140625" style="745"/>
    <col min="267" max="267" width="9" style="745" customWidth="1"/>
    <col min="268" max="508" width="9.140625" style="745"/>
    <col min="509" max="509" width="2.5703125" style="745" customWidth="1"/>
    <col min="510" max="510" width="5.5703125" style="745" customWidth="1"/>
    <col min="511" max="511" width="43.7109375" style="745" customWidth="1"/>
    <col min="512" max="512" width="6.28515625" style="745" customWidth="1"/>
    <col min="513" max="513" width="7.5703125" style="745" customWidth="1"/>
    <col min="514" max="514" width="9.5703125" style="745" customWidth="1"/>
    <col min="515" max="515" width="13.28515625" style="745" customWidth="1"/>
    <col min="516" max="516" width="20.42578125" style="745" customWidth="1"/>
    <col min="517" max="519" width="11.7109375" style="745" customWidth="1"/>
    <col min="520" max="520" width="9.85546875" style="745" customWidth="1"/>
    <col min="521" max="521" width="2.5703125" style="745" bestFit="1" customWidth="1"/>
    <col min="522" max="522" width="9.140625" style="745"/>
    <col min="523" max="523" width="9" style="745" customWidth="1"/>
    <col min="524" max="764" width="9.140625" style="745"/>
    <col min="765" max="765" width="2.5703125" style="745" customWidth="1"/>
    <col min="766" max="766" width="5.5703125" style="745" customWidth="1"/>
    <col min="767" max="767" width="43.7109375" style="745" customWidth="1"/>
    <col min="768" max="768" width="6.28515625" style="745" customWidth="1"/>
    <col min="769" max="769" width="7.5703125" style="745" customWidth="1"/>
    <col min="770" max="770" width="9.5703125" style="745" customWidth="1"/>
    <col min="771" max="771" width="13.28515625" style="745" customWidth="1"/>
    <col min="772" max="772" width="20.42578125" style="745" customWidth="1"/>
    <col min="773" max="775" width="11.7109375" style="745" customWidth="1"/>
    <col min="776" max="776" width="9.85546875" style="745" customWidth="1"/>
    <col min="777" max="777" width="2.5703125" style="745" bestFit="1" customWidth="1"/>
    <col min="778" max="778" width="9.140625" style="745"/>
    <col min="779" max="779" width="9" style="745" customWidth="1"/>
    <col min="780" max="1020" width="9.140625" style="745"/>
    <col min="1021" max="1021" width="2.5703125" style="745" customWidth="1"/>
    <col min="1022" max="1022" width="5.5703125" style="745" customWidth="1"/>
    <col min="1023" max="1023" width="43.7109375" style="745" customWidth="1"/>
    <col min="1024" max="1024" width="6.28515625" style="745" customWidth="1"/>
    <col min="1025" max="1025" width="7.5703125" style="745" customWidth="1"/>
    <col min="1026" max="1026" width="9.5703125" style="745" customWidth="1"/>
    <col min="1027" max="1027" width="13.28515625" style="745" customWidth="1"/>
    <col min="1028" max="1028" width="20.42578125" style="745" customWidth="1"/>
    <col min="1029" max="1031" width="11.7109375" style="745" customWidth="1"/>
    <col min="1032" max="1032" width="9.85546875" style="745" customWidth="1"/>
    <col min="1033" max="1033" width="2.5703125" style="745" bestFit="1" customWidth="1"/>
    <col min="1034" max="1034" width="9.140625" style="745"/>
    <col min="1035" max="1035" width="9" style="745" customWidth="1"/>
    <col min="1036" max="1276" width="9.140625" style="745"/>
    <col min="1277" max="1277" width="2.5703125" style="745" customWidth="1"/>
    <col min="1278" max="1278" width="5.5703125" style="745" customWidth="1"/>
    <col min="1279" max="1279" width="43.7109375" style="745" customWidth="1"/>
    <col min="1280" max="1280" width="6.28515625" style="745" customWidth="1"/>
    <col min="1281" max="1281" width="7.5703125" style="745" customWidth="1"/>
    <col min="1282" max="1282" width="9.5703125" style="745" customWidth="1"/>
    <col min="1283" max="1283" width="13.28515625" style="745" customWidth="1"/>
    <col min="1284" max="1284" width="20.42578125" style="745" customWidth="1"/>
    <col min="1285" max="1287" width="11.7109375" style="745" customWidth="1"/>
    <col min="1288" max="1288" width="9.85546875" style="745" customWidth="1"/>
    <col min="1289" max="1289" width="2.5703125" style="745" bestFit="1" customWidth="1"/>
    <col min="1290" max="1290" width="9.140625" style="745"/>
    <col min="1291" max="1291" width="9" style="745" customWidth="1"/>
    <col min="1292" max="1532" width="9.140625" style="745"/>
    <col min="1533" max="1533" width="2.5703125" style="745" customWidth="1"/>
    <col min="1534" max="1534" width="5.5703125" style="745" customWidth="1"/>
    <col min="1535" max="1535" width="43.7109375" style="745" customWidth="1"/>
    <col min="1536" max="1536" width="6.28515625" style="745" customWidth="1"/>
    <col min="1537" max="1537" width="7.5703125" style="745" customWidth="1"/>
    <col min="1538" max="1538" width="9.5703125" style="745" customWidth="1"/>
    <col min="1539" max="1539" width="13.28515625" style="745" customWidth="1"/>
    <col min="1540" max="1540" width="20.42578125" style="745" customWidth="1"/>
    <col min="1541" max="1543" width="11.7109375" style="745" customWidth="1"/>
    <col min="1544" max="1544" width="9.85546875" style="745" customWidth="1"/>
    <col min="1545" max="1545" width="2.5703125" style="745" bestFit="1" customWidth="1"/>
    <col min="1546" max="1546" width="9.140625" style="745"/>
    <col min="1547" max="1547" width="9" style="745" customWidth="1"/>
    <col min="1548" max="1788" width="9.140625" style="745"/>
    <col min="1789" max="1789" width="2.5703125" style="745" customWidth="1"/>
    <col min="1790" max="1790" width="5.5703125" style="745" customWidth="1"/>
    <col min="1791" max="1791" width="43.7109375" style="745" customWidth="1"/>
    <col min="1792" max="1792" width="6.28515625" style="745" customWidth="1"/>
    <col min="1793" max="1793" width="7.5703125" style="745" customWidth="1"/>
    <col min="1794" max="1794" width="9.5703125" style="745" customWidth="1"/>
    <col min="1795" max="1795" width="13.28515625" style="745" customWidth="1"/>
    <col min="1796" max="1796" width="20.42578125" style="745" customWidth="1"/>
    <col min="1797" max="1799" width="11.7109375" style="745" customWidth="1"/>
    <col min="1800" max="1800" width="9.85546875" style="745" customWidth="1"/>
    <col min="1801" max="1801" width="2.5703125" style="745" bestFit="1" customWidth="1"/>
    <col min="1802" max="1802" width="9.140625" style="745"/>
    <col min="1803" max="1803" width="9" style="745" customWidth="1"/>
    <col min="1804" max="2044" width="9.140625" style="745"/>
    <col min="2045" max="2045" width="2.5703125" style="745" customWidth="1"/>
    <col min="2046" max="2046" width="5.5703125" style="745" customWidth="1"/>
    <col min="2047" max="2047" width="43.7109375" style="745" customWidth="1"/>
    <col min="2048" max="2048" width="6.28515625" style="745" customWidth="1"/>
    <col min="2049" max="2049" width="7.5703125" style="745" customWidth="1"/>
    <col min="2050" max="2050" width="9.5703125" style="745" customWidth="1"/>
    <col min="2051" max="2051" width="13.28515625" style="745" customWidth="1"/>
    <col min="2052" max="2052" width="20.42578125" style="745" customWidth="1"/>
    <col min="2053" max="2055" width="11.7109375" style="745" customWidth="1"/>
    <col min="2056" max="2056" width="9.85546875" style="745" customWidth="1"/>
    <col min="2057" max="2057" width="2.5703125" style="745" bestFit="1" customWidth="1"/>
    <col min="2058" max="2058" width="9.140625" style="745"/>
    <col min="2059" max="2059" width="9" style="745" customWidth="1"/>
    <col min="2060" max="2300" width="9.140625" style="745"/>
    <col min="2301" max="2301" width="2.5703125" style="745" customWidth="1"/>
    <col min="2302" max="2302" width="5.5703125" style="745" customWidth="1"/>
    <col min="2303" max="2303" width="43.7109375" style="745" customWidth="1"/>
    <col min="2304" max="2304" width="6.28515625" style="745" customWidth="1"/>
    <col min="2305" max="2305" width="7.5703125" style="745" customWidth="1"/>
    <col min="2306" max="2306" width="9.5703125" style="745" customWidth="1"/>
    <col min="2307" max="2307" width="13.28515625" style="745" customWidth="1"/>
    <col min="2308" max="2308" width="20.42578125" style="745" customWidth="1"/>
    <col min="2309" max="2311" width="11.7109375" style="745" customWidth="1"/>
    <col min="2312" max="2312" width="9.85546875" style="745" customWidth="1"/>
    <col min="2313" max="2313" width="2.5703125" style="745" bestFit="1" customWidth="1"/>
    <col min="2314" max="2314" width="9.140625" style="745"/>
    <col min="2315" max="2315" width="9" style="745" customWidth="1"/>
    <col min="2316" max="2556" width="9.140625" style="745"/>
    <col min="2557" max="2557" width="2.5703125" style="745" customWidth="1"/>
    <col min="2558" max="2558" width="5.5703125" style="745" customWidth="1"/>
    <col min="2559" max="2559" width="43.7109375" style="745" customWidth="1"/>
    <col min="2560" max="2560" width="6.28515625" style="745" customWidth="1"/>
    <col min="2561" max="2561" width="7.5703125" style="745" customWidth="1"/>
    <col min="2562" max="2562" width="9.5703125" style="745" customWidth="1"/>
    <col min="2563" max="2563" width="13.28515625" style="745" customWidth="1"/>
    <col min="2564" max="2564" width="20.42578125" style="745" customWidth="1"/>
    <col min="2565" max="2567" width="11.7109375" style="745" customWidth="1"/>
    <col min="2568" max="2568" width="9.85546875" style="745" customWidth="1"/>
    <col min="2569" max="2569" width="2.5703125" style="745" bestFit="1" customWidth="1"/>
    <col min="2570" max="2570" width="9.140625" style="745"/>
    <col min="2571" max="2571" width="9" style="745" customWidth="1"/>
    <col min="2572" max="2812" width="9.140625" style="745"/>
    <col min="2813" max="2813" width="2.5703125" style="745" customWidth="1"/>
    <col min="2814" max="2814" width="5.5703125" style="745" customWidth="1"/>
    <col min="2815" max="2815" width="43.7109375" style="745" customWidth="1"/>
    <col min="2816" max="2816" width="6.28515625" style="745" customWidth="1"/>
    <col min="2817" max="2817" width="7.5703125" style="745" customWidth="1"/>
    <col min="2818" max="2818" width="9.5703125" style="745" customWidth="1"/>
    <col min="2819" max="2819" width="13.28515625" style="745" customWidth="1"/>
    <col min="2820" max="2820" width="20.42578125" style="745" customWidth="1"/>
    <col min="2821" max="2823" width="11.7109375" style="745" customWidth="1"/>
    <col min="2824" max="2824" width="9.85546875" style="745" customWidth="1"/>
    <col min="2825" max="2825" width="2.5703125" style="745" bestFit="1" customWidth="1"/>
    <col min="2826" max="2826" width="9.140625" style="745"/>
    <col min="2827" max="2827" width="9" style="745" customWidth="1"/>
    <col min="2828" max="3068" width="9.140625" style="745"/>
    <col min="3069" max="3069" width="2.5703125" style="745" customWidth="1"/>
    <col min="3070" max="3070" width="5.5703125" style="745" customWidth="1"/>
    <col min="3071" max="3071" width="43.7109375" style="745" customWidth="1"/>
    <col min="3072" max="3072" width="6.28515625" style="745" customWidth="1"/>
    <col min="3073" max="3073" width="7.5703125" style="745" customWidth="1"/>
    <col min="3074" max="3074" width="9.5703125" style="745" customWidth="1"/>
    <col min="3075" max="3075" width="13.28515625" style="745" customWidth="1"/>
    <col min="3076" max="3076" width="20.42578125" style="745" customWidth="1"/>
    <col min="3077" max="3079" width="11.7109375" style="745" customWidth="1"/>
    <col min="3080" max="3080" width="9.85546875" style="745" customWidth="1"/>
    <col min="3081" max="3081" width="2.5703125" style="745" bestFit="1" customWidth="1"/>
    <col min="3082" max="3082" width="9.140625" style="745"/>
    <col min="3083" max="3083" width="9" style="745" customWidth="1"/>
    <col min="3084" max="3324" width="9.140625" style="745"/>
    <col min="3325" max="3325" width="2.5703125" style="745" customWidth="1"/>
    <col min="3326" max="3326" width="5.5703125" style="745" customWidth="1"/>
    <col min="3327" max="3327" width="43.7109375" style="745" customWidth="1"/>
    <col min="3328" max="3328" width="6.28515625" style="745" customWidth="1"/>
    <col min="3329" max="3329" width="7.5703125" style="745" customWidth="1"/>
    <col min="3330" max="3330" width="9.5703125" style="745" customWidth="1"/>
    <col min="3331" max="3331" width="13.28515625" style="745" customWidth="1"/>
    <col min="3332" max="3332" width="20.42578125" style="745" customWidth="1"/>
    <col min="3333" max="3335" width="11.7109375" style="745" customWidth="1"/>
    <col min="3336" max="3336" width="9.85546875" style="745" customWidth="1"/>
    <col min="3337" max="3337" width="2.5703125" style="745" bestFit="1" customWidth="1"/>
    <col min="3338" max="3338" width="9.140625" style="745"/>
    <col min="3339" max="3339" width="9" style="745" customWidth="1"/>
    <col min="3340" max="3580" width="9.140625" style="745"/>
    <col min="3581" max="3581" width="2.5703125" style="745" customWidth="1"/>
    <col min="3582" max="3582" width="5.5703125" style="745" customWidth="1"/>
    <col min="3583" max="3583" width="43.7109375" style="745" customWidth="1"/>
    <col min="3584" max="3584" width="6.28515625" style="745" customWidth="1"/>
    <col min="3585" max="3585" width="7.5703125" style="745" customWidth="1"/>
    <col min="3586" max="3586" width="9.5703125" style="745" customWidth="1"/>
    <col min="3587" max="3587" width="13.28515625" style="745" customWidth="1"/>
    <col min="3588" max="3588" width="20.42578125" style="745" customWidth="1"/>
    <col min="3589" max="3591" width="11.7109375" style="745" customWidth="1"/>
    <col min="3592" max="3592" width="9.85546875" style="745" customWidth="1"/>
    <col min="3593" max="3593" width="2.5703125" style="745" bestFit="1" customWidth="1"/>
    <col min="3594" max="3594" width="9.140625" style="745"/>
    <col min="3595" max="3595" width="9" style="745" customWidth="1"/>
    <col min="3596" max="3836" width="9.140625" style="745"/>
    <col min="3837" max="3837" width="2.5703125" style="745" customWidth="1"/>
    <col min="3838" max="3838" width="5.5703125" style="745" customWidth="1"/>
    <col min="3839" max="3839" width="43.7109375" style="745" customWidth="1"/>
    <col min="3840" max="3840" width="6.28515625" style="745" customWidth="1"/>
    <col min="3841" max="3841" width="7.5703125" style="745" customWidth="1"/>
    <col min="3842" max="3842" width="9.5703125" style="745" customWidth="1"/>
    <col min="3843" max="3843" width="13.28515625" style="745" customWidth="1"/>
    <col min="3844" max="3844" width="20.42578125" style="745" customWidth="1"/>
    <col min="3845" max="3847" width="11.7109375" style="745" customWidth="1"/>
    <col min="3848" max="3848" width="9.85546875" style="745" customWidth="1"/>
    <col min="3849" max="3849" width="2.5703125" style="745" bestFit="1" customWidth="1"/>
    <col min="3850" max="3850" width="9.140625" style="745"/>
    <col min="3851" max="3851" width="9" style="745" customWidth="1"/>
    <col min="3852" max="4092" width="9.140625" style="745"/>
    <col min="4093" max="4093" width="2.5703125" style="745" customWidth="1"/>
    <col min="4094" max="4094" width="5.5703125" style="745" customWidth="1"/>
    <col min="4095" max="4095" width="43.7109375" style="745" customWidth="1"/>
    <col min="4096" max="4096" width="6.28515625" style="745" customWidth="1"/>
    <col min="4097" max="4097" width="7.5703125" style="745" customWidth="1"/>
    <col min="4098" max="4098" width="9.5703125" style="745" customWidth="1"/>
    <col min="4099" max="4099" width="13.28515625" style="745" customWidth="1"/>
    <col min="4100" max="4100" width="20.42578125" style="745" customWidth="1"/>
    <col min="4101" max="4103" width="11.7109375" style="745" customWidth="1"/>
    <col min="4104" max="4104" width="9.85546875" style="745" customWidth="1"/>
    <col min="4105" max="4105" width="2.5703125" style="745" bestFit="1" customWidth="1"/>
    <col min="4106" max="4106" width="9.140625" style="745"/>
    <col min="4107" max="4107" width="9" style="745" customWidth="1"/>
    <col min="4108" max="4348" width="9.140625" style="745"/>
    <col min="4349" max="4349" width="2.5703125" style="745" customWidth="1"/>
    <col min="4350" max="4350" width="5.5703125" style="745" customWidth="1"/>
    <col min="4351" max="4351" width="43.7109375" style="745" customWidth="1"/>
    <col min="4352" max="4352" width="6.28515625" style="745" customWidth="1"/>
    <col min="4353" max="4353" width="7.5703125" style="745" customWidth="1"/>
    <col min="4354" max="4354" width="9.5703125" style="745" customWidth="1"/>
    <col min="4355" max="4355" width="13.28515625" style="745" customWidth="1"/>
    <col min="4356" max="4356" width="20.42578125" style="745" customWidth="1"/>
    <col min="4357" max="4359" width="11.7109375" style="745" customWidth="1"/>
    <col min="4360" max="4360" width="9.85546875" style="745" customWidth="1"/>
    <col min="4361" max="4361" width="2.5703125" style="745" bestFit="1" customWidth="1"/>
    <col min="4362" max="4362" width="9.140625" style="745"/>
    <col min="4363" max="4363" width="9" style="745" customWidth="1"/>
    <col min="4364" max="4604" width="9.140625" style="745"/>
    <col min="4605" max="4605" width="2.5703125" style="745" customWidth="1"/>
    <col min="4606" max="4606" width="5.5703125" style="745" customWidth="1"/>
    <col min="4607" max="4607" width="43.7109375" style="745" customWidth="1"/>
    <col min="4608" max="4608" width="6.28515625" style="745" customWidth="1"/>
    <col min="4609" max="4609" width="7.5703125" style="745" customWidth="1"/>
    <col min="4610" max="4610" width="9.5703125" style="745" customWidth="1"/>
    <col min="4611" max="4611" width="13.28515625" style="745" customWidth="1"/>
    <col min="4612" max="4612" width="20.42578125" style="745" customWidth="1"/>
    <col min="4613" max="4615" width="11.7109375" style="745" customWidth="1"/>
    <col min="4616" max="4616" width="9.85546875" style="745" customWidth="1"/>
    <col min="4617" max="4617" width="2.5703125" style="745" bestFit="1" customWidth="1"/>
    <col min="4618" max="4618" width="9.140625" style="745"/>
    <col min="4619" max="4619" width="9" style="745" customWidth="1"/>
    <col min="4620" max="4860" width="9.140625" style="745"/>
    <col min="4861" max="4861" width="2.5703125" style="745" customWidth="1"/>
    <col min="4862" max="4862" width="5.5703125" style="745" customWidth="1"/>
    <col min="4863" max="4863" width="43.7109375" style="745" customWidth="1"/>
    <col min="4864" max="4864" width="6.28515625" style="745" customWidth="1"/>
    <col min="4865" max="4865" width="7.5703125" style="745" customWidth="1"/>
    <col min="4866" max="4866" width="9.5703125" style="745" customWidth="1"/>
    <col min="4867" max="4867" width="13.28515625" style="745" customWidth="1"/>
    <col min="4868" max="4868" width="20.42578125" style="745" customWidth="1"/>
    <col min="4869" max="4871" width="11.7109375" style="745" customWidth="1"/>
    <col min="4872" max="4872" width="9.85546875" style="745" customWidth="1"/>
    <col min="4873" max="4873" width="2.5703125" style="745" bestFit="1" customWidth="1"/>
    <col min="4874" max="4874" width="9.140625" style="745"/>
    <col min="4875" max="4875" width="9" style="745" customWidth="1"/>
    <col min="4876" max="5116" width="9.140625" style="745"/>
    <col min="5117" max="5117" width="2.5703125" style="745" customWidth="1"/>
    <col min="5118" max="5118" width="5.5703125" style="745" customWidth="1"/>
    <col min="5119" max="5119" width="43.7109375" style="745" customWidth="1"/>
    <col min="5120" max="5120" width="6.28515625" style="745" customWidth="1"/>
    <col min="5121" max="5121" width="7.5703125" style="745" customWidth="1"/>
    <col min="5122" max="5122" width="9.5703125" style="745" customWidth="1"/>
    <col min="5123" max="5123" width="13.28515625" style="745" customWidth="1"/>
    <col min="5124" max="5124" width="20.42578125" style="745" customWidth="1"/>
    <col min="5125" max="5127" width="11.7109375" style="745" customWidth="1"/>
    <col min="5128" max="5128" width="9.85546875" style="745" customWidth="1"/>
    <col min="5129" max="5129" width="2.5703125" style="745" bestFit="1" customWidth="1"/>
    <col min="5130" max="5130" width="9.140625" style="745"/>
    <col min="5131" max="5131" width="9" style="745" customWidth="1"/>
    <col min="5132" max="5372" width="9.140625" style="745"/>
    <col min="5373" max="5373" width="2.5703125" style="745" customWidth="1"/>
    <col min="5374" max="5374" width="5.5703125" style="745" customWidth="1"/>
    <col min="5375" max="5375" width="43.7109375" style="745" customWidth="1"/>
    <col min="5376" max="5376" width="6.28515625" style="745" customWidth="1"/>
    <col min="5377" max="5377" width="7.5703125" style="745" customWidth="1"/>
    <col min="5378" max="5378" width="9.5703125" style="745" customWidth="1"/>
    <col min="5379" max="5379" width="13.28515625" style="745" customWidth="1"/>
    <col min="5380" max="5380" width="20.42578125" style="745" customWidth="1"/>
    <col min="5381" max="5383" width="11.7109375" style="745" customWidth="1"/>
    <col min="5384" max="5384" width="9.85546875" style="745" customWidth="1"/>
    <col min="5385" max="5385" width="2.5703125" style="745" bestFit="1" customWidth="1"/>
    <col min="5386" max="5386" width="9.140625" style="745"/>
    <col min="5387" max="5387" width="9" style="745" customWidth="1"/>
    <col min="5388" max="5628" width="9.140625" style="745"/>
    <col min="5629" max="5629" width="2.5703125" style="745" customWidth="1"/>
    <col min="5630" max="5630" width="5.5703125" style="745" customWidth="1"/>
    <col min="5631" max="5631" width="43.7109375" style="745" customWidth="1"/>
    <col min="5632" max="5632" width="6.28515625" style="745" customWidth="1"/>
    <col min="5633" max="5633" width="7.5703125" style="745" customWidth="1"/>
    <col min="5634" max="5634" width="9.5703125" style="745" customWidth="1"/>
    <col min="5635" max="5635" width="13.28515625" style="745" customWidth="1"/>
    <col min="5636" max="5636" width="20.42578125" style="745" customWidth="1"/>
    <col min="5637" max="5639" width="11.7109375" style="745" customWidth="1"/>
    <col min="5640" max="5640" width="9.85546875" style="745" customWidth="1"/>
    <col min="5641" max="5641" width="2.5703125" style="745" bestFit="1" customWidth="1"/>
    <col min="5642" max="5642" width="9.140625" style="745"/>
    <col min="5643" max="5643" width="9" style="745" customWidth="1"/>
    <col min="5644" max="5884" width="9.140625" style="745"/>
    <col min="5885" max="5885" width="2.5703125" style="745" customWidth="1"/>
    <col min="5886" max="5886" width="5.5703125" style="745" customWidth="1"/>
    <col min="5887" max="5887" width="43.7109375" style="745" customWidth="1"/>
    <col min="5888" max="5888" width="6.28515625" style="745" customWidth="1"/>
    <col min="5889" max="5889" width="7.5703125" style="745" customWidth="1"/>
    <col min="5890" max="5890" width="9.5703125" style="745" customWidth="1"/>
    <col min="5891" max="5891" width="13.28515625" style="745" customWidth="1"/>
    <col min="5892" max="5892" width="20.42578125" style="745" customWidth="1"/>
    <col min="5893" max="5895" width="11.7109375" style="745" customWidth="1"/>
    <col min="5896" max="5896" width="9.85546875" style="745" customWidth="1"/>
    <col min="5897" max="5897" width="2.5703125" style="745" bestFit="1" customWidth="1"/>
    <col min="5898" max="5898" width="9.140625" style="745"/>
    <col min="5899" max="5899" width="9" style="745" customWidth="1"/>
    <col min="5900" max="6140" width="9.140625" style="745"/>
    <col min="6141" max="6141" width="2.5703125" style="745" customWidth="1"/>
    <col min="6142" max="6142" width="5.5703125" style="745" customWidth="1"/>
    <col min="6143" max="6143" width="43.7109375" style="745" customWidth="1"/>
    <col min="6144" max="6144" width="6.28515625" style="745" customWidth="1"/>
    <col min="6145" max="6145" width="7.5703125" style="745" customWidth="1"/>
    <col min="6146" max="6146" width="9.5703125" style="745" customWidth="1"/>
    <col min="6147" max="6147" width="13.28515625" style="745" customWidth="1"/>
    <col min="6148" max="6148" width="20.42578125" style="745" customWidth="1"/>
    <col min="6149" max="6151" width="11.7109375" style="745" customWidth="1"/>
    <col min="6152" max="6152" width="9.85546875" style="745" customWidth="1"/>
    <col min="6153" max="6153" width="2.5703125" style="745" bestFit="1" customWidth="1"/>
    <col min="6154" max="6154" width="9.140625" style="745"/>
    <col min="6155" max="6155" width="9" style="745" customWidth="1"/>
    <col min="6156" max="6396" width="9.140625" style="745"/>
    <col min="6397" max="6397" width="2.5703125" style="745" customWidth="1"/>
    <col min="6398" max="6398" width="5.5703125" style="745" customWidth="1"/>
    <col min="6399" max="6399" width="43.7109375" style="745" customWidth="1"/>
    <col min="6400" max="6400" width="6.28515625" style="745" customWidth="1"/>
    <col min="6401" max="6401" width="7.5703125" style="745" customWidth="1"/>
    <col min="6402" max="6402" width="9.5703125" style="745" customWidth="1"/>
    <col min="6403" max="6403" width="13.28515625" style="745" customWidth="1"/>
    <col min="6404" max="6404" width="20.42578125" style="745" customWidth="1"/>
    <col min="6405" max="6407" width="11.7109375" style="745" customWidth="1"/>
    <col min="6408" max="6408" width="9.85546875" style="745" customWidth="1"/>
    <col min="6409" max="6409" width="2.5703125" style="745" bestFit="1" customWidth="1"/>
    <col min="6410" max="6410" width="9.140625" style="745"/>
    <col min="6411" max="6411" width="9" style="745" customWidth="1"/>
    <col min="6412" max="6652" width="9.140625" style="745"/>
    <col min="6653" max="6653" width="2.5703125" style="745" customWidth="1"/>
    <col min="6654" max="6654" width="5.5703125" style="745" customWidth="1"/>
    <col min="6655" max="6655" width="43.7109375" style="745" customWidth="1"/>
    <col min="6656" max="6656" width="6.28515625" style="745" customWidth="1"/>
    <col min="6657" max="6657" width="7.5703125" style="745" customWidth="1"/>
    <col min="6658" max="6658" width="9.5703125" style="745" customWidth="1"/>
    <col min="6659" max="6659" width="13.28515625" style="745" customWidth="1"/>
    <col min="6660" max="6660" width="20.42578125" style="745" customWidth="1"/>
    <col min="6661" max="6663" width="11.7109375" style="745" customWidth="1"/>
    <col min="6664" max="6664" width="9.85546875" style="745" customWidth="1"/>
    <col min="6665" max="6665" width="2.5703125" style="745" bestFit="1" customWidth="1"/>
    <col min="6666" max="6666" width="9.140625" style="745"/>
    <col min="6667" max="6667" width="9" style="745" customWidth="1"/>
    <col min="6668" max="6908" width="9.140625" style="745"/>
    <col min="6909" max="6909" width="2.5703125" style="745" customWidth="1"/>
    <col min="6910" max="6910" width="5.5703125" style="745" customWidth="1"/>
    <col min="6911" max="6911" width="43.7109375" style="745" customWidth="1"/>
    <col min="6912" max="6912" width="6.28515625" style="745" customWidth="1"/>
    <col min="6913" max="6913" width="7.5703125" style="745" customWidth="1"/>
    <col min="6914" max="6914" width="9.5703125" style="745" customWidth="1"/>
    <col min="6915" max="6915" width="13.28515625" style="745" customWidth="1"/>
    <col min="6916" max="6916" width="20.42578125" style="745" customWidth="1"/>
    <col min="6917" max="6919" width="11.7109375" style="745" customWidth="1"/>
    <col min="6920" max="6920" width="9.85546875" style="745" customWidth="1"/>
    <col min="6921" max="6921" width="2.5703125" style="745" bestFit="1" customWidth="1"/>
    <col min="6922" max="6922" width="9.140625" style="745"/>
    <col min="6923" max="6923" width="9" style="745" customWidth="1"/>
    <col min="6924" max="7164" width="9.140625" style="745"/>
    <col min="7165" max="7165" width="2.5703125" style="745" customWidth="1"/>
    <col min="7166" max="7166" width="5.5703125" style="745" customWidth="1"/>
    <col min="7167" max="7167" width="43.7109375" style="745" customWidth="1"/>
    <col min="7168" max="7168" width="6.28515625" style="745" customWidth="1"/>
    <col min="7169" max="7169" width="7.5703125" style="745" customWidth="1"/>
    <col min="7170" max="7170" width="9.5703125" style="745" customWidth="1"/>
    <col min="7171" max="7171" width="13.28515625" style="745" customWidth="1"/>
    <col min="7172" max="7172" width="20.42578125" style="745" customWidth="1"/>
    <col min="7173" max="7175" width="11.7109375" style="745" customWidth="1"/>
    <col min="7176" max="7176" width="9.85546875" style="745" customWidth="1"/>
    <col min="7177" max="7177" width="2.5703125" style="745" bestFit="1" customWidth="1"/>
    <col min="7178" max="7178" width="9.140625" style="745"/>
    <col min="7179" max="7179" width="9" style="745" customWidth="1"/>
    <col min="7180" max="7420" width="9.140625" style="745"/>
    <col min="7421" max="7421" width="2.5703125" style="745" customWidth="1"/>
    <col min="7422" max="7422" width="5.5703125" style="745" customWidth="1"/>
    <col min="7423" max="7423" width="43.7109375" style="745" customWidth="1"/>
    <col min="7424" max="7424" width="6.28515625" style="745" customWidth="1"/>
    <col min="7425" max="7425" width="7.5703125" style="745" customWidth="1"/>
    <col min="7426" max="7426" width="9.5703125" style="745" customWidth="1"/>
    <col min="7427" max="7427" width="13.28515625" style="745" customWidth="1"/>
    <col min="7428" max="7428" width="20.42578125" style="745" customWidth="1"/>
    <col min="7429" max="7431" width="11.7109375" style="745" customWidth="1"/>
    <col min="7432" max="7432" width="9.85546875" style="745" customWidth="1"/>
    <col min="7433" max="7433" width="2.5703125" style="745" bestFit="1" customWidth="1"/>
    <col min="7434" max="7434" width="9.140625" style="745"/>
    <col min="7435" max="7435" width="9" style="745" customWidth="1"/>
    <col min="7436" max="7676" width="9.140625" style="745"/>
    <col min="7677" max="7677" width="2.5703125" style="745" customWidth="1"/>
    <col min="7678" max="7678" width="5.5703125" style="745" customWidth="1"/>
    <col min="7679" max="7679" width="43.7109375" style="745" customWidth="1"/>
    <col min="7680" max="7680" width="6.28515625" style="745" customWidth="1"/>
    <col min="7681" max="7681" width="7.5703125" style="745" customWidth="1"/>
    <col min="7682" max="7682" width="9.5703125" style="745" customWidth="1"/>
    <col min="7683" max="7683" width="13.28515625" style="745" customWidth="1"/>
    <col min="7684" max="7684" width="20.42578125" style="745" customWidth="1"/>
    <col min="7685" max="7687" width="11.7109375" style="745" customWidth="1"/>
    <col min="7688" max="7688" width="9.85546875" style="745" customWidth="1"/>
    <col min="7689" max="7689" width="2.5703125" style="745" bestFit="1" customWidth="1"/>
    <col min="7690" max="7690" width="9.140625" style="745"/>
    <col min="7691" max="7691" width="9" style="745" customWidth="1"/>
    <col min="7692" max="7932" width="9.140625" style="745"/>
    <col min="7933" max="7933" width="2.5703125" style="745" customWidth="1"/>
    <col min="7934" max="7934" width="5.5703125" style="745" customWidth="1"/>
    <col min="7935" max="7935" width="43.7109375" style="745" customWidth="1"/>
    <col min="7936" max="7936" width="6.28515625" style="745" customWidth="1"/>
    <col min="7937" max="7937" width="7.5703125" style="745" customWidth="1"/>
    <col min="7938" max="7938" width="9.5703125" style="745" customWidth="1"/>
    <col min="7939" max="7939" width="13.28515625" style="745" customWidth="1"/>
    <col min="7940" max="7940" width="20.42578125" style="745" customWidth="1"/>
    <col min="7941" max="7943" width="11.7109375" style="745" customWidth="1"/>
    <col min="7944" max="7944" width="9.85546875" style="745" customWidth="1"/>
    <col min="7945" max="7945" width="2.5703125" style="745" bestFit="1" customWidth="1"/>
    <col min="7946" max="7946" width="9.140625" style="745"/>
    <col min="7947" max="7947" width="9" style="745" customWidth="1"/>
    <col min="7948" max="8188" width="9.140625" style="745"/>
    <col min="8189" max="8189" width="2.5703125" style="745" customWidth="1"/>
    <col min="8190" max="8190" width="5.5703125" style="745" customWidth="1"/>
    <col min="8191" max="8191" width="43.7109375" style="745" customWidth="1"/>
    <col min="8192" max="8192" width="6.28515625" style="745" customWidth="1"/>
    <col min="8193" max="8193" width="7.5703125" style="745" customWidth="1"/>
    <col min="8194" max="8194" width="9.5703125" style="745" customWidth="1"/>
    <col min="8195" max="8195" width="13.28515625" style="745" customWidth="1"/>
    <col min="8196" max="8196" width="20.42578125" style="745" customWidth="1"/>
    <col min="8197" max="8199" width="11.7109375" style="745" customWidth="1"/>
    <col min="8200" max="8200" width="9.85546875" style="745" customWidth="1"/>
    <col min="8201" max="8201" width="2.5703125" style="745" bestFit="1" customWidth="1"/>
    <col min="8202" max="8202" width="9.140625" style="745"/>
    <col min="8203" max="8203" width="9" style="745" customWidth="1"/>
    <col min="8204" max="8444" width="9.140625" style="745"/>
    <col min="8445" max="8445" width="2.5703125" style="745" customWidth="1"/>
    <col min="8446" max="8446" width="5.5703125" style="745" customWidth="1"/>
    <col min="8447" max="8447" width="43.7109375" style="745" customWidth="1"/>
    <col min="8448" max="8448" width="6.28515625" style="745" customWidth="1"/>
    <col min="8449" max="8449" width="7.5703125" style="745" customWidth="1"/>
    <col min="8450" max="8450" width="9.5703125" style="745" customWidth="1"/>
    <col min="8451" max="8451" width="13.28515625" style="745" customWidth="1"/>
    <col min="8452" max="8452" width="20.42578125" style="745" customWidth="1"/>
    <col min="8453" max="8455" width="11.7109375" style="745" customWidth="1"/>
    <col min="8456" max="8456" width="9.85546875" style="745" customWidth="1"/>
    <col min="8457" max="8457" width="2.5703125" style="745" bestFit="1" customWidth="1"/>
    <col min="8458" max="8458" width="9.140625" style="745"/>
    <col min="8459" max="8459" width="9" style="745" customWidth="1"/>
    <col min="8460" max="8700" width="9.140625" style="745"/>
    <col min="8701" max="8701" width="2.5703125" style="745" customWidth="1"/>
    <col min="8702" max="8702" width="5.5703125" style="745" customWidth="1"/>
    <col min="8703" max="8703" width="43.7109375" style="745" customWidth="1"/>
    <col min="8704" max="8704" width="6.28515625" style="745" customWidth="1"/>
    <col min="8705" max="8705" width="7.5703125" style="745" customWidth="1"/>
    <col min="8706" max="8706" width="9.5703125" style="745" customWidth="1"/>
    <col min="8707" max="8707" width="13.28515625" style="745" customWidth="1"/>
    <col min="8708" max="8708" width="20.42578125" style="745" customWidth="1"/>
    <col min="8709" max="8711" width="11.7109375" style="745" customWidth="1"/>
    <col min="8712" max="8712" width="9.85546875" style="745" customWidth="1"/>
    <col min="8713" max="8713" width="2.5703125" style="745" bestFit="1" customWidth="1"/>
    <col min="8714" max="8714" width="9.140625" style="745"/>
    <col min="8715" max="8715" width="9" style="745" customWidth="1"/>
    <col min="8716" max="8956" width="9.140625" style="745"/>
    <col min="8957" max="8957" width="2.5703125" style="745" customWidth="1"/>
    <col min="8958" max="8958" width="5.5703125" style="745" customWidth="1"/>
    <col min="8959" max="8959" width="43.7109375" style="745" customWidth="1"/>
    <col min="8960" max="8960" width="6.28515625" style="745" customWidth="1"/>
    <col min="8961" max="8961" width="7.5703125" style="745" customWidth="1"/>
    <col min="8962" max="8962" width="9.5703125" style="745" customWidth="1"/>
    <col min="8963" max="8963" width="13.28515625" style="745" customWidth="1"/>
    <col min="8964" max="8964" width="20.42578125" style="745" customWidth="1"/>
    <col min="8965" max="8967" width="11.7109375" style="745" customWidth="1"/>
    <col min="8968" max="8968" width="9.85546875" style="745" customWidth="1"/>
    <col min="8969" max="8969" width="2.5703125" style="745" bestFit="1" customWidth="1"/>
    <col min="8970" max="8970" width="9.140625" style="745"/>
    <col min="8971" max="8971" width="9" style="745" customWidth="1"/>
    <col min="8972" max="9212" width="9.140625" style="745"/>
    <col min="9213" max="9213" width="2.5703125" style="745" customWidth="1"/>
    <col min="9214" max="9214" width="5.5703125" style="745" customWidth="1"/>
    <col min="9215" max="9215" width="43.7109375" style="745" customWidth="1"/>
    <col min="9216" max="9216" width="6.28515625" style="745" customWidth="1"/>
    <col min="9217" max="9217" width="7.5703125" style="745" customWidth="1"/>
    <col min="9218" max="9218" width="9.5703125" style="745" customWidth="1"/>
    <col min="9219" max="9219" width="13.28515625" style="745" customWidth="1"/>
    <col min="9220" max="9220" width="20.42578125" style="745" customWidth="1"/>
    <col min="9221" max="9223" width="11.7109375" style="745" customWidth="1"/>
    <col min="9224" max="9224" width="9.85546875" style="745" customWidth="1"/>
    <col min="9225" max="9225" width="2.5703125" style="745" bestFit="1" customWidth="1"/>
    <col min="9226" max="9226" width="9.140625" style="745"/>
    <col min="9227" max="9227" width="9" style="745" customWidth="1"/>
    <col min="9228" max="9468" width="9.140625" style="745"/>
    <col min="9469" max="9469" width="2.5703125" style="745" customWidth="1"/>
    <col min="9470" max="9470" width="5.5703125" style="745" customWidth="1"/>
    <col min="9471" max="9471" width="43.7109375" style="745" customWidth="1"/>
    <col min="9472" max="9472" width="6.28515625" style="745" customWidth="1"/>
    <col min="9473" max="9473" width="7.5703125" style="745" customWidth="1"/>
    <col min="9474" max="9474" width="9.5703125" style="745" customWidth="1"/>
    <col min="9475" max="9475" width="13.28515625" style="745" customWidth="1"/>
    <col min="9476" max="9476" width="20.42578125" style="745" customWidth="1"/>
    <col min="9477" max="9479" width="11.7109375" style="745" customWidth="1"/>
    <col min="9480" max="9480" width="9.85546875" style="745" customWidth="1"/>
    <col min="9481" max="9481" width="2.5703125" style="745" bestFit="1" customWidth="1"/>
    <col min="9482" max="9482" width="9.140625" style="745"/>
    <col min="9483" max="9483" width="9" style="745" customWidth="1"/>
    <col min="9484" max="9724" width="9.140625" style="745"/>
    <col min="9725" max="9725" width="2.5703125" style="745" customWidth="1"/>
    <col min="9726" max="9726" width="5.5703125" style="745" customWidth="1"/>
    <col min="9727" max="9727" width="43.7109375" style="745" customWidth="1"/>
    <col min="9728" max="9728" width="6.28515625" style="745" customWidth="1"/>
    <col min="9729" max="9729" width="7.5703125" style="745" customWidth="1"/>
    <col min="9730" max="9730" width="9.5703125" style="745" customWidth="1"/>
    <col min="9731" max="9731" width="13.28515625" style="745" customWidth="1"/>
    <col min="9732" max="9732" width="20.42578125" style="745" customWidth="1"/>
    <col min="9733" max="9735" width="11.7109375" style="745" customWidth="1"/>
    <col min="9736" max="9736" width="9.85546875" style="745" customWidth="1"/>
    <col min="9737" max="9737" width="2.5703125" style="745" bestFit="1" customWidth="1"/>
    <col min="9738" max="9738" width="9.140625" style="745"/>
    <col min="9739" max="9739" width="9" style="745" customWidth="1"/>
    <col min="9740" max="9980" width="9.140625" style="745"/>
    <col min="9981" max="9981" width="2.5703125" style="745" customWidth="1"/>
    <col min="9982" max="9982" width="5.5703125" style="745" customWidth="1"/>
    <col min="9983" max="9983" width="43.7109375" style="745" customWidth="1"/>
    <col min="9984" max="9984" width="6.28515625" style="745" customWidth="1"/>
    <col min="9985" max="9985" width="7.5703125" style="745" customWidth="1"/>
    <col min="9986" max="9986" width="9.5703125" style="745" customWidth="1"/>
    <col min="9987" max="9987" width="13.28515625" style="745" customWidth="1"/>
    <col min="9988" max="9988" width="20.42578125" style="745" customWidth="1"/>
    <col min="9989" max="9991" width="11.7109375" style="745" customWidth="1"/>
    <col min="9992" max="9992" width="9.85546875" style="745" customWidth="1"/>
    <col min="9993" max="9993" width="2.5703125" style="745" bestFit="1" customWidth="1"/>
    <col min="9994" max="9994" width="9.140625" style="745"/>
    <col min="9995" max="9995" width="9" style="745" customWidth="1"/>
    <col min="9996" max="10236" width="9.140625" style="745"/>
    <col min="10237" max="10237" width="2.5703125" style="745" customWidth="1"/>
    <col min="10238" max="10238" width="5.5703125" style="745" customWidth="1"/>
    <col min="10239" max="10239" width="43.7109375" style="745" customWidth="1"/>
    <col min="10240" max="10240" width="6.28515625" style="745" customWidth="1"/>
    <col min="10241" max="10241" width="7.5703125" style="745" customWidth="1"/>
    <col min="10242" max="10242" width="9.5703125" style="745" customWidth="1"/>
    <col min="10243" max="10243" width="13.28515625" style="745" customWidth="1"/>
    <col min="10244" max="10244" width="20.42578125" style="745" customWidth="1"/>
    <col min="10245" max="10247" width="11.7109375" style="745" customWidth="1"/>
    <col min="10248" max="10248" width="9.85546875" style="745" customWidth="1"/>
    <col min="10249" max="10249" width="2.5703125" style="745" bestFit="1" customWidth="1"/>
    <col min="10250" max="10250" width="9.140625" style="745"/>
    <col min="10251" max="10251" width="9" style="745" customWidth="1"/>
    <col min="10252" max="10492" width="9.140625" style="745"/>
    <col min="10493" max="10493" width="2.5703125" style="745" customWidth="1"/>
    <col min="10494" max="10494" width="5.5703125" style="745" customWidth="1"/>
    <col min="10495" max="10495" width="43.7109375" style="745" customWidth="1"/>
    <col min="10496" max="10496" width="6.28515625" style="745" customWidth="1"/>
    <col min="10497" max="10497" width="7.5703125" style="745" customWidth="1"/>
    <col min="10498" max="10498" width="9.5703125" style="745" customWidth="1"/>
    <col min="10499" max="10499" width="13.28515625" style="745" customWidth="1"/>
    <col min="10500" max="10500" width="20.42578125" style="745" customWidth="1"/>
    <col min="10501" max="10503" width="11.7109375" style="745" customWidth="1"/>
    <col min="10504" max="10504" width="9.85546875" style="745" customWidth="1"/>
    <col min="10505" max="10505" width="2.5703125" style="745" bestFit="1" customWidth="1"/>
    <col min="10506" max="10506" width="9.140625" style="745"/>
    <col min="10507" max="10507" width="9" style="745" customWidth="1"/>
    <col min="10508" max="10748" width="9.140625" style="745"/>
    <col min="10749" max="10749" width="2.5703125" style="745" customWidth="1"/>
    <col min="10750" max="10750" width="5.5703125" style="745" customWidth="1"/>
    <col min="10751" max="10751" width="43.7109375" style="745" customWidth="1"/>
    <col min="10752" max="10752" width="6.28515625" style="745" customWidth="1"/>
    <col min="10753" max="10753" width="7.5703125" style="745" customWidth="1"/>
    <col min="10754" max="10754" width="9.5703125" style="745" customWidth="1"/>
    <col min="10755" max="10755" width="13.28515625" style="745" customWidth="1"/>
    <col min="10756" max="10756" width="20.42578125" style="745" customWidth="1"/>
    <col min="10757" max="10759" width="11.7109375" style="745" customWidth="1"/>
    <col min="10760" max="10760" width="9.85546875" style="745" customWidth="1"/>
    <col min="10761" max="10761" width="2.5703125" style="745" bestFit="1" customWidth="1"/>
    <col min="10762" max="10762" width="9.140625" style="745"/>
    <col min="10763" max="10763" width="9" style="745" customWidth="1"/>
    <col min="10764" max="11004" width="9.140625" style="745"/>
    <col min="11005" max="11005" width="2.5703125" style="745" customWidth="1"/>
    <col min="11006" max="11006" width="5.5703125" style="745" customWidth="1"/>
    <col min="11007" max="11007" width="43.7109375" style="745" customWidth="1"/>
    <col min="11008" max="11008" width="6.28515625" style="745" customWidth="1"/>
    <col min="11009" max="11009" width="7.5703125" style="745" customWidth="1"/>
    <col min="11010" max="11010" width="9.5703125" style="745" customWidth="1"/>
    <col min="11011" max="11011" width="13.28515625" style="745" customWidth="1"/>
    <col min="11012" max="11012" width="20.42578125" style="745" customWidth="1"/>
    <col min="11013" max="11015" width="11.7109375" style="745" customWidth="1"/>
    <col min="11016" max="11016" width="9.85546875" style="745" customWidth="1"/>
    <col min="11017" max="11017" width="2.5703125" style="745" bestFit="1" customWidth="1"/>
    <col min="11018" max="11018" width="9.140625" style="745"/>
    <col min="11019" max="11019" width="9" style="745" customWidth="1"/>
    <col min="11020" max="11260" width="9.140625" style="745"/>
    <col min="11261" max="11261" width="2.5703125" style="745" customWidth="1"/>
    <col min="11262" max="11262" width="5.5703125" style="745" customWidth="1"/>
    <col min="11263" max="11263" width="43.7109375" style="745" customWidth="1"/>
    <col min="11264" max="11264" width="6.28515625" style="745" customWidth="1"/>
    <col min="11265" max="11265" width="7.5703125" style="745" customWidth="1"/>
    <col min="11266" max="11266" width="9.5703125" style="745" customWidth="1"/>
    <col min="11267" max="11267" width="13.28515625" style="745" customWidth="1"/>
    <col min="11268" max="11268" width="20.42578125" style="745" customWidth="1"/>
    <col min="11269" max="11271" width="11.7109375" style="745" customWidth="1"/>
    <col min="11272" max="11272" width="9.85546875" style="745" customWidth="1"/>
    <col min="11273" max="11273" width="2.5703125" style="745" bestFit="1" customWidth="1"/>
    <col min="11274" max="11274" width="9.140625" style="745"/>
    <col min="11275" max="11275" width="9" style="745" customWidth="1"/>
    <col min="11276" max="11516" width="9.140625" style="745"/>
    <col min="11517" max="11517" width="2.5703125" style="745" customWidth="1"/>
    <col min="11518" max="11518" width="5.5703125" style="745" customWidth="1"/>
    <col min="11519" max="11519" width="43.7109375" style="745" customWidth="1"/>
    <col min="11520" max="11520" width="6.28515625" style="745" customWidth="1"/>
    <col min="11521" max="11521" width="7.5703125" style="745" customWidth="1"/>
    <col min="11522" max="11522" width="9.5703125" style="745" customWidth="1"/>
    <col min="11523" max="11523" width="13.28515625" style="745" customWidth="1"/>
    <col min="11524" max="11524" width="20.42578125" style="745" customWidth="1"/>
    <col min="11525" max="11527" width="11.7109375" style="745" customWidth="1"/>
    <col min="11528" max="11528" width="9.85546875" style="745" customWidth="1"/>
    <col min="11529" max="11529" width="2.5703125" style="745" bestFit="1" customWidth="1"/>
    <col min="11530" max="11530" width="9.140625" style="745"/>
    <col min="11531" max="11531" width="9" style="745" customWidth="1"/>
    <col min="11532" max="11772" width="9.140625" style="745"/>
    <col min="11773" max="11773" width="2.5703125" style="745" customWidth="1"/>
    <col min="11774" max="11774" width="5.5703125" style="745" customWidth="1"/>
    <col min="11775" max="11775" width="43.7109375" style="745" customWidth="1"/>
    <col min="11776" max="11776" width="6.28515625" style="745" customWidth="1"/>
    <col min="11777" max="11777" width="7.5703125" style="745" customWidth="1"/>
    <col min="11778" max="11778" width="9.5703125" style="745" customWidth="1"/>
    <col min="11779" max="11779" width="13.28515625" style="745" customWidth="1"/>
    <col min="11780" max="11780" width="20.42578125" style="745" customWidth="1"/>
    <col min="11781" max="11783" width="11.7109375" style="745" customWidth="1"/>
    <col min="11784" max="11784" width="9.85546875" style="745" customWidth="1"/>
    <col min="11785" max="11785" width="2.5703125" style="745" bestFit="1" customWidth="1"/>
    <col min="11786" max="11786" width="9.140625" style="745"/>
    <col min="11787" max="11787" width="9" style="745" customWidth="1"/>
    <col min="11788" max="12028" width="9.140625" style="745"/>
    <col min="12029" max="12029" width="2.5703125" style="745" customWidth="1"/>
    <col min="12030" max="12030" width="5.5703125" style="745" customWidth="1"/>
    <col min="12031" max="12031" width="43.7109375" style="745" customWidth="1"/>
    <col min="12032" max="12032" width="6.28515625" style="745" customWidth="1"/>
    <col min="12033" max="12033" width="7.5703125" style="745" customWidth="1"/>
    <col min="12034" max="12034" width="9.5703125" style="745" customWidth="1"/>
    <col min="12035" max="12035" width="13.28515625" style="745" customWidth="1"/>
    <col min="12036" max="12036" width="20.42578125" style="745" customWidth="1"/>
    <col min="12037" max="12039" width="11.7109375" style="745" customWidth="1"/>
    <col min="12040" max="12040" width="9.85546875" style="745" customWidth="1"/>
    <col min="12041" max="12041" width="2.5703125" style="745" bestFit="1" customWidth="1"/>
    <col min="12042" max="12042" width="9.140625" style="745"/>
    <col min="12043" max="12043" width="9" style="745" customWidth="1"/>
    <col min="12044" max="12284" width="9.140625" style="745"/>
    <col min="12285" max="12285" width="2.5703125" style="745" customWidth="1"/>
    <col min="12286" max="12286" width="5.5703125" style="745" customWidth="1"/>
    <col min="12287" max="12287" width="43.7109375" style="745" customWidth="1"/>
    <col min="12288" max="12288" width="6.28515625" style="745" customWidth="1"/>
    <col min="12289" max="12289" width="7.5703125" style="745" customWidth="1"/>
    <col min="12290" max="12290" width="9.5703125" style="745" customWidth="1"/>
    <col min="12291" max="12291" width="13.28515625" style="745" customWidth="1"/>
    <col min="12292" max="12292" width="20.42578125" style="745" customWidth="1"/>
    <col min="12293" max="12295" width="11.7109375" style="745" customWidth="1"/>
    <col min="12296" max="12296" width="9.85546875" style="745" customWidth="1"/>
    <col min="12297" max="12297" width="2.5703125" style="745" bestFit="1" customWidth="1"/>
    <col min="12298" max="12298" width="9.140625" style="745"/>
    <col min="12299" max="12299" width="9" style="745" customWidth="1"/>
    <col min="12300" max="12540" width="9.140625" style="745"/>
    <col min="12541" max="12541" width="2.5703125" style="745" customWidth="1"/>
    <col min="12542" max="12542" width="5.5703125" style="745" customWidth="1"/>
    <col min="12543" max="12543" width="43.7109375" style="745" customWidth="1"/>
    <col min="12544" max="12544" width="6.28515625" style="745" customWidth="1"/>
    <col min="12545" max="12545" width="7.5703125" style="745" customWidth="1"/>
    <col min="12546" max="12546" width="9.5703125" style="745" customWidth="1"/>
    <col min="12547" max="12547" width="13.28515625" style="745" customWidth="1"/>
    <col min="12548" max="12548" width="20.42578125" style="745" customWidth="1"/>
    <col min="12549" max="12551" width="11.7109375" style="745" customWidth="1"/>
    <col min="12552" max="12552" width="9.85546875" style="745" customWidth="1"/>
    <col min="12553" max="12553" width="2.5703125" style="745" bestFit="1" customWidth="1"/>
    <col min="12554" max="12554" width="9.140625" style="745"/>
    <col min="12555" max="12555" width="9" style="745" customWidth="1"/>
    <col min="12556" max="12796" width="9.140625" style="745"/>
    <col min="12797" max="12797" width="2.5703125" style="745" customWidth="1"/>
    <col min="12798" max="12798" width="5.5703125" style="745" customWidth="1"/>
    <col min="12799" max="12799" width="43.7109375" style="745" customWidth="1"/>
    <col min="12800" max="12800" width="6.28515625" style="745" customWidth="1"/>
    <col min="12801" max="12801" width="7.5703125" style="745" customWidth="1"/>
    <col min="12802" max="12802" width="9.5703125" style="745" customWidth="1"/>
    <col min="12803" max="12803" width="13.28515625" style="745" customWidth="1"/>
    <col min="12804" max="12804" width="20.42578125" style="745" customWidth="1"/>
    <col min="12805" max="12807" width="11.7109375" style="745" customWidth="1"/>
    <col min="12808" max="12808" width="9.85546875" style="745" customWidth="1"/>
    <col min="12809" max="12809" width="2.5703125" style="745" bestFit="1" customWidth="1"/>
    <col min="12810" max="12810" width="9.140625" style="745"/>
    <col min="12811" max="12811" width="9" style="745" customWidth="1"/>
    <col min="12812" max="13052" width="9.140625" style="745"/>
    <col min="13053" max="13053" width="2.5703125" style="745" customWidth="1"/>
    <col min="13054" max="13054" width="5.5703125" style="745" customWidth="1"/>
    <col min="13055" max="13055" width="43.7109375" style="745" customWidth="1"/>
    <col min="13056" max="13056" width="6.28515625" style="745" customWidth="1"/>
    <col min="13057" max="13057" width="7.5703125" style="745" customWidth="1"/>
    <col min="13058" max="13058" width="9.5703125" style="745" customWidth="1"/>
    <col min="13059" max="13059" width="13.28515625" style="745" customWidth="1"/>
    <col min="13060" max="13060" width="20.42578125" style="745" customWidth="1"/>
    <col min="13061" max="13063" width="11.7109375" style="745" customWidth="1"/>
    <col min="13064" max="13064" width="9.85546875" style="745" customWidth="1"/>
    <col min="13065" max="13065" width="2.5703125" style="745" bestFit="1" customWidth="1"/>
    <col min="13066" max="13066" width="9.140625" style="745"/>
    <col min="13067" max="13067" width="9" style="745" customWidth="1"/>
    <col min="13068" max="13308" width="9.140625" style="745"/>
    <col min="13309" max="13309" width="2.5703125" style="745" customWidth="1"/>
    <col min="13310" max="13310" width="5.5703125" style="745" customWidth="1"/>
    <col min="13311" max="13311" width="43.7109375" style="745" customWidth="1"/>
    <col min="13312" max="13312" width="6.28515625" style="745" customWidth="1"/>
    <col min="13313" max="13313" width="7.5703125" style="745" customWidth="1"/>
    <col min="13314" max="13314" width="9.5703125" style="745" customWidth="1"/>
    <col min="13315" max="13315" width="13.28515625" style="745" customWidth="1"/>
    <col min="13316" max="13316" width="20.42578125" style="745" customWidth="1"/>
    <col min="13317" max="13319" width="11.7109375" style="745" customWidth="1"/>
    <col min="13320" max="13320" width="9.85546875" style="745" customWidth="1"/>
    <col min="13321" max="13321" width="2.5703125" style="745" bestFit="1" customWidth="1"/>
    <col min="13322" max="13322" width="9.140625" style="745"/>
    <col min="13323" max="13323" width="9" style="745" customWidth="1"/>
    <col min="13324" max="13564" width="9.140625" style="745"/>
    <col min="13565" max="13565" width="2.5703125" style="745" customWidth="1"/>
    <col min="13566" max="13566" width="5.5703125" style="745" customWidth="1"/>
    <col min="13567" max="13567" width="43.7109375" style="745" customWidth="1"/>
    <col min="13568" max="13568" width="6.28515625" style="745" customWidth="1"/>
    <col min="13569" max="13569" width="7.5703125" style="745" customWidth="1"/>
    <col min="13570" max="13570" width="9.5703125" style="745" customWidth="1"/>
    <col min="13571" max="13571" width="13.28515625" style="745" customWidth="1"/>
    <col min="13572" max="13572" width="20.42578125" style="745" customWidth="1"/>
    <col min="13573" max="13575" width="11.7109375" style="745" customWidth="1"/>
    <col min="13576" max="13576" width="9.85546875" style="745" customWidth="1"/>
    <col min="13577" max="13577" width="2.5703125" style="745" bestFit="1" customWidth="1"/>
    <col min="13578" max="13578" width="9.140625" style="745"/>
    <col min="13579" max="13579" width="9" style="745" customWidth="1"/>
    <col min="13580" max="13820" width="9.140625" style="745"/>
    <col min="13821" max="13821" width="2.5703125" style="745" customWidth="1"/>
    <col min="13822" max="13822" width="5.5703125" style="745" customWidth="1"/>
    <col min="13823" max="13823" width="43.7109375" style="745" customWidth="1"/>
    <col min="13824" max="13824" width="6.28515625" style="745" customWidth="1"/>
    <col min="13825" max="13825" width="7.5703125" style="745" customWidth="1"/>
    <col min="13826" max="13826" width="9.5703125" style="745" customWidth="1"/>
    <col min="13827" max="13827" width="13.28515625" style="745" customWidth="1"/>
    <col min="13828" max="13828" width="20.42578125" style="745" customWidth="1"/>
    <col min="13829" max="13831" width="11.7109375" style="745" customWidth="1"/>
    <col min="13832" max="13832" width="9.85546875" style="745" customWidth="1"/>
    <col min="13833" max="13833" width="2.5703125" style="745" bestFit="1" customWidth="1"/>
    <col min="13834" max="13834" width="9.140625" style="745"/>
    <col min="13835" max="13835" width="9" style="745" customWidth="1"/>
    <col min="13836" max="14076" width="9.140625" style="745"/>
    <col min="14077" max="14077" width="2.5703125" style="745" customWidth="1"/>
    <col min="14078" max="14078" width="5.5703125" style="745" customWidth="1"/>
    <col min="14079" max="14079" width="43.7109375" style="745" customWidth="1"/>
    <col min="14080" max="14080" width="6.28515625" style="745" customWidth="1"/>
    <col min="14081" max="14081" width="7.5703125" style="745" customWidth="1"/>
    <col min="14082" max="14082" width="9.5703125" style="745" customWidth="1"/>
    <col min="14083" max="14083" width="13.28515625" style="745" customWidth="1"/>
    <col min="14084" max="14084" width="20.42578125" style="745" customWidth="1"/>
    <col min="14085" max="14087" width="11.7109375" style="745" customWidth="1"/>
    <col min="14088" max="14088" width="9.85546875" style="745" customWidth="1"/>
    <col min="14089" max="14089" width="2.5703125" style="745" bestFit="1" customWidth="1"/>
    <col min="14090" max="14090" width="9.140625" style="745"/>
    <col min="14091" max="14091" width="9" style="745" customWidth="1"/>
    <col min="14092" max="14332" width="9.140625" style="745"/>
    <col min="14333" max="14333" width="2.5703125" style="745" customWidth="1"/>
    <col min="14334" max="14334" width="5.5703125" style="745" customWidth="1"/>
    <col min="14335" max="14335" width="43.7109375" style="745" customWidth="1"/>
    <col min="14336" max="14336" width="6.28515625" style="745" customWidth="1"/>
    <col min="14337" max="14337" width="7.5703125" style="745" customWidth="1"/>
    <col min="14338" max="14338" width="9.5703125" style="745" customWidth="1"/>
    <col min="14339" max="14339" width="13.28515625" style="745" customWidth="1"/>
    <col min="14340" max="14340" width="20.42578125" style="745" customWidth="1"/>
    <col min="14341" max="14343" width="11.7109375" style="745" customWidth="1"/>
    <col min="14344" max="14344" width="9.85546875" style="745" customWidth="1"/>
    <col min="14345" max="14345" width="2.5703125" style="745" bestFit="1" customWidth="1"/>
    <col min="14346" max="14346" width="9.140625" style="745"/>
    <col min="14347" max="14347" width="9" style="745" customWidth="1"/>
    <col min="14348" max="14588" width="9.140625" style="745"/>
    <col min="14589" max="14589" width="2.5703125" style="745" customWidth="1"/>
    <col min="14590" max="14590" width="5.5703125" style="745" customWidth="1"/>
    <col min="14591" max="14591" width="43.7109375" style="745" customWidth="1"/>
    <col min="14592" max="14592" width="6.28515625" style="745" customWidth="1"/>
    <col min="14593" max="14593" width="7.5703125" style="745" customWidth="1"/>
    <col min="14594" max="14594" width="9.5703125" style="745" customWidth="1"/>
    <col min="14595" max="14595" width="13.28515625" style="745" customWidth="1"/>
    <col min="14596" max="14596" width="20.42578125" style="745" customWidth="1"/>
    <col min="14597" max="14599" width="11.7109375" style="745" customWidth="1"/>
    <col min="14600" max="14600" width="9.85546875" style="745" customWidth="1"/>
    <col min="14601" max="14601" width="2.5703125" style="745" bestFit="1" customWidth="1"/>
    <col min="14602" max="14602" width="9.140625" style="745"/>
    <col min="14603" max="14603" width="9" style="745" customWidth="1"/>
    <col min="14604" max="14844" width="9.140625" style="745"/>
    <col min="14845" max="14845" width="2.5703125" style="745" customWidth="1"/>
    <col min="14846" max="14846" width="5.5703125" style="745" customWidth="1"/>
    <col min="14847" max="14847" width="43.7109375" style="745" customWidth="1"/>
    <col min="14848" max="14848" width="6.28515625" style="745" customWidth="1"/>
    <col min="14849" max="14849" width="7.5703125" style="745" customWidth="1"/>
    <col min="14850" max="14850" width="9.5703125" style="745" customWidth="1"/>
    <col min="14851" max="14851" width="13.28515625" style="745" customWidth="1"/>
    <col min="14852" max="14852" width="20.42578125" style="745" customWidth="1"/>
    <col min="14853" max="14855" width="11.7109375" style="745" customWidth="1"/>
    <col min="14856" max="14856" width="9.85546875" style="745" customWidth="1"/>
    <col min="14857" max="14857" width="2.5703125" style="745" bestFit="1" customWidth="1"/>
    <col min="14858" max="14858" width="9.140625" style="745"/>
    <col min="14859" max="14859" width="9" style="745" customWidth="1"/>
    <col min="14860" max="15100" width="9.140625" style="745"/>
    <col min="15101" max="15101" width="2.5703125" style="745" customWidth="1"/>
    <col min="15102" max="15102" width="5.5703125" style="745" customWidth="1"/>
    <col min="15103" max="15103" width="43.7109375" style="745" customWidth="1"/>
    <col min="15104" max="15104" width="6.28515625" style="745" customWidth="1"/>
    <col min="15105" max="15105" width="7.5703125" style="745" customWidth="1"/>
    <col min="15106" max="15106" width="9.5703125" style="745" customWidth="1"/>
    <col min="15107" max="15107" width="13.28515625" style="745" customWidth="1"/>
    <col min="15108" max="15108" width="20.42578125" style="745" customWidth="1"/>
    <col min="15109" max="15111" width="11.7109375" style="745" customWidth="1"/>
    <col min="15112" max="15112" width="9.85546875" style="745" customWidth="1"/>
    <col min="15113" max="15113" width="2.5703125" style="745" bestFit="1" customWidth="1"/>
    <col min="15114" max="15114" width="9.140625" style="745"/>
    <col min="15115" max="15115" width="9" style="745" customWidth="1"/>
    <col min="15116" max="15356" width="9.140625" style="745"/>
    <col min="15357" max="15357" width="2.5703125" style="745" customWidth="1"/>
    <col min="15358" max="15358" width="5.5703125" style="745" customWidth="1"/>
    <col min="15359" max="15359" width="43.7109375" style="745" customWidth="1"/>
    <col min="15360" max="15360" width="6.28515625" style="745" customWidth="1"/>
    <col min="15361" max="15361" width="7.5703125" style="745" customWidth="1"/>
    <col min="15362" max="15362" width="9.5703125" style="745" customWidth="1"/>
    <col min="15363" max="15363" width="13.28515625" style="745" customWidth="1"/>
    <col min="15364" max="15364" width="20.42578125" style="745" customWidth="1"/>
    <col min="15365" max="15367" width="11.7109375" style="745" customWidth="1"/>
    <col min="15368" max="15368" width="9.85546875" style="745" customWidth="1"/>
    <col min="15369" max="15369" width="2.5703125" style="745" bestFit="1" customWidth="1"/>
    <col min="15370" max="15370" width="9.140625" style="745"/>
    <col min="15371" max="15371" width="9" style="745" customWidth="1"/>
    <col min="15372" max="15612" width="9.140625" style="745"/>
    <col min="15613" max="15613" width="2.5703125" style="745" customWidth="1"/>
    <col min="15614" max="15614" width="5.5703125" style="745" customWidth="1"/>
    <col min="15615" max="15615" width="43.7109375" style="745" customWidth="1"/>
    <col min="15616" max="15616" width="6.28515625" style="745" customWidth="1"/>
    <col min="15617" max="15617" width="7.5703125" style="745" customWidth="1"/>
    <col min="15618" max="15618" width="9.5703125" style="745" customWidth="1"/>
    <col min="15619" max="15619" width="13.28515625" style="745" customWidth="1"/>
    <col min="15620" max="15620" width="20.42578125" style="745" customWidth="1"/>
    <col min="15621" max="15623" width="11.7109375" style="745" customWidth="1"/>
    <col min="15624" max="15624" width="9.85546875" style="745" customWidth="1"/>
    <col min="15625" max="15625" width="2.5703125" style="745" bestFit="1" customWidth="1"/>
    <col min="15626" max="15626" width="9.140625" style="745"/>
    <col min="15627" max="15627" width="9" style="745" customWidth="1"/>
    <col min="15628" max="15868" width="9.140625" style="745"/>
    <col min="15869" max="15869" width="2.5703125" style="745" customWidth="1"/>
    <col min="15870" max="15870" width="5.5703125" style="745" customWidth="1"/>
    <col min="15871" max="15871" width="43.7109375" style="745" customWidth="1"/>
    <col min="15872" max="15872" width="6.28515625" style="745" customWidth="1"/>
    <col min="15873" max="15873" width="7.5703125" style="745" customWidth="1"/>
    <col min="15874" max="15874" width="9.5703125" style="745" customWidth="1"/>
    <col min="15875" max="15875" width="13.28515625" style="745" customWidth="1"/>
    <col min="15876" max="15876" width="20.42578125" style="745" customWidth="1"/>
    <col min="15877" max="15879" width="11.7109375" style="745" customWidth="1"/>
    <col min="15880" max="15880" width="9.85546875" style="745" customWidth="1"/>
    <col min="15881" max="15881" width="2.5703125" style="745" bestFit="1" customWidth="1"/>
    <col min="15882" max="15882" width="9.140625" style="745"/>
    <col min="15883" max="15883" width="9" style="745" customWidth="1"/>
    <col min="15884" max="16124" width="9.140625" style="745"/>
    <col min="16125" max="16125" width="2.5703125" style="745" customWidth="1"/>
    <col min="16126" max="16126" width="5.5703125" style="745" customWidth="1"/>
    <col min="16127" max="16127" width="43.7109375" style="745" customWidth="1"/>
    <col min="16128" max="16128" width="6.28515625" style="745" customWidth="1"/>
    <col min="16129" max="16129" width="7.5703125" style="745" customWidth="1"/>
    <col min="16130" max="16130" width="9.5703125" style="745" customWidth="1"/>
    <col min="16131" max="16131" width="13.28515625" style="745" customWidth="1"/>
    <col min="16132" max="16132" width="20.42578125" style="745" customWidth="1"/>
    <col min="16133" max="16135" width="11.7109375" style="745" customWidth="1"/>
    <col min="16136" max="16136" width="9.85546875" style="745" customWidth="1"/>
    <col min="16137" max="16137" width="2.5703125" style="745" bestFit="1" customWidth="1"/>
    <col min="16138" max="16138" width="9.140625" style="745"/>
    <col min="16139" max="16139" width="9" style="745" customWidth="1"/>
    <col min="16140" max="16384" width="9.140625" style="745"/>
  </cols>
  <sheetData>
    <row r="1" spans="1:11" s="1006" customFormat="1" ht="18">
      <c r="A1" s="1002"/>
      <c r="B1" s="1003"/>
      <c r="C1" s="1002"/>
      <c r="D1" s="1004"/>
      <c r="E1" s="1004"/>
      <c r="F1" s="1004"/>
      <c r="G1" s="1004"/>
    </row>
    <row r="2" spans="1:11" s="1006" customFormat="1" ht="18">
      <c r="A2" s="1002" t="s">
        <v>3342</v>
      </c>
      <c r="B2" s="1003"/>
      <c r="C2" s="1002" t="s">
        <v>3343</v>
      </c>
      <c r="D2" s="1004"/>
      <c r="E2" s="1004"/>
      <c r="F2" s="1004"/>
      <c r="G2" s="1004"/>
    </row>
    <row r="3" spans="1:11" ht="14.25" customHeight="1">
      <c r="A3" s="737" t="s">
        <v>107</v>
      </c>
      <c r="B3" s="737"/>
      <c r="C3" s="1052" t="s">
        <v>1208</v>
      </c>
      <c r="H3" s="822"/>
    </row>
    <row r="4" spans="1:11" ht="25.5">
      <c r="A4" s="737"/>
      <c r="B4" s="737"/>
      <c r="C4" s="1071" t="s">
        <v>1299</v>
      </c>
      <c r="H4" s="822"/>
    </row>
    <row r="5" spans="1:11" ht="34.5" customHeight="1">
      <c r="C5" s="1071" t="s">
        <v>3828</v>
      </c>
      <c r="E5" s="861"/>
      <c r="F5" s="861"/>
      <c r="G5" s="861"/>
      <c r="H5" s="822"/>
    </row>
    <row r="6" spans="1:11" s="871" customFormat="1">
      <c r="A6" s="407" t="s">
        <v>29</v>
      </c>
      <c r="B6" s="407"/>
      <c r="C6" s="408" t="s">
        <v>30</v>
      </c>
      <c r="D6" s="407" t="s">
        <v>31</v>
      </c>
      <c r="E6" s="409" t="s">
        <v>183</v>
      </c>
      <c r="F6" s="409" t="s">
        <v>184</v>
      </c>
      <c r="G6" s="409" t="s">
        <v>185</v>
      </c>
      <c r="H6" s="745"/>
      <c r="J6" s="1061"/>
      <c r="K6" s="1061"/>
    </row>
    <row r="7" spans="1:11" s="737" customFormat="1" ht="12">
      <c r="A7" s="738"/>
      <c r="B7" s="749"/>
      <c r="C7" s="860"/>
      <c r="D7" s="861"/>
      <c r="E7" s="861"/>
      <c r="F7" s="861"/>
      <c r="G7" s="861"/>
    </row>
    <row r="8" spans="1:11" s="991" customFormat="1" ht="16.5" thickBot="1">
      <c r="A8" s="232"/>
      <c r="B8" s="233" t="s">
        <v>105</v>
      </c>
      <c r="C8" s="234" t="s">
        <v>983</v>
      </c>
      <c r="D8" s="1072"/>
      <c r="E8" s="1072"/>
      <c r="F8" s="1072"/>
      <c r="G8" s="1072"/>
    </row>
    <row r="9" spans="1:11" s="991" customFormat="1" ht="15.75">
      <c r="A9" s="767"/>
      <c r="B9" s="768"/>
      <c r="C9" s="1013"/>
      <c r="D9" s="1073"/>
      <c r="E9" s="1073"/>
      <c r="F9" s="1073"/>
      <c r="G9" s="1073"/>
    </row>
    <row r="10" spans="1:11" ht="156">
      <c r="A10" s="758" t="str">
        <f>$B$8</f>
        <v>I.</v>
      </c>
      <c r="B10" s="759">
        <f>COUNT(#REF!)+1</f>
        <v>1</v>
      </c>
      <c r="C10" s="760" t="s">
        <v>3617</v>
      </c>
      <c r="D10" s="753" t="s">
        <v>188</v>
      </c>
      <c r="E10" s="747">
        <v>1</v>
      </c>
      <c r="F10" s="748"/>
      <c r="G10" s="748">
        <f>E10*F10</f>
        <v>0</v>
      </c>
    </row>
    <row r="11" spans="1:11" s="871" customFormat="1">
      <c r="A11" s="758"/>
      <c r="B11" s="759"/>
      <c r="C11" s="760"/>
      <c r="D11" s="753"/>
      <c r="E11" s="754"/>
      <c r="F11" s="748"/>
      <c r="G11" s="748"/>
      <c r="H11" s="745"/>
      <c r="I11" s="745"/>
      <c r="J11" s="745"/>
      <c r="K11" s="745"/>
    </row>
    <row r="12" spans="1:11" s="760" customFormat="1" ht="24">
      <c r="A12" s="760" t="str">
        <f>$B$8</f>
        <v>I.</v>
      </c>
      <c r="B12" s="759">
        <f>COUNT($A$10:B10)+1</f>
        <v>2</v>
      </c>
      <c r="C12" s="760" t="s">
        <v>3618</v>
      </c>
      <c r="D12" s="755" t="s">
        <v>188</v>
      </c>
      <c r="E12" s="747">
        <v>1</v>
      </c>
      <c r="F12" s="748"/>
      <c r="G12" s="748">
        <f>E12*F12</f>
        <v>0</v>
      </c>
    </row>
    <row r="13" spans="1:11" s="871" customFormat="1">
      <c r="A13" s="758"/>
      <c r="B13" s="759"/>
      <c r="C13" s="760"/>
      <c r="D13" s="753"/>
      <c r="E13" s="754"/>
      <c r="F13" s="748"/>
      <c r="G13" s="748"/>
      <c r="H13" s="745"/>
      <c r="I13" s="745"/>
      <c r="J13" s="745"/>
      <c r="K13" s="745"/>
    </row>
    <row r="14" spans="1:11" s="448" customFormat="1" ht="84">
      <c r="A14" s="758" t="str">
        <f>$B$8</f>
        <v>I.</v>
      </c>
      <c r="B14" s="759">
        <f>COUNT($A10:B$12)+1</f>
        <v>3</v>
      </c>
      <c r="C14" s="760" t="s">
        <v>3619</v>
      </c>
      <c r="D14" s="753" t="s">
        <v>188</v>
      </c>
      <c r="E14" s="747">
        <v>9</v>
      </c>
      <c r="F14" s="748"/>
      <c r="G14" s="748">
        <f>E14*F14</f>
        <v>0</v>
      </c>
      <c r="H14" s="745"/>
      <c r="I14" s="745"/>
      <c r="J14" s="745"/>
      <c r="K14" s="745"/>
    </row>
    <row r="15" spans="1:11" s="871" customFormat="1">
      <c r="A15" s="758"/>
      <c r="B15" s="759"/>
      <c r="C15" s="760"/>
      <c r="D15" s="753"/>
      <c r="E15" s="754"/>
      <c r="F15" s="748"/>
      <c r="G15" s="748"/>
      <c r="H15" s="745"/>
      <c r="I15" s="745"/>
      <c r="J15" s="745"/>
      <c r="K15" s="745"/>
    </row>
    <row r="16" spans="1:11" s="448" customFormat="1" ht="24">
      <c r="A16" s="758" t="str">
        <f>$B$8</f>
        <v>I.</v>
      </c>
      <c r="B16" s="759">
        <f>COUNT($A10:B$15)+1</f>
        <v>4</v>
      </c>
      <c r="C16" s="760" t="s">
        <v>3620</v>
      </c>
      <c r="D16" s="753" t="s">
        <v>188</v>
      </c>
      <c r="E16" s="747">
        <v>20</v>
      </c>
      <c r="F16" s="748"/>
      <c r="G16" s="748">
        <f>E16*F16</f>
        <v>0</v>
      </c>
      <c r="H16" s="745"/>
      <c r="I16" s="745"/>
      <c r="J16" s="745"/>
      <c r="K16" s="745"/>
    </row>
    <row r="17" spans="1:11" s="448" customFormat="1">
      <c r="A17" s="758"/>
      <c r="B17" s="759"/>
      <c r="C17" s="760"/>
      <c r="D17" s="753"/>
      <c r="E17" s="747"/>
      <c r="F17" s="748"/>
      <c r="G17" s="748"/>
      <c r="H17" s="745"/>
      <c r="I17" s="745"/>
      <c r="J17" s="745"/>
      <c r="K17" s="745"/>
    </row>
    <row r="18" spans="1:11" s="448" customFormat="1" ht="60">
      <c r="A18" s="758" t="str">
        <f>$B$8</f>
        <v>I.</v>
      </c>
      <c r="B18" s="759">
        <f>COUNT($A$10:B16)+1</f>
        <v>5</v>
      </c>
      <c r="C18" s="760" t="s">
        <v>3621</v>
      </c>
      <c r="D18" s="753" t="s">
        <v>188</v>
      </c>
      <c r="E18" s="747">
        <v>8</v>
      </c>
      <c r="F18" s="748"/>
      <c r="G18" s="748">
        <f>E18*F18</f>
        <v>0</v>
      </c>
      <c r="H18" s="745"/>
      <c r="I18" s="745"/>
      <c r="J18" s="745"/>
      <c r="K18" s="745"/>
    </row>
    <row r="19" spans="1:11" s="448" customFormat="1">
      <c r="A19" s="758"/>
      <c r="B19" s="759"/>
      <c r="C19" s="760"/>
      <c r="D19" s="753"/>
      <c r="E19" s="747"/>
      <c r="F19" s="748"/>
      <c r="G19" s="748"/>
      <c r="H19" s="745"/>
      <c r="I19" s="745"/>
      <c r="J19" s="745"/>
      <c r="K19" s="745"/>
    </row>
    <row r="20" spans="1:11" s="448" customFormat="1" ht="60">
      <c r="A20" s="758" t="str">
        <f>$B$8</f>
        <v>I.</v>
      </c>
      <c r="B20" s="759">
        <f>COUNT($A$10:B18)+1</f>
        <v>6</v>
      </c>
      <c r="C20" s="760" t="s">
        <v>3622</v>
      </c>
      <c r="D20" s="753" t="s">
        <v>188</v>
      </c>
      <c r="E20" s="747">
        <v>146</v>
      </c>
      <c r="F20" s="748"/>
      <c r="G20" s="748">
        <f>E20*F20</f>
        <v>0</v>
      </c>
      <c r="H20" s="745"/>
      <c r="I20" s="745"/>
      <c r="J20" s="745"/>
      <c r="K20" s="745"/>
    </row>
    <row r="21" spans="1:11" s="448" customFormat="1">
      <c r="A21" s="758"/>
      <c r="B21" s="759"/>
      <c r="C21" s="760"/>
      <c r="D21" s="753"/>
      <c r="E21" s="747"/>
      <c r="F21" s="748"/>
      <c r="G21" s="748"/>
      <c r="H21" s="745"/>
      <c r="I21" s="745"/>
      <c r="J21" s="745"/>
      <c r="K21" s="745"/>
    </row>
    <row r="22" spans="1:11" s="448" customFormat="1" ht="69" customHeight="1">
      <c r="A22" s="758" t="str">
        <f>$B$8</f>
        <v>I.</v>
      </c>
      <c r="B22" s="759">
        <f>COUNT($A$10:B20)+1</f>
        <v>7</v>
      </c>
      <c r="C22" s="760" t="s">
        <v>3623</v>
      </c>
      <c r="D22" s="753" t="s">
        <v>188</v>
      </c>
      <c r="E22" s="747">
        <v>109</v>
      </c>
      <c r="F22" s="748"/>
      <c r="G22" s="748">
        <f>E22*F22</f>
        <v>0</v>
      </c>
      <c r="H22" s="745"/>
      <c r="I22" s="745"/>
      <c r="J22" s="745"/>
      <c r="K22" s="745"/>
    </row>
    <row r="23" spans="1:11" s="448" customFormat="1">
      <c r="A23" s="758"/>
      <c r="B23" s="759"/>
      <c r="C23" s="760"/>
      <c r="D23" s="753"/>
      <c r="E23" s="747"/>
      <c r="F23" s="748"/>
      <c r="G23" s="748"/>
      <c r="H23" s="745"/>
      <c r="I23" s="745"/>
      <c r="J23" s="745"/>
      <c r="K23" s="745"/>
    </row>
    <row r="24" spans="1:11" s="448" customFormat="1" ht="24">
      <c r="A24" s="758" t="str">
        <f>$B$8</f>
        <v>I.</v>
      </c>
      <c r="B24" s="759">
        <f>COUNT($A$10:B22)+1</f>
        <v>8</v>
      </c>
      <c r="C24" s="760" t="s">
        <v>3624</v>
      </c>
      <c r="D24" s="753" t="s">
        <v>188</v>
      </c>
      <c r="E24" s="747">
        <v>1</v>
      </c>
      <c r="F24" s="748"/>
      <c r="G24" s="748">
        <f>E24*F24</f>
        <v>0</v>
      </c>
      <c r="H24" s="745"/>
      <c r="I24" s="745"/>
      <c r="J24" s="745"/>
      <c r="K24" s="745"/>
    </row>
    <row r="25" spans="1:11" s="448" customFormat="1">
      <c r="A25" s="758"/>
      <c r="B25" s="759"/>
      <c r="C25" s="760"/>
      <c r="D25" s="753"/>
      <c r="E25" s="747"/>
      <c r="F25" s="748"/>
      <c r="G25" s="748"/>
      <c r="H25" s="745"/>
      <c r="I25" s="745"/>
      <c r="J25" s="745"/>
      <c r="K25" s="745"/>
    </row>
    <row r="26" spans="1:11" s="448" customFormat="1" ht="36">
      <c r="A26" s="758" t="str">
        <f>$B$8</f>
        <v>I.</v>
      </c>
      <c r="B26" s="759">
        <f>COUNT($A$10:B22)+1</f>
        <v>8</v>
      </c>
      <c r="C26" s="760" t="s">
        <v>3625</v>
      </c>
      <c r="D26" s="753" t="s">
        <v>188</v>
      </c>
      <c r="E26" s="747">
        <v>46</v>
      </c>
      <c r="F26" s="748"/>
      <c r="G26" s="748">
        <f>E26*F26</f>
        <v>0</v>
      </c>
      <c r="H26" s="745"/>
      <c r="I26" s="745"/>
      <c r="J26" s="745"/>
      <c r="K26" s="745"/>
    </row>
    <row r="27" spans="1:11" s="871" customFormat="1">
      <c r="A27" s="758"/>
      <c r="B27" s="759"/>
      <c r="C27" s="760"/>
      <c r="D27" s="753"/>
      <c r="E27" s="754"/>
      <c r="F27" s="748"/>
      <c r="G27" s="748"/>
      <c r="H27" s="745"/>
      <c r="I27" s="745"/>
      <c r="J27" s="745"/>
      <c r="K27" s="745"/>
    </row>
    <row r="28" spans="1:11" s="448" customFormat="1" ht="36">
      <c r="A28" s="758" t="str">
        <f>$B$8</f>
        <v>I.</v>
      </c>
      <c r="B28" s="759">
        <f>COUNT($A$10:B26)+1</f>
        <v>10</v>
      </c>
      <c r="C28" s="760" t="s">
        <v>3626</v>
      </c>
      <c r="D28" s="753" t="s">
        <v>188</v>
      </c>
      <c r="E28" s="747">
        <v>46</v>
      </c>
      <c r="F28" s="748"/>
      <c r="G28" s="748">
        <f>E28*F28</f>
        <v>0</v>
      </c>
      <c r="H28" s="745"/>
      <c r="I28" s="745"/>
      <c r="J28" s="745"/>
      <c r="K28" s="745"/>
    </row>
    <row r="29" spans="1:11" s="448" customFormat="1">
      <c r="A29" s="758"/>
      <c r="B29" s="759"/>
      <c r="C29" s="760"/>
      <c r="D29" s="753"/>
      <c r="E29" s="747"/>
      <c r="F29" s="748"/>
      <c r="G29" s="748"/>
      <c r="H29" s="745"/>
      <c r="I29" s="745"/>
      <c r="J29" s="745"/>
      <c r="K29" s="745"/>
    </row>
    <row r="30" spans="1:11" s="448" customFormat="1" ht="96">
      <c r="A30" s="758" t="str">
        <f>$B$8</f>
        <v>I.</v>
      </c>
      <c r="B30" s="759">
        <f>COUNT($A$10:B28)+1</f>
        <v>11</v>
      </c>
      <c r="C30" s="760" t="s">
        <v>3627</v>
      </c>
      <c r="D30" s="753" t="s">
        <v>188</v>
      </c>
      <c r="E30" s="747">
        <v>526</v>
      </c>
      <c r="F30" s="748"/>
      <c r="G30" s="748">
        <f>E30*F30</f>
        <v>0</v>
      </c>
      <c r="H30" s="745"/>
      <c r="I30" s="745"/>
      <c r="J30" s="745"/>
      <c r="K30" s="745"/>
    </row>
    <row r="31" spans="1:11" s="448" customFormat="1">
      <c r="A31" s="758"/>
      <c r="B31" s="759"/>
      <c r="C31" s="760"/>
      <c r="D31" s="753"/>
      <c r="E31" s="747"/>
      <c r="F31" s="748"/>
      <c r="G31" s="748"/>
      <c r="H31" s="745"/>
      <c r="I31" s="745"/>
      <c r="J31" s="745"/>
      <c r="K31" s="745"/>
    </row>
    <row r="32" spans="1:11" s="448" customFormat="1" ht="72">
      <c r="A32" s="758" t="str">
        <f>$B$8</f>
        <v>I.</v>
      </c>
      <c r="B32" s="759">
        <f>COUNT($A$10:B30)+1</f>
        <v>12</v>
      </c>
      <c r="C32" s="760" t="s">
        <v>3628</v>
      </c>
      <c r="D32" s="753" t="s">
        <v>188</v>
      </c>
      <c r="E32" s="747">
        <v>9</v>
      </c>
      <c r="F32" s="748"/>
      <c r="G32" s="748">
        <f>E32*F32</f>
        <v>0</v>
      </c>
      <c r="H32" s="745"/>
      <c r="I32" s="745"/>
      <c r="J32" s="745"/>
      <c r="K32" s="745"/>
    </row>
    <row r="33" spans="1:11" s="871" customFormat="1">
      <c r="A33" s="758"/>
      <c r="B33" s="759"/>
      <c r="C33" s="760"/>
      <c r="D33" s="753"/>
      <c r="E33" s="754"/>
      <c r="F33" s="748"/>
      <c r="G33" s="748"/>
      <c r="H33" s="745"/>
      <c r="I33" s="745"/>
      <c r="J33" s="745"/>
      <c r="K33" s="745"/>
    </row>
    <row r="34" spans="1:11" s="448" customFormat="1" ht="48">
      <c r="A34" s="758" t="str">
        <f>$B$8</f>
        <v>I.</v>
      </c>
      <c r="B34" s="759">
        <f>COUNT($A$10:B32)+1</f>
        <v>13</v>
      </c>
      <c r="C34" s="760" t="s">
        <v>3629</v>
      </c>
      <c r="D34" s="753" t="s">
        <v>188</v>
      </c>
      <c r="E34" s="747">
        <v>124</v>
      </c>
      <c r="F34" s="748"/>
      <c r="G34" s="748">
        <f>E34*F34</f>
        <v>0</v>
      </c>
      <c r="H34" s="745"/>
      <c r="I34" s="745"/>
      <c r="J34" s="745"/>
      <c r="K34" s="745"/>
    </row>
    <row r="35" spans="1:11" s="871" customFormat="1">
      <c r="A35" s="758"/>
      <c r="B35" s="759"/>
      <c r="C35" s="760"/>
      <c r="D35" s="753"/>
      <c r="E35" s="754"/>
      <c r="F35" s="748"/>
      <c r="G35" s="748"/>
      <c r="H35" s="745"/>
      <c r="I35" s="745"/>
      <c r="J35" s="745"/>
      <c r="K35" s="745"/>
    </row>
    <row r="36" spans="1:11" s="448" customFormat="1" ht="24">
      <c r="A36" s="758" t="str">
        <f>$B$8</f>
        <v>I.</v>
      </c>
      <c r="B36" s="759">
        <f>COUNT($A$10:B34)+1</f>
        <v>14</v>
      </c>
      <c r="C36" s="760" t="s">
        <v>3630</v>
      </c>
      <c r="D36" s="753" t="s">
        <v>188</v>
      </c>
      <c r="E36" s="747">
        <v>411</v>
      </c>
      <c r="F36" s="748"/>
      <c r="G36" s="748">
        <f>E36*F36</f>
        <v>0</v>
      </c>
      <c r="H36" s="745"/>
      <c r="I36" s="745"/>
      <c r="J36" s="745"/>
      <c r="K36" s="745"/>
    </row>
    <row r="37" spans="1:11" s="871" customFormat="1">
      <c r="A37" s="758"/>
      <c r="B37" s="759"/>
      <c r="C37" s="760"/>
      <c r="D37" s="753"/>
      <c r="E37" s="754"/>
      <c r="F37" s="748"/>
      <c r="G37" s="748"/>
      <c r="H37" s="745"/>
      <c r="I37" s="745"/>
      <c r="J37" s="745"/>
      <c r="K37" s="745"/>
    </row>
    <row r="38" spans="1:11" s="448" customFormat="1" ht="36">
      <c r="A38" s="758" t="str">
        <f>$B$8</f>
        <v>I.</v>
      </c>
      <c r="B38" s="759">
        <f>COUNT($A$10:B36)+1</f>
        <v>15</v>
      </c>
      <c r="C38" s="760" t="s">
        <v>3631</v>
      </c>
      <c r="D38" s="753" t="s">
        <v>188</v>
      </c>
      <c r="E38" s="747">
        <v>124</v>
      </c>
      <c r="F38" s="748"/>
      <c r="G38" s="748">
        <f>E38*F38</f>
        <v>0</v>
      </c>
      <c r="H38" s="745"/>
      <c r="I38" s="745"/>
      <c r="J38" s="745"/>
      <c r="K38" s="745"/>
    </row>
    <row r="39" spans="1:11" s="448" customFormat="1">
      <c r="A39" s="758"/>
      <c r="B39" s="759"/>
      <c r="C39" s="760"/>
      <c r="D39" s="753"/>
      <c r="E39" s="754"/>
      <c r="F39" s="748"/>
      <c r="G39" s="748"/>
      <c r="H39" s="745"/>
      <c r="I39" s="745"/>
      <c r="J39" s="745"/>
      <c r="K39" s="745"/>
    </row>
    <row r="40" spans="1:11" s="448" customFormat="1" ht="36">
      <c r="A40" s="758" t="str">
        <f>$B$8</f>
        <v>I.</v>
      </c>
      <c r="B40" s="759">
        <f>COUNT($A$10:B38)+1</f>
        <v>16</v>
      </c>
      <c r="C40" s="760" t="s">
        <v>3632</v>
      </c>
      <c r="D40" s="753" t="s">
        <v>188</v>
      </c>
      <c r="E40" s="747">
        <v>28</v>
      </c>
      <c r="F40" s="748"/>
      <c r="G40" s="748">
        <f>E40*F40</f>
        <v>0</v>
      </c>
      <c r="H40" s="745"/>
      <c r="I40" s="745"/>
      <c r="J40" s="745"/>
      <c r="K40" s="745"/>
    </row>
    <row r="41" spans="1:11" s="448" customFormat="1">
      <c r="A41" s="758"/>
      <c r="B41" s="759"/>
      <c r="C41" s="760"/>
      <c r="D41" s="753"/>
      <c r="E41" s="754"/>
      <c r="F41" s="748"/>
      <c r="G41" s="748"/>
      <c r="H41" s="745"/>
      <c r="I41" s="745"/>
      <c r="J41" s="745"/>
      <c r="K41" s="745"/>
    </row>
    <row r="42" spans="1:11" s="448" customFormat="1" ht="96">
      <c r="A42" s="758" t="str">
        <f>$B$8</f>
        <v>I.</v>
      </c>
      <c r="B42" s="759">
        <f>COUNT($A$10:B40)+1</f>
        <v>17</v>
      </c>
      <c r="C42" s="760" t="s">
        <v>3627</v>
      </c>
      <c r="D42" s="753" t="s">
        <v>188</v>
      </c>
      <c r="E42" s="747">
        <v>28</v>
      </c>
      <c r="F42" s="748"/>
      <c r="G42" s="748">
        <f>E42*F42</f>
        <v>0</v>
      </c>
      <c r="H42" s="745"/>
      <c r="I42" s="745"/>
      <c r="J42" s="745"/>
      <c r="K42" s="745"/>
    </row>
    <row r="43" spans="1:11" s="448" customFormat="1">
      <c r="A43" s="758"/>
      <c r="B43" s="759"/>
      <c r="C43" s="760"/>
      <c r="D43" s="753"/>
      <c r="E43" s="747"/>
      <c r="F43" s="748"/>
      <c r="G43" s="748"/>
      <c r="H43" s="745"/>
      <c r="I43" s="745"/>
      <c r="J43" s="745"/>
      <c r="K43" s="745"/>
    </row>
    <row r="44" spans="1:11" s="448" customFormat="1" ht="36">
      <c r="A44" s="758" t="str">
        <f>$B$8</f>
        <v>I.</v>
      </c>
      <c r="B44" s="759">
        <f>COUNT($A$10:B43)+1</f>
        <v>18</v>
      </c>
      <c r="C44" s="760" t="s">
        <v>3633</v>
      </c>
      <c r="D44" s="753" t="s">
        <v>188</v>
      </c>
      <c r="E44" s="747">
        <v>51</v>
      </c>
      <c r="F44" s="748"/>
      <c r="G44" s="748">
        <f>E44*F44</f>
        <v>0</v>
      </c>
      <c r="H44" s="745"/>
      <c r="I44" s="745"/>
      <c r="J44" s="745"/>
      <c r="K44" s="745"/>
    </row>
    <row r="45" spans="1:11" s="448" customFormat="1">
      <c r="A45" s="758"/>
      <c r="B45" s="759"/>
      <c r="C45" s="760"/>
      <c r="D45" s="753"/>
      <c r="E45" s="754"/>
      <c r="F45" s="748"/>
      <c r="G45" s="748"/>
      <c r="H45" s="745"/>
      <c r="I45" s="745"/>
      <c r="J45" s="745"/>
      <c r="K45" s="745"/>
    </row>
    <row r="46" spans="1:11" s="448" customFormat="1" ht="24">
      <c r="A46" s="758" t="str">
        <f>$B$8</f>
        <v>I.</v>
      </c>
      <c r="B46" s="759">
        <f>COUNT($A$10:B44)+1</f>
        <v>19</v>
      </c>
      <c r="C46" s="760" t="s">
        <v>3634</v>
      </c>
      <c r="D46" s="753" t="s">
        <v>188</v>
      </c>
      <c r="E46" s="747">
        <v>51</v>
      </c>
      <c r="F46" s="748"/>
      <c r="G46" s="748">
        <f>E46*F46</f>
        <v>0</v>
      </c>
      <c r="H46" s="745"/>
      <c r="I46" s="745"/>
      <c r="J46" s="745"/>
      <c r="K46" s="745"/>
    </row>
    <row r="47" spans="1:11" s="448" customFormat="1">
      <c r="A47" s="758"/>
      <c r="B47" s="759"/>
      <c r="C47" s="760"/>
      <c r="D47" s="753"/>
      <c r="E47" s="747"/>
      <c r="F47" s="748"/>
      <c r="G47" s="748"/>
      <c r="H47" s="745"/>
      <c r="I47" s="745"/>
      <c r="J47" s="745"/>
      <c r="K47" s="745"/>
    </row>
    <row r="48" spans="1:11" s="448" customFormat="1" ht="48">
      <c r="A48" s="758" t="str">
        <f>$B$8</f>
        <v>I.</v>
      </c>
      <c r="B48" s="759">
        <f>COUNT($A$10:B47)+1</f>
        <v>20</v>
      </c>
      <c r="C48" s="760" t="s">
        <v>3635</v>
      </c>
      <c r="D48" s="753" t="s">
        <v>188</v>
      </c>
      <c r="E48" s="747">
        <v>58</v>
      </c>
      <c r="F48" s="748"/>
      <c r="G48" s="748">
        <f>E48*F48</f>
        <v>0</v>
      </c>
      <c r="H48" s="745"/>
      <c r="I48" s="745"/>
      <c r="J48" s="745"/>
      <c r="K48" s="745"/>
    </row>
    <row r="49" spans="1:11" s="448" customFormat="1">
      <c r="A49" s="758"/>
      <c r="B49" s="759"/>
      <c r="C49" s="760"/>
      <c r="D49" s="753"/>
      <c r="E49" s="754"/>
      <c r="F49" s="748"/>
      <c r="G49" s="748"/>
      <c r="H49" s="745"/>
      <c r="I49" s="745"/>
      <c r="J49" s="745"/>
      <c r="K49" s="745"/>
    </row>
    <row r="50" spans="1:11" s="448" customFormat="1" ht="48">
      <c r="A50" s="758" t="str">
        <f>$B$8</f>
        <v>I.</v>
      </c>
      <c r="B50" s="759">
        <f>COUNT($A$10:B48)+1</f>
        <v>21</v>
      </c>
      <c r="C50" s="760" t="s">
        <v>3636</v>
      </c>
      <c r="D50" s="753" t="s">
        <v>188</v>
      </c>
      <c r="E50" s="747">
        <v>14</v>
      </c>
      <c r="F50" s="748"/>
      <c r="G50" s="748">
        <f>E50*F50</f>
        <v>0</v>
      </c>
      <c r="H50" s="745"/>
      <c r="I50" s="745"/>
      <c r="J50" s="745"/>
      <c r="K50" s="745"/>
    </row>
    <row r="51" spans="1:11" s="448" customFormat="1">
      <c r="A51" s="758"/>
      <c r="B51" s="759"/>
      <c r="C51" s="760"/>
      <c r="D51" s="753"/>
      <c r="E51" s="754"/>
      <c r="F51" s="748"/>
      <c r="G51" s="748"/>
      <c r="H51" s="745"/>
      <c r="I51" s="745"/>
      <c r="J51" s="745"/>
      <c r="K51" s="745"/>
    </row>
    <row r="52" spans="1:11" s="448" customFormat="1" ht="24">
      <c r="A52" s="758" t="str">
        <f>$B$8</f>
        <v>I.</v>
      </c>
      <c r="B52" s="759">
        <f>COUNT($A$10:B50)+1</f>
        <v>22</v>
      </c>
      <c r="C52" s="760" t="s">
        <v>3637</v>
      </c>
      <c r="D52" s="753" t="s">
        <v>188</v>
      </c>
      <c r="E52" s="747">
        <v>14</v>
      </c>
      <c r="F52" s="748"/>
      <c r="G52" s="748">
        <f>E52*F52</f>
        <v>0</v>
      </c>
      <c r="H52" s="745"/>
      <c r="I52" s="745"/>
      <c r="J52" s="745"/>
      <c r="K52" s="745"/>
    </row>
    <row r="53" spans="1:11" s="448" customFormat="1">
      <c r="A53" s="758"/>
      <c r="B53" s="759"/>
      <c r="C53" s="760"/>
      <c r="D53" s="753"/>
      <c r="E53" s="754"/>
      <c r="F53" s="748"/>
      <c r="G53" s="748"/>
      <c r="H53" s="745"/>
      <c r="I53" s="745"/>
      <c r="J53" s="745"/>
      <c r="K53" s="745"/>
    </row>
    <row r="54" spans="1:11" s="448" customFormat="1" ht="132">
      <c r="A54" s="758" t="str">
        <f>$B$8</f>
        <v>I.</v>
      </c>
      <c r="B54" s="759">
        <f>COUNT($A$10:B53)+1</f>
        <v>23</v>
      </c>
      <c r="C54" s="760" t="s">
        <v>3638</v>
      </c>
      <c r="D54" s="753" t="s">
        <v>188</v>
      </c>
      <c r="E54" s="747">
        <v>4</v>
      </c>
      <c r="F54" s="748"/>
      <c r="G54" s="748">
        <f>E54*F54</f>
        <v>0</v>
      </c>
      <c r="H54" s="745"/>
      <c r="I54" s="745"/>
      <c r="J54" s="745"/>
      <c r="K54" s="745"/>
    </row>
    <row r="55" spans="1:11" s="448" customFormat="1">
      <c r="A55" s="758"/>
      <c r="B55" s="759"/>
      <c r="C55" s="760"/>
      <c r="D55" s="753"/>
      <c r="E55" s="747"/>
      <c r="F55" s="748"/>
      <c r="G55" s="748"/>
      <c r="H55" s="745"/>
      <c r="I55" s="745"/>
      <c r="J55" s="745"/>
      <c r="K55" s="745"/>
    </row>
    <row r="56" spans="1:11" s="448" customFormat="1" ht="36">
      <c r="A56" s="758" t="str">
        <f>$B$8</f>
        <v>I.</v>
      </c>
      <c r="B56" s="759">
        <f>COUNT($A$10:B54)+1</f>
        <v>24</v>
      </c>
      <c r="C56" s="760" t="s">
        <v>3639</v>
      </c>
      <c r="D56" s="753" t="s">
        <v>188</v>
      </c>
      <c r="E56" s="747">
        <v>4</v>
      </c>
      <c r="F56" s="748"/>
      <c r="G56" s="748">
        <f>E56*F56</f>
        <v>0</v>
      </c>
      <c r="H56" s="745"/>
      <c r="I56" s="745"/>
      <c r="J56" s="745"/>
      <c r="K56" s="745"/>
    </row>
    <row r="57" spans="1:11" s="448" customFormat="1">
      <c r="A57" s="758"/>
      <c r="B57" s="759"/>
      <c r="C57" s="760"/>
      <c r="D57" s="753"/>
      <c r="E57" s="747"/>
      <c r="F57" s="748"/>
      <c r="G57" s="748"/>
      <c r="H57" s="745"/>
      <c r="I57" s="745"/>
      <c r="J57" s="745"/>
      <c r="K57" s="745"/>
    </row>
    <row r="58" spans="1:11" s="448" customFormat="1" ht="60">
      <c r="A58" s="758" t="str">
        <f>$B$8</f>
        <v>I.</v>
      </c>
      <c r="B58" s="759">
        <f>COUNT($A$10:B56)+1</f>
        <v>25</v>
      </c>
      <c r="C58" s="760" t="s">
        <v>3640</v>
      </c>
      <c r="D58" s="753" t="s">
        <v>188</v>
      </c>
      <c r="E58" s="747">
        <v>4</v>
      </c>
      <c r="F58" s="748"/>
      <c r="G58" s="748">
        <f>E58*F58</f>
        <v>0</v>
      </c>
      <c r="H58" s="745"/>
      <c r="I58" s="745"/>
      <c r="J58" s="745"/>
      <c r="K58" s="745"/>
    </row>
    <row r="59" spans="1:11" s="448" customFormat="1">
      <c r="A59" s="758"/>
      <c r="B59" s="759"/>
      <c r="C59" s="760"/>
      <c r="D59" s="753"/>
      <c r="E59" s="747"/>
      <c r="F59" s="748"/>
      <c r="G59" s="748"/>
      <c r="H59" s="745"/>
      <c r="I59" s="745"/>
      <c r="J59" s="745"/>
      <c r="K59" s="745"/>
    </row>
    <row r="60" spans="1:11" s="448" customFormat="1" ht="24">
      <c r="A60" s="758" t="str">
        <f>$B$8</f>
        <v>I.</v>
      </c>
      <c r="B60" s="759">
        <f>COUNT($A$10:B58)+1</f>
        <v>26</v>
      </c>
      <c r="C60" s="760" t="s">
        <v>3641</v>
      </c>
      <c r="D60" s="753" t="s">
        <v>188</v>
      </c>
      <c r="E60" s="747">
        <v>4</v>
      </c>
      <c r="F60" s="748"/>
      <c r="G60" s="748">
        <f>E60*F60</f>
        <v>0</v>
      </c>
      <c r="H60" s="745"/>
      <c r="I60" s="745"/>
      <c r="J60" s="745"/>
      <c r="K60" s="745"/>
    </row>
    <row r="61" spans="1:11" s="448" customFormat="1">
      <c r="A61" s="758"/>
      <c r="B61" s="759"/>
      <c r="C61" s="760"/>
      <c r="D61" s="753"/>
      <c r="E61" s="747"/>
      <c r="F61" s="748"/>
      <c r="G61" s="748"/>
      <c r="H61" s="745"/>
      <c r="I61" s="745"/>
      <c r="J61" s="745"/>
      <c r="K61" s="745"/>
    </row>
    <row r="62" spans="1:11" s="448" customFormat="1" ht="36">
      <c r="A62" s="758" t="str">
        <f>$B$8</f>
        <v>I.</v>
      </c>
      <c r="B62" s="759">
        <f>COUNT($A$10:B61)+1</f>
        <v>27</v>
      </c>
      <c r="C62" s="760" t="s">
        <v>3642</v>
      </c>
      <c r="D62" s="753" t="s">
        <v>188</v>
      </c>
      <c r="E62" s="747">
        <v>1195</v>
      </c>
      <c r="F62" s="748"/>
      <c r="G62" s="748">
        <f>E62*F62</f>
        <v>0</v>
      </c>
      <c r="H62" s="745"/>
      <c r="I62" s="745"/>
      <c r="J62" s="745"/>
      <c r="K62" s="745"/>
    </row>
    <row r="63" spans="1:11" s="448" customFormat="1">
      <c r="A63" s="758"/>
      <c r="B63" s="759"/>
      <c r="C63" s="760"/>
      <c r="D63" s="753"/>
      <c r="E63" s="747"/>
      <c r="F63" s="748"/>
      <c r="G63" s="748"/>
      <c r="H63" s="745"/>
      <c r="I63" s="745"/>
      <c r="J63" s="745"/>
      <c r="K63" s="745"/>
    </row>
    <row r="64" spans="1:11" s="448" customFormat="1" ht="36">
      <c r="A64" s="758" t="str">
        <f>$B$8</f>
        <v>I.</v>
      </c>
      <c r="B64" s="759">
        <f>COUNT($A$10:B62)+1</f>
        <v>28</v>
      </c>
      <c r="C64" s="760" t="s">
        <v>3643</v>
      </c>
      <c r="D64" s="753" t="s">
        <v>188</v>
      </c>
      <c r="E64" s="747">
        <v>1195</v>
      </c>
      <c r="F64" s="748"/>
      <c r="G64" s="748">
        <f>E64*F64</f>
        <v>0</v>
      </c>
      <c r="H64" s="745"/>
      <c r="I64" s="745"/>
      <c r="J64" s="745"/>
      <c r="K64" s="745"/>
    </row>
    <row r="65" spans="1:11" s="448" customFormat="1">
      <c r="A65" s="758"/>
      <c r="B65" s="759"/>
      <c r="C65" s="760"/>
      <c r="D65" s="753"/>
      <c r="E65" s="747"/>
      <c r="F65" s="748"/>
      <c r="G65" s="748"/>
      <c r="H65" s="745"/>
      <c r="I65" s="745"/>
      <c r="J65" s="745"/>
      <c r="K65" s="745"/>
    </row>
    <row r="66" spans="1:11" s="448" customFormat="1" ht="48">
      <c r="A66" s="758" t="str">
        <f>$B$8</f>
        <v>I.</v>
      </c>
      <c r="B66" s="759">
        <f>COUNT($A$10:B64)+1</f>
        <v>29</v>
      </c>
      <c r="C66" s="760" t="s">
        <v>3644</v>
      </c>
      <c r="D66" s="753" t="s">
        <v>188</v>
      </c>
      <c r="E66" s="747">
        <v>4</v>
      </c>
      <c r="F66" s="748"/>
      <c r="G66" s="748">
        <f>E66*F66</f>
        <v>0</v>
      </c>
      <c r="H66" s="745"/>
      <c r="I66" s="745"/>
      <c r="J66" s="745"/>
      <c r="K66" s="745"/>
    </row>
    <row r="67" spans="1:11" s="448" customFormat="1">
      <c r="A67" s="758"/>
      <c r="B67" s="759"/>
      <c r="C67" s="760"/>
      <c r="D67" s="753"/>
      <c r="E67" s="747"/>
      <c r="F67" s="748"/>
      <c r="G67" s="748"/>
      <c r="H67" s="745"/>
      <c r="I67" s="745"/>
      <c r="J67" s="745"/>
      <c r="K67" s="745"/>
    </row>
    <row r="68" spans="1:11" s="448" customFormat="1" ht="48">
      <c r="A68" s="758" t="str">
        <f>$B$8</f>
        <v>I.</v>
      </c>
      <c r="B68" s="759">
        <f>COUNT($A$10:B66)+1</f>
        <v>30</v>
      </c>
      <c r="C68" s="760" t="s">
        <v>3645</v>
      </c>
      <c r="D68" s="753" t="s">
        <v>188</v>
      </c>
      <c r="E68" s="747">
        <v>1</v>
      </c>
      <c r="F68" s="748"/>
      <c r="G68" s="748">
        <f>E68*F68</f>
        <v>0</v>
      </c>
      <c r="H68" s="745"/>
      <c r="I68" s="745"/>
      <c r="J68" s="745"/>
      <c r="K68" s="745"/>
    </row>
    <row r="69" spans="1:11" s="448" customFormat="1">
      <c r="A69" s="758"/>
      <c r="B69" s="759"/>
      <c r="C69" s="760"/>
      <c r="D69" s="753"/>
      <c r="E69" s="747"/>
      <c r="F69" s="748"/>
      <c r="G69" s="748"/>
      <c r="H69" s="745"/>
      <c r="I69" s="745"/>
      <c r="J69" s="745"/>
      <c r="K69" s="745"/>
    </row>
    <row r="70" spans="1:11" s="845" customFormat="1" ht="13.5" thickBot="1">
      <c r="A70" s="770"/>
      <c r="B70" s="771"/>
      <c r="C70" s="226" t="str">
        <f>CONCATENATE(B8," ",C8," - SKUPAJ:")</f>
        <v>I. ELEKTRO DEL - SKUPAJ:</v>
      </c>
      <c r="D70" s="225"/>
      <c r="E70" s="225"/>
      <c r="F70" s="225"/>
      <c r="G70" s="859">
        <f>SUM(G10:G69)</f>
        <v>0</v>
      </c>
    </row>
    <row r="71" spans="1:11" s="737" customFormat="1" ht="12">
      <c r="A71" s="738"/>
      <c r="B71" s="749"/>
      <c r="C71" s="860"/>
      <c r="D71" s="861"/>
      <c r="E71" s="861"/>
      <c r="F71" s="861"/>
      <c r="G71" s="861"/>
    </row>
    <row r="72" spans="1:11" s="991" customFormat="1">
      <c r="A72" s="846"/>
      <c r="B72" s="846"/>
      <c r="C72" s="847"/>
      <c r="D72" s="848"/>
      <c r="E72" s="849"/>
      <c r="F72" s="849"/>
      <c r="G72" s="849"/>
      <c r="K72" s="868"/>
    </row>
    <row r="73" spans="1:11" s="845" customFormat="1" ht="14.25">
      <c r="A73" s="1074"/>
      <c r="B73" s="1075" t="str">
        <f>CONCATENATE(A2,"",C2," - SKUPAJ:")</f>
        <v>E8.AVTOMATSKO ODKRIVANJE IN JAVLJANJE POŽARA - SKUPAJ:</v>
      </c>
      <c r="C73" s="1076"/>
      <c r="D73" s="1076"/>
      <c r="E73" s="1076"/>
      <c r="G73" s="1077">
        <f>G70</f>
        <v>0</v>
      </c>
    </row>
    <row r="74" spans="1:11" s="991" customFormat="1">
      <c r="D74" s="1070"/>
      <c r="E74" s="1070"/>
      <c r="F74" s="1070"/>
      <c r="G74" s="867"/>
    </row>
    <row r="75" spans="1:11" s="737" customFormat="1" ht="12">
      <c r="C75" s="759"/>
      <c r="D75" s="861"/>
      <c r="E75" s="861"/>
      <c r="F75" s="861"/>
      <c r="G75" s="861"/>
    </row>
    <row r="76" spans="1:11" s="737" customFormat="1" ht="12">
      <c r="C76" s="759"/>
      <c r="D76" s="861"/>
      <c r="E76" s="861"/>
      <c r="F76" s="861"/>
      <c r="G76" s="861"/>
    </row>
    <row r="77" spans="1:11" s="737" customFormat="1" ht="12">
      <c r="C77" s="759"/>
      <c r="D77" s="861"/>
      <c r="E77" s="861"/>
      <c r="F77" s="861"/>
      <c r="G77" s="861"/>
    </row>
    <row r="78" spans="1:11" s="737" customFormat="1" ht="12">
      <c r="C78" s="759"/>
      <c r="D78" s="861"/>
      <c r="E78" s="861"/>
      <c r="F78" s="861"/>
      <c r="G78" s="861"/>
    </row>
    <row r="79" spans="1:11" s="737" customFormat="1" ht="12">
      <c r="C79" s="759"/>
      <c r="D79" s="861"/>
      <c r="E79" s="861"/>
      <c r="F79" s="861"/>
      <c r="G79" s="861"/>
    </row>
    <row r="80" spans="1:11" s="737" customFormat="1" ht="12">
      <c r="C80" s="759"/>
      <c r="D80" s="861"/>
      <c r="E80" s="861"/>
      <c r="F80" s="861"/>
      <c r="G80" s="861"/>
    </row>
    <row r="81" spans="3:7" s="737" customFormat="1" ht="12">
      <c r="C81" s="759"/>
      <c r="D81" s="861"/>
      <c r="E81" s="861"/>
      <c r="F81" s="861"/>
      <c r="G81" s="861"/>
    </row>
    <row r="82" spans="3:7" s="737" customFormat="1" ht="12">
      <c r="C82" s="759"/>
      <c r="D82" s="861"/>
      <c r="E82" s="861"/>
      <c r="F82" s="861"/>
      <c r="G82" s="861"/>
    </row>
    <row r="83" spans="3:7" s="737" customFormat="1" ht="12">
      <c r="C83" s="759"/>
      <c r="D83" s="861"/>
      <c r="E83" s="861"/>
      <c r="F83" s="861"/>
      <c r="G83" s="861"/>
    </row>
    <row r="84" spans="3:7" s="737" customFormat="1" ht="12">
      <c r="C84" s="759"/>
      <c r="D84" s="861"/>
      <c r="E84" s="861"/>
      <c r="F84" s="861"/>
      <c r="G84" s="861"/>
    </row>
    <row r="85" spans="3:7" s="737" customFormat="1" ht="12">
      <c r="C85" s="759"/>
      <c r="D85" s="861"/>
      <c r="E85" s="861"/>
      <c r="F85" s="861"/>
      <c r="G85" s="861"/>
    </row>
    <row r="86" spans="3:7" s="737" customFormat="1" ht="12">
      <c r="C86" s="759"/>
      <c r="D86" s="861"/>
      <c r="E86" s="861"/>
      <c r="F86" s="861"/>
      <c r="G86" s="861"/>
    </row>
    <row r="87" spans="3:7" s="737" customFormat="1" ht="12">
      <c r="C87" s="759"/>
      <c r="D87" s="861"/>
      <c r="E87" s="861"/>
      <c r="F87" s="861"/>
      <c r="G87" s="861"/>
    </row>
    <row r="88" spans="3:7" s="737" customFormat="1" ht="12">
      <c r="C88" s="759"/>
      <c r="D88" s="861"/>
      <c r="E88" s="861"/>
      <c r="F88" s="861"/>
      <c r="G88" s="861"/>
    </row>
    <row r="89" spans="3:7" s="737" customFormat="1" ht="12">
      <c r="C89" s="759"/>
      <c r="D89" s="861"/>
      <c r="E89" s="861"/>
      <c r="F89" s="861"/>
      <c r="G89" s="861"/>
    </row>
    <row r="90" spans="3:7" s="737" customFormat="1" ht="12">
      <c r="C90" s="759"/>
      <c r="D90" s="861"/>
      <c r="E90" s="861"/>
      <c r="F90" s="861"/>
      <c r="G90" s="861"/>
    </row>
    <row r="91" spans="3:7" s="737" customFormat="1" ht="12">
      <c r="C91" s="759"/>
      <c r="D91" s="861"/>
      <c r="E91" s="861"/>
      <c r="F91" s="861"/>
      <c r="G91" s="861"/>
    </row>
    <row r="92" spans="3:7" s="737" customFormat="1" ht="12">
      <c r="C92" s="759"/>
      <c r="D92" s="861"/>
      <c r="E92" s="861"/>
      <c r="F92" s="861"/>
      <c r="G92" s="861"/>
    </row>
    <row r="93" spans="3:7" s="737" customFormat="1" ht="12">
      <c r="C93" s="759"/>
      <c r="D93" s="861"/>
      <c r="E93" s="861"/>
      <c r="F93" s="861"/>
      <c r="G93" s="861"/>
    </row>
    <row r="94" spans="3:7" s="737" customFormat="1" ht="12">
      <c r="C94" s="759"/>
      <c r="D94" s="861"/>
      <c r="E94" s="861"/>
      <c r="F94" s="861"/>
      <c r="G94" s="861"/>
    </row>
    <row r="95" spans="3:7" s="737" customFormat="1" ht="12">
      <c r="C95" s="759"/>
      <c r="D95" s="861"/>
      <c r="E95" s="861"/>
      <c r="F95" s="861"/>
      <c r="G95" s="861"/>
    </row>
    <row r="96" spans="3:7" s="737" customFormat="1" ht="12">
      <c r="C96" s="759"/>
      <c r="D96" s="861"/>
      <c r="E96" s="861"/>
      <c r="F96" s="861"/>
      <c r="G96" s="861"/>
    </row>
    <row r="97" spans="3:7" s="737" customFormat="1" ht="12">
      <c r="C97" s="759"/>
      <c r="D97" s="861"/>
      <c r="E97" s="861"/>
      <c r="F97" s="861"/>
      <c r="G97" s="861"/>
    </row>
    <row r="98" spans="3:7" s="737" customFormat="1" ht="12">
      <c r="C98" s="759"/>
      <c r="D98" s="861"/>
      <c r="E98" s="861"/>
      <c r="F98" s="861"/>
      <c r="G98" s="861"/>
    </row>
    <row r="99" spans="3:7" s="737" customFormat="1" ht="12">
      <c r="C99" s="759"/>
      <c r="D99" s="861"/>
      <c r="E99" s="861"/>
      <c r="F99" s="861"/>
      <c r="G99" s="861"/>
    </row>
    <row r="100" spans="3:7" s="737" customFormat="1" ht="12">
      <c r="C100" s="759"/>
      <c r="D100" s="861"/>
      <c r="E100" s="861"/>
      <c r="F100" s="861"/>
      <c r="G100" s="861"/>
    </row>
    <row r="101" spans="3:7" s="737" customFormat="1" ht="12">
      <c r="C101" s="759"/>
      <c r="D101" s="861"/>
      <c r="E101" s="861"/>
      <c r="F101" s="861"/>
      <c r="G101" s="861"/>
    </row>
    <row r="102" spans="3:7" s="737" customFormat="1" ht="12">
      <c r="C102" s="759"/>
      <c r="D102" s="861"/>
      <c r="E102" s="861"/>
      <c r="F102" s="861"/>
      <c r="G102" s="861"/>
    </row>
    <row r="103" spans="3:7" s="737" customFormat="1" ht="12">
      <c r="C103" s="759"/>
      <c r="D103" s="861"/>
      <c r="E103" s="861"/>
      <c r="F103" s="861"/>
      <c r="G103" s="861"/>
    </row>
    <row r="104" spans="3:7" s="737" customFormat="1" ht="12">
      <c r="C104" s="759"/>
      <c r="D104" s="861"/>
      <c r="E104" s="861"/>
      <c r="F104" s="861"/>
      <c r="G104" s="861"/>
    </row>
    <row r="105" spans="3:7" s="737" customFormat="1" ht="12">
      <c r="C105" s="759"/>
      <c r="D105" s="861"/>
      <c r="E105" s="861"/>
      <c r="F105" s="861"/>
      <c r="G105" s="861"/>
    </row>
    <row r="106" spans="3:7" s="737" customFormat="1" ht="12">
      <c r="C106" s="759"/>
      <c r="D106" s="861"/>
      <c r="E106" s="861"/>
      <c r="F106" s="861"/>
      <c r="G106" s="861"/>
    </row>
    <row r="107" spans="3:7" s="737" customFormat="1" ht="12">
      <c r="C107" s="759"/>
      <c r="D107" s="861"/>
      <c r="E107" s="861"/>
      <c r="F107" s="861"/>
      <c r="G107" s="861"/>
    </row>
    <row r="108" spans="3:7" s="737" customFormat="1" ht="12">
      <c r="C108" s="759"/>
      <c r="D108" s="861"/>
      <c r="E108" s="861"/>
      <c r="F108" s="861"/>
      <c r="G108" s="861"/>
    </row>
    <row r="109" spans="3:7" s="737" customFormat="1" ht="12">
      <c r="C109" s="759"/>
      <c r="D109" s="861"/>
      <c r="E109" s="861"/>
      <c r="F109" s="861"/>
      <c r="G109" s="861"/>
    </row>
    <row r="110" spans="3:7" s="737" customFormat="1" ht="12">
      <c r="C110" s="759"/>
      <c r="D110" s="861"/>
      <c r="E110" s="861"/>
      <c r="F110" s="861"/>
      <c r="G110" s="861"/>
    </row>
    <row r="111" spans="3:7" s="737" customFormat="1" ht="12">
      <c r="C111" s="759"/>
      <c r="D111" s="861"/>
      <c r="E111" s="861"/>
      <c r="F111" s="861"/>
      <c r="G111" s="861"/>
    </row>
    <row r="112" spans="3:7" s="737" customFormat="1" ht="12">
      <c r="C112" s="759"/>
      <c r="D112" s="861"/>
      <c r="E112" s="861"/>
      <c r="F112" s="861"/>
      <c r="G112" s="861"/>
    </row>
    <row r="113" spans="3:7" s="737" customFormat="1" ht="12">
      <c r="C113" s="759"/>
      <c r="D113" s="861"/>
      <c r="E113" s="861"/>
      <c r="F113" s="861"/>
      <c r="G113" s="861"/>
    </row>
    <row r="114" spans="3:7" s="737" customFormat="1" ht="12">
      <c r="C114" s="759"/>
      <c r="D114" s="861"/>
      <c r="E114" s="861"/>
      <c r="F114" s="861"/>
      <c r="G114" s="861"/>
    </row>
    <row r="115" spans="3:7" s="737" customFormat="1" ht="12">
      <c r="C115" s="759"/>
      <c r="D115" s="861"/>
      <c r="E115" s="861"/>
      <c r="F115" s="861"/>
      <c r="G115" s="861"/>
    </row>
    <row r="116" spans="3:7" s="737" customFormat="1" ht="12">
      <c r="C116" s="759"/>
      <c r="D116" s="861"/>
      <c r="E116" s="861"/>
      <c r="F116" s="861"/>
      <c r="G116" s="861"/>
    </row>
    <row r="117" spans="3:7" s="737" customFormat="1" ht="12">
      <c r="C117" s="759"/>
      <c r="D117" s="861"/>
      <c r="E117" s="861"/>
      <c r="F117" s="861"/>
      <c r="G117" s="861"/>
    </row>
    <row r="118" spans="3:7" s="737" customFormat="1" ht="12">
      <c r="C118" s="759"/>
      <c r="D118" s="861"/>
      <c r="E118" s="861"/>
      <c r="F118" s="861"/>
      <c r="G118" s="861"/>
    </row>
    <row r="119" spans="3:7" s="737" customFormat="1" ht="12">
      <c r="C119" s="759"/>
      <c r="D119" s="861"/>
      <c r="E119" s="861"/>
      <c r="F119" s="861"/>
      <c r="G119" s="861"/>
    </row>
    <row r="120" spans="3:7" s="737" customFormat="1" ht="12">
      <c r="C120" s="759"/>
      <c r="D120" s="861"/>
      <c r="E120" s="861"/>
      <c r="F120" s="861"/>
      <c r="G120" s="861"/>
    </row>
    <row r="121" spans="3:7" s="737" customFormat="1" ht="12">
      <c r="C121" s="759"/>
      <c r="D121" s="861"/>
      <c r="E121" s="861"/>
      <c r="F121" s="861"/>
      <c r="G121" s="861"/>
    </row>
    <row r="122" spans="3:7" s="737" customFormat="1" ht="12">
      <c r="C122" s="759"/>
      <c r="D122" s="861"/>
      <c r="E122" s="861"/>
      <c r="F122" s="861"/>
      <c r="G122" s="861"/>
    </row>
    <row r="123" spans="3:7" s="737" customFormat="1" ht="12">
      <c r="C123" s="759"/>
      <c r="D123" s="861"/>
      <c r="E123" s="861"/>
      <c r="F123" s="861"/>
      <c r="G123" s="861"/>
    </row>
    <row r="124" spans="3:7" s="737" customFormat="1" ht="12">
      <c r="C124" s="759"/>
      <c r="D124" s="861"/>
      <c r="E124" s="861"/>
      <c r="F124" s="861"/>
      <c r="G124" s="861"/>
    </row>
    <row r="125" spans="3:7" s="737" customFormat="1" ht="12">
      <c r="C125" s="759"/>
      <c r="D125" s="861"/>
      <c r="E125" s="861"/>
      <c r="F125" s="861"/>
      <c r="G125" s="861"/>
    </row>
    <row r="126" spans="3:7" s="737" customFormat="1" ht="12">
      <c r="C126" s="759"/>
      <c r="D126" s="861"/>
      <c r="E126" s="861"/>
      <c r="F126" s="861"/>
      <c r="G126" s="861"/>
    </row>
    <row r="127" spans="3:7" s="737" customFormat="1" ht="12">
      <c r="C127" s="759"/>
      <c r="D127" s="861"/>
      <c r="E127" s="861"/>
      <c r="F127" s="861"/>
      <c r="G127" s="861"/>
    </row>
    <row r="128" spans="3:7" s="737" customFormat="1" ht="12">
      <c r="C128" s="759"/>
      <c r="D128" s="861"/>
      <c r="E128" s="861"/>
      <c r="F128" s="861"/>
      <c r="G128" s="861"/>
    </row>
    <row r="129" spans="3:7" s="737" customFormat="1" ht="12">
      <c r="C129" s="759"/>
      <c r="D129" s="861"/>
      <c r="E129" s="861"/>
      <c r="F129" s="861"/>
      <c r="G129" s="861"/>
    </row>
    <row r="130" spans="3:7" s="737" customFormat="1" ht="12">
      <c r="C130" s="759"/>
      <c r="D130" s="861"/>
      <c r="E130" s="861"/>
      <c r="F130" s="861"/>
      <c r="G130" s="861"/>
    </row>
    <row r="131" spans="3:7" s="737" customFormat="1" ht="12">
      <c r="C131" s="759"/>
      <c r="D131" s="861"/>
      <c r="E131" s="861"/>
      <c r="F131" s="861"/>
      <c r="G131" s="861"/>
    </row>
    <row r="132" spans="3:7" s="737" customFormat="1" ht="12">
      <c r="C132" s="759"/>
      <c r="D132" s="861"/>
      <c r="E132" s="861"/>
      <c r="F132" s="861"/>
      <c r="G132" s="861"/>
    </row>
    <row r="133" spans="3:7" s="737" customFormat="1" ht="12">
      <c r="C133" s="759"/>
      <c r="D133" s="861"/>
      <c r="E133" s="861"/>
      <c r="F133" s="861"/>
      <c r="G133" s="861"/>
    </row>
    <row r="134" spans="3:7" s="737" customFormat="1" ht="12">
      <c r="C134" s="759"/>
      <c r="D134" s="861"/>
      <c r="E134" s="861"/>
      <c r="F134" s="861"/>
      <c r="G134" s="861"/>
    </row>
    <row r="135" spans="3:7" s="737" customFormat="1" ht="12">
      <c r="C135" s="759"/>
      <c r="D135" s="861"/>
      <c r="E135" s="861"/>
      <c r="F135" s="861"/>
      <c r="G135" s="861"/>
    </row>
    <row r="136" spans="3:7" s="737" customFormat="1" ht="12">
      <c r="C136" s="759"/>
      <c r="D136" s="861"/>
      <c r="E136" s="861"/>
      <c r="F136" s="861"/>
      <c r="G136" s="861"/>
    </row>
    <row r="137" spans="3:7" s="737" customFormat="1" ht="12">
      <c r="C137" s="759"/>
      <c r="D137" s="861"/>
      <c r="E137" s="861"/>
      <c r="F137" s="861"/>
      <c r="G137" s="861"/>
    </row>
    <row r="138" spans="3:7" s="737" customFormat="1" ht="12">
      <c r="C138" s="759"/>
      <c r="D138" s="861"/>
      <c r="E138" s="861"/>
      <c r="F138" s="861"/>
      <c r="G138" s="861"/>
    </row>
    <row r="139" spans="3:7" s="737" customFormat="1" ht="12">
      <c r="C139" s="759"/>
      <c r="D139" s="861"/>
      <c r="E139" s="861"/>
      <c r="F139" s="861"/>
      <c r="G139" s="861"/>
    </row>
    <row r="140" spans="3:7" s="737" customFormat="1" ht="12">
      <c r="C140" s="759"/>
      <c r="D140" s="861"/>
      <c r="E140" s="861"/>
      <c r="F140" s="861"/>
      <c r="G140" s="861"/>
    </row>
    <row r="141" spans="3:7" s="737" customFormat="1" ht="12">
      <c r="C141" s="759"/>
      <c r="D141" s="861"/>
      <c r="E141" s="861"/>
      <c r="F141" s="861"/>
      <c r="G141" s="861"/>
    </row>
    <row r="142" spans="3:7" s="737" customFormat="1" ht="12">
      <c r="C142" s="759"/>
      <c r="D142" s="861"/>
      <c r="E142" s="861"/>
      <c r="F142" s="861"/>
      <c r="G142" s="861"/>
    </row>
    <row r="143" spans="3:7" s="737" customFormat="1" ht="12">
      <c r="C143" s="759"/>
      <c r="D143" s="861"/>
      <c r="E143" s="861"/>
      <c r="F143" s="861"/>
      <c r="G143" s="861"/>
    </row>
    <row r="144" spans="3:7" s="737" customFormat="1" ht="12">
      <c r="C144" s="759"/>
      <c r="D144" s="861"/>
      <c r="E144" s="861"/>
      <c r="F144" s="861"/>
      <c r="G144" s="861"/>
    </row>
    <row r="145" spans="3:7" s="737" customFormat="1" ht="12">
      <c r="C145" s="759"/>
      <c r="D145" s="861"/>
      <c r="E145" s="861"/>
      <c r="F145" s="861"/>
      <c r="G145" s="861"/>
    </row>
    <row r="146" spans="3:7" s="737" customFormat="1" ht="12">
      <c r="C146" s="759"/>
      <c r="D146" s="861"/>
      <c r="E146" s="861"/>
      <c r="F146" s="861"/>
      <c r="G146" s="861"/>
    </row>
    <row r="147" spans="3:7" s="737" customFormat="1" ht="12">
      <c r="C147" s="759"/>
      <c r="D147" s="861"/>
      <c r="E147" s="861"/>
      <c r="F147" s="861"/>
      <c r="G147" s="861"/>
    </row>
    <row r="148" spans="3:7" s="737" customFormat="1" ht="12">
      <c r="C148" s="759"/>
      <c r="D148" s="861"/>
      <c r="E148" s="861"/>
      <c r="F148" s="861"/>
      <c r="G148" s="861"/>
    </row>
    <row r="149" spans="3:7" s="737" customFormat="1" ht="12">
      <c r="C149" s="759"/>
      <c r="D149" s="861"/>
      <c r="E149" s="861"/>
      <c r="F149" s="861"/>
      <c r="G149" s="861"/>
    </row>
    <row r="150" spans="3:7" s="737" customFormat="1" ht="12">
      <c r="C150" s="759"/>
      <c r="D150" s="861"/>
      <c r="E150" s="861"/>
      <c r="F150" s="861"/>
      <c r="G150" s="861"/>
    </row>
    <row r="151" spans="3:7" s="737" customFormat="1" ht="12">
      <c r="C151" s="759"/>
      <c r="D151" s="861"/>
      <c r="E151" s="861"/>
      <c r="F151" s="861"/>
      <c r="G151" s="861"/>
    </row>
    <row r="152" spans="3:7" s="737" customFormat="1" ht="12">
      <c r="C152" s="759"/>
      <c r="D152" s="861"/>
      <c r="E152" s="861"/>
      <c r="F152" s="861"/>
      <c r="G152" s="861"/>
    </row>
    <row r="153" spans="3:7" s="737" customFormat="1" ht="12">
      <c r="C153" s="759"/>
      <c r="D153" s="861"/>
      <c r="E153" s="861"/>
      <c r="F153" s="861"/>
      <c r="G153" s="861"/>
    </row>
    <row r="154" spans="3:7" s="737" customFormat="1" ht="12">
      <c r="C154" s="759"/>
      <c r="D154" s="861"/>
      <c r="E154" s="861"/>
      <c r="F154" s="861"/>
      <c r="G154" s="861"/>
    </row>
    <row r="155" spans="3:7" s="737" customFormat="1" ht="12">
      <c r="C155" s="759"/>
      <c r="D155" s="861"/>
      <c r="E155" s="861"/>
      <c r="F155" s="861"/>
      <c r="G155" s="861"/>
    </row>
    <row r="156" spans="3:7" s="737" customFormat="1" ht="12">
      <c r="C156" s="759"/>
      <c r="D156" s="861"/>
      <c r="E156" s="861"/>
      <c r="F156" s="861"/>
      <c r="G156" s="861"/>
    </row>
    <row r="157" spans="3:7" s="737" customFormat="1" ht="12">
      <c r="C157" s="759"/>
      <c r="D157" s="861"/>
      <c r="E157" s="861"/>
      <c r="F157" s="861"/>
      <c r="G157" s="861"/>
    </row>
    <row r="158" spans="3:7" s="737" customFormat="1" ht="12">
      <c r="C158" s="759"/>
      <c r="D158" s="861"/>
      <c r="E158" s="861"/>
      <c r="F158" s="861"/>
      <c r="G158" s="861"/>
    </row>
    <row r="159" spans="3:7" s="737" customFormat="1" ht="12">
      <c r="C159" s="759"/>
      <c r="D159" s="861"/>
      <c r="E159" s="861"/>
      <c r="F159" s="861"/>
      <c r="G159" s="861"/>
    </row>
    <row r="160" spans="3:7" s="737" customFormat="1" ht="12">
      <c r="C160" s="759"/>
      <c r="D160" s="861"/>
      <c r="E160" s="861"/>
      <c r="F160" s="861"/>
      <c r="G160" s="861"/>
    </row>
    <row r="161" spans="3:7" s="737" customFormat="1" ht="12">
      <c r="C161" s="759"/>
      <c r="D161" s="861"/>
      <c r="E161" s="861"/>
      <c r="F161" s="861"/>
      <c r="G161" s="861"/>
    </row>
    <row r="162" spans="3:7" s="737" customFormat="1" ht="12">
      <c r="C162" s="759"/>
      <c r="D162" s="861"/>
      <c r="E162" s="861"/>
      <c r="F162" s="861"/>
      <c r="G162" s="861"/>
    </row>
    <row r="163" spans="3:7" s="737" customFormat="1" ht="12">
      <c r="C163" s="759"/>
      <c r="D163" s="861"/>
      <c r="E163" s="861"/>
      <c r="F163" s="861"/>
      <c r="G163" s="861"/>
    </row>
    <row r="164" spans="3:7" s="737" customFormat="1" ht="12">
      <c r="C164" s="759"/>
      <c r="D164" s="861"/>
      <c r="E164" s="861"/>
      <c r="F164" s="861"/>
      <c r="G164" s="861"/>
    </row>
    <row r="165" spans="3:7" s="737" customFormat="1" ht="12">
      <c r="C165" s="759"/>
      <c r="D165" s="861"/>
      <c r="E165" s="861"/>
      <c r="F165" s="861"/>
      <c r="G165" s="861"/>
    </row>
    <row r="166" spans="3:7" s="737" customFormat="1" ht="12">
      <c r="C166" s="759"/>
      <c r="D166" s="861"/>
      <c r="E166" s="861"/>
      <c r="F166" s="861"/>
      <c r="G166" s="861"/>
    </row>
    <row r="167" spans="3:7" s="737" customFormat="1" ht="12">
      <c r="C167" s="759"/>
      <c r="D167" s="861"/>
      <c r="E167" s="861"/>
      <c r="F167" s="861"/>
      <c r="G167" s="861"/>
    </row>
    <row r="168" spans="3:7" s="737" customFormat="1" ht="12">
      <c r="C168" s="759"/>
      <c r="D168" s="861"/>
      <c r="E168" s="861"/>
      <c r="F168" s="861"/>
      <c r="G168" s="861"/>
    </row>
    <row r="169" spans="3:7" s="737" customFormat="1" ht="12">
      <c r="C169" s="759"/>
      <c r="D169" s="861"/>
      <c r="E169" s="861"/>
      <c r="F169" s="861"/>
      <c r="G169" s="861"/>
    </row>
    <row r="170" spans="3:7" s="737" customFormat="1" ht="12">
      <c r="C170" s="759"/>
      <c r="D170" s="861"/>
      <c r="E170" s="861"/>
      <c r="F170" s="861"/>
      <c r="G170" s="861"/>
    </row>
    <row r="171" spans="3:7" s="737" customFormat="1" ht="12">
      <c r="C171" s="759"/>
      <c r="D171" s="861"/>
      <c r="E171" s="861"/>
      <c r="F171" s="861"/>
      <c r="G171" s="861"/>
    </row>
    <row r="172" spans="3:7" s="737" customFormat="1" ht="12">
      <c r="C172" s="759"/>
      <c r="D172" s="861"/>
      <c r="E172" s="861"/>
      <c r="F172" s="861"/>
      <c r="G172" s="861"/>
    </row>
    <row r="173" spans="3:7" s="737" customFormat="1" ht="12">
      <c r="C173" s="759"/>
      <c r="D173" s="861"/>
      <c r="E173" s="861"/>
      <c r="F173" s="861"/>
      <c r="G173" s="861"/>
    </row>
    <row r="174" spans="3:7" s="737" customFormat="1" ht="12">
      <c r="C174" s="759"/>
      <c r="D174" s="861"/>
      <c r="E174" s="861"/>
      <c r="F174" s="861"/>
      <c r="G174" s="861"/>
    </row>
    <row r="175" spans="3:7" s="737" customFormat="1" ht="12">
      <c r="C175" s="759"/>
      <c r="D175" s="861"/>
      <c r="E175" s="861"/>
      <c r="F175" s="861"/>
      <c r="G175" s="861"/>
    </row>
    <row r="176" spans="3:7" s="737" customFormat="1" ht="12">
      <c r="C176" s="759"/>
      <c r="D176" s="861"/>
      <c r="E176" s="861"/>
      <c r="F176" s="861"/>
      <c r="G176" s="861"/>
    </row>
    <row r="177" spans="3:7" s="737" customFormat="1" ht="12">
      <c r="C177" s="759"/>
      <c r="D177" s="861"/>
      <c r="E177" s="861"/>
      <c r="F177" s="861"/>
      <c r="G177"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BAA0D-257C-4751-B0AC-C8DD4ED588E0}">
  <sheetPr codeName="List37">
    <tabColor theme="6" tint="-0.249977111117893"/>
  </sheetPr>
  <dimension ref="A1:K127"/>
  <sheetViews>
    <sheetView view="pageBreakPreview" zoomScaleNormal="100" zoomScaleSheetLayoutView="100" workbookViewId="0">
      <selection activeCell="F9" sqref="F9"/>
    </sheetView>
  </sheetViews>
  <sheetFormatPr defaultColWidth="9.140625" defaultRowHeight="12.75"/>
  <cols>
    <col min="1" max="1" width="2.5703125" style="286" customWidth="1"/>
    <col min="2" max="2" width="5.7109375" style="286" customWidth="1"/>
    <col min="3" max="3" width="43.7109375" style="287" customWidth="1"/>
    <col min="4" max="4" width="6.28515625" style="595" customWidth="1"/>
    <col min="5" max="5" width="7.5703125" style="595" customWidth="1"/>
    <col min="6" max="6" width="9.5703125" style="595" customWidth="1"/>
    <col min="7" max="7" width="13.28515625" style="595" customWidth="1"/>
    <col min="8" max="8" width="9.85546875" style="286" customWidth="1"/>
    <col min="9" max="9" width="2.5703125" style="286" bestFit="1" customWidth="1"/>
    <col min="10" max="10" width="9.140625" style="286"/>
    <col min="11" max="11" width="9" style="286" customWidth="1"/>
    <col min="12" max="252" width="9.140625" style="286"/>
    <col min="253" max="253" width="2.5703125" style="286" customWidth="1"/>
    <col min="254" max="254" width="5.7109375" style="286" customWidth="1"/>
    <col min="255" max="255" width="43.7109375" style="286" customWidth="1"/>
    <col min="256" max="256" width="6.28515625" style="286" customWidth="1"/>
    <col min="257" max="257" width="7.5703125" style="286" customWidth="1"/>
    <col min="258" max="258" width="9.5703125" style="286" customWidth="1"/>
    <col min="259" max="259" width="13.28515625" style="286" customWidth="1"/>
    <col min="260" max="260" width="20.42578125" style="286" customWidth="1"/>
    <col min="261" max="263" width="11.7109375" style="286" customWidth="1"/>
    <col min="264" max="264" width="9.85546875" style="286" customWidth="1"/>
    <col min="265" max="265" width="2.5703125" style="286" bestFit="1" customWidth="1"/>
    <col min="266" max="266" width="9.140625" style="286"/>
    <col min="267" max="267" width="9" style="286" customWidth="1"/>
    <col min="268" max="508" width="9.140625" style="286"/>
    <col min="509" max="509" width="2.5703125" style="286" customWidth="1"/>
    <col min="510" max="510" width="5.7109375" style="286" customWidth="1"/>
    <col min="511" max="511" width="43.7109375" style="286" customWidth="1"/>
    <col min="512" max="512" width="6.28515625" style="286" customWidth="1"/>
    <col min="513" max="513" width="7.5703125" style="286" customWidth="1"/>
    <col min="514" max="514" width="9.5703125" style="286" customWidth="1"/>
    <col min="515" max="515" width="13.28515625" style="286" customWidth="1"/>
    <col min="516" max="516" width="20.42578125" style="286" customWidth="1"/>
    <col min="517" max="519" width="11.7109375" style="286" customWidth="1"/>
    <col min="520" max="520" width="9.85546875" style="286" customWidth="1"/>
    <col min="521" max="521" width="2.5703125" style="286" bestFit="1" customWidth="1"/>
    <col min="522" max="522" width="9.140625" style="286"/>
    <col min="523" max="523" width="9" style="286" customWidth="1"/>
    <col min="524" max="764" width="9.140625" style="286"/>
    <col min="765" max="765" width="2.5703125" style="286" customWidth="1"/>
    <col min="766" max="766" width="5.7109375" style="286" customWidth="1"/>
    <col min="767" max="767" width="43.7109375" style="286" customWidth="1"/>
    <col min="768" max="768" width="6.28515625" style="286" customWidth="1"/>
    <col min="769" max="769" width="7.5703125" style="286" customWidth="1"/>
    <col min="770" max="770" width="9.5703125" style="286" customWidth="1"/>
    <col min="771" max="771" width="13.28515625" style="286" customWidth="1"/>
    <col min="772" max="772" width="20.42578125" style="286" customWidth="1"/>
    <col min="773" max="775" width="11.7109375" style="286" customWidth="1"/>
    <col min="776" max="776" width="9.85546875" style="286" customWidth="1"/>
    <col min="777" max="777" width="2.5703125" style="286" bestFit="1" customWidth="1"/>
    <col min="778" max="778" width="9.140625" style="286"/>
    <col min="779" max="779" width="9" style="286" customWidth="1"/>
    <col min="780" max="1020" width="9.140625" style="286"/>
    <col min="1021" max="1021" width="2.5703125" style="286" customWidth="1"/>
    <col min="1022" max="1022" width="5.7109375" style="286" customWidth="1"/>
    <col min="1023" max="1023" width="43.7109375" style="286" customWidth="1"/>
    <col min="1024" max="1024" width="6.28515625" style="286" customWidth="1"/>
    <col min="1025" max="1025" width="7.5703125" style="286" customWidth="1"/>
    <col min="1026" max="1026" width="9.5703125" style="286" customWidth="1"/>
    <col min="1027" max="1027" width="13.28515625" style="286" customWidth="1"/>
    <col min="1028" max="1028" width="20.42578125" style="286" customWidth="1"/>
    <col min="1029" max="1031" width="11.7109375" style="286" customWidth="1"/>
    <col min="1032" max="1032" width="9.85546875" style="286" customWidth="1"/>
    <col min="1033" max="1033" width="2.5703125" style="286" bestFit="1" customWidth="1"/>
    <col min="1034" max="1034" width="9.140625" style="286"/>
    <col min="1035" max="1035" width="9" style="286" customWidth="1"/>
    <col min="1036" max="1276" width="9.140625" style="286"/>
    <col min="1277" max="1277" width="2.5703125" style="286" customWidth="1"/>
    <col min="1278" max="1278" width="5.7109375" style="286" customWidth="1"/>
    <col min="1279" max="1279" width="43.7109375" style="286" customWidth="1"/>
    <col min="1280" max="1280" width="6.28515625" style="286" customWidth="1"/>
    <col min="1281" max="1281" width="7.5703125" style="286" customWidth="1"/>
    <col min="1282" max="1282" width="9.5703125" style="286" customWidth="1"/>
    <col min="1283" max="1283" width="13.28515625" style="286" customWidth="1"/>
    <col min="1284" max="1284" width="20.42578125" style="286" customWidth="1"/>
    <col min="1285" max="1287" width="11.7109375" style="286" customWidth="1"/>
    <col min="1288" max="1288" width="9.85546875" style="286" customWidth="1"/>
    <col min="1289" max="1289" width="2.5703125" style="286" bestFit="1" customWidth="1"/>
    <col min="1290" max="1290" width="9.140625" style="286"/>
    <col min="1291" max="1291" width="9" style="286" customWidth="1"/>
    <col min="1292" max="1532" width="9.140625" style="286"/>
    <col min="1533" max="1533" width="2.5703125" style="286" customWidth="1"/>
    <col min="1534" max="1534" width="5.7109375" style="286" customWidth="1"/>
    <col min="1535" max="1535" width="43.7109375" style="286" customWidth="1"/>
    <col min="1536" max="1536" width="6.28515625" style="286" customWidth="1"/>
    <col min="1537" max="1537" width="7.5703125" style="286" customWidth="1"/>
    <col min="1538" max="1538" width="9.5703125" style="286" customWidth="1"/>
    <col min="1539" max="1539" width="13.28515625" style="286" customWidth="1"/>
    <col min="1540" max="1540" width="20.42578125" style="286" customWidth="1"/>
    <col min="1541" max="1543" width="11.7109375" style="286" customWidth="1"/>
    <col min="1544" max="1544" width="9.85546875" style="286" customWidth="1"/>
    <col min="1545" max="1545" width="2.5703125" style="286" bestFit="1" customWidth="1"/>
    <col min="1546" max="1546" width="9.140625" style="286"/>
    <col min="1547" max="1547" width="9" style="286" customWidth="1"/>
    <col min="1548" max="1788" width="9.140625" style="286"/>
    <col min="1789" max="1789" width="2.5703125" style="286" customWidth="1"/>
    <col min="1790" max="1790" width="5.7109375" style="286" customWidth="1"/>
    <col min="1791" max="1791" width="43.7109375" style="286" customWidth="1"/>
    <col min="1792" max="1792" width="6.28515625" style="286" customWidth="1"/>
    <col min="1793" max="1793" width="7.5703125" style="286" customWidth="1"/>
    <col min="1794" max="1794" width="9.5703125" style="286" customWidth="1"/>
    <col min="1795" max="1795" width="13.28515625" style="286" customWidth="1"/>
    <col min="1796" max="1796" width="20.42578125" style="286" customWidth="1"/>
    <col min="1797" max="1799" width="11.7109375" style="286" customWidth="1"/>
    <col min="1800" max="1800" width="9.85546875" style="286" customWidth="1"/>
    <col min="1801" max="1801" width="2.5703125" style="286" bestFit="1" customWidth="1"/>
    <col min="1802" max="1802" width="9.140625" style="286"/>
    <col min="1803" max="1803" width="9" style="286" customWidth="1"/>
    <col min="1804" max="2044" width="9.140625" style="286"/>
    <col min="2045" max="2045" width="2.5703125" style="286" customWidth="1"/>
    <col min="2046" max="2046" width="5.7109375" style="286" customWidth="1"/>
    <col min="2047" max="2047" width="43.7109375" style="286" customWidth="1"/>
    <col min="2048" max="2048" width="6.28515625" style="286" customWidth="1"/>
    <col min="2049" max="2049" width="7.5703125" style="286" customWidth="1"/>
    <col min="2050" max="2050" width="9.5703125" style="286" customWidth="1"/>
    <col min="2051" max="2051" width="13.28515625" style="286" customWidth="1"/>
    <col min="2052" max="2052" width="20.42578125" style="286" customWidth="1"/>
    <col min="2053" max="2055" width="11.7109375" style="286" customWidth="1"/>
    <col min="2056" max="2056" width="9.85546875" style="286" customWidth="1"/>
    <col min="2057" max="2057" width="2.5703125" style="286" bestFit="1" customWidth="1"/>
    <col min="2058" max="2058" width="9.140625" style="286"/>
    <col min="2059" max="2059" width="9" style="286" customWidth="1"/>
    <col min="2060" max="2300" width="9.140625" style="286"/>
    <col min="2301" max="2301" width="2.5703125" style="286" customWidth="1"/>
    <col min="2302" max="2302" width="5.7109375" style="286" customWidth="1"/>
    <col min="2303" max="2303" width="43.7109375" style="286" customWidth="1"/>
    <col min="2304" max="2304" width="6.28515625" style="286" customWidth="1"/>
    <col min="2305" max="2305" width="7.5703125" style="286" customWidth="1"/>
    <col min="2306" max="2306" width="9.5703125" style="286" customWidth="1"/>
    <col min="2307" max="2307" width="13.28515625" style="286" customWidth="1"/>
    <col min="2308" max="2308" width="20.42578125" style="286" customWidth="1"/>
    <col min="2309" max="2311" width="11.7109375" style="286" customWidth="1"/>
    <col min="2312" max="2312" width="9.85546875" style="286" customWidth="1"/>
    <col min="2313" max="2313" width="2.5703125" style="286" bestFit="1" customWidth="1"/>
    <col min="2314" max="2314" width="9.140625" style="286"/>
    <col min="2315" max="2315" width="9" style="286" customWidth="1"/>
    <col min="2316" max="2556" width="9.140625" style="286"/>
    <col min="2557" max="2557" width="2.5703125" style="286" customWidth="1"/>
    <col min="2558" max="2558" width="5.7109375" style="286" customWidth="1"/>
    <col min="2559" max="2559" width="43.7109375" style="286" customWidth="1"/>
    <col min="2560" max="2560" width="6.28515625" style="286" customWidth="1"/>
    <col min="2561" max="2561" width="7.5703125" style="286" customWidth="1"/>
    <col min="2562" max="2562" width="9.5703125" style="286" customWidth="1"/>
    <col min="2563" max="2563" width="13.28515625" style="286" customWidth="1"/>
    <col min="2564" max="2564" width="20.42578125" style="286" customWidth="1"/>
    <col min="2565" max="2567" width="11.7109375" style="286" customWidth="1"/>
    <col min="2568" max="2568" width="9.85546875" style="286" customWidth="1"/>
    <col min="2569" max="2569" width="2.5703125" style="286" bestFit="1" customWidth="1"/>
    <col min="2570" max="2570" width="9.140625" style="286"/>
    <col min="2571" max="2571" width="9" style="286" customWidth="1"/>
    <col min="2572" max="2812" width="9.140625" style="286"/>
    <col min="2813" max="2813" width="2.5703125" style="286" customWidth="1"/>
    <col min="2814" max="2814" width="5.7109375" style="286" customWidth="1"/>
    <col min="2815" max="2815" width="43.7109375" style="286" customWidth="1"/>
    <col min="2816" max="2816" width="6.28515625" style="286" customWidth="1"/>
    <col min="2817" max="2817" width="7.5703125" style="286" customWidth="1"/>
    <col min="2818" max="2818" width="9.5703125" style="286" customWidth="1"/>
    <col min="2819" max="2819" width="13.28515625" style="286" customWidth="1"/>
    <col min="2820" max="2820" width="20.42578125" style="286" customWidth="1"/>
    <col min="2821" max="2823" width="11.7109375" style="286" customWidth="1"/>
    <col min="2824" max="2824" width="9.85546875" style="286" customWidth="1"/>
    <col min="2825" max="2825" width="2.5703125" style="286" bestFit="1" customWidth="1"/>
    <col min="2826" max="2826" width="9.140625" style="286"/>
    <col min="2827" max="2827" width="9" style="286" customWidth="1"/>
    <col min="2828" max="3068" width="9.140625" style="286"/>
    <col min="3069" max="3069" width="2.5703125" style="286" customWidth="1"/>
    <col min="3070" max="3070" width="5.7109375" style="286" customWidth="1"/>
    <col min="3071" max="3071" width="43.7109375" style="286" customWidth="1"/>
    <col min="3072" max="3072" width="6.28515625" style="286" customWidth="1"/>
    <col min="3073" max="3073" width="7.5703125" style="286" customWidth="1"/>
    <col min="3074" max="3074" width="9.5703125" style="286" customWidth="1"/>
    <col min="3075" max="3075" width="13.28515625" style="286" customWidth="1"/>
    <col min="3076" max="3076" width="20.42578125" style="286" customWidth="1"/>
    <col min="3077" max="3079" width="11.7109375" style="286" customWidth="1"/>
    <col min="3080" max="3080" width="9.85546875" style="286" customWidth="1"/>
    <col min="3081" max="3081" width="2.5703125" style="286" bestFit="1" customWidth="1"/>
    <col min="3082" max="3082" width="9.140625" style="286"/>
    <col min="3083" max="3083" width="9" style="286" customWidth="1"/>
    <col min="3084" max="3324" width="9.140625" style="286"/>
    <col min="3325" max="3325" width="2.5703125" style="286" customWidth="1"/>
    <col min="3326" max="3326" width="5.7109375" style="286" customWidth="1"/>
    <col min="3327" max="3327" width="43.7109375" style="286" customWidth="1"/>
    <col min="3328" max="3328" width="6.28515625" style="286" customWidth="1"/>
    <col min="3329" max="3329" width="7.5703125" style="286" customWidth="1"/>
    <col min="3330" max="3330" width="9.5703125" style="286" customWidth="1"/>
    <col min="3331" max="3331" width="13.28515625" style="286" customWidth="1"/>
    <col min="3332" max="3332" width="20.42578125" style="286" customWidth="1"/>
    <col min="3333" max="3335" width="11.7109375" style="286" customWidth="1"/>
    <col min="3336" max="3336" width="9.85546875" style="286" customWidth="1"/>
    <col min="3337" max="3337" width="2.5703125" style="286" bestFit="1" customWidth="1"/>
    <col min="3338" max="3338" width="9.140625" style="286"/>
    <col min="3339" max="3339" width="9" style="286" customWidth="1"/>
    <col min="3340" max="3580" width="9.140625" style="286"/>
    <col min="3581" max="3581" width="2.5703125" style="286" customWidth="1"/>
    <col min="3582" max="3582" width="5.7109375" style="286" customWidth="1"/>
    <col min="3583" max="3583" width="43.7109375" style="286" customWidth="1"/>
    <col min="3584" max="3584" width="6.28515625" style="286" customWidth="1"/>
    <col min="3585" max="3585" width="7.5703125" style="286" customWidth="1"/>
    <col min="3586" max="3586" width="9.5703125" style="286" customWidth="1"/>
    <col min="3587" max="3587" width="13.28515625" style="286" customWidth="1"/>
    <col min="3588" max="3588" width="20.42578125" style="286" customWidth="1"/>
    <col min="3589" max="3591" width="11.7109375" style="286" customWidth="1"/>
    <col min="3592" max="3592" width="9.85546875" style="286" customWidth="1"/>
    <col min="3593" max="3593" width="2.5703125" style="286" bestFit="1" customWidth="1"/>
    <col min="3594" max="3594" width="9.140625" style="286"/>
    <col min="3595" max="3595" width="9" style="286" customWidth="1"/>
    <col min="3596" max="3836" width="9.140625" style="286"/>
    <col min="3837" max="3837" width="2.5703125" style="286" customWidth="1"/>
    <col min="3838" max="3838" width="5.7109375" style="286" customWidth="1"/>
    <col min="3839" max="3839" width="43.7109375" style="286" customWidth="1"/>
    <col min="3840" max="3840" width="6.28515625" style="286" customWidth="1"/>
    <col min="3841" max="3841" width="7.5703125" style="286" customWidth="1"/>
    <col min="3842" max="3842" width="9.5703125" style="286" customWidth="1"/>
    <col min="3843" max="3843" width="13.28515625" style="286" customWidth="1"/>
    <col min="3844" max="3844" width="20.42578125" style="286" customWidth="1"/>
    <col min="3845" max="3847" width="11.7109375" style="286" customWidth="1"/>
    <col min="3848" max="3848" width="9.85546875" style="286" customWidth="1"/>
    <col min="3849" max="3849" width="2.5703125" style="286" bestFit="1" customWidth="1"/>
    <col min="3850" max="3850" width="9.140625" style="286"/>
    <col min="3851" max="3851" width="9" style="286" customWidth="1"/>
    <col min="3852" max="4092" width="9.140625" style="286"/>
    <col min="4093" max="4093" width="2.5703125" style="286" customWidth="1"/>
    <col min="4094" max="4094" width="5.7109375" style="286" customWidth="1"/>
    <col min="4095" max="4095" width="43.7109375" style="286" customWidth="1"/>
    <col min="4096" max="4096" width="6.28515625" style="286" customWidth="1"/>
    <col min="4097" max="4097" width="7.5703125" style="286" customWidth="1"/>
    <col min="4098" max="4098" width="9.5703125" style="286" customWidth="1"/>
    <col min="4099" max="4099" width="13.28515625" style="286" customWidth="1"/>
    <col min="4100" max="4100" width="20.42578125" style="286" customWidth="1"/>
    <col min="4101" max="4103" width="11.7109375" style="286" customWidth="1"/>
    <col min="4104" max="4104" width="9.85546875" style="286" customWidth="1"/>
    <col min="4105" max="4105" width="2.5703125" style="286" bestFit="1" customWidth="1"/>
    <col min="4106" max="4106" width="9.140625" style="286"/>
    <col min="4107" max="4107" width="9" style="286" customWidth="1"/>
    <col min="4108" max="4348" width="9.140625" style="286"/>
    <col min="4349" max="4349" width="2.5703125" style="286" customWidth="1"/>
    <col min="4350" max="4350" width="5.7109375" style="286" customWidth="1"/>
    <col min="4351" max="4351" width="43.7109375" style="286" customWidth="1"/>
    <col min="4352" max="4352" width="6.28515625" style="286" customWidth="1"/>
    <col min="4353" max="4353" width="7.5703125" style="286" customWidth="1"/>
    <col min="4354" max="4354" width="9.5703125" style="286" customWidth="1"/>
    <col min="4355" max="4355" width="13.28515625" style="286" customWidth="1"/>
    <col min="4356" max="4356" width="20.42578125" style="286" customWidth="1"/>
    <col min="4357" max="4359" width="11.7109375" style="286" customWidth="1"/>
    <col min="4360" max="4360" width="9.85546875" style="286" customWidth="1"/>
    <col min="4361" max="4361" width="2.5703125" style="286" bestFit="1" customWidth="1"/>
    <col min="4362" max="4362" width="9.140625" style="286"/>
    <col min="4363" max="4363" width="9" style="286" customWidth="1"/>
    <col min="4364" max="4604" width="9.140625" style="286"/>
    <col min="4605" max="4605" width="2.5703125" style="286" customWidth="1"/>
    <col min="4606" max="4606" width="5.7109375" style="286" customWidth="1"/>
    <col min="4607" max="4607" width="43.7109375" style="286" customWidth="1"/>
    <col min="4608" max="4608" width="6.28515625" style="286" customWidth="1"/>
    <col min="4609" max="4609" width="7.5703125" style="286" customWidth="1"/>
    <col min="4610" max="4610" width="9.5703125" style="286" customWidth="1"/>
    <col min="4611" max="4611" width="13.28515625" style="286" customWidth="1"/>
    <col min="4612" max="4612" width="20.42578125" style="286" customWidth="1"/>
    <col min="4613" max="4615" width="11.7109375" style="286" customWidth="1"/>
    <col min="4616" max="4616" width="9.85546875" style="286" customWidth="1"/>
    <col min="4617" max="4617" width="2.5703125" style="286" bestFit="1" customWidth="1"/>
    <col min="4618" max="4618" width="9.140625" style="286"/>
    <col min="4619" max="4619" width="9" style="286" customWidth="1"/>
    <col min="4620" max="4860" width="9.140625" style="286"/>
    <col min="4861" max="4861" width="2.5703125" style="286" customWidth="1"/>
    <col min="4862" max="4862" width="5.7109375" style="286" customWidth="1"/>
    <col min="4863" max="4863" width="43.7109375" style="286" customWidth="1"/>
    <col min="4864" max="4864" width="6.28515625" style="286" customWidth="1"/>
    <col min="4865" max="4865" width="7.5703125" style="286" customWidth="1"/>
    <col min="4866" max="4866" width="9.5703125" style="286" customWidth="1"/>
    <col min="4867" max="4867" width="13.28515625" style="286" customWidth="1"/>
    <col min="4868" max="4868" width="20.42578125" style="286" customWidth="1"/>
    <col min="4869" max="4871" width="11.7109375" style="286" customWidth="1"/>
    <col min="4872" max="4872" width="9.85546875" style="286" customWidth="1"/>
    <col min="4873" max="4873" width="2.5703125" style="286" bestFit="1" customWidth="1"/>
    <col min="4874" max="4874" width="9.140625" style="286"/>
    <col min="4875" max="4875" width="9" style="286" customWidth="1"/>
    <col min="4876" max="5116" width="9.140625" style="286"/>
    <col min="5117" max="5117" width="2.5703125" style="286" customWidth="1"/>
    <col min="5118" max="5118" width="5.7109375" style="286" customWidth="1"/>
    <col min="5119" max="5119" width="43.7109375" style="286" customWidth="1"/>
    <col min="5120" max="5120" width="6.28515625" style="286" customWidth="1"/>
    <col min="5121" max="5121" width="7.5703125" style="286" customWidth="1"/>
    <col min="5122" max="5122" width="9.5703125" style="286" customWidth="1"/>
    <col min="5123" max="5123" width="13.28515625" style="286" customWidth="1"/>
    <col min="5124" max="5124" width="20.42578125" style="286" customWidth="1"/>
    <col min="5125" max="5127" width="11.7109375" style="286" customWidth="1"/>
    <col min="5128" max="5128" width="9.85546875" style="286" customWidth="1"/>
    <col min="5129" max="5129" width="2.5703125" style="286" bestFit="1" customWidth="1"/>
    <col min="5130" max="5130" width="9.140625" style="286"/>
    <col min="5131" max="5131" width="9" style="286" customWidth="1"/>
    <col min="5132" max="5372" width="9.140625" style="286"/>
    <col min="5373" max="5373" width="2.5703125" style="286" customWidth="1"/>
    <col min="5374" max="5374" width="5.7109375" style="286" customWidth="1"/>
    <col min="5375" max="5375" width="43.7109375" style="286" customWidth="1"/>
    <col min="5376" max="5376" width="6.28515625" style="286" customWidth="1"/>
    <col min="5377" max="5377" width="7.5703125" style="286" customWidth="1"/>
    <col min="5378" max="5378" width="9.5703125" style="286" customWidth="1"/>
    <col min="5379" max="5379" width="13.28515625" style="286" customWidth="1"/>
    <col min="5380" max="5380" width="20.42578125" style="286" customWidth="1"/>
    <col min="5381" max="5383" width="11.7109375" style="286" customWidth="1"/>
    <col min="5384" max="5384" width="9.85546875" style="286" customWidth="1"/>
    <col min="5385" max="5385" width="2.5703125" style="286" bestFit="1" customWidth="1"/>
    <col min="5386" max="5386" width="9.140625" style="286"/>
    <col min="5387" max="5387" width="9" style="286" customWidth="1"/>
    <col min="5388" max="5628" width="9.140625" style="286"/>
    <col min="5629" max="5629" width="2.5703125" style="286" customWidth="1"/>
    <col min="5630" max="5630" width="5.7109375" style="286" customWidth="1"/>
    <col min="5631" max="5631" width="43.7109375" style="286" customWidth="1"/>
    <col min="5632" max="5632" width="6.28515625" style="286" customWidth="1"/>
    <col min="5633" max="5633" width="7.5703125" style="286" customWidth="1"/>
    <col min="5634" max="5634" width="9.5703125" style="286" customWidth="1"/>
    <col min="5635" max="5635" width="13.28515625" style="286" customWidth="1"/>
    <col min="5636" max="5636" width="20.42578125" style="286" customWidth="1"/>
    <col min="5637" max="5639" width="11.7109375" style="286" customWidth="1"/>
    <col min="5640" max="5640" width="9.85546875" style="286" customWidth="1"/>
    <col min="5641" max="5641" width="2.5703125" style="286" bestFit="1" customWidth="1"/>
    <col min="5642" max="5642" width="9.140625" style="286"/>
    <col min="5643" max="5643" width="9" style="286" customWidth="1"/>
    <col min="5644" max="5884" width="9.140625" style="286"/>
    <col min="5885" max="5885" width="2.5703125" style="286" customWidth="1"/>
    <col min="5886" max="5886" width="5.7109375" style="286" customWidth="1"/>
    <col min="5887" max="5887" width="43.7109375" style="286" customWidth="1"/>
    <col min="5888" max="5888" width="6.28515625" style="286" customWidth="1"/>
    <col min="5889" max="5889" width="7.5703125" style="286" customWidth="1"/>
    <col min="5890" max="5890" width="9.5703125" style="286" customWidth="1"/>
    <col min="5891" max="5891" width="13.28515625" style="286" customWidth="1"/>
    <col min="5892" max="5892" width="20.42578125" style="286" customWidth="1"/>
    <col min="5893" max="5895" width="11.7109375" style="286" customWidth="1"/>
    <col min="5896" max="5896" width="9.85546875" style="286" customWidth="1"/>
    <col min="5897" max="5897" width="2.5703125" style="286" bestFit="1" customWidth="1"/>
    <col min="5898" max="5898" width="9.140625" style="286"/>
    <col min="5899" max="5899" width="9" style="286" customWidth="1"/>
    <col min="5900" max="6140" width="9.140625" style="286"/>
    <col min="6141" max="6141" width="2.5703125" style="286" customWidth="1"/>
    <col min="6142" max="6142" width="5.7109375" style="286" customWidth="1"/>
    <col min="6143" max="6143" width="43.7109375" style="286" customWidth="1"/>
    <col min="6144" max="6144" width="6.28515625" style="286" customWidth="1"/>
    <col min="6145" max="6145" width="7.5703125" style="286" customWidth="1"/>
    <col min="6146" max="6146" width="9.5703125" style="286" customWidth="1"/>
    <col min="6147" max="6147" width="13.28515625" style="286" customWidth="1"/>
    <col min="6148" max="6148" width="20.42578125" style="286" customWidth="1"/>
    <col min="6149" max="6151" width="11.7109375" style="286" customWidth="1"/>
    <col min="6152" max="6152" width="9.85546875" style="286" customWidth="1"/>
    <col min="6153" max="6153" width="2.5703125" style="286" bestFit="1" customWidth="1"/>
    <col min="6154" max="6154" width="9.140625" style="286"/>
    <col min="6155" max="6155" width="9" style="286" customWidth="1"/>
    <col min="6156" max="6396" width="9.140625" style="286"/>
    <col min="6397" max="6397" width="2.5703125" style="286" customWidth="1"/>
    <col min="6398" max="6398" width="5.7109375" style="286" customWidth="1"/>
    <col min="6399" max="6399" width="43.7109375" style="286" customWidth="1"/>
    <col min="6400" max="6400" width="6.28515625" style="286" customWidth="1"/>
    <col min="6401" max="6401" width="7.5703125" style="286" customWidth="1"/>
    <col min="6402" max="6402" width="9.5703125" style="286" customWidth="1"/>
    <col min="6403" max="6403" width="13.28515625" style="286" customWidth="1"/>
    <col min="6404" max="6404" width="20.42578125" style="286" customWidth="1"/>
    <col min="6405" max="6407" width="11.7109375" style="286" customWidth="1"/>
    <col min="6408" max="6408" width="9.85546875" style="286" customWidth="1"/>
    <col min="6409" max="6409" width="2.5703125" style="286" bestFit="1" customWidth="1"/>
    <col min="6410" max="6410" width="9.140625" style="286"/>
    <col min="6411" max="6411" width="9" style="286" customWidth="1"/>
    <col min="6412" max="6652" width="9.140625" style="286"/>
    <col min="6653" max="6653" width="2.5703125" style="286" customWidth="1"/>
    <col min="6654" max="6654" width="5.7109375" style="286" customWidth="1"/>
    <col min="6655" max="6655" width="43.7109375" style="286" customWidth="1"/>
    <col min="6656" max="6656" width="6.28515625" style="286" customWidth="1"/>
    <col min="6657" max="6657" width="7.5703125" style="286" customWidth="1"/>
    <col min="6658" max="6658" width="9.5703125" style="286" customWidth="1"/>
    <col min="6659" max="6659" width="13.28515625" style="286" customWidth="1"/>
    <col min="6660" max="6660" width="20.42578125" style="286" customWidth="1"/>
    <col min="6661" max="6663" width="11.7109375" style="286" customWidth="1"/>
    <col min="6664" max="6664" width="9.85546875" style="286" customWidth="1"/>
    <col min="6665" max="6665" width="2.5703125" style="286" bestFit="1" customWidth="1"/>
    <col min="6666" max="6666" width="9.140625" style="286"/>
    <col min="6667" max="6667" width="9" style="286" customWidth="1"/>
    <col min="6668" max="6908" width="9.140625" style="286"/>
    <col min="6909" max="6909" width="2.5703125" style="286" customWidth="1"/>
    <col min="6910" max="6910" width="5.7109375" style="286" customWidth="1"/>
    <col min="6911" max="6911" width="43.7109375" style="286" customWidth="1"/>
    <col min="6912" max="6912" width="6.28515625" style="286" customWidth="1"/>
    <col min="6913" max="6913" width="7.5703125" style="286" customWidth="1"/>
    <col min="6914" max="6914" width="9.5703125" style="286" customWidth="1"/>
    <col min="6915" max="6915" width="13.28515625" style="286" customWidth="1"/>
    <col min="6916" max="6916" width="20.42578125" style="286" customWidth="1"/>
    <col min="6917" max="6919" width="11.7109375" style="286" customWidth="1"/>
    <col min="6920" max="6920" width="9.85546875" style="286" customWidth="1"/>
    <col min="6921" max="6921" width="2.5703125" style="286" bestFit="1" customWidth="1"/>
    <col min="6922" max="6922" width="9.140625" style="286"/>
    <col min="6923" max="6923" width="9" style="286" customWidth="1"/>
    <col min="6924" max="7164" width="9.140625" style="286"/>
    <col min="7165" max="7165" width="2.5703125" style="286" customWidth="1"/>
    <col min="7166" max="7166" width="5.7109375" style="286" customWidth="1"/>
    <col min="7167" max="7167" width="43.7109375" style="286" customWidth="1"/>
    <col min="7168" max="7168" width="6.28515625" style="286" customWidth="1"/>
    <col min="7169" max="7169" width="7.5703125" style="286" customWidth="1"/>
    <col min="7170" max="7170" width="9.5703125" style="286" customWidth="1"/>
    <col min="7171" max="7171" width="13.28515625" style="286" customWidth="1"/>
    <col min="7172" max="7172" width="20.42578125" style="286" customWidth="1"/>
    <col min="7173" max="7175" width="11.7109375" style="286" customWidth="1"/>
    <col min="7176" max="7176" width="9.85546875" style="286" customWidth="1"/>
    <col min="7177" max="7177" width="2.5703125" style="286" bestFit="1" customWidth="1"/>
    <col min="7178" max="7178" width="9.140625" style="286"/>
    <col min="7179" max="7179" width="9" style="286" customWidth="1"/>
    <col min="7180" max="7420" width="9.140625" style="286"/>
    <col min="7421" max="7421" width="2.5703125" style="286" customWidth="1"/>
    <col min="7422" max="7422" width="5.7109375" style="286" customWidth="1"/>
    <col min="7423" max="7423" width="43.7109375" style="286" customWidth="1"/>
    <col min="7424" max="7424" width="6.28515625" style="286" customWidth="1"/>
    <col min="7425" max="7425" width="7.5703125" style="286" customWidth="1"/>
    <col min="7426" max="7426" width="9.5703125" style="286" customWidth="1"/>
    <col min="7427" max="7427" width="13.28515625" style="286" customWidth="1"/>
    <col min="7428" max="7428" width="20.42578125" style="286" customWidth="1"/>
    <col min="7429" max="7431" width="11.7109375" style="286" customWidth="1"/>
    <col min="7432" max="7432" width="9.85546875" style="286" customWidth="1"/>
    <col min="7433" max="7433" width="2.5703125" style="286" bestFit="1" customWidth="1"/>
    <col min="7434" max="7434" width="9.140625" style="286"/>
    <col min="7435" max="7435" width="9" style="286" customWidth="1"/>
    <col min="7436" max="7676" width="9.140625" style="286"/>
    <col min="7677" max="7677" width="2.5703125" style="286" customWidth="1"/>
    <col min="7678" max="7678" width="5.7109375" style="286" customWidth="1"/>
    <col min="7679" max="7679" width="43.7109375" style="286" customWidth="1"/>
    <col min="7680" max="7680" width="6.28515625" style="286" customWidth="1"/>
    <col min="7681" max="7681" width="7.5703125" style="286" customWidth="1"/>
    <col min="7682" max="7682" width="9.5703125" style="286" customWidth="1"/>
    <col min="7683" max="7683" width="13.28515625" style="286" customWidth="1"/>
    <col min="7684" max="7684" width="20.42578125" style="286" customWidth="1"/>
    <col min="7685" max="7687" width="11.7109375" style="286" customWidth="1"/>
    <col min="7688" max="7688" width="9.85546875" style="286" customWidth="1"/>
    <col min="7689" max="7689" width="2.5703125" style="286" bestFit="1" customWidth="1"/>
    <col min="7690" max="7690" width="9.140625" style="286"/>
    <col min="7691" max="7691" width="9" style="286" customWidth="1"/>
    <col min="7692" max="7932" width="9.140625" style="286"/>
    <col min="7933" max="7933" width="2.5703125" style="286" customWidth="1"/>
    <col min="7934" max="7934" width="5.7109375" style="286" customWidth="1"/>
    <col min="7935" max="7935" width="43.7109375" style="286" customWidth="1"/>
    <col min="7936" max="7936" width="6.28515625" style="286" customWidth="1"/>
    <col min="7937" max="7937" width="7.5703125" style="286" customWidth="1"/>
    <col min="7938" max="7938" width="9.5703125" style="286" customWidth="1"/>
    <col min="7939" max="7939" width="13.28515625" style="286" customWidth="1"/>
    <col min="7940" max="7940" width="20.42578125" style="286" customWidth="1"/>
    <col min="7941" max="7943" width="11.7109375" style="286" customWidth="1"/>
    <col min="7944" max="7944" width="9.85546875" style="286" customWidth="1"/>
    <col min="7945" max="7945" width="2.5703125" style="286" bestFit="1" customWidth="1"/>
    <col min="7946" max="7946" width="9.140625" style="286"/>
    <col min="7947" max="7947" width="9" style="286" customWidth="1"/>
    <col min="7948" max="8188" width="9.140625" style="286"/>
    <col min="8189" max="8189" width="2.5703125" style="286" customWidth="1"/>
    <col min="8190" max="8190" width="5.7109375" style="286" customWidth="1"/>
    <col min="8191" max="8191" width="43.7109375" style="286" customWidth="1"/>
    <col min="8192" max="8192" width="6.28515625" style="286" customWidth="1"/>
    <col min="8193" max="8193" width="7.5703125" style="286" customWidth="1"/>
    <col min="8194" max="8194" width="9.5703125" style="286" customWidth="1"/>
    <col min="8195" max="8195" width="13.28515625" style="286" customWidth="1"/>
    <col min="8196" max="8196" width="20.42578125" style="286" customWidth="1"/>
    <col min="8197" max="8199" width="11.7109375" style="286" customWidth="1"/>
    <col min="8200" max="8200" width="9.85546875" style="286" customWidth="1"/>
    <col min="8201" max="8201" width="2.5703125" style="286" bestFit="1" customWidth="1"/>
    <col min="8202" max="8202" width="9.140625" style="286"/>
    <col min="8203" max="8203" width="9" style="286" customWidth="1"/>
    <col min="8204" max="8444" width="9.140625" style="286"/>
    <col min="8445" max="8445" width="2.5703125" style="286" customWidth="1"/>
    <col min="8446" max="8446" width="5.7109375" style="286" customWidth="1"/>
    <col min="8447" max="8447" width="43.7109375" style="286" customWidth="1"/>
    <col min="8448" max="8448" width="6.28515625" style="286" customWidth="1"/>
    <col min="8449" max="8449" width="7.5703125" style="286" customWidth="1"/>
    <col min="8450" max="8450" width="9.5703125" style="286" customWidth="1"/>
    <col min="8451" max="8451" width="13.28515625" style="286" customWidth="1"/>
    <col min="8452" max="8452" width="20.42578125" style="286" customWidth="1"/>
    <col min="8453" max="8455" width="11.7109375" style="286" customWidth="1"/>
    <col min="8456" max="8456" width="9.85546875" style="286" customWidth="1"/>
    <col min="8457" max="8457" width="2.5703125" style="286" bestFit="1" customWidth="1"/>
    <col min="8458" max="8458" width="9.140625" style="286"/>
    <col min="8459" max="8459" width="9" style="286" customWidth="1"/>
    <col min="8460" max="8700" width="9.140625" style="286"/>
    <col min="8701" max="8701" width="2.5703125" style="286" customWidth="1"/>
    <col min="8702" max="8702" width="5.7109375" style="286" customWidth="1"/>
    <col min="8703" max="8703" width="43.7109375" style="286" customWidth="1"/>
    <col min="8704" max="8704" width="6.28515625" style="286" customWidth="1"/>
    <col min="8705" max="8705" width="7.5703125" style="286" customWidth="1"/>
    <col min="8706" max="8706" width="9.5703125" style="286" customWidth="1"/>
    <col min="8707" max="8707" width="13.28515625" style="286" customWidth="1"/>
    <col min="8708" max="8708" width="20.42578125" style="286" customWidth="1"/>
    <col min="8709" max="8711" width="11.7109375" style="286" customWidth="1"/>
    <col min="8712" max="8712" width="9.85546875" style="286" customWidth="1"/>
    <col min="8713" max="8713" width="2.5703125" style="286" bestFit="1" customWidth="1"/>
    <col min="8714" max="8714" width="9.140625" style="286"/>
    <col min="8715" max="8715" width="9" style="286" customWidth="1"/>
    <col min="8716" max="8956" width="9.140625" style="286"/>
    <col min="8957" max="8957" width="2.5703125" style="286" customWidth="1"/>
    <col min="8958" max="8958" width="5.7109375" style="286" customWidth="1"/>
    <col min="8959" max="8959" width="43.7109375" style="286" customWidth="1"/>
    <col min="8960" max="8960" width="6.28515625" style="286" customWidth="1"/>
    <col min="8961" max="8961" width="7.5703125" style="286" customWidth="1"/>
    <col min="8962" max="8962" width="9.5703125" style="286" customWidth="1"/>
    <col min="8963" max="8963" width="13.28515625" style="286" customWidth="1"/>
    <col min="8964" max="8964" width="20.42578125" style="286" customWidth="1"/>
    <col min="8965" max="8967" width="11.7109375" style="286" customWidth="1"/>
    <col min="8968" max="8968" width="9.85546875" style="286" customWidth="1"/>
    <col min="8969" max="8969" width="2.5703125" style="286" bestFit="1" customWidth="1"/>
    <col min="8970" max="8970" width="9.140625" style="286"/>
    <col min="8971" max="8971" width="9" style="286" customWidth="1"/>
    <col min="8972" max="9212" width="9.140625" style="286"/>
    <col min="9213" max="9213" width="2.5703125" style="286" customWidth="1"/>
    <col min="9214" max="9214" width="5.7109375" style="286" customWidth="1"/>
    <col min="9215" max="9215" width="43.7109375" style="286" customWidth="1"/>
    <col min="9216" max="9216" width="6.28515625" style="286" customWidth="1"/>
    <col min="9217" max="9217" width="7.5703125" style="286" customWidth="1"/>
    <col min="9218" max="9218" width="9.5703125" style="286" customWidth="1"/>
    <col min="9219" max="9219" width="13.28515625" style="286" customWidth="1"/>
    <col min="9220" max="9220" width="20.42578125" style="286" customWidth="1"/>
    <col min="9221" max="9223" width="11.7109375" style="286" customWidth="1"/>
    <col min="9224" max="9224" width="9.85546875" style="286" customWidth="1"/>
    <col min="9225" max="9225" width="2.5703125" style="286" bestFit="1" customWidth="1"/>
    <col min="9226" max="9226" width="9.140625" style="286"/>
    <col min="9227" max="9227" width="9" style="286" customWidth="1"/>
    <col min="9228" max="9468" width="9.140625" style="286"/>
    <col min="9469" max="9469" width="2.5703125" style="286" customWidth="1"/>
    <col min="9470" max="9470" width="5.7109375" style="286" customWidth="1"/>
    <col min="9471" max="9471" width="43.7109375" style="286" customWidth="1"/>
    <col min="9472" max="9472" width="6.28515625" style="286" customWidth="1"/>
    <col min="9473" max="9473" width="7.5703125" style="286" customWidth="1"/>
    <col min="9474" max="9474" width="9.5703125" style="286" customWidth="1"/>
    <col min="9475" max="9475" width="13.28515625" style="286" customWidth="1"/>
    <col min="9476" max="9476" width="20.42578125" style="286" customWidth="1"/>
    <col min="9477" max="9479" width="11.7109375" style="286" customWidth="1"/>
    <col min="9480" max="9480" width="9.85546875" style="286" customWidth="1"/>
    <col min="9481" max="9481" width="2.5703125" style="286" bestFit="1" customWidth="1"/>
    <col min="9482" max="9482" width="9.140625" style="286"/>
    <col min="9483" max="9483" width="9" style="286" customWidth="1"/>
    <col min="9484" max="9724" width="9.140625" style="286"/>
    <col min="9725" max="9725" width="2.5703125" style="286" customWidth="1"/>
    <col min="9726" max="9726" width="5.7109375" style="286" customWidth="1"/>
    <col min="9727" max="9727" width="43.7109375" style="286" customWidth="1"/>
    <col min="9728" max="9728" width="6.28515625" style="286" customWidth="1"/>
    <col min="9729" max="9729" width="7.5703125" style="286" customWidth="1"/>
    <col min="9730" max="9730" width="9.5703125" style="286" customWidth="1"/>
    <col min="9731" max="9731" width="13.28515625" style="286" customWidth="1"/>
    <col min="9732" max="9732" width="20.42578125" style="286" customWidth="1"/>
    <col min="9733" max="9735" width="11.7109375" style="286" customWidth="1"/>
    <col min="9736" max="9736" width="9.85546875" style="286" customWidth="1"/>
    <col min="9737" max="9737" width="2.5703125" style="286" bestFit="1" customWidth="1"/>
    <col min="9738" max="9738" width="9.140625" style="286"/>
    <col min="9739" max="9739" width="9" style="286" customWidth="1"/>
    <col min="9740" max="9980" width="9.140625" style="286"/>
    <col min="9981" max="9981" width="2.5703125" style="286" customWidth="1"/>
    <col min="9982" max="9982" width="5.7109375" style="286" customWidth="1"/>
    <col min="9983" max="9983" width="43.7109375" style="286" customWidth="1"/>
    <col min="9984" max="9984" width="6.28515625" style="286" customWidth="1"/>
    <col min="9985" max="9985" width="7.5703125" style="286" customWidth="1"/>
    <col min="9986" max="9986" width="9.5703125" style="286" customWidth="1"/>
    <col min="9987" max="9987" width="13.28515625" style="286" customWidth="1"/>
    <col min="9988" max="9988" width="20.42578125" style="286" customWidth="1"/>
    <col min="9989" max="9991" width="11.7109375" style="286" customWidth="1"/>
    <col min="9992" max="9992" width="9.85546875" style="286" customWidth="1"/>
    <col min="9993" max="9993" width="2.5703125" style="286" bestFit="1" customWidth="1"/>
    <col min="9994" max="9994" width="9.140625" style="286"/>
    <col min="9995" max="9995" width="9" style="286" customWidth="1"/>
    <col min="9996" max="10236" width="9.140625" style="286"/>
    <col min="10237" max="10237" width="2.5703125" style="286" customWidth="1"/>
    <col min="10238" max="10238" width="5.7109375" style="286" customWidth="1"/>
    <col min="10239" max="10239" width="43.7109375" style="286" customWidth="1"/>
    <col min="10240" max="10240" width="6.28515625" style="286" customWidth="1"/>
    <col min="10241" max="10241" width="7.5703125" style="286" customWidth="1"/>
    <col min="10242" max="10242" width="9.5703125" style="286" customWidth="1"/>
    <col min="10243" max="10243" width="13.28515625" style="286" customWidth="1"/>
    <col min="10244" max="10244" width="20.42578125" style="286" customWidth="1"/>
    <col min="10245" max="10247" width="11.7109375" style="286" customWidth="1"/>
    <col min="10248" max="10248" width="9.85546875" style="286" customWidth="1"/>
    <col min="10249" max="10249" width="2.5703125" style="286" bestFit="1" customWidth="1"/>
    <col min="10250" max="10250" width="9.140625" style="286"/>
    <col min="10251" max="10251" width="9" style="286" customWidth="1"/>
    <col min="10252" max="10492" width="9.140625" style="286"/>
    <col min="10493" max="10493" width="2.5703125" style="286" customWidth="1"/>
    <col min="10494" max="10494" width="5.7109375" style="286" customWidth="1"/>
    <col min="10495" max="10495" width="43.7109375" style="286" customWidth="1"/>
    <col min="10496" max="10496" width="6.28515625" style="286" customWidth="1"/>
    <col min="10497" max="10497" width="7.5703125" style="286" customWidth="1"/>
    <col min="10498" max="10498" width="9.5703125" style="286" customWidth="1"/>
    <col min="10499" max="10499" width="13.28515625" style="286" customWidth="1"/>
    <col min="10500" max="10500" width="20.42578125" style="286" customWidth="1"/>
    <col min="10501" max="10503" width="11.7109375" style="286" customWidth="1"/>
    <col min="10504" max="10504" width="9.85546875" style="286" customWidth="1"/>
    <col min="10505" max="10505" width="2.5703125" style="286" bestFit="1" customWidth="1"/>
    <col min="10506" max="10506" width="9.140625" style="286"/>
    <col min="10507" max="10507" width="9" style="286" customWidth="1"/>
    <col min="10508" max="10748" width="9.140625" style="286"/>
    <col min="10749" max="10749" width="2.5703125" style="286" customWidth="1"/>
    <col min="10750" max="10750" width="5.7109375" style="286" customWidth="1"/>
    <col min="10751" max="10751" width="43.7109375" style="286" customWidth="1"/>
    <col min="10752" max="10752" width="6.28515625" style="286" customWidth="1"/>
    <col min="10753" max="10753" width="7.5703125" style="286" customWidth="1"/>
    <col min="10754" max="10754" width="9.5703125" style="286" customWidth="1"/>
    <col min="10755" max="10755" width="13.28515625" style="286" customWidth="1"/>
    <col min="10756" max="10756" width="20.42578125" style="286" customWidth="1"/>
    <col min="10757" max="10759" width="11.7109375" style="286" customWidth="1"/>
    <col min="10760" max="10760" width="9.85546875" style="286" customWidth="1"/>
    <col min="10761" max="10761" width="2.5703125" style="286" bestFit="1" customWidth="1"/>
    <col min="10762" max="10762" width="9.140625" style="286"/>
    <col min="10763" max="10763" width="9" style="286" customWidth="1"/>
    <col min="10764" max="11004" width="9.140625" style="286"/>
    <col min="11005" max="11005" width="2.5703125" style="286" customWidth="1"/>
    <col min="11006" max="11006" width="5.7109375" style="286" customWidth="1"/>
    <col min="11007" max="11007" width="43.7109375" style="286" customWidth="1"/>
    <col min="11008" max="11008" width="6.28515625" style="286" customWidth="1"/>
    <col min="11009" max="11009" width="7.5703125" style="286" customWidth="1"/>
    <col min="11010" max="11010" width="9.5703125" style="286" customWidth="1"/>
    <col min="11011" max="11011" width="13.28515625" style="286" customWidth="1"/>
    <col min="11012" max="11012" width="20.42578125" style="286" customWidth="1"/>
    <col min="11013" max="11015" width="11.7109375" style="286" customWidth="1"/>
    <col min="11016" max="11016" width="9.85546875" style="286" customWidth="1"/>
    <col min="11017" max="11017" width="2.5703125" style="286" bestFit="1" customWidth="1"/>
    <col min="11018" max="11018" width="9.140625" style="286"/>
    <col min="11019" max="11019" width="9" style="286" customWidth="1"/>
    <col min="11020" max="11260" width="9.140625" style="286"/>
    <col min="11261" max="11261" width="2.5703125" style="286" customWidth="1"/>
    <col min="11262" max="11262" width="5.7109375" style="286" customWidth="1"/>
    <col min="11263" max="11263" width="43.7109375" style="286" customWidth="1"/>
    <col min="11264" max="11264" width="6.28515625" style="286" customWidth="1"/>
    <col min="11265" max="11265" width="7.5703125" style="286" customWidth="1"/>
    <col min="11266" max="11266" width="9.5703125" style="286" customWidth="1"/>
    <col min="11267" max="11267" width="13.28515625" style="286" customWidth="1"/>
    <col min="11268" max="11268" width="20.42578125" style="286" customWidth="1"/>
    <col min="11269" max="11271" width="11.7109375" style="286" customWidth="1"/>
    <col min="11272" max="11272" width="9.85546875" style="286" customWidth="1"/>
    <col min="11273" max="11273" width="2.5703125" style="286" bestFit="1" customWidth="1"/>
    <col min="11274" max="11274" width="9.140625" style="286"/>
    <col min="11275" max="11275" width="9" style="286" customWidth="1"/>
    <col min="11276" max="11516" width="9.140625" style="286"/>
    <col min="11517" max="11517" width="2.5703125" style="286" customWidth="1"/>
    <col min="11518" max="11518" width="5.7109375" style="286" customWidth="1"/>
    <col min="11519" max="11519" width="43.7109375" style="286" customWidth="1"/>
    <col min="11520" max="11520" width="6.28515625" style="286" customWidth="1"/>
    <col min="11521" max="11521" width="7.5703125" style="286" customWidth="1"/>
    <col min="11522" max="11522" width="9.5703125" style="286" customWidth="1"/>
    <col min="11523" max="11523" width="13.28515625" style="286" customWidth="1"/>
    <col min="11524" max="11524" width="20.42578125" style="286" customWidth="1"/>
    <col min="11525" max="11527" width="11.7109375" style="286" customWidth="1"/>
    <col min="11528" max="11528" width="9.85546875" style="286" customWidth="1"/>
    <col min="11529" max="11529" width="2.5703125" style="286" bestFit="1" customWidth="1"/>
    <col min="11530" max="11530" width="9.140625" style="286"/>
    <col min="11531" max="11531" width="9" style="286" customWidth="1"/>
    <col min="11532" max="11772" width="9.140625" style="286"/>
    <col min="11773" max="11773" width="2.5703125" style="286" customWidth="1"/>
    <col min="11774" max="11774" width="5.7109375" style="286" customWidth="1"/>
    <col min="11775" max="11775" width="43.7109375" style="286" customWidth="1"/>
    <col min="11776" max="11776" width="6.28515625" style="286" customWidth="1"/>
    <col min="11777" max="11777" width="7.5703125" style="286" customWidth="1"/>
    <col min="11778" max="11778" width="9.5703125" style="286" customWidth="1"/>
    <col min="11779" max="11779" width="13.28515625" style="286" customWidth="1"/>
    <col min="11780" max="11780" width="20.42578125" style="286" customWidth="1"/>
    <col min="11781" max="11783" width="11.7109375" style="286" customWidth="1"/>
    <col min="11784" max="11784" width="9.85546875" style="286" customWidth="1"/>
    <col min="11785" max="11785" width="2.5703125" style="286" bestFit="1" customWidth="1"/>
    <col min="11786" max="11786" width="9.140625" style="286"/>
    <col min="11787" max="11787" width="9" style="286" customWidth="1"/>
    <col min="11788" max="12028" width="9.140625" style="286"/>
    <col min="12029" max="12029" width="2.5703125" style="286" customWidth="1"/>
    <col min="12030" max="12030" width="5.7109375" style="286" customWidth="1"/>
    <col min="12031" max="12031" width="43.7109375" style="286" customWidth="1"/>
    <col min="12032" max="12032" width="6.28515625" style="286" customWidth="1"/>
    <col min="12033" max="12033" width="7.5703125" style="286" customWidth="1"/>
    <col min="12034" max="12034" width="9.5703125" style="286" customWidth="1"/>
    <col min="12035" max="12035" width="13.28515625" style="286" customWidth="1"/>
    <col min="12036" max="12036" width="20.42578125" style="286" customWidth="1"/>
    <col min="12037" max="12039" width="11.7109375" style="286" customWidth="1"/>
    <col min="12040" max="12040" width="9.85546875" style="286" customWidth="1"/>
    <col min="12041" max="12041" width="2.5703125" style="286" bestFit="1" customWidth="1"/>
    <col min="12042" max="12042" width="9.140625" style="286"/>
    <col min="12043" max="12043" width="9" style="286" customWidth="1"/>
    <col min="12044" max="12284" width="9.140625" style="286"/>
    <col min="12285" max="12285" width="2.5703125" style="286" customWidth="1"/>
    <col min="12286" max="12286" width="5.7109375" style="286" customWidth="1"/>
    <col min="12287" max="12287" width="43.7109375" style="286" customWidth="1"/>
    <col min="12288" max="12288" width="6.28515625" style="286" customWidth="1"/>
    <col min="12289" max="12289" width="7.5703125" style="286" customWidth="1"/>
    <col min="12290" max="12290" width="9.5703125" style="286" customWidth="1"/>
    <col min="12291" max="12291" width="13.28515625" style="286" customWidth="1"/>
    <col min="12292" max="12292" width="20.42578125" style="286" customWidth="1"/>
    <col min="12293" max="12295" width="11.7109375" style="286" customWidth="1"/>
    <col min="12296" max="12296" width="9.85546875" style="286" customWidth="1"/>
    <col min="12297" max="12297" width="2.5703125" style="286" bestFit="1" customWidth="1"/>
    <col min="12298" max="12298" width="9.140625" style="286"/>
    <col min="12299" max="12299" width="9" style="286" customWidth="1"/>
    <col min="12300" max="12540" width="9.140625" style="286"/>
    <col min="12541" max="12541" width="2.5703125" style="286" customWidth="1"/>
    <col min="12542" max="12542" width="5.7109375" style="286" customWidth="1"/>
    <col min="12543" max="12543" width="43.7109375" style="286" customWidth="1"/>
    <col min="12544" max="12544" width="6.28515625" style="286" customWidth="1"/>
    <col min="12545" max="12545" width="7.5703125" style="286" customWidth="1"/>
    <col min="12546" max="12546" width="9.5703125" style="286" customWidth="1"/>
    <col min="12547" max="12547" width="13.28515625" style="286" customWidth="1"/>
    <col min="12548" max="12548" width="20.42578125" style="286" customWidth="1"/>
    <col min="12549" max="12551" width="11.7109375" style="286" customWidth="1"/>
    <col min="12552" max="12552" width="9.85546875" style="286" customWidth="1"/>
    <col min="12553" max="12553" width="2.5703125" style="286" bestFit="1" customWidth="1"/>
    <col min="12554" max="12554" width="9.140625" style="286"/>
    <col min="12555" max="12555" width="9" style="286" customWidth="1"/>
    <col min="12556" max="12796" width="9.140625" style="286"/>
    <col min="12797" max="12797" width="2.5703125" style="286" customWidth="1"/>
    <col min="12798" max="12798" width="5.7109375" style="286" customWidth="1"/>
    <col min="12799" max="12799" width="43.7109375" style="286" customWidth="1"/>
    <col min="12800" max="12800" width="6.28515625" style="286" customWidth="1"/>
    <col min="12801" max="12801" width="7.5703125" style="286" customWidth="1"/>
    <col min="12802" max="12802" width="9.5703125" style="286" customWidth="1"/>
    <col min="12803" max="12803" width="13.28515625" style="286" customWidth="1"/>
    <col min="12804" max="12804" width="20.42578125" style="286" customWidth="1"/>
    <col min="12805" max="12807" width="11.7109375" style="286" customWidth="1"/>
    <col min="12808" max="12808" width="9.85546875" style="286" customWidth="1"/>
    <col min="12809" max="12809" width="2.5703125" style="286" bestFit="1" customWidth="1"/>
    <col min="12810" max="12810" width="9.140625" style="286"/>
    <col min="12811" max="12811" width="9" style="286" customWidth="1"/>
    <col min="12812" max="13052" width="9.140625" style="286"/>
    <col min="13053" max="13053" width="2.5703125" style="286" customWidth="1"/>
    <col min="13054" max="13054" width="5.7109375" style="286" customWidth="1"/>
    <col min="13055" max="13055" width="43.7109375" style="286" customWidth="1"/>
    <col min="13056" max="13056" width="6.28515625" style="286" customWidth="1"/>
    <col min="13057" max="13057" width="7.5703125" style="286" customWidth="1"/>
    <col min="13058" max="13058" width="9.5703125" style="286" customWidth="1"/>
    <col min="13059" max="13059" width="13.28515625" style="286" customWidth="1"/>
    <col min="13060" max="13060" width="20.42578125" style="286" customWidth="1"/>
    <col min="13061" max="13063" width="11.7109375" style="286" customWidth="1"/>
    <col min="13064" max="13064" width="9.85546875" style="286" customWidth="1"/>
    <col min="13065" max="13065" width="2.5703125" style="286" bestFit="1" customWidth="1"/>
    <col min="13066" max="13066" width="9.140625" style="286"/>
    <col min="13067" max="13067" width="9" style="286" customWidth="1"/>
    <col min="13068" max="13308" width="9.140625" style="286"/>
    <col min="13309" max="13309" width="2.5703125" style="286" customWidth="1"/>
    <col min="13310" max="13310" width="5.7109375" style="286" customWidth="1"/>
    <col min="13311" max="13311" width="43.7109375" style="286" customWidth="1"/>
    <col min="13312" max="13312" width="6.28515625" style="286" customWidth="1"/>
    <col min="13313" max="13313" width="7.5703125" style="286" customWidth="1"/>
    <col min="13314" max="13314" width="9.5703125" style="286" customWidth="1"/>
    <col min="13315" max="13315" width="13.28515625" style="286" customWidth="1"/>
    <col min="13316" max="13316" width="20.42578125" style="286" customWidth="1"/>
    <col min="13317" max="13319" width="11.7109375" style="286" customWidth="1"/>
    <col min="13320" max="13320" width="9.85546875" style="286" customWidth="1"/>
    <col min="13321" max="13321" width="2.5703125" style="286" bestFit="1" customWidth="1"/>
    <col min="13322" max="13322" width="9.140625" style="286"/>
    <col min="13323" max="13323" width="9" style="286" customWidth="1"/>
    <col min="13324" max="13564" width="9.140625" style="286"/>
    <col min="13565" max="13565" width="2.5703125" style="286" customWidth="1"/>
    <col min="13566" max="13566" width="5.7109375" style="286" customWidth="1"/>
    <col min="13567" max="13567" width="43.7109375" style="286" customWidth="1"/>
    <col min="13568" max="13568" width="6.28515625" style="286" customWidth="1"/>
    <col min="13569" max="13569" width="7.5703125" style="286" customWidth="1"/>
    <col min="13570" max="13570" width="9.5703125" style="286" customWidth="1"/>
    <col min="13571" max="13571" width="13.28515625" style="286" customWidth="1"/>
    <col min="13572" max="13572" width="20.42578125" style="286" customWidth="1"/>
    <col min="13573" max="13575" width="11.7109375" style="286" customWidth="1"/>
    <col min="13576" max="13576" width="9.85546875" style="286" customWidth="1"/>
    <col min="13577" max="13577" width="2.5703125" style="286" bestFit="1" customWidth="1"/>
    <col min="13578" max="13578" width="9.140625" style="286"/>
    <col min="13579" max="13579" width="9" style="286" customWidth="1"/>
    <col min="13580" max="13820" width="9.140625" style="286"/>
    <col min="13821" max="13821" width="2.5703125" style="286" customWidth="1"/>
    <col min="13822" max="13822" width="5.7109375" style="286" customWidth="1"/>
    <col min="13823" max="13823" width="43.7109375" style="286" customWidth="1"/>
    <col min="13824" max="13824" width="6.28515625" style="286" customWidth="1"/>
    <col min="13825" max="13825" width="7.5703125" style="286" customWidth="1"/>
    <col min="13826" max="13826" width="9.5703125" style="286" customWidth="1"/>
    <col min="13827" max="13827" width="13.28515625" style="286" customWidth="1"/>
    <col min="13828" max="13828" width="20.42578125" style="286" customWidth="1"/>
    <col min="13829" max="13831" width="11.7109375" style="286" customWidth="1"/>
    <col min="13832" max="13832" width="9.85546875" style="286" customWidth="1"/>
    <col min="13833" max="13833" width="2.5703125" style="286" bestFit="1" customWidth="1"/>
    <col min="13834" max="13834" width="9.140625" style="286"/>
    <col min="13835" max="13835" width="9" style="286" customWidth="1"/>
    <col min="13836" max="14076" width="9.140625" style="286"/>
    <col min="14077" max="14077" width="2.5703125" style="286" customWidth="1"/>
    <col min="14078" max="14078" width="5.7109375" style="286" customWidth="1"/>
    <col min="14079" max="14079" width="43.7109375" style="286" customWidth="1"/>
    <col min="14080" max="14080" width="6.28515625" style="286" customWidth="1"/>
    <col min="14081" max="14081" width="7.5703125" style="286" customWidth="1"/>
    <col min="14082" max="14082" width="9.5703125" style="286" customWidth="1"/>
    <col min="14083" max="14083" width="13.28515625" style="286" customWidth="1"/>
    <col min="14084" max="14084" width="20.42578125" style="286" customWidth="1"/>
    <col min="14085" max="14087" width="11.7109375" style="286" customWidth="1"/>
    <col min="14088" max="14088" width="9.85546875" style="286" customWidth="1"/>
    <col min="14089" max="14089" width="2.5703125" style="286" bestFit="1" customWidth="1"/>
    <col min="14090" max="14090" width="9.140625" style="286"/>
    <col min="14091" max="14091" width="9" style="286" customWidth="1"/>
    <col min="14092" max="14332" width="9.140625" style="286"/>
    <col min="14333" max="14333" width="2.5703125" style="286" customWidth="1"/>
    <col min="14334" max="14334" width="5.7109375" style="286" customWidth="1"/>
    <col min="14335" max="14335" width="43.7109375" style="286" customWidth="1"/>
    <col min="14336" max="14336" width="6.28515625" style="286" customWidth="1"/>
    <col min="14337" max="14337" width="7.5703125" style="286" customWidth="1"/>
    <col min="14338" max="14338" width="9.5703125" style="286" customWidth="1"/>
    <col min="14339" max="14339" width="13.28515625" style="286" customWidth="1"/>
    <col min="14340" max="14340" width="20.42578125" style="286" customWidth="1"/>
    <col min="14341" max="14343" width="11.7109375" style="286" customWidth="1"/>
    <col min="14344" max="14344" width="9.85546875" style="286" customWidth="1"/>
    <col min="14345" max="14345" width="2.5703125" style="286" bestFit="1" customWidth="1"/>
    <col min="14346" max="14346" width="9.140625" style="286"/>
    <col min="14347" max="14347" width="9" style="286" customWidth="1"/>
    <col min="14348" max="14588" width="9.140625" style="286"/>
    <col min="14589" max="14589" width="2.5703125" style="286" customWidth="1"/>
    <col min="14590" max="14590" width="5.7109375" style="286" customWidth="1"/>
    <col min="14591" max="14591" width="43.7109375" style="286" customWidth="1"/>
    <col min="14592" max="14592" width="6.28515625" style="286" customWidth="1"/>
    <col min="14593" max="14593" width="7.5703125" style="286" customWidth="1"/>
    <col min="14594" max="14594" width="9.5703125" style="286" customWidth="1"/>
    <col min="14595" max="14595" width="13.28515625" style="286" customWidth="1"/>
    <col min="14596" max="14596" width="20.42578125" style="286" customWidth="1"/>
    <col min="14597" max="14599" width="11.7109375" style="286" customWidth="1"/>
    <col min="14600" max="14600" width="9.85546875" style="286" customWidth="1"/>
    <col min="14601" max="14601" width="2.5703125" style="286" bestFit="1" customWidth="1"/>
    <col min="14602" max="14602" width="9.140625" style="286"/>
    <col min="14603" max="14603" width="9" style="286" customWidth="1"/>
    <col min="14604" max="14844" width="9.140625" style="286"/>
    <col min="14845" max="14845" width="2.5703125" style="286" customWidth="1"/>
    <col min="14846" max="14846" width="5.7109375" style="286" customWidth="1"/>
    <col min="14847" max="14847" width="43.7109375" style="286" customWidth="1"/>
    <col min="14848" max="14848" width="6.28515625" style="286" customWidth="1"/>
    <col min="14849" max="14849" width="7.5703125" style="286" customWidth="1"/>
    <col min="14850" max="14850" width="9.5703125" style="286" customWidth="1"/>
    <col min="14851" max="14851" width="13.28515625" style="286" customWidth="1"/>
    <col min="14852" max="14852" width="20.42578125" style="286" customWidth="1"/>
    <col min="14853" max="14855" width="11.7109375" style="286" customWidth="1"/>
    <col min="14856" max="14856" width="9.85546875" style="286" customWidth="1"/>
    <col min="14857" max="14857" width="2.5703125" style="286" bestFit="1" customWidth="1"/>
    <col min="14858" max="14858" width="9.140625" style="286"/>
    <col min="14859" max="14859" width="9" style="286" customWidth="1"/>
    <col min="14860" max="15100" width="9.140625" style="286"/>
    <col min="15101" max="15101" width="2.5703125" style="286" customWidth="1"/>
    <col min="15102" max="15102" width="5.7109375" style="286" customWidth="1"/>
    <col min="15103" max="15103" width="43.7109375" style="286" customWidth="1"/>
    <col min="15104" max="15104" width="6.28515625" style="286" customWidth="1"/>
    <col min="15105" max="15105" width="7.5703125" style="286" customWidth="1"/>
    <col min="15106" max="15106" width="9.5703125" style="286" customWidth="1"/>
    <col min="15107" max="15107" width="13.28515625" style="286" customWidth="1"/>
    <col min="15108" max="15108" width="20.42578125" style="286" customWidth="1"/>
    <col min="15109" max="15111" width="11.7109375" style="286" customWidth="1"/>
    <col min="15112" max="15112" width="9.85546875" style="286" customWidth="1"/>
    <col min="15113" max="15113" width="2.5703125" style="286" bestFit="1" customWidth="1"/>
    <col min="15114" max="15114" width="9.140625" style="286"/>
    <col min="15115" max="15115" width="9" style="286" customWidth="1"/>
    <col min="15116" max="15356" width="9.140625" style="286"/>
    <col min="15357" max="15357" width="2.5703125" style="286" customWidth="1"/>
    <col min="15358" max="15358" width="5.7109375" style="286" customWidth="1"/>
    <col min="15359" max="15359" width="43.7109375" style="286" customWidth="1"/>
    <col min="15360" max="15360" width="6.28515625" style="286" customWidth="1"/>
    <col min="15361" max="15361" width="7.5703125" style="286" customWidth="1"/>
    <col min="15362" max="15362" width="9.5703125" style="286" customWidth="1"/>
    <col min="15363" max="15363" width="13.28515625" style="286" customWidth="1"/>
    <col min="15364" max="15364" width="20.42578125" style="286" customWidth="1"/>
    <col min="15365" max="15367" width="11.7109375" style="286" customWidth="1"/>
    <col min="15368" max="15368" width="9.85546875" style="286" customWidth="1"/>
    <col min="15369" max="15369" width="2.5703125" style="286" bestFit="1" customWidth="1"/>
    <col min="15370" max="15370" width="9.140625" style="286"/>
    <col min="15371" max="15371" width="9" style="286" customWidth="1"/>
    <col min="15372" max="15612" width="9.140625" style="286"/>
    <col min="15613" max="15613" width="2.5703125" style="286" customWidth="1"/>
    <col min="15614" max="15614" width="5.7109375" style="286" customWidth="1"/>
    <col min="15615" max="15615" width="43.7109375" style="286" customWidth="1"/>
    <col min="15616" max="15616" width="6.28515625" style="286" customWidth="1"/>
    <col min="15617" max="15617" width="7.5703125" style="286" customWidth="1"/>
    <col min="15618" max="15618" width="9.5703125" style="286" customWidth="1"/>
    <col min="15619" max="15619" width="13.28515625" style="286" customWidth="1"/>
    <col min="15620" max="15620" width="20.42578125" style="286" customWidth="1"/>
    <col min="15621" max="15623" width="11.7109375" style="286" customWidth="1"/>
    <col min="15624" max="15624" width="9.85546875" style="286" customWidth="1"/>
    <col min="15625" max="15625" width="2.5703125" style="286" bestFit="1" customWidth="1"/>
    <col min="15626" max="15626" width="9.140625" style="286"/>
    <col min="15627" max="15627" width="9" style="286" customWidth="1"/>
    <col min="15628" max="15868" width="9.140625" style="286"/>
    <col min="15869" max="15869" width="2.5703125" style="286" customWidth="1"/>
    <col min="15870" max="15870" width="5.7109375" style="286" customWidth="1"/>
    <col min="15871" max="15871" width="43.7109375" style="286" customWidth="1"/>
    <col min="15872" max="15872" width="6.28515625" style="286" customWidth="1"/>
    <col min="15873" max="15873" width="7.5703125" style="286" customWidth="1"/>
    <col min="15874" max="15874" width="9.5703125" style="286" customWidth="1"/>
    <col min="15875" max="15875" width="13.28515625" style="286" customWidth="1"/>
    <col min="15876" max="15876" width="20.42578125" style="286" customWidth="1"/>
    <col min="15877" max="15879" width="11.7109375" style="286" customWidth="1"/>
    <col min="15880" max="15880" width="9.85546875" style="286" customWidth="1"/>
    <col min="15881" max="15881" width="2.5703125" style="286" bestFit="1" customWidth="1"/>
    <col min="15882" max="15882" width="9.140625" style="286"/>
    <col min="15883" max="15883" width="9" style="286" customWidth="1"/>
    <col min="15884" max="16124" width="9.140625" style="286"/>
    <col min="16125" max="16125" width="2.5703125" style="286" customWidth="1"/>
    <col min="16126" max="16126" width="5.7109375" style="286" customWidth="1"/>
    <col min="16127" max="16127" width="43.7109375" style="286" customWidth="1"/>
    <col min="16128" max="16128" width="6.28515625" style="286" customWidth="1"/>
    <col min="16129" max="16129" width="7.5703125" style="286" customWidth="1"/>
    <col min="16130" max="16130" width="9.5703125" style="286" customWidth="1"/>
    <col min="16131" max="16131" width="13.28515625" style="286" customWidth="1"/>
    <col min="16132" max="16132" width="20.42578125" style="286" customWidth="1"/>
    <col min="16133" max="16135" width="11.7109375" style="286" customWidth="1"/>
    <col min="16136" max="16136" width="9.85546875" style="286" customWidth="1"/>
    <col min="16137" max="16137" width="2.5703125" style="286" bestFit="1" customWidth="1"/>
    <col min="16138" max="16138" width="9.140625" style="286"/>
    <col min="16139" max="16139" width="9" style="286" customWidth="1"/>
    <col min="16140" max="16384" width="9.140625" style="286"/>
  </cols>
  <sheetData>
    <row r="1" spans="1:11" s="62" customFormat="1" ht="18">
      <c r="A1" s="363" t="s">
        <v>3344</v>
      </c>
      <c r="B1" s="300"/>
      <c r="C1" s="290" t="s">
        <v>3345</v>
      </c>
      <c r="D1" s="592"/>
      <c r="E1" s="592"/>
      <c r="F1" s="592"/>
      <c r="G1" s="592"/>
    </row>
    <row r="2" spans="1:11" ht="14.25" customHeight="1">
      <c r="A2" s="3" t="s">
        <v>107</v>
      </c>
      <c r="B2" s="3"/>
      <c r="C2" s="287" t="s">
        <v>109</v>
      </c>
      <c r="H2" s="242"/>
    </row>
    <row r="3" spans="1:11" ht="48">
      <c r="C3" s="122" t="s">
        <v>926</v>
      </c>
      <c r="D3" s="598"/>
      <c r="E3" s="598"/>
      <c r="F3" s="598"/>
      <c r="G3" s="598"/>
      <c r="H3" s="3"/>
    </row>
    <row r="4" spans="1:11" ht="25.5">
      <c r="A4" s="3"/>
      <c r="B4" s="3"/>
      <c r="C4" s="472" t="s">
        <v>1300</v>
      </c>
      <c r="H4" s="242"/>
    </row>
    <row r="5" spans="1:11" s="617" customFormat="1">
      <c r="A5" s="407" t="s">
        <v>29</v>
      </c>
      <c r="B5" s="407"/>
      <c r="C5" s="408" t="s">
        <v>30</v>
      </c>
      <c r="D5" s="407" t="s">
        <v>31</v>
      </c>
      <c r="E5" s="409" t="s">
        <v>183</v>
      </c>
      <c r="F5" s="409" t="s">
        <v>184</v>
      </c>
      <c r="G5" s="409" t="s">
        <v>185</v>
      </c>
      <c r="H5" s="626"/>
    </row>
    <row r="6" spans="1:11" s="3" customFormat="1" ht="12">
      <c r="A6" s="411"/>
      <c r="B6" s="412"/>
      <c r="C6" s="458"/>
      <c r="D6" s="683"/>
      <c r="E6" s="683"/>
      <c r="F6" s="683"/>
      <c r="G6" s="683"/>
    </row>
    <row r="7" spans="1:11" s="445" customFormat="1" ht="16.5" thickBot="1">
      <c r="A7" s="63"/>
      <c r="B7" s="64" t="s">
        <v>105</v>
      </c>
      <c r="C7" s="65" t="s">
        <v>983</v>
      </c>
      <c r="D7" s="601"/>
      <c r="E7" s="632"/>
      <c r="F7" s="601"/>
      <c r="G7" s="601"/>
    </row>
    <row r="8" spans="1:11" s="477" customFormat="1">
      <c r="A8" s="435"/>
      <c r="B8" s="297"/>
      <c r="C8" s="218"/>
      <c r="D8" s="629"/>
      <c r="E8" s="630"/>
      <c r="F8" s="634"/>
      <c r="G8" s="634"/>
      <c r="H8" s="473"/>
      <c r="I8" s="474"/>
      <c r="J8" s="475"/>
      <c r="K8" s="476"/>
    </row>
    <row r="9" spans="1:11" s="477" customFormat="1" ht="276">
      <c r="A9" s="435" t="str">
        <f>$B$7</f>
        <v>I.</v>
      </c>
      <c r="B9" s="412">
        <f>1</f>
        <v>1</v>
      </c>
      <c r="C9" s="218" t="s">
        <v>1301</v>
      </c>
      <c r="D9" s="708" t="s">
        <v>125</v>
      </c>
      <c r="E9" s="630">
        <v>3</v>
      </c>
      <c r="F9" s="634"/>
      <c r="G9" s="634">
        <f>E9*F9</f>
        <v>0</v>
      </c>
      <c r="H9" s="473"/>
      <c r="I9" s="474"/>
      <c r="J9" s="475"/>
      <c r="K9" s="476"/>
    </row>
    <row r="10" spans="1:11" s="477" customFormat="1" ht="192">
      <c r="A10" s="435"/>
      <c r="B10" s="412"/>
      <c r="C10" s="418" t="s">
        <v>1302</v>
      </c>
      <c r="D10" s="713"/>
      <c r="E10" s="713"/>
      <c r="F10" s="713"/>
      <c r="G10" s="713"/>
      <c r="H10" s="473"/>
      <c r="I10" s="474"/>
      <c r="J10" s="475"/>
      <c r="K10" s="476"/>
    </row>
    <row r="11" spans="1:11" s="477" customFormat="1">
      <c r="A11" s="435"/>
      <c r="B11" s="412"/>
      <c r="C11" s="418"/>
      <c r="D11" s="713"/>
      <c r="E11" s="713"/>
      <c r="F11" s="713"/>
      <c r="G11" s="713"/>
      <c r="H11" s="473"/>
      <c r="I11" s="474"/>
      <c r="J11" s="475"/>
      <c r="K11" s="476"/>
    </row>
    <row r="12" spans="1:11" s="477" customFormat="1" ht="24">
      <c r="A12" s="435" t="str">
        <f>$B$7</f>
        <v>I.</v>
      </c>
      <c r="B12" s="297">
        <f>COUNT($A$9:B11)+1</f>
        <v>2</v>
      </c>
      <c r="C12" s="458" t="s">
        <v>1303</v>
      </c>
      <c r="D12" s="629" t="s">
        <v>188</v>
      </c>
      <c r="E12" s="630">
        <v>18</v>
      </c>
      <c r="F12" s="634"/>
      <c r="G12" s="634">
        <f>E12*F12</f>
        <v>0</v>
      </c>
      <c r="H12" s="473"/>
      <c r="I12" s="474"/>
      <c r="J12" s="475"/>
      <c r="K12" s="476"/>
    </row>
    <row r="13" spans="1:11" s="477" customFormat="1">
      <c r="A13" s="435"/>
      <c r="B13" s="412"/>
      <c r="C13" s="418"/>
      <c r="D13" s="713"/>
      <c r="E13" s="713"/>
      <c r="F13" s="713"/>
      <c r="G13" s="713"/>
      <c r="H13" s="473"/>
      <c r="I13" s="474"/>
      <c r="J13" s="475"/>
      <c r="K13" s="476"/>
    </row>
    <row r="14" spans="1:11" s="477" customFormat="1" ht="24">
      <c r="A14" s="435" t="str">
        <f>$B$7</f>
        <v>I.</v>
      </c>
      <c r="B14" s="297">
        <f>COUNT($A$9:B13)+1</f>
        <v>3</v>
      </c>
      <c r="C14" s="458" t="s">
        <v>1304</v>
      </c>
      <c r="D14" s="629" t="s">
        <v>188</v>
      </c>
      <c r="E14" s="630">
        <v>3</v>
      </c>
      <c r="F14" s="634"/>
      <c r="G14" s="634">
        <f>E14*F14</f>
        <v>0</v>
      </c>
      <c r="H14" s="473"/>
      <c r="I14" s="474"/>
      <c r="J14" s="475"/>
      <c r="K14" s="476"/>
    </row>
    <row r="15" spans="1:11" s="477" customFormat="1">
      <c r="A15" s="435"/>
      <c r="B15" s="412"/>
      <c r="C15" s="418"/>
      <c r="D15" s="713"/>
      <c r="E15" s="713"/>
      <c r="F15" s="713"/>
      <c r="G15" s="713"/>
      <c r="H15" s="473"/>
      <c r="I15" s="474"/>
      <c r="J15" s="475"/>
      <c r="K15" s="476"/>
    </row>
    <row r="16" spans="1:11" s="477" customFormat="1">
      <c r="A16" s="435" t="str">
        <f>$B$7</f>
        <v>I.</v>
      </c>
      <c r="B16" s="297">
        <f>COUNT($A$9:B15)+1</f>
        <v>4</v>
      </c>
      <c r="C16" s="458" t="s">
        <v>1305</v>
      </c>
      <c r="D16" s="629" t="s">
        <v>188</v>
      </c>
      <c r="E16" s="630">
        <v>1</v>
      </c>
      <c r="F16" s="634"/>
      <c r="G16" s="634">
        <f>E16*F16</f>
        <v>0</v>
      </c>
      <c r="H16" s="473"/>
      <c r="I16" s="474"/>
      <c r="J16" s="475"/>
      <c r="K16" s="476"/>
    </row>
    <row r="17" spans="1:11" s="477" customFormat="1">
      <c r="A17" s="435"/>
      <c r="B17" s="412"/>
      <c r="C17" s="418"/>
      <c r="D17" s="713"/>
      <c r="E17" s="713"/>
      <c r="F17" s="713"/>
      <c r="G17" s="713"/>
      <c r="H17" s="473"/>
      <c r="I17" s="474"/>
      <c r="J17" s="475"/>
      <c r="K17" s="476"/>
    </row>
    <row r="18" spans="1:11" s="477" customFormat="1" ht="24">
      <c r="A18" s="435" t="str">
        <f>$B$7</f>
        <v>I.</v>
      </c>
      <c r="B18" s="297">
        <f>COUNT($A$9:B17)+1</f>
        <v>5</v>
      </c>
      <c r="C18" s="463" t="s">
        <v>1306</v>
      </c>
      <c r="D18" s="629" t="s">
        <v>188</v>
      </c>
      <c r="E18" s="630">
        <v>1</v>
      </c>
      <c r="F18" s="634"/>
      <c r="G18" s="634">
        <f>E18*F18</f>
        <v>0</v>
      </c>
      <c r="H18" s="473"/>
      <c r="I18" s="474"/>
      <c r="J18" s="475"/>
      <c r="K18" s="476"/>
    </row>
    <row r="19" spans="1:11" s="477" customFormat="1">
      <c r="A19" s="435"/>
      <c r="B19" s="412"/>
      <c r="C19" s="413"/>
      <c r="D19" s="629"/>
      <c r="E19" s="630"/>
      <c r="F19" s="634"/>
      <c r="G19" s="634"/>
      <c r="H19" s="473"/>
      <c r="I19" s="474"/>
      <c r="J19" s="475"/>
      <c r="K19" s="476"/>
    </row>
    <row r="20" spans="1:11" s="449" customFormat="1" ht="13.5" thickBot="1">
      <c r="A20" s="439"/>
      <c r="B20" s="440"/>
      <c r="C20" s="441" t="str">
        <f>CONCATENATE(B7," ",C7," - SKUPAJ:")</f>
        <v>I. ELEKTRO DEL - SKUPAJ:</v>
      </c>
      <c r="D20" s="533"/>
      <c r="E20" s="533"/>
      <c r="F20" s="533"/>
      <c r="G20" s="642">
        <f>SUM(G9:G18)</f>
        <v>0</v>
      </c>
    </row>
    <row r="21" spans="1:11" s="3" customFormat="1" ht="12">
      <c r="C21" s="353"/>
      <c r="D21" s="598"/>
      <c r="E21" s="598"/>
      <c r="F21" s="598"/>
      <c r="G21" s="598"/>
    </row>
    <row r="22" spans="1:11" s="254" customFormat="1">
      <c r="A22" s="347"/>
      <c r="B22" s="347"/>
      <c r="C22" s="349"/>
      <c r="D22" s="639"/>
      <c r="E22" s="384"/>
      <c r="F22" s="384"/>
      <c r="G22" s="384"/>
      <c r="K22" s="430"/>
    </row>
    <row r="23" spans="1:11" s="260" customFormat="1" ht="15">
      <c r="A23" s="343"/>
      <c r="B23" s="44"/>
      <c r="C23" s="269" t="str">
        <f>CONCATENATE(A1,"",C1," - SKUPAJ:")</f>
        <v>E9.ODVOD DIMA IN TOPLOTE - SKUPAJ:</v>
      </c>
      <c r="D23" s="490"/>
      <c r="E23" s="490"/>
      <c r="F23" s="490"/>
      <c r="G23" s="652">
        <f>G20</f>
        <v>0</v>
      </c>
    </row>
    <row r="24" spans="1:11" s="254" customFormat="1">
      <c r="A24" s="261"/>
      <c r="B24" s="261"/>
      <c r="C24" s="467"/>
      <c r="D24" s="710"/>
      <c r="E24" s="710"/>
      <c r="F24" s="710"/>
      <c r="G24" s="648"/>
    </row>
    <row r="25" spans="1:11" s="3" customFormat="1" ht="12">
      <c r="C25" s="284"/>
      <c r="D25" s="598"/>
      <c r="E25" s="598"/>
      <c r="F25" s="598"/>
      <c r="G25" s="598"/>
    </row>
    <row r="26" spans="1:11" s="3" customFormat="1" ht="12">
      <c r="C26" s="284"/>
      <c r="D26" s="598"/>
      <c r="E26" s="598"/>
      <c r="F26" s="598"/>
      <c r="G26" s="598"/>
    </row>
    <row r="27" spans="1:11" s="3" customFormat="1" ht="12">
      <c r="C27" s="284"/>
      <c r="D27" s="598"/>
      <c r="E27" s="598"/>
      <c r="F27" s="598"/>
      <c r="G27" s="598"/>
    </row>
    <row r="28" spans="1:11" s="3" customFormat="1" ht="12">
      <c r="C28" s="284"/>
      <c r="D28" s="598"/>
      <c r="E28" s="598"/>
      <c r="F28" s="598"/>
      <c r="G28" s="598"/>
    </row>
    <row r="29" spans="1:11" s="3" customFormat="1" ht="12">
      <c r="C29" s="284"/>
      <c r="D29" s="598"/>
      <c r="E29" s="598"/>
      <c r="F29" s="598"/>
      <c r="G29" s="598"/>
    </row>
    <row r="30" spans="1:11" s="3" customFormat="1" ht="12">
      <c r="C30" s="284"/>
      <c r="D30" s="598"/>
      <c r="E30" s="598"/>
      <c r="F30" s="598"/>
      <c r="G30" s="598"/>
    </row>
    <row r="31" spans="1:11" s="3" customFormat="1" ht="12">
      <c r="C31" s="284"/>
      <c r="D31" s="598"/>
      <c r="E31" s="598"/>
      <c r="F31" s="598"/>
      <c r="G31" s="598"/>
    </row>
    <row r="32" spans="1:11" s="3" customFormat="1" ht="12">
      <c r="C32" s="284"/>
      <c r="D32" s="598"/>
      <c r="E32" s="598"/>
      <c r="F32" s="598"/>
      <c r="G32" s="598"/>
    </row>
    <row r="33" spans="3:7" s="3" customFormat="1" ht="12">
      <c r="C33" s="284"/>
      <c r="D33" s="598"/>
      <c r="E33" s="598"/>
      <c r="F33" s="598"/>
      <c r="G33" s="598"/>
    </row>
    <row r="34" spans="3:7" s="3" customFormat="1" ht="12">
      <c r="C34" s="284"/>
      <c r="D34" s="598"/>
      <c r="E34" s="598"/>
      <c r="F34" s="598"/>
      <c r="G34" s="598"/>
    </row>
    <row r="35" spans="3:7" s="3" customFormat="1" ht="12">
      <c r="C35" s="284"/>
      <c r="D35" s="598"/>
      <c r="E35" s="598"/>
      <c r="F35" s="598"/>
      <c r="G35" s="598"/>
    </row>
    <row r="36" spans="3:7" s="3" customFormat="1" ht="12">
      <c r="C36" s="284"/>
      <c r="D36" s="598"/>
      <c r="E36" s="598"/>
      <c r="F36" s="598"/>
      <c r="G36" s="598"/>
    </row>
    <row r="37" spans="3:7" s="3" customFormat="1" ht="12">
      <c r="C37" s="284"/>
      <c r="D37" s="598"/>
      <c r="E37" s="598"/>
      <c r="F37" s="598"/>
      <c r="G37" s="598"/>
    </row>
    <row r="38" spans="3:7" s="3" customFormat="1" ht="12">
      <c r="C38" s="284"/>
      <c r="D38" s="598"/>
      <c r="E38" s="598"/>
      <c r="F38" s="598"/>
      <c r="G38" s="598"/>
    </row>
    <row r="39" spans="3:7" s="3" customFormat="1" ht="12">
      <c r="C39" s="284"/>
      <c r="D39" s="598"/>
      <c r="E39" s="598"/>
      <c r="F39" s="598"/>
      <c r="G39" s="598"/>
    </row>
    <row r="40" spans="3:7" s="3" customFormat="1" ht="12">
      <c r="C40" s="284"/>
      <c r="D40" s="598"/>
      <c r="E40" s="598"/>
      <c r="F40" s="598"/>
      <c r="G40" s="598"/>
    </row>
    <row r="41" spans="3:7" s="3" customFormat="1" ht="12">
      <c r="C41" s="284"/>
      <c r="D41" s="598"/>
      <c r="E41" s="598"/>
      <c r="F41" s="598"/>
      <c r="G41" s="598"/>
    </row>
    <row r="42" spans="3:7" s="3" customFormat="1" ht="12">
      <c r="C42" s="284"/>
      <c r="D42" s="598"/>
      <c r="E42" s="598"/>
      <c r="F42" s="598"/>
      <c r="G42" s="598"/>
    </row>
    <row r="43" spans="3:7" s="3" customFormat="1" ht="12">
      <c r="C43" s="284"/>
      <c r="D43" s="598"/>
      <c r="E43" s="598"/>
      <c r="F43" s="598"/>
      <c r="G43" s="598"/>
    </row>
    <row r="44" spans="3:7" s="3" customFormat="1" ht="12">
      <c r="C44" s="284"/>
      <c r="D44" s="598"/>
      <c r="E44" s="598"/>
      <c r="F44" s="598"/>
      <c r="G44" s="598"/>
    </row>
    <row r="45" spans="3:7" s="3" customFormat="1" ht="12">
      <c r="C45" s="284"/>
      <c r="D45" s="598"/>
      <c r="E45" s="598"/>
      <c r="F45" s="598"/>
      <c r="G45" s="598"/>
    </row>
    <row r="46" spans="3:7" s="3" customFormat="1" ht="12">
      <c r="C46" s="284"/>
      <c r="D46" s="598"/>
      <c r="E46" s="598"/>
      <c r="F46" s="598"/>
      <c r="G46" s="598"/>
    </row>
    <row r="47" spans="3:7" s="3" customFormat="1" ht="12">
      <c r="C47" s="284"/>
      <c r="D47" s="598"/>
      <c r="E47" s="598"/>
      <c r="F47" s="598"/>
      <c r="G47" s="598"/>
    </row>
    <row r="48" spans="3:7" s="3" customFormat="1" ht="12">
      <c r="C48" s="284"/>
      <c r="D48" s="598"/>
      <c r="E48" s="598"/>
      <c r="F48" s="598"/>
      <c r="G48" s="598"/>
    </row>
    <row r="49" spans="3:7" s="3" customFormat="1" ht="12">
      <c r="C49" s="284"/>
      <c r="D49" s="598"/>
      <c r="E49" s="598"/>
      <c r="F49" s="598"/>
      <c r="G49" s="598"/>
    </row>
    <row r="50" spans="3:7" s="3" customFormat="1" ht="12">
      <c r="C50" s="284"/>
      <c r="D50" s="598"/>
      <c r="E50" s="598"/>
      <c r="F50" s="598"/>
      <c r="G50" s="598"/>
    </row>
    <row r="51" spans="3:7" s="3" customFormat="1" ht="12">
      <c r="C51" s="284"/>
      <c r="D51" s="598"/>
      <c r="E51" s="598"/>
      <c r="F51" s="598"/>
      <c r="G51" s="598"/>
    </row>
    <row r="52" spans="3:7" s="3" customFormat="1" ht="12">
      <c r="C52" s="284"/>
      <c r="D52" s="598"/>
      <c r="E52" s="598"/>
      <c r="F52" s="598"/>
      <c r="G52" s="598"/>
    </row>
    <row r="53" spans="3:7" s="3" customFormat="1" ht="12">
      <c r="C53" s="284"/>
      <c r="D53" s="598"/>
      <c r="E53" s="598"/>
      <c r="F53" s="598"/>
      <c r="G53" s="598"/>
    </row>
    <row r="54" spans="3:7" s="3" customFormat="1" ht="12">
      <c r="C54" s="284"/>
      <c r="D54" s="598"/>
      <c r="E54" s="598"/>
      <c r="F54" s="598"/>
      <c r="G54" s="598"/>
    </row>
    <row r="55" spans="3:7" s="3" customFormat="1" ht="12">
      <c r="C55" s="284"/>
      <c r="D55" s="598"/>
      <c r="E55" s="598"/>
      <c r="F55" s="598"/>
      <c r="G55" s="598"/>
    </row>
    <row r="56" spans="3:7" s="3" customFormat="1" ht="12">
      <c r="C56" s="284"/>
      <c r="D56" s="598"/>
      <c r="E56" s="598"/>
      <c r="F56" s="598"/>
      <c r="G56" s="598"/>
    </row>
    <row r="57" spans="3:7" s="3" customFormat="1" ht="12">
      <c r="C57" s="284"/>
      <c r="D57" s="598"/>
      <c r="E57" s="598"/>
      <c r="F57" s="598"/>
      <c r="G57" s="598"/>
    </row>
    <row r="58" spans="3:7" s="3" customFormat="1" ht="12">
      <c r="C58" s="284"/>
      <c r="D58" s="598"/>
      <c r="E58" s="598"/>
      <c r="F58" s="598"/>
      <c r="G58" s="598"/>
    </row>
    <row r="59" spans="3:7" s="3" customFormat="1" ht="12">
      <c r="C59" s="284"/>
      <c r="D59" s="598"/>
      <c r="E59" s="598"/>
      <c r="F59" s="598"/>
      <c r="G59" s="598"/>
    </row>
    <row r="60" spans="3:7" s="3" customFormat="1" ht="12">
      <c r="C60" s="284"/>
      <c r="D60" s="598"/>
      <c r="E60" s="598"/>
      <c r="F60" s="598"/>
      <c r="G60" s="598"/>
    </row>
    <row r="61" spans="3:7" s="3" customFormat="1" ht="12">
      <c r="C61" s="284"/>
      <c r="D61" s="598"/>
      <c r="E61" s="598"/>
      <c r="F61" s="598"/>
      <c r="G61" s="598"/>
    </row>
    <row r="62" spans="3:7" s="3" customFormat="1" ht="12">
      <c r="C62" s="284"/>
      <c r="D62" s="598"/>
      <c r="E62" s="598"/>
      <c r="F62" s="598"/>
      <c r="G62" s="598"/>
    </row>
    <row r="63" spans="3:7" s="3" customFormat="1" ht="12">
      <c r="C63" s="284"/>
      <c r="D63" s="598"/>
      <c r="E63" s="598"/>
      <c r="F63" s="598"/>
      <c r="G63" s="598"/>
    </row>
    <row r="64" spans="3:7" s="3" customFormat="1" ht="12">
      <c r="C64" s="284"/>
      <c r="D64" s="598"/>
      <c r="E64" s="598"/>
      <c r="F64" s="598"/>
      <c r="G64" s="598"/>
    </row>
    <row r="65" spans="3:7" s="3" customFormat="1" ht="12">
      <c r="C65" s="284"/>
      <c r="D65" s="598"/>
      <c r="E65" s="598"/>
      <c r="F65" s="598"/>
      <c r="G65" s="598"/>
    </row>
    <row r="66" spans="3:7" s="3" customFormat="1" ht="12">
      <c r="C66" s="284"/>
      <c r="D66" s="598"/>
      <c r="E66" s="598"/>
      <c r="F66" s="598"/>
      <c r="G66" s="598"/>
    </row>
    <row r="67" spans="3:7" s="3" customFormat="1" ht="12">
      <c r="C67" s="284"/>
      <c r="D67" s="598"/>
      <c r="E67" s="598"/>
      <c r="F67" s="598"/>
      <c r="G67" s="598"/>
    </row>
    <row r="68" spans="3:7" s="3" customFormat="1" ht="12">
      <c r="C68" s="284"/>
      <c r="D68" s="598"/>
      <c r="E68" s="598"/>
      <c r="F68" s="598"/>
      <c r="G68" s="598"/>
    </row>
    <row r="69" spans="3:7" s="3" customFormat="1" ht="12">
      <c r="C69" s="284"/>
      <c r="D69" s="598"/>
      <c r="E69" s="598"/>
      <c r="F69" s="598"/>
      <c r="G69" s="598"/>
    </row>
    <row r="70" spans="3:7" s="3" customFormat="1" ht="12">
      <c r="C70" s="284"/>
      <c r="D70" s="598"/>
      <c r="E70" s="598"/>
      <c r="F70" s="598"/>
      <c r="G70" s="598"/>
    </row>
    <row r="71" spans="3:7" s="3" customFormat="1" ht="12">
      <c r="C71" s="284"/>
      <c r="D71" s="598"/>
      <c r="E71" s="598"/>
      <c r="F71" s="598"/>
      <c r="G71" s="598"/>
    </row>
    <row r="72" spans="3:7" s="3" customFormat="1" ht="12">
      <c r="C72" s="284"/>
      <c r="D72" s="598"/>
      <c r="E72" s="598"/>
      <c r="F72" s="598"/>
      <c r="G72" s="598"/>
    </row>
    <row r="73" spans="3:7" s="3" customFormat="1" ht="12">
      <c r="C73" s="284"/>
      <c r="D73" s="598"/>
      <c r="E73" s="598"/>
      <c r="F73" s="598"/>
      <c r="G73" s="598"/>
    </row>
    <row r="74" spans="3:7" s="3" customFormat="1" ht="12">
      <c r="C74" s="284"/>
      <c r="D74" s="598"/>
      <c r="E74" s="598"/>
      <c r="F74" s="598"/>
      <c r="G74" s="598"/>
    </row>
    <row r="75" spans="3:7" s="3" customFormat="1" ht="12">
      <c r="C75" s="284"/>
      <c r="D75" s="598"/>
      <c r="E75" s="598"/>
      <c r="F75" s="598"/>
      <c r="G75" s="598"/>
    </row>
    <row r="76" spans="3:7" s="3" customFormat="1" ht="12">
      <c r="C76" s="284"/>
      <c r="D76" s="598"/>
      <c r="E76" s="598"/>
      <c r="F76" s="598"/>
      <c r="G76" s="598"/>
    </row>
    <row r="77" spans="3:7" s="3" customFormat="1" ht="12">
      <c r="C77" s="284"/>
      <c r="D77" s="598"/>
      <c r="E77" s="598"/>
      <c r="F77" s="598"/>
      <c r="G77" s="598"/>
    </row>
    <row r="78" spans="3:7" s="3" customFormat="1" ht="12">
      <c r="C78" s="284"/>
      <c r="D78" s="598"/>
      <c r="E78" s="598"/>
      <c r="F78" s="598"/>
      <c r="G78" s="598"/>
    </row>
    <row r="79" spans="3:7" s="3" customFormat="1" ht="12">
      <c r="C79" s="284"/>
      <c r="D79" s="598"/>
      <c r="E79" s="598"/>
      <c r="F79" s="598"/>
      <c r="G79" s="598"/>
    </row>
    <row r="80" spans="3:7" s="3" customFormat="1" ht="12">
      <c r="C80" s="284"/>
      <c r="D80" s="598"/>
      <c r="E80" s="598"/>
      <c r="F80" s="598"/>
      <c r="G80" s="598"/>
    </row>
    <row r="81" spans="3:7" s="3" customFormat="1" ht="12">
      <c r="C81" s="284"/>
      <c r="D81" s="598"/>
      <c r="E81" s="598"/>
      <c r="F81" s="598"/>
      <c r="G81" s="598"/>
    </row>
    <row r="82" spans="3:7" s="3" customFormat="1" ht="12">
      <c r="C82" s="284"/>
      <c r="D82" s="598"/>
      <c r="E82" s="598"/>
      <c r="F82" s="598"/>
      <c r="G82" s="598"/>
    </row>
    <row r="83" spans="3:7" s="3" customFormat="1" ht="12">
      <c r="C83" s="284"/>
      <c r="D83" s="598"/>
      <c r="E83" s="598"/>
      <c r="F83" s="598"/>
      <c r="G83" s="598"/>
    </row>
    <row r="84" spans="3:7" s="3" customFormat="1" ht="12">
      <c r="C84" s="284"/>
      <c r="D84" s="598"/>
      <c r="E84" s="598"/>
      <c r="F84" s="598"/>
      <c r="G84" s="598"/>
    </row>
    <row r="85" spans="3:7" s="3" customFormat="1" ht="12">
      <c r="C85" s="284"/>
      <c r="D85" s="598"/>
      <c r="E85" s="598"/>
      <c r="F85" s="598"/>
      <c r="G85" s="598"/>
    </row>
    <row r="86" spans="3:7" s="3" customFormat="1" ht="12">
      <c r="C86" s="284"/>
      <c r="D86" s="598"/>
      <c r="E86" s="598"/>
      <c r="F86" s="598"/>
      <c r="G86" s="598"/>
    </row>
    <row r="87" spans="3:7" s="3" customFormat="1" ht="12">
      <c r="C87" s="284"/>
      <c r="D87" s="598"/>
      <c r="E87" s="598"/>
      <c r="F87" s="598"/>
      <c r="G87" s="598"/>
    </row>
    <row r="88" spans="3:7" s="3" customFormat="1" ht="12">
      <c r="C88" s="284"/>
      <c r="D88" s="598"/>
      <c r="E88" s="598"/>
      <c r="F88" s="598"/>
      <c r="G88" s="598"/>
    </row>
    <row r="89" spans="3:7" s="3" customFormat="1" ht="12">
      <c r="C89" s="284"/>
      <c r="D89" s="598"/>
      <c r="E89" s="598"/>
      <c r="F89" s="598"/>
      <c r="G89" s="598"/>
    </row>
    <row r="90" spans="3:7" s="3" customFormat="1" ht="12">
      <c r="C90" s="284"/>
      <c r="D90" s="598"/>
      <c r="E90" s="598"/>
      <c r="F90" s="598"/>
      <c r="G90" s="598"/>
    </row>
    <row r="91" spans="3:7" s="3" customFormat="1" ht="12">
      <c r="C91" s="284"/>
      <c r="D91" s="598"/>
      <c r="E91" s="598"/>
      <c r="F91" s="598"/>
      <c r="G91" s="598"/>
    </row>
    <row r="92" spans="3:7" s="3" customFormat="1" ht="12">
      <c r="C92" s="284"/>
      <c r="D92" s="598"/>
      <c r="E92" s="598"/>
      <c r="F92" s="598"/>
      <c r="G92" s="598"/>
    </row>
    <row r="93" spans="3:7" s="3" customFormat="1" ht="12">
      <c r="C93" s="284"/>
      <c r="D93" s="598"/>
      <c r="E93" s="598"/>
      <c r="F93" s="598"/>
      <c r="G93" s="598"/>
    </row>
    <row r="94" spans="3:7" s="3" customFormat="1" ht="12">
      <c r="C94" s="284"/>
      <c r="D94" s="598"/>
      <c r="E94" s="598"/>
      <c r="F94" s="598"/>
      <c r="G94" s="598"/>
    </row>
    <row r="95" spans="3:7" s="3" customFormat="1" ht="12">
      <c r="C95" s="284"/>
      <c r="D95" s="598"/>
      <c r="E95" s="598"/>
      <c r="F95" s="598"/>
      <c r="G95" s="598"/>
    </row>
    <row r="96" spans="3:7" s="3" customFormat="1" ht="12">
      <c r="C96" s="284"/>
      <c r="D96" s="598"/>
      <c r="E96" s="598"/>
      <c r="F96" s="598"/>
      <c r="G96" s="598"/>
    </row>
    <row r="97" spans="3:7" s="3" customFormat="1" ht="12">
      <c r="C97" s="284"/>
      <c r="D97" s="598"/>
      <c r="E97" s="598"/>
      <c r="F97" s="598"/>
      <c r="G97" s="598"/>
    </row>
    <row r="98" spans="3:7" s="3" customFormat="1" ht="12">
      <c r="C98" s="284"/>
      <c r="D98" s="598"/>
      <c r="E98" s="598"/>
      <c r="F98" s="598"/>
      <c r="G98" s="598"/>
    </row>
    <row r="99" spans="3:7" s="3" customFormat="1" ht="12">
      <c r="C99" s="284"/>
      <c r="D99" s="598"/>
      <c r="E99" s="598"/>
      <c r="F99" s="598"/>
      <c r="G99" s="598"/>
    </row>
    <row r="100" spans="3:7" s="3" customFormat="1" ht="12">
      <c r="C100" s="284"/>
      <c r="D100" s="598"/>
      <c r="E100" s="598"/>
      <c r="F100" s="598"/>
      <c r="G100" s="598"/>
    </row>
    <row r="101" spans="3:7" s="3" customFormat="1" ht="12">
      <c r="C101" s="284"/>
      <c r="D101" s="598"/>
      <c r="E101" s="598"/>
      <c r="F101" s="598"/>
      <c r="G101" s="598"/>
    </row>
    <row r="102" spans="3:7" s="3" customFormat="1" ht="12">
      <c r="C102" s="284"/>
      <c r="D102" s="598"/>
      <c r="E102" s="598"/>
      <c r="F102" s="598"/>
      <c r="G102" s="598"/>
    </row>
    <row r="103" spans="3:7" s="3" customFormat="1" ht="12">
      <c r="C103" s="284"/>
      <c r="D103" s="598"/>
      <c r="E103" s="598"/>
      <c r="F103" s="598"/>
      <c r="G103" s="598"/>
    </row>
    <row r="104" spans="3:7" s="3" customFormat="1" ht="12">
      <c r="C104" s="284"/>
      <c r="D104" s="598"/>
      <c r="E104" s="598"/>
      <c r="F104" s="598"/>
      <c r="G104" s="598"/>
    </row>
    <row r="105" spans="3:7" s="3" customFormat="1" ht="12">
      <c r="C105" s="284"/>
      <c r="D105" s="598"/>
      <c r="E105" s="598"/>
      <c r="F105" s="598"/>
      <c r="G105" s="598"/>
    </row>
    <row r="106" spans="3:7" s="3" customFormat="1" ht="12">
      <c r="C106" s="284"/>
      <c r="D106" s="598"/>
      <c r="E106" s="598"/>
      <c r="F106" s="598"/>
      <c r="G106" s="598"/>
    </row>
    <row r="107" spans="3:7" s="3" customFormat="1" ht="12">
      <c r="C107" s="284"/>
      <c r="D107" s="598"/>
      <c r="E107" s="598"/>
      <c r="F107" s="598"/>
      <c r="G107" s="598"/>
    </row>
    <row r="108" spans="3:7" s="3" customFormat="1" ht="12">
      <c r="C108" s="284"/>
      <c r="D108" s="598"/>
      <c r="E108" s="598"/>
      <c r="F108" s="598"/>
      <c r="G108" s="598"/>
    </row>
    <row r="109" spans="3:7" s="3" customFormat="1" ht="12">
      <c r="C109" s="284"/>
      <c r="D109" s="598"/>
      <c r="E109" s="598"/>
      <c r="F109" s="598"/>
      <c r="G109" s="598"/>
    </row>
    <row r="110" spans="3:7" s="3" customFormat="1" ht="12">
      <c r="C110" s="284"/>
      <c r="D110" s="598"/>
      <c r="E110" s="598"/>
      <c r="F110" s="598"/>
      <c r="G110" s="598"/>
    </row>
    <row r="111" spans="3:7" s="3" customFormat="1" ht="12">
      <c r="C111" s="284"/>
      <c r="D111" s="598"/>
      <c r="E111" s="598"/>
      <c r="F111" s="598"/>
      <c r="G111" s="598"/>
    </row>
    <row r="112" spans="3:7" s="3" customFormat="1" ht="12">
      <c r="C112" s="284"/>
      <c r="D112" s="598"/>
      <c r="E112" s="598"/>
      <c r="F112" s="598"/>
      <c r="G112" s="598"/>
    </row>
    <row r="113" spans="3:7" s="3" customFormat="1" ht="12">
      <c r="C113" s="284"/>
      <c r="D113" s="598"/>
      <c r="E113" s="598"/>
      <c r="F113" s="598"/>
      <c r="G113" s="598"/>
    </row>
    <row r="114" spans="3:7" s="3" customFormat="1" ht="12">
      <c r="C114" s="284"/>
      <c r="D114" s="598"/>
      <c r="E114" s="598"/>
      <c r="F114" s="598"/>
      <c r="G114" s="598"/>
    </row>
    <row r="115" spans="3:7" s="3" customFormat="1" ht="12">
      <c r="C115" s="284"/>
      <c r="D115" s="598"/>
      <c r="E115" s="598"/>
      <c r="F115" s="598"/>
      <c r="G115" s="598"/>
    </row>
    <row r="116" spans="3:7" s="3" customFormat="1" ht="12">
      <c r="C116" s="284"/>
      <c r="D116" s="598"/>
      <c r="E116" s="598"/>
      <c r="F116" s="598"/>
      <c r="G116" s="598"/>
    </row>
    <row r="117" spans="3:7" s="3" customFormat="1" ht="12">
      <c r="C117" s="284"/>
      <c r="D117" s="598"/>
      <c r="E117" s="598"/>
      <c r="F117" s="598"/>
      <c r="G117" s="598"/>
    </row>
    <row r="118" spans="3:7" s="3" customFormat="1" ht="12">
      <c r="C118" s="284"/>
      <c r="D118" s="598"/>
      <c r="E118" s="598"/>
      <c r="F118" s="598"/>
      <c r="G118" s="598"/>
    </row>
    <row r="119" spans="3:7" s="3" customFormat="1" ht="12">
      <c r="C119" s="284"/>
      <c r="D119" s="598"/>
      <c r="E119" s="598"/>
      <c r="F119" s="598"/>
      <c r="G119" s="598"/>
    </row>
    <row r="120" spans="3:7" s="3" customFormat="1" ht="12">
      <c r="C120" s="284"/>
      <c r="D120" s="598"/>
      <c r="E120" s="598"/>
      <c r="F120" s="598"/>
      <c r="G120" s="598"/>
    </row>
    <row r="121" spans="3:7" s="3" customFormat="1" ht="12">
      <c r="C121" s="284"/>
      <c r="D121" s="598"/>
      <c r="E121" s="598"/>
      <c r="F121" s="598"/>
      <c r="G121" s="598"/>
    </row>
    <row r="122" spans="3:7" s="3" customFormat="1" ht="12">
      <c r="C122" s="284"/>
      <c r="D122" s="598"/>
      <c r="E122" s="598"/>
      <c r="F122" s="598"/>
      <c r="G122" s="598"/>
    </row>
    <row r="123" spans="3:7" s="3" customFormat="1" ht="12">
      <c r="C123" s="284"/>
      <c r="D123" s="598"/>
      <c r="E123" s="598"/>
      <c r="F123" s="598"/>
      <c r="G123" s="598"/>
    </row>
    <row r="124" spans="3:7" s="3" customFormat="1" ht="12">
      <c r="C124" s="284"/>
      <c r="D124" s="598"/>
      <c r="E124" s="598"/>
      <c r="F124" s="598"/>
      <c r="G124" s="598"/>
    </row>
    <row r="125" spans="3:7" s="3" customFormat="1" ht="12">
      <c r="C125" s="284"/>
      <c r="D125" s="598"/>
      <c r="E125" s="598"/>
      <c r="F125" s="598"/>
      <c r="G125" s="598"/>
    </row>
    <row r="126" spans="3:7" s="3" customFormat="1" ht="12">
      <c r="C126" s="284"/>
      <c r="D126" s="598"/>
      <c r="E126" s="598"/>
      <c r="F126" s="598"/>
      <c r="G126" s="598"/>
    </row>
    <row r="127" spans="3:7" s="3" customFormat="1" ht="12">
      <c r="C127" s="284"/>
      <c r="D127" s="598"/>
      <c r="E127" s="598"/>
      <c r="F127" s="598"/>
      <c r="G127" s="598"/>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21">
    <tabColor theme="6" tint="0.59999389629810485"/>
  </sheetPr>
  <dimension ref="A1:L82"/>
  <sheetViews>
    <sheetView view="pageBreakPreview" zoomScaleNormal="100" zoomScaleSheetLayoutView="100" workbookViewId="0">
      <selection activeCell="B69" sqref="B69"/>
    </sheetView>
  </sheetViews>
  <sheetFormatPr defaultColWidth="9.140625" defaultRowHeight="12.75"/>
  <cols>
    <col min="1" max="1" width="5.5703125" style="2" customWidth="1"/>
    <col min="2" max="2" width="38.42578125" style="25" customWidth="1"/>
    <col min="3" max="3" width="12.42578125" style="2" customWidth="1"/>
    <col min="4" max="4" width="8.28515625" style="26" customWidth="1"/>
    <col min="5" max="5" width="1.85546875" style="27" customWidth="1"/>
    <col min="6" max="6" width="20" style="27" customWidth="1"/>
    <col min="7" max="7" width="9.140625" style="36"/>
    <col min="8" max="8" width="16.7109375" style="36" customWidth="1"/>
    <col min="9" max="9" width="9.85546875" style="36" customWidth="1"/>
    <col min="10" max="10" width="2.5703125" style="36" bestFit="1" customWidth="1"/>
    <col min="11" max="11" width="9.140625" style="36"/>
    <col min="12" max="12" width="9" style="36" customWidth="1"/>
    <col min="13" max="16384" width="9.140625" style="36"/>
  </cols>
  <sheetData>
    <row r="1" spans="1:12" s="196" customFormat="1">
      <c r="A1" s="2"/>
      <c r="B1" s="25"/>
      <c r="C1" s="2"/>
      <c r="D1" s="26"/>
      <c r="E1" s="27"/>
      <c r="F1" s="27"/>
    </row>
    <row r="2" spans="1:12" s="37" customFormat="1" ht="12.75" customHeight="1">
      <c r="A2" s="21"/>
      <c r="B2" s="20"/>
      <c r="C2" s="21"/>
      <c r="D2" s="22"/>
      <c r="E2" s="23"/>
      <c r="F2" s="24"/>
      <c r="H2" s="24"/>
      <c r="I2" s="24"/>
      <c r="J2" s="14"/>
      <c r="K2" s="1"/>
    </row>
    <row r="3" spans="1:12" s="69" customFormat="1" ht="12.75" customHeight="1">
      <c r="A3" s="70" t="s">
        <v>110</v>
      </c>
      <c r="B3" s="71"/>
      <c r="C3" s="70"/>
      <c r="D3" s="70"/>
      <c r="E3" s="70"/>
      <c r="F3" s="70"/>
    </row>
    <row r="4" spans="1:12" s="52" customFormat="1">
      <c r="A4" s="91"/>
      <c r="B4" s="92"/>
      <c r="C4" s="93"/>
      <c r="D4" s="94"/>
      <c r="E4" s="95"/>
      <c r="F4" s="259" t="s">
        <v>185</v>
      </c>
      <c r="I4" s="96"/>
      <c r="K4" s="97"/>
      <c r="L4" s="97"/>
    </row>
    <row r="5" spans="1:12" s="51" customFormat="1">
      <c r="A5" s="73"/>
      <c r="B5" s="74"/>
      <c r="D5" s="75"/>
      <c r="E5" s="72"/>
      <c r="F5" s="72"/>
      <c r="I5" s="69"/>
      <c r="K5" s="72"/>
      <c r="L5" s="72"/>
    </row>
    <row r="6" spans="1:12" s="51" customFormat="1" ht="18.75">
      <c r="A6" s="1237" t="s">
        <v>3328</v>
      </c>
      <c r="B6" s="1100"/>
      <c r="C6" s="1100"/>
      <c r="D6" s="1100"/>
      <c r="E6" s="1100"/>
      <c r="F6" s="1100"/>
      <c r="I6" s="69"/>
      <c r="K6" s="72"/>
      <c r="L6" s="72"/>
    </row>
    <row r="7" spans="1:12" s="51" customFormat="1">
      <c r="A7" s="73"/>
      <c r="B7" s="74"/>
      <c r="D7" s="75"/>
      <c r="E7" s="72"/>
      <c r="F7" s="72"/>
      <c r="I7" s="69"/>
      <c r="K7" s="72"/>
      <c r="L7" s="72"/>
    </row>
    <row r="8" spans="1:12" s="51" customFormat="1" ht="15">
      <c r="A8" s="153" t="str">
        <f>'Pripravljalna in ostala dela'!B5</f>
        <v>I.</v>
      </c>
      <c r="B8" s="159" t="str">
        <f>'Pripravljalna in ostala dela'!C5</f>
        <v>Pripravljalna dela</v>
      </c>
      <c r="D8" s="87"/>
      <c r="F8" s="124">
        <f>'Pripravljalna in ostala dela'!G38</f>
        <v>0</v>
      </c>
      <c r="I8" s="69"/>
      <c r="K8" s="72"/>
      <c r="L8" s="72"/>
    </row>
    <row r="9" spans="1:12" s="51" customFormat="1" ht="15">
      <c r="A9" s="53"/>
      <c r="B9" s="128"/>
      <c r="C9" s="129"/>
      <c r="D9" s="130"/>
      <c r="E9" s="131"/>
      <c r="F9" s="124"/>
      <c r="I9" s="69"/>
      <c r="K9" s="72"/>
      <c r="L9" s="72"/>
    </row>
    <row r="10" spans="1:12" s="51" customFormat="1" ht="15">
      <c r="A10" s="153" t="str">
        <f>'Rušitvena dela zaklonišče'!B5</f>
        <v>II.</v>
      </c>
      <c r="B10" s="128" t="str">
        <f>'Rušitvena dela zaklonišče'!C5</f>
        <v>Rušitvena dela - zaklonišče</v>
      </c>
      <c r="C10" s="129"/>
      <c r="D10" s="130"/>
      <c r="E10" s="131"/>
      <c r="F10" s="124">
        <f>'Rušitvena dela zaklonišče'!G19</f>
        <v>0</v>
      </c>
      <c r="I10" s="69"/>
      <c r="K10" s="72"/>
      <c r="L10" s="72"/>
    </row>
    <row r="11" spans="1:12" s="51" customFormat="1" ht="15">
      <c r="A11" s="53"/>
      <c r="B11" s="128"/>
      <c r="C11" s="129"/>
      <c r="D11" s="130"/>
      <c r="E11" s="131"/>
      <c r="F11" s="124"/>
      <c r="I11" s="69"/>
      <c r="K11" s="72"/>
      <c r="L11" s="72"/>
    </row>
    <row r="12" spans="1:12" s="51" customFormat="1" ht="15">
      <c r="A12" s="99" t="str">
        <f>'Zemeljska dela'!B26</f>
        <v>III.</v>
      </c>
      <c r="B12" s="128" t="str">
        <f>'Zemeljska dela'!C26</f>
        <v>Zemeljska dela</v>
      </c>
      <c r="F12" s="124">
        <f>'Zemeljska dela'!G60</f>
        <v>0</v>
      </c>
      <c r="I12" s="69"/>
      <c r="K12" s="72"/>
      <c r="L12" s="72"/>
    </row>
    <row r="13" spans="1:12" s="51" customFormat="1" ht="15">
      <c r="A13" s="99"/>
      <c r="B13" s="128"/>
      <c r="C13" s="129"/>
      <c r="D13" s="130"/>
      <c r="E13" s="131"/>
      <c r="F13" s="124"/>
      <c r="I13" s="69"/>
      <c r="K13" s="72"/>
      <c r="L13" s="72"/>
    </row>
    <row r="14" spans="1:12" s="51" customFormat="1" ht="15">
      <c r="A14" s="120" t="str">
        <f>'Betonska dela'!B28</f>
        <v>IV.</v>
      </c>
      <c r="B14" s="128" t="str">
        <f>'Betonska dela'!C28</f>
        <v>Betonska dela</v>
      </c>
      <c r="C14" s="129"/>
      <c r="D14" s="130"/>
      <c r="E14" s="131"/>
      <c r="F14" s="124">
        <f>'Betonska dela'!G102</f>
        <v>0</v>
      </c>
      <c r="I14" s="69"/>
      <c r="K14" s="72"/>
      <c r="L14" s="72"/>
    </row>
    <row r="15" spans="1:12" s="51" customFormat="1" ht="15">
      <c r="B15" s="128"/>
      <c r="C15" s="129"/>
      <c r="D15" s="130"/>
      <c r="E15" s="131"/>
      <c r="F15" s="124"/>
      <c r="I15" s="69"/>
      <c r="K15" s="72"/>
      <c r="L15" s="72"/>
    </row>
    <row r="16" spans="1:12" s="51" customFormat="1" ht="15">
      <c r="A16" s="99" t="str">
        <f>'Tesarska dela'!B14</f>
        <v>V.</v>
      </c>
      <c r="B16" s="38" t="str">
        <f>'Tesarska dela'!C14</f>
        <v>Tesarska dela</v>
      </c>
      <c r="C16" s="38"/>
      <c r="D16" s="38"/>
      <c r="E16" s="38"/>
      <c r="F16" s="41">
        <f>'Tesarska dela'!G88</f>
        <v>0</v>
      </c>
      <c r="I16" s="69"/>
      <c r="K16" s="72"/>
      <c r="L16" s="72"/>
    </row>
    <row r="17" spans="1:12" s="51" customFormat="1" ht="15">
      <c r="B17" s="128"/>
      <c r="C17" s="129"/>
      <c r="D17" s="130"/>
      <c r="E17" s="131"/>
      <c r="F17" s="124"/>
      <c r="I17" s="69"/>
      <c r="K17" s="72"/>
      <c r="L17" s="72"/>
    </row>
    <row r="18" spans="1:12" s="51" customFormat="1" ht="15">
      <c r="A18" s="120" t="str">
        <f>'Zidarska dela'!B27</f>
        <v>VI.</v>
      </c>
      <c r="B18" s="28" t="str">
        <f>'Zidarska dela'!C27</f>
        <v>Zidarska dela</v>
      </c>
      <c r="C18" s="18"/>
      <c r="D18" s="87"/>
      <c r="E18" s="18"/>
      <c r="F18" s="41">
        <f>'Zidarska dela'!G101</f>
        <v>0</v>
      </c>
      <c r="I18" s="69"/>
      <c r="K18" s="72"/>
      <c r="L18" s="72"/>
    </row>
    <row r="19" spans="1:12" s="51" customFormat="1" ht="15">
      <c r="A19" s="99"/>
      <c r="C19" s="129"/>
      <c r="D19" s="130"/>
      <c r="E19" s="131"/>
      <c r="F19" s="132"/>
      <c r="I19" s="69"/>
      <c r="K19" s="72"/>
      <c r="L19" s="72"/>
    </row>
    <row r="20" spans="1:12" s="51" customFormat="1" ht="15">
      <c r="A20" s="99" t="str">
        <f>Odvodnjavanje!B20</f>
        <v>VII.</v>
      </c>
      <c r="B20" s="19" t="str">
        <f>Odvodnjavanje!C20</f>
        <v>Odvodnjavanje</v>
      </c>
      <c r="F20" s="41">
        <f>Odvodnjavanje!G70</f>
        <v>0</v>
      </c>
      <c r="I20" s="69"/>
      <c r="K20" s="72"/>
      <c r="L20" s="72"/>
    </row>
    <row r="21" spans="1:12" s="51" customFormat="1" ht="15">
      <c r="A21" s="99"/>
      <c r="B21" s="19"/>
      <c r="F21" s="41"/>
      <c r="I21" s="69"/>
      <c r="K21" s="72"/>
      <c r="L21" s="72"/>
    </row>
    <row r="22" spans="1:12" s="51" customFormat="1" ht="15">
      <c r="A22" s="99" t="str">
        <f>'Gr. dela za strojne inštalacije'!B24</f>
        <v>VIII.</v>
      </c>
      <c r="B22" s="19" t="str">
        <f>'Gr. dela za strojne inštalacije'!C24</f>
        <v>Gradbena dela za strojne inštalacije</v>
      </c>
      <c r="F22" s="41">
        <f>'Gr. dela za strojne inštalacije'!G74</f>
        <v>0</v>
      </c>
      <c r="I22" s="69"/>
      <c r="K22" s="72"/>
      <c r="L22" s="72"/>
    </row>
    <row r="23" spans="1:12" s="38" customFormat="1" ht="15">
      <c r="A23" s="1213"/>
      <c r="B23" s="1226"/>
      <c r="C23" s="1209"/>
      <c r="D23" s="1227"/>
      <c r="E23" s="1209"/>
      <c r="F23" s="1212"/>
    </row>
    <row r="24" spans="1:12" s="10" customFormat="1" ht="12">
      <c r="A24" s="82"/>
      <c r="B24" s="83"/>
      <c r="C24" s="84"/>
      <c r="D24" s="85"/>
      <c r="E24" s="85"/>
      <c r="F24" s="86"/>
      <c r="L24" s="9"/>
    </row>
    <row r="25" spans="1:12" s="38" customFormat="1" ht="15">
      <c r="A25" s="44"/>
      <c r="B25" s="17"/>
      <c r="C25" s="18"/>
      <c r="D25" s="29" t="s">
        <v>341</v>
      </c>
      <c r="E25" s="18"/>
      <c r="F25" s="41">
        <f>SUM(F7:F23)</f>
        <v>0</v>
      </c>
    </row>
    <row r="26" spans="1:12" s="4" customFormat="1" ht="12">
      <c r="A26" s="11"/>
      <c r="B26" s="12"/>
      <c r="C26" s="11"/>
      <c r="D26" s="13"/>
      <c r="E26" s="15"/>
      <c r="F26" s="15"/>
    </row>
    <row r="27" spans="1:12" s="4" customFormat="1" ht="12">
      <c r="A27" s="11"/>
      <c r="B27" s="12"/>
      <c r="C27" s="11"/>
      <c r="D27" s="13"/>
      <c r="E27" s="15"/>
      <c r="F27" s="15"/>
    </row>
    <row r="28" spans="1:12" s="4" customFormat="1" ht="12">
      <c r="A28" s="11"/>
      <c r="B28" s="12"/>
      <c r="C28" s="11"/>
      <c r="D28" s="13"/>
      <c r="E28" s="15"/>
      <c r="F28" s="15"/>
    </row>
    <row r="29" spans="1:12" s="4" customFormat="1" ht="12">
      <c r="A29" s="11"/>
      <c r="B29" s="12"/>
      <c r="C29" s="11"/>
      <c r="D29" s="13"/>
      <c r="E29" s="15"/>
      <c r="F29" s="15"/>
    </row>
    <row r="30" spans="1:12" s="66" customFormat="1">
      <c r="A30" s="61" t="s">
        <v>93</v>
      </c>
      <c r="B30" s="937"/>
      <c r="C30" s="11"/>
      <c r="D30" s="783"/>
      <c r="E30" s="111"/>
      <c r="F30" s="784"/>
    </row>
    <row r="31" spans="1:12" s="196" customFormat="1">
      <c r="A31" s="11"/>
      <c r="B31" s="12"/>
      <c r="C31" s="11"/>
      <c r="D31" s="785"/>
      <c r="E31" s="111"/>
      <c r="F31" s="786"/>
    </row>
    <row r="32" spans="1:12" s="196" customFormat="1" ht="48">
      <c r="A32" s="13">
        <v>1</v>
      </c>
      <c r="B32" s="138" t="s">
        <v>61</v>
      </c>
      <c r="D32" s="785"/>
      <c r="E32" s="111"/>
      <c r="F32" s="786"/>
    </row>
    <row r="33" spans="1:8" s="196" customFormat="1" ht="36">
      <c r="A33" s="13">
        <v>2</v>
      </c>
      <c r="B33" s="139" t="s">
        <v>252</v>
      </c>
      <c r="D33" s="785"/>
      <c r="E33" s="111"/>
      <c r="F33" s="786"/>
    </row>
    <row r="34" spans="1:8" s="196" customFormat="1" ht="48">
      <c r="A34" s="13">
        <v>3</v>
      </c>
      <c r="B34" s="138" t="s">
        <v>53</v>
      </c>
      <c r="D34" s="785"/>
      <c r="E34" s="111"/>
      <c r="F34" s="786"/>
    </row>
    <row r="35" spans="1:8" s="196" customFormat="1" ht="48">
      <c r="A35" s="13">
        <v>4</v>
      </c>
      <c r="B35" s="138" t="s">
        <v>247</v>
      </c>
      <c r="D35" s="785"/>
      <c r="E35" s="111"/>
      <c r="F35" s="786"/>
    </row>
    <row r="36" spans="1:8" s="196" customFormat="1" ht="48">
      <c r="A36" s="13">
        <v>5</v>
      </c>
      <c r="B36" s="138" t="s">
        <v>6</v>
      </c>
      <c r="D36" s="785"/>
      <c r="E36" s="111"/>
      <c r="F36" s="786"/>
    </row>
    <row r="37" spans="1:8" s="196" customFormat="1" ht="84">
      <c r="A37" s="13">
        <v>6</v>
      </c>
      <c r="B37" s="138" t="s">
        <v>94</v>
      </c>
      <c r="D37" s="785"/>
      <c r="E37" s="111"/>
      <c r="F37" s="786"/>
    </row>
    <row r="38" spans="1:8" s="196" customFormat="1" ht="48">
      <c r="A38" s="13">
        <v>7</v>
      </c>
      <c r="B38" s="139" t="s">
        <v>95</v>
      </c>
      <c r="D38" s="785"/>
      <c r="E38" s="111"/>
      <c r="F38" s="786"/>
    </row>
    <row r="39" spans="1:8" s="193" customFormat="1" ht="36">
      <c r="A39" s="13">
        <v>8</v>
      </c>
      <c r="B39" s="139" t="s">
        <v>253</v>
      </c>
      <c r="G39" s="197"/>
      <c r="H39" s="195"/>
    </row>
    <row r="40" spans="1:8" s="193" customFormat="1" ht="48">
      <c r="A40" s="13">
        <v>9</v>
      </c>
      <c r="B40" s="139" t="s">
        <v>112</v>
      </c>
      <c r="G40" s="197"/>
      <c r="H40" s="195"/>
    </row>
    <row r="41" spans="1:8" s="193" customFormat="1" ht="36">
      <c r="A41" s="13">
        <v>10</v>
      </c>
      <c r="B41" s="139" t="s">
        <v>59</v>
      </c>
      <c r="G41" s="197"/>
      <c r="H41" s="195"/>
    </row>
    <row r="42" spans="1:8" s="193" customFormat="1" ht="36">
      <c r="A42" s="13">
        <v>11</v>
      </c>
      <c r="B42" s="139" t="s">
        <v>60</v>
      </c>
      <c r="G42" s="197"/>
      <c r="H42" s="195"/>
    </row>
    <row r="43" spans="1:8" s="193" customFormat="1" ht="36">
      <c r="A43" s="13" t="s">
        <v>113</v>
      </c>
      <c r="B43" s="139" t="s">
        <v>114</v>
      </c>
      <c r="G43" s="197"/>
      <c r="H43" s="195"/>
    </row>
    <row r="44" spans="1:8" s="193" customFormat="1" ht="48">
      <c r="A44" s="13" t="s">
        <v>113</v>
      </c>
      <c r="B44" s="139" t="s">
        <v>115</v>
      </c>
      <c r="G44" s="197"/>
      <c r="H44" s="195"/>
    </row>
    <row r="45" spans="1:8" s="193" customFormat="1" ht="48">
      <c r="A45" s="13" t="s">
        <v>113</v>
      </c>
      <c r="B45" s="139" t="s">
        <v>116</v>
      </c>
      <c r="D45" s="787"/>
      <c r="E45" s="111"/>
      <c r="F45" s="788"/>
      <c r="G45" s="197"/>
      <c r="H45" s="195"/>
    </row>
    <row r="46" spans="1:8" s="193" customFormat="1" ht="12.75" customHeight="1">
      <c r="A46" s="13" t="s">
        <v>113</v>
      </c>
      <c r="B46" s="139" t="s">
        <v>79</v>
      </c>
      <c r="G46" s="197"/>
      <c r="H46" s="195"/>
    </row>
    <row r="47" spans="1:8" s="10" customFormat="1" ht="60">
      <c r="A47" s="13" t="s">
        <v>113</v>
      </c>
      <c r="B47" s="139" t="s">
        <v>80</v>
      </c>
      <c r="D47" s="789"/>
      <c r="E47" s="111"/>
      <c r="F47" s="790"/>
      <c r="G47" s="197"/>
      <c r="H47" s="195"/>
    </row>
    <row r="48" spans="1:8" s="193" customFormat="1" ht="48">
      <c r="A48" s="13" t="s">
        <v>113</v>
      </c>
      <c r="B48" s="139" t="s">
        <v>241</v>
      </c>
      <c r="D48" s="791"/>
      <c r="E48" s="111"/>
      <c r="F48" s="790"/>
    </row>
    <row r="49" spans="1:6" s="193" customFormat="1" ht="48">
      <c r="A49" s="13" t="s">
        <v>113</v>
      </c>
      <c r="B49" s="139" t="s">
        <v>242</v>
      </c>
      <c r="D49" s="791"/>
      <c r="E49" s="111"/>
      <c r="F49" s="790"/>
    </row>
    <row r="50" spans="1:6" s="193" customFormat="1" ht="36">
      <c r="A50" s="13" t="s">
        <v>113</v>
      </c>
      <c r="B50" s="139" t="s">
        <v>236</v>
      </c>
      <c r="D50" s="791"/>
      <c r="E50" s="111"/>
      <c r="F50" s="790"/>
    </row>
    <row r="51" spans="1:6" s="193" customFormat="1" ht="36">
      <c r="A51" s="13" t="s">
        <v>113</v>
      </c>
      <c r="B51" s="139" t="s">
        <v>237</v>
      </c>
      <c r="D51" s="791"/>
      <c r="E51" s="111"/>
      <c r="F51" s="790"/>
    </row>
    <row r="52" spans="1:6" s="193" customFormat="1" ht="24">
      <c r="A52" s="13" t="s">
        <v>113</v>
      </c>
      <c r="B52" s="139" t="s">
        <v>238</v>
      </c>
      <c r="D52" s="791"/>
      <c r="E52" s="111"/>
      <c r="F52" s="790"/>
    </row>
    <row r="53" spans="1:6" s="193" customFormat="1">
      <c r="A53" s="13" t="s">
        <v>113</v>
      </c>
      <c r="B53" s="139" t="s">
        <v>239</v>
      </c>
      <c r="D53" s="791"/>
      <c r="E53" s="111"/>
      <c r="F53" s="790"/>
    </row>
    <row r="54" spans="1:6" s="193" customFormat="1" ht="24">
      <c r="A54" s="13" t="s">
        <v>113</v>
      </c>
      <c r="B54" s="139" t="s">
        <v>240</v>
      </c>
      <c r="D54" s="791"/>
      <c r="E54" s="111"/>
      <c r="F54" s="790"/>
    </row>
    <row r="55" spans="1:6" s="193" customFormat="1" ht="36">
      <c r="A55" s="13">
        <v>12</v>
      </c>
      <c r="B55" s="139" t="s">
        <v>64</v>
      </c>
      <c r="D55" s="791"/>
      <c r="E55" s="111"/>
      <c r="F55" s="790"/>
    </row>
    <row r="56" spans="1:6" s="193" customFormat="1" ht="24">
      <c r="A56" s="13">
        <v>13</v>
      </c>
      <c r="B56" s="139" t="s">
        <v>65</v>
      </c>
      <c r="D56" s="791"/>
      <c r="E56" s="111"/>
      <c r="F56" s="790"/>
    </row>
    <row r="57" spans="1:6" s="193" customFormat="1" ht="84">
      <c r="A57" s="13">
        <v>14</v>
      </c>
      <c r="B57" s="100" t="s">
        <v>77</v>
      </c>
      <c r="D57" s="791"/>
      <c r="E57" s="111"/>
      <c r="F57" s="790"/>
    </row>
    <row r="58" spans="1:6" s="193" customFormat="1" ht="60">
      <c r="A58" s="13">
        <v>15</v>
      </c>
      <c r="B58" s="100" t="s">
        <v>230</v>
      </c>
      <c r="D58" s="791"/>
      <c r="E58" s="111"/>
      <c r="F58" s="790"/>
    </row>
    <row r="59" spans="1:6" s="193" customFormat="1" ht="84">
      <c r="A59" s="13">
        <v>16</v>
      </c>
      <c r="B59" s="100" t="s">
        <v>231</v>
      </c>
      <c r="D59" s="791"/>
      <c r="E59" s="111"/>
      <c r="F59" s="790"/>
    </row>
    <row r="60" spans="1:6" s="193" customFormat="1" ht="36">
      <c r="A60" s="13">
        <v>17</v>
      </c>
      <c r="B60" s="138" t="s">
        <v>245</v>
      </c>
      <c r="D60" s="792"/>
      <c r="E60" s="792"/>
      <c r="F60" s="792"/>
    </row>
    <row r="61" spans="1:6" s="193" customFormat="1" ht="36">
      <c r="A61" s="13">
        <v>18</v>
      </c>
      <c r="B61" s="100" t="s">
        <v>182</v>
      </c>
      <c r="D61" s="792"/>
      <c r="E61" s="792"/>
      <c r="F61" s="792"/>
    </row>
    <row r="62" spans="1:6" s="193" customFormat="1" ht="60">
      <c r="A62" s="13">
        <v>19</v>
      </c>
      <c r="B62" s="138" t="s">
        <v>180</v>
      </c>
      <c r="D62" s="792"/>
      <c r="E62" s="792"/>
      <c r="F62" s="792"/>
    </row>
    <row r="63" spans="1:6" s="193" customFormat="1" ht="72">
      <c r="A63" s="13">
        <v>20</v>
      </c>
      <c r="B63" s="138" t="s">
        <v>81</v>
      </c>
      <c r="D63" s="792"/>
      <c r="E63" s="792"/>
      <c r="F63" s="792"/>
    </row>
    <row r="64" spans="1:6" s="193" customFormat="1" ht="96">
      <c r="A64" s="13">
        <v>21</v>
      </c>
      <c r="B64" s="138" t="s">
        <v>96</v>
      </c>
      <c r="D64" s="792"/>
      <c r="E64" s="792"/>
      <c r="F64" s="792"/>
    </row>
    <row r="65" spans="1:6" s="193" customFormat="1" ht="37.5" customHeight="1">
      <c r="A65" s="13">
        <v>22</v>
      </c>
      <c r="B65" s="907" t="s">
        <v>228</v>
      </c>
      <c r="D65" s="792"/>
      <c r="E65" s="792"/>
      <c r="F65" s="792"/>
    </row>
    <row r="66" spans="1:6" s="193" customFormat="1" ht="12">
      <c r="A66" s="13">
        <v>23</v>
      </c>
      <c r="B66" s="138" t="s">
        <v>354</v>
      </c>
      <c r="D66" s="792"/>
      <c r="E66" s="792"/>
      <c r="F66" s="792"/>
    </row>
    <row r="67" spans="1:6" s="193" customFormat="1" ht="12">
      <c r="A67" s="146"/>
      <c r="B67" s="157" t="s">
        <v>248</v>
      </c>
      <c r="D67" s="792"/>
      <c r="E67" s="792"/>
      <c r="F67" s="792"/>
    </row>
    <row r="68" spans="1:6" s="193" customFormat="1" ht="12">
      <c r="A68" s="147" t="s">
        <v>113</v>
      </c>
      <c r="B68" s="138" t="s">
        <v>246</v>
      </c>
      <c r="D68" s="792"/>
      <c r="E68" s="792"/>
      <c r="F68" s="792"/>
    </row>
    <row r="69" spans="1:6" s="193" customFormat="1" ht="24">
      <c r="A69" s="147" t="s">
        <v>113</v>
      </c>
      <c r="B69" s="138" t="s">
        <v>82</v>
      </c>
      <c r="D69" s="792"/>
      <c r="E69" s="792"/>
      <c r="F69" s="792"/>
    </row>
    <row r="70" spans="1:6" s="193" customFormat="1" ht="12">
      <c r="A70" s="147" t="s">
        <v>113</v>
      </c>
      <c r="B70" s="138" t="s">
        <v>192</v>
      </c>
      <c r="D70" s="792"/>
      <c r="E70" s="792"/>
      <c r="F70" s="792"/>
    </row>
    <row r="71" spans="1:6" s="193" customFormat="1" ht="12">
      <c r="A71" s="147" t="s">
        <v>113</v>
      </c>
      <c r="B71" s="138" t="s">
        <v>84</v>
      </c>
      <c r="D71" s="792"/>
      <c r="E71" s="792"/>
      <c r="F71" s="792"/>
    </row>
    <row r="72" spans="1:6" s="193" customFormat="1" ht="24">
      <c r="A72" s="147" t="s">
        <v>113</v>
      </c>
      <c r="B72" s="138" t="s">
        <v>85</v>
      </c>
      <c r="D72" s="792"/>
      <c r="E72" s="792"/>
      <c r="F72" s="792"/>
    </row>
    <row r="73" spans="1:6" s="193" customFormat="1" ht="24">
      <c r="A73" s="147" t="s">
        <v>113</v>
      </c>
      <c r="B73" s="138" t="s">
        <v>86</v>
      </c>
      <c r="D73" s="792"/>
      <c r="E73" s="792"/>
      <c r="F73" s="792"/>
    </row>
    <row r="74" spans="1:6" s="193" customFormat="1" ht="24">
      <c r="A74" s="147" t="s">
        <v>113</v>
      </c>
      <c r="B74" s="138" t="s">
        <v>195</v>
      </c>
      <c r="D74" s="792"/>
      <c r="E74" s="792"/>
      <c r="F74" s="792"/>
    </row>
    <row r="75" spans="1:6" s="193" customFormat="1" ht="24">
      <c r="A75" s="147" t="s">
        <v>113</v>
      </c>
      <c r="B75" s="138" t="s">
        <v>193</v>
      </c>
      <c r="D75" s="138"/>
      <c r="E75" s="138"/>
      <c r="F75" s="138"/>
    </row>
    <row r="76" spans="1:6" s="193" customFormat="1" ht="24">
      <c r="A76" s="147" t="s">
        <v>113</v>
      </c>
      <c r="B76" s="138" t="s">
        <v>194</v>
      </c>
      <c r="D76" s="138"/>
      <c r="E76" s="138"/>
      <c r="F76" s="138"/>
    </row>
    <row r="77" spans="1:6" s="193" customFormat="1" ht="24">
      <c r="A77" s="147" t="s">
        <v>113</v>
      </c>
      <c r="B77" s="138" t="s">
        <v>179</v>
      </c>
      <c r="D77" s="138"/>
      <c r="E77" s="138"/>
      <c r="F77" s="138"/>
    </row>
    <row r="78" spans="1:6" s="193" customFormat="1" ht="24">
      <c r="A78" s="147" t="s">
        <v>113</v>
      </c>
      <c r="B78" s="138" t="s">
        <v>118</v>
      </c>
      <c r="D78" s="138"/>
      <c r="E78" s="138"/>
      <c r="F78" s="138"/>
    </row>
    <row r="79" spans="1:6" s="193" customFormat="1" ht="12">
      <c r="A79" s="147" t="s">
        <v>113</v>
      </c>
      <c r="B79" s="138" t="s">
        <v>196</v>
      </c>
      <c r="D79" s="138"/>
      <c r="E79" s="138"/>
      <c r="F79" s="138"/>
    </row>
    <row r="80" spans="1:6" s="193" customFormat="1" ht="60">
      <c r="A80" s="147" t="s">
        <v>113</v>
      </c>
      <c r="B80" s="138" t="s">
        <v>120</v>
      </c>
      <c r="D80" s="138"/>
      <c r="E80" s="138"/>
      <c r="F80" s="138"/>
    </row>
    <row r="81" spans="1:6" s="193" customFormat="1" ht="24">
      <c r="A81" s="147" t="s">
        <v>113</v>
      </c>
      <c r="B81" s="138" t="s">
        <v>197</v>
      </c>
      <c r="D81" s="138"/>
      <c r="E81" s="138"/>
      <c r="F81" s="138"/>
    </row>
    <row r="82" spans="1:6" s="193" customFormat="1" ht="24">
      <c r="A82" s="147" t="s">
        <v>113</v>
      </c>
      <c r="B82" s="138" t="s">
        <v>121</v>
      </c>
      <c r="D82" s="138"/>
      <c r="E82" s="138"/>
      <c r="F82" s="138"/>
    </row>
  </sheetData>
  <phoneticPr fontId="0" type="noConversion"/>
  <pageMargins left="0.98425196850393704" right="0.39370078740157483" top="0.98425196850393704" bottom="0.74803149606299213" header="0" footer="0.39370078740157483"/>
  <pageSetup paperSize="9" firstPageNumber="0" orientation="portrait" verticalDpi="300" r:id="rId1"/>
  <headerFooter alignWithMargins="0">
    <oddFooter>&amp;R&amp;P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FD5C7-ABB8-4A6E-8CB3-4A4467F98014}">
  <sheetPr codeName="List38">
    <tabColor theme="6" tint="-0.249977111117893"/>
  </sheetPr>
  <dimension ref="A1:K158"/>
  <sheetViews>
    <sheetView view="pageBreakPreview" zoomScaleNormal="100" zoomScaleSheetLayoutView="100" workbookViewId="0">
      <selection activeCell="E9" sqref="E9"/>
    </sheetView>
  </sheetViews>
  <sheetFormatPr defaultColWidth="9.140625" defaultRowHeight="12.75"/>
  <cols>
    <col min="1" max="1" width="2.5703125" style="745" customWidth="1"/>
    <col min="2" max="2" width="5.7109375" style="745" customWidth="1"/>
    <col min="3" max="3" width="43.7109375" style="1024" customWidth="1"/>
    <col min="4" max="4" width="6.28515625" style="745" customWidth="1"/>
    <col min="5" max="5" width="7.5703125" style="766" customWidth="1"/>
    <col min="6" max="6" width="9.5703125" style="745" customWidth="1"/>
    <col min="7" max="7" width="13.28515625" style="745" customWidth="1"/>
    <col min="8" max="8" width="9.85546875" style="745" customWidth="1"/>
    <col min="9" max="9" width="2.5703125" style="745" bestFit="1" customWidth="1"/>
    <col min="10" max="10" width="9.140625" style="745"/>
    <col min="11" max="11" width="9" style="745" customWidth="1"/>
    <col min="12" max="252" width="9.140625" style="745"/>
    <col min="253" max="253" width="2.5703125" style="745" customWidth="1"/>
    <col min="254" max="254" width="5.7109375" style="745" customWidth="1"/>
    <col min="255" max="255" width="43.7109375" style="745" customWidth="1"/>
    <col min="256" max="256" width="6.28515625" style="745" customWidth="1"/>
    <col min="257" max="257" width="7.5703125" style="745" customWidth="1"/>
    <col min="258" max="258" width="9.5703125" style="745" customWidth="1"/>
    <col min="259" max="259" width="13.28515625" style="745" customWidth="1"/>
    <col min="260" max="260" width="20.42578125" style="745" customWidth="1"/>
    <col min="261" max="263" width="11.7109375" style="745" customWidth="1"/>
    <col min="264" max="264" width="9.85546875" style="745" customWidth="1"/>
    <col min="265" max="265" width="2.5703125" style="745" bestFit="1" customWidth="1"/>
    <col min="266" max="266" width="9.140625" style="745"/>
    <col min="267" max="267" width="9" style="745" customWidth="1"/>
    <col min="268" max="508" width="9.140625" style="745"/>
    <col min="509" max="509" width="2.5703125" style="745" customWidth="1"/>
    <col min="510" max="510" width="5.7109375" style="745" customWidth="1"/>
    <col min="511" max="511" width="43.7109375" style="745" customWidth="1"/>
    <col min="512" max="512" width="6.28515625" style="745" customWidth="1"/>
    <col min="513" max="513" width="7.5703125" style="745" customWidth="1"/>
    <col min="514" max="514" width="9.5703125" style="745" customWidth="1"/>
    <col min="515" max="515" width="13.28515625" style="745" customWidth="1"/>
    <col min="516" max="516" width="20.42578125" style="745" customWidth="1"/>
    <col min="517" max="519" width="11.7109375" style="745" customWidth="1"/>
    <col min="520" max="520" width="9.85546875" style="745" customWidth="1"/>
    <col min="521" max="521" width="2.5703125" style="745" bestFit="1" customWidth="1"/>
    <col min="522" max="522" width="9.140625" style="745"/>
    <col min="523" max="523" width="9" style="745" customWidth="1"/>
    <col min="524" max="764" width="9.140625" style="745"/>
    <col min="765" max="765" width="2.5703125" style="745" customWidth="1"/>
    <col min="766" max="766" width="5.7109375" style="745" customWidth="1"/>
    <col min="767" max="767" width="43.7109375" style="745" customWidth="1"/>
    <col min="768" max="768" width="6.28515625" style="745" customWidth="1"/>
    <col min="769" max="769" width="7.5703125" style="745" customWidth="1"/>
    <col min="770" max="770" width="9.5703125" style="745" customWidth="1"/>
    <col min="771" max="771" width="13.28515625" style="745" customWidth="1"/>
    <col min="772" max="772" width="20.42578125" style="745" customWidth="1"/>
    <col min="773" max="775" width="11.7109375" style="745" customWidth="1"/>
    <col min="776" max="776" width="9.85546875" style="745" customWidth="1"/>
    <col min="777" max="777" width="2.5703125" style="745" bestFit="1" customWidth="1"/>
    <col min="778" max="778" width="9.140625" style="745"/>
    <col min="779" max="779" width="9" style="745" customWidth="1"/>
    <col min="780" max="1020" width="9.140625" style="745"/>
    <col min="1021" max="1021" width="2.5703125" style="745" customWidth="1"/>
    <col min="1022" max="1022" width="5.7109375" style="745" customWidth="1"/>
    <col min="1023" max="1023" width="43.7109375" style="745" customWidth="1"/>
    <col min="1024" max="1024" width="6.28515625" style="745" customWidth="1"/>
    <col min="1025" max="1025" width="7.5703125" style="745" customWidth="1"/>
    <col min="1026" max="1026" width="9.5703125" style="745" customWidth="1"/>
    <col min="1027" max="1027" width="13.28515625" style="745" customWidth="1"/>
    <col min="1028" max="1028" width="20.42578125" style="745" customWidth="1"/>
    <col min="1029" max="1031" width="11.7109375" style="745" customWidth="1"/>
    <col min="1032" max="1032" width="9.85546875" style="745" customWidth="1"/>
    <col min="1033" max="1033" width="2.5703125" style="745" bestFit="1" customWidth="1"/>
    <col min="1034" max="1034" width="9.140625" style="745"/>
    <col min="1035" max="1035" width="9" style="745" customWidth="1"/>
    <col min="1036" max="1276" width="9.140625" style="745"/>
    <col min="1277" max="1277" width="2.5703125" style="745" customWidth="1"/>
    <col min="1278" max="1278" width="5.7109375" style="745" customWidth="1"/>
    <col min="1279" max="1279" width="43.7109375" style="745" customWidth="1"/>
    <col min="1280" max="1280" width="6.28515625" style="745" customWidth="1"/>
    <col min="1281" max="1281" width="7.5703125" style="745" customWidth="1"/>
    <col min="1282" max="1282" width="9.5703125" style="745" customWidth="1"/>
    <col min="1283" max="1283" width="13.28515625" style="745" customWidth="1"/>
    <col min="1284" max="1284" width="20.42578125" style="745" customWidth="1"/>
    <col min="1285" max="1287" width="11.7109375" style="745" customWidth="1"/>
    <col min="1288" max="1288" width="9.85546875" style="745" customWidth="1"/>
    <col min="1289" max="1289" width="2.5703125" style="745" bestFit="1" customWidth="1"/>
    <col min="1290" max="1290" width="9.140625" style="745"/>
    <col min="1291" max="1291" width="9" style="745" customWidth="1"/>
    <col min="1292" max="1532" width="9.140625" style="745"/>
    <col min="1533" max="1533" width="2.5703125" style="745" customWidth="1"/>
    <col min="1534" max="1534" width="5.7109375" style="745" customWidth="1"/>
    <col min="1535" max="1535" width="43.7109375" style="745" customWidth="1"/>
    <col min="1536" max="1536" width="6.28515625" style="745" customWidth="1"/>
    <col min="1537" max="1537" width="7.5703125" style="745" customWidth="1"/>
    <col min="1538" max="1538" width="9.5703125" style="745" customWidth="1"/>
    <col min="1539" max="1539" width="13.28515625" style="745" customWidth="1"/>
    <col min="1540" max="1540" width="20.42578125" style="745" customWidth="1"/>
    <col min="1541" max="1543" width="11.7109375" style="745" customWidth="1"/>
    <col min="1544" max="1544" width="9.85546875" style="745" customWidth="1"/>
    <col min="1545" max="1545" width="2.5703125" style="745" bestFit="1" customWidth="1"/>
    <col min="1546" max="1546" width="9.140625" style="745"/>
    <col min="1547" max="1547" width="9" style="745" customWidth="1"/>
    <col min="1548" max="1788" width="9.140625" style="745"/>
    <col min="1789" max="1789" width="2.5703125" style="745" customWidth="1"/>
    <col min="1790" max="1790" width="5.7109375" style="745" customWidth="1"/>
    <col min="1791" max="1791" width="43.7109375" style="745" customWidth="1"/>
    <col min="1792" max="1792" width="6.28515625" style="745" customWidth="1"/>
    <col min="1793" max="1793" width="7.5703125" style="745" customWidth="1"/>
    <col min="1794" max="1794" width="9.5703125" style="745" customWidth="1"/>
    <col min="1795" max="1795" width="13.28515625" style="745" customWidth="1"/>
    <col min="1796" max="1796" width="20.42578125" style="745" customWidth="1"/>
    <col min="1797" max="1799" width="11.7109375" style="745" customWidth="1"/>
    <col min="1800" max="1800" width="9.85546875" style="745" customWidth="1"/>
    <col min="1801" max="1801" width="2.5703125" style="745" bestFit="1" customWidth="1"/>
    <col min="1802" max="1802" width="9.140625" style="745"/>
    <col min="1803" max="1803" width="9" style="745" customWidth="1"/>
    <col min="1804" max="2044" width="9.140625" style="745"/>
    <col min="2045" max="2045" width="2.5703125" style="745" customWidth="1"/>
    <col min="2046" max="2046" width="5.7109375" style="745" customWidth="1"/>
    <col min="2047" max="2047" width="43.7109375" style="745" customWidth="1"/>
    <col min="2048" max="2048" width="6.28515625" style="745" customWidth="1"/>
    <col min="2049" max="2049" width="7.5703125" style="745" customWidth="1"/>
    <col min="2050" max="2050" width="9.5703125" style="745" customWidth="1"/>
    <col min="2051" max="2051" width="13.28515625" style="745" customWidth="1"/>
    <col min="2052" max="2052" width="20.42578125" style="745" customWidth="1"/>
    <col min="2053" max="2055" width="11.7109375" style="745" customWidth="1"/>
    <col min="2056" max="2056" width="9.85546875" style="745" customWidth="1"/>
    <col min="2057" max="2057" width="2.5703125" style="745" bestFit="1" customWidth="1"/>
    <col min="2058" max="2058" width="9.140625" style="745"/>
    <col min="2059" max="2059" width="9" style="745" customWidth="1"/>
    <col min="2060" max="2300" width="9.140625" style="745"/>
    <col min="2301" max="2301" width="2.5703125" style="745" customWidth="1"/>
    <col min="2302" max="2302" width="5.7109375" style="745" customWidth="1"/>
    <col min="2303" max="2303" width="43.7109375" style="745" customWidth="1"/>
    <col min="2304" max="2304" width="6.28515625" style="745" customWidth="1"/>
    <col min="2305" max="2305" width="7.5703125" style="745" customWidth="1"/>
    <col min="2306" max="2306" width="9.5703125" style="745" customWidth="1"/>
    <col min="2307" max="2307" width="13.28515625" style="745" customWidth="1"/>
    <col min="2308" max="2308" width="20.42578125" style="745" customWidth="1"/>
    <col min="2309" max="2311" width="11.7109375" style="745" customWidth="1"/>
    <col min="2312" max="2312" width="9.85546875" style="745" customWidth="1"/>
    <col min="2313" max="2313" width="2.5703125" style="745" bestFit="1" customWidth="1"/>
    <col min="2314" max="2314" width="9.140625" style="745"/>
    <col min="2315" max="2315" width="9" style="745" customWidth="1"/>
    <col min="2316" max="2556" width="9.140625" style="745"/>
    <col min="2557" max="2557" width="2.5703125" style="745" customWidth="1"/>
    <col min="2558" max="2558" width="5.7109375" style="745" customWidth="1"/>
    <col min="2559" max="2559" width="43.7109375" style="745" customWidth="1"/>
    <col min="2560" max="2560" width="6.28515625" style="745" customWidth="1"/>
    <col min="2561" max="2561" width="7.5703125" style="745" customWidth="1"/>
    <col min="2562" max="2562" width="9.5703125" style="745" customWidth="1"/>
    <col min="2563" max="2563" width="13.28515625" style="745" customWidth="1"/>
    <col min="2564" max="2564" width="20.42578125" style="745" customWidth="1"/>
    <col min="2565" max="2567" width="11.7109375" style="745" customWidth="1"/>
    <col min="2568" max="2568" width="9.85546875" style="745" customWidth="1"/>
    <col min="2569" max="2569" width="2.5703125" style="745" bestFit="1" customWidth="1"/>
    <col min="2570" max="2570" width="9.140625" style="745"/>
    <col min="2571" max="2571" width="9" style="745" customWidth="1"/>
    <col min="2572" max="2812" width="9.140625" style="745"/>
    <col min="2813" max="2813" width="2.5703125" style="745" customWidth="1"/>
    <col min="2814" max="2814" width="5.7109375" style="745" customWidth="1"/>
    <col min="2815" max="2815" width="43.7109375" style="745" customWidth="1"/>
    <col min="2816" max="2816" width="6.28515625" style="745" customWidth="1"/>
    <col min="2817" max="2817" width="7.5703125" style="745" customWidth="1"/>
    <col min="2818" max="2818" width="9.5703125" style="745" customWidth="1"/>
    <col min="2819" max="2819" width="13.28515625" style="745" customWidth="1"/>
    <col min="2820" max="2820" width="20.42578125" style="745" customWidth="1"/>
    <col min="2821" max="2823" width="11.7109375" style="745" customWidth="1"/>
    <col min="2824" max="2824" width="9.85546875" style="745" customWidth="1"/>
    <col min="2825" max="2825" width="2.5703125" style="745" bestFit="1" customWidth="1"/>
    <col min="2826" max="2826" width="9.140625" style="745"/>
    <col min="2827" max="2827" width="9" style="745" customWidth="1"/>
    <col min="2828" max="3068" width="9.140625" style="745"/>
    <col min="3069" max="3069" width="2.5703125" style="745" customWidth="1"/>
    <col min="3070" max="3070" width="5.7109375" style="745" customWidth="1"/>
    <col min="3071" max="3071" width="43.7109375" style="745" customWidth="1"/>
    <col min="3072" max="3072" width="6.28515625" style="745" customWidth="1"/>
    <col min="3073" max="3073" width="7.5703125" style="745" customWidth="1"/>
    <col min="3074" max="3074" width="9.5703125" style="745" customWidth="1"/>
    <col min="3075" max="3075" width="13.28515625" style="745" customWidth="1"/>
    <col min="3076" max="3076" width="20.42578125" style="745" customWidth="1"/>
    <col min="3077" max="3079" width="11.7109375" style="745" customWidth="1"/>
    <col min="3080" max="3080" width="9.85546875" style="745" customWidth="1"/>
    <col min="3081" max="3081" width="2.5703125" style="745" bestFit="1" customWidth="1"/>
    <col min="3082" max="3082" width="9.140625" style="745"/>
    <col min="3083" max="3083" width="9" style="745" customWidth="1"/>
    <col min="3084" max="3324" width="9.140625" style="745"/>
    <col min="3325" max="3325" width="2.5703125" style="745" customWidth="1"/>
    <col min="3326" max="3326" width="5.7109375" style="745" customWidth="1"/>
    <col min="3327" max="3327" width="43.7109375" style="745" customWidth="1"/>
    <col min="3328" max="3328" width="6.28515625" style="745" customWidth="1"/>
    <col min="3329" max="3329" width="7.5703125" style="745" customWidth="1"/>
    <col min="3330" max="3330" width="9.5703125" style="745" customWidth="1"/>
    <col min="3331" max="3331" width="13.28515625" style="745" customWidth="1"/>
    <col min="3332" max="3332" width="20.42578125" style="745" customWidth="1"/>
    <col min="3333" max="3335" width="11.7109375" style="745" customWidth="1"/>
    <col min="3336" max="3336" width="9.85546875" style="745" customWidth="1"/>
    <col min="3337" max="3337" width="2.5703125" style="745" bestFit="1" customWidth="1"/>
    <col min="3338" max="3338" width="9.140625" style="745"/>
    <col min="3339" max="3339" width="9" style="745" customWidth="1"/>
    <col min="3340" max="3580" width="9.140625" style="745"/>
    <col min="3581" max="3581" width="2.5703125" style="745" customWidth="1"/>
    <col min="3582" max="3582" width="5.7109375" style="745" customWidth="1"/>
    <col min="3583" max="3583" width="43.7109375" style="745" customWidth="1"/>
    <col min="3584" max="3584" width="6.28515625" style="745" customWidth="1"/>
    <col min="3585" max="3585" width="7.5703125" style="745" customWidth="1"/>
    <col min="3586" max="3586" width="9.5703125" style="745" customWidth="1"/>
    <col min="3587" max="3587" width="13.28515625" style="745" customWidth="1"/>
    <col min="3588" max="3588" width="20.42578125" style="745" customWidth="1"/>
    <col min="3589" max="3591" width="11.7109375" style="745" customWidth="1"/>
    <col min="3592" max="3592" width="9.85546875" style="745" customWidth="1"/>
    <col min="3593" max="3593" width="2.5703125" style="745" bestFit="1" customWidth="1"/>
    <col min="3594" max="3594" width="9.140625" style="745"/>
    <col min="3595" max="3595" width="9" style="745" customWidth="1"/>
    <col min="3596" max="3836" width="9.140625" style="745"/>
    <col min="3837" max="3837" width="2.5703125" style="745" customWidth="1"/>
    <col min="3838" max="3838" width="5.7109375" style="745" customWidth="1"/>
    <col min="3839" max="3839" width="43.7109375" style="745" customWidth="1"/>
    <col min="3840" max="3840" width="6.28515625" style="745" customWidth="1"/>
    <col min="3841" max="3841" width="7.5703125" style="745" customWidth="1"/>
    <col min="3842" max="3842" width="9.5703125" style="745" customWidth="1"/>
    <col min="3843" max="3843" width="13.28515625" style="745" customWidth="1"/>
    <col min="3844" max="3844" width="20.42578125" style="745" customWidth="1"/>
    <col min="3845" max="3847" width="11.7109375" style="745" customWidth="1"/>
    <col min="3848" max="3848" width="9.85546875" style="745" customWidth="1"/>
    <col min="3849" max="3849" width="2.5703125" style="745" bestFit="1" customWidth="1"/>
    <col min="3850" max="3850" width="9.140625" style="745"/>
    <col min="3851" max="3851" width="9" style="745" customWidth="1"/>
    <col min="3852" max="4092" width="9.140625" style="745"/>
    <col min="4093" max="4093" width="2.5703125" style="745" customWidth="1"/>
    <col min="4094" max="4094" width="5.7109375" style="745" customWidth="1"/>
    <col min="4095" max="4095" width="43.7109375" style="745" customWidth="1"/>
    <col min="4096" max="4096" width="6.28515625" style="745" customWidth="1"/>
    <col min="4097" max="4097" width="7.5703125" style="745" customWidth="1"/>
    <col min="4098" max="4098" width="9.5703125" style="745" customWidth="1"/>
    <col min="4099" max="4099" width="13.28515625" style="745" customWidth="1"/>
    <col min="4100" max="4100" width="20.42578125" style="745" customWidth="1"/>
    <col min="4101" max="4103" width="11.7109375" style="745" customWidth="1"/>
    <col min="4104" max="4104" width="9.85546875" style="745" customWidth="1"/>
    <col min="4105" max="4105" width="2.5703125" style="745" bestFit="1" customWidth="1"/>
    <col min="4106" max="4106" width="9.140625" style="745"/>
    <col min="4107" max="4107" width="9" style="745" customWidth="1"/>
    <col min="4108" max="4348" width="9.140625" style="745"/>
    <col min="4349" max="4349" width="2.5703125" style="745" customWidth="1"/>
    <col min="4350" max="4350" width="5.7109375" style="745" customWidth="1"/>
    <col min="4351" max="4351" width="43.7109375" style="745" customWidth="1"/>
    <col min="4352" max="4352" width="6.28515625" style="745" customWidth="1"/>
    <col min="4353" max="4353" width="7.5703125" style="745" customWidth="1"/>
    <col min="4354" max="4354" width="9.5703125" style="745" customWidth="1"/>
    <col min="4355" max="4355" width="13.28515625" style="745" customWidth="1"/>
    <col min="4356" max="4356" width="20.42578125" style="745" customWidth="1"/>
    <col min="4357" max="4359" width="11.7109375" style="745" customWidth="1"/>
    <col min="4360" max="4360" width="9.85546875" style="745" customWidth="1"/>
    <col min="4361" max="4361" width="2.5703125" style="745" bestFit="1" customWidth="1"/>
    <col min="4362" max="4362" width="9.140625" style="745"/>
    <col min="4363" max="4363" width="9" style="745" customWidth="1"/>
    <col min="4364" max="4604" width="9.140625" style="745"/>
    <col min="4605" max="4605" width="2.5703125" style="745" customWidth="1"/>
    <col min="4606" max="4606" width="5.7109375" style="745" customWidth="1"/>
    <col min="4607" max="4607" width="43.7109375" style="745" customWidth="1"/>
    <col min="4608" max="4608" width="6.28515625" style="745" customWidth="1"/>
    <col min="4609" max="4609" width="7.5703125" style="745" customWidth="1"/>
    <col min="4610" max="4610" width="9.5703125" style="745" customWidth="1"/>
    <col min="4611" max="4611" width="13.28515625" style="745" customWidth="1"/>
    <col min="4612" max="4612" width="20.42578125" style="745" customWidth="1"/>
    <col min="4613" max="4615" width="11.7109375" style="745" customWidth="1"/>
    <col min="4616" max="4616" width="9.85546875" style="745" customWidth="1"/>
    <col min="4617" max="4617" width="2.5703125" style="745" bestFit="1" customWidth="1"/>
    <col min="4618" max="4618" width="9.140625" style="745"/>
    <col min="4619" max="4619" width="9" style="745" customWidth="1"/>
    <col min="4620" max="4860" width="9.140625" style="745"/>
    <col min="4861" max="4861" width="2.5703125" style="745" customWidth="1"/>
    <col min="4862" max="4862" width="5.7109375" style="745" customWidth="1"/>
    <col min="4863" max="4863" width="43.7109375" style="745" customWidth="1"/>
    <col min="4864" max="4864" width="6.28515625" style="745" customWidth="1"/>
    <col min="4865" max="4865" width="7.5703125" style="745" customWidth="1"/>
    <col min="4866" max="4866" width="9.5703125" style="745" customWidth="1"/>
    <col min="4867" max="4867" width="13.28515625" style="745" customWidth="1"/>
    <col min="4868" max="4868" width="20.42578125" style="745" customWidth="1"/>
    <col min="4869" max="4871" width="11.7109375" style="745" customWidth="1"/>
    <col min="4872" max="4872" width="9.85546875" style="745" customWidth="1"/>
    <col min="4873" max="4873" width="2.5703125" style="745" bestFit="1" customWidth="1"/>
    <col min="4874" max="4874" width="9.140625" style="745"/>
    <col min="4875" max="4875" width="9" style="745" customWidth="1"/>
    <col min="4876" max="5116" width="9.140625" style="745"/>
    <col min="5117" max="5117" width="2.5703125" style="745" customWidth="1"/>
    <col min="5118" max="5118" width="5.7109375" style="745" customWidth="1"/>
    <col min="5119" max="5119" width="43.7109375" style="745" customWidth="1"/>
    <col min="5120" max="5120" width="6.28515625" style="745" customWidth="1"/>
    <col min="5121" max="5121" width="7.5703125" style="745" customWidth="1"/>
    <col min="5122" max="5122" width="9.5703125" style="745" customWidth="1"/>
    <col min="5123" max="5123" width="13.28515625" style="745" customWidth="1"/>
    <col min="5124" max="5124" width="20.42578125" style="745" customWidth="1"/>
    <col min="5125" max="5127" width="11.7109375" style="745" customWidth="1"/>
    <col min="5128" max="5128" width="9.85546875" style="745" customWidth="1"/>
    <col min="5129" max="5129" width="2.5703125" style="745" bestFit="1" customWidth="1"/>
    <col min="5130" max="5130" width="9.140625" style="745"/>
    <col min="5131" max="5131" width="9" style="745" customWidth="1"/>
    <col min="5132" max="5372" width="9.140625" style="745"/>
    <col min="5373" max="5373" width="2.5703125" style="745" customWidth="1"/>
    <col min="5374" max="5374" width="5.7109375" style="745" customWidth="1"/>
    <col min="5375" max="5375" width="43.7109375" style="745" customWidth="1"/>
    <col min="5376" max="5376" width="6.28515625" style="745" customWidth="1"/>
    <col min="5377" max="5377" width="7.5703125" style="745" customWidth="1"/>
    <col min="5378" max="5378" width="9.5703125" style="745" customWidth="1"/>
    <col min="5379" max="5379" width="13.28515625" style="745" customWidth="1"/>
    <col min="5380" max="5380" width="20.42578125" style="745" customWidth="1"/>
    <col min="5381" max="5383" width="11.7109375" style="745" customWidth="1"/>
    <col min="5384" max="5384" width="9.85546875" style="745" customWidth="1"/>
    <col min="5385" max="5385" width="2.5703125" style="745" bestFit="1" customWidth="1"/>
    <col min="5386" max="5386" width="9.140625" style="745"/>
    <col min="5387" max="5387" width="9" style="745" customWidth="1"/>
    <col min="5388" max="5628" width="9.140625" style="745"/>
    <col min="5629" max="5629" width="2.5703125" style="745" customWidth="1"/>
    <col min="5630" max="5630" width="5.7109375" style="745" customWidth="1"/>
    <col min="5631" max="5631" width="43.7109375" style="745" customWidth="1"/>
    <col min="5632" max="5632" width="6.28515625" style="745" customWidth="1"/>
    <col min="5633" max="5633" width="7.5703125" style="745" customWidth="1"/>
    <col min="5634" max="5634" width="9.5703125" style="745" customWidth="1"/>
    <col min="5635" max="5635" width="13.28515625" style="745" customWidth="1"/>
    <col min="5636" max="5636" width="20.42578125" style="745" customWidth="1"/>
    <col min="5637" max="5639" width="11.7109375" style="745" customWidth="1"/>
    <col min="5640" max="5640" width="9.85546875" style="745" customWidth="1"/>
    <col min="5641" max="5641" width="2.5703125" style="745" bestFit="1" customWidth="1"/>
    <col min="5642" max="5642" width="9.140625" style="745"/>
    <col min="5643" max="5643" width="9" style="745" customWidth="1"/>
    <col min="5644" max="5884" width="9.140625" style="745"/>
    <col min="5885" max="5885" width="2.5703125" style="745" customWidth="1"/>
    <col min="5886" max="5886" width="5.7109375" style="745" customWidth="1"/>
    <col min="5887" max="5887" width="43.7109375" style="745" customWidth="1"/>
    <col min="5888" max="5888" width="6.28515625" style="745" customWidth="1"/>
    <col min="5889" max="5889" width="7.5703125" style="745" customWidth="1"/>
    <col min="5890" max="5890" width="9.5703125" style="745" customWidth="1"/>
    <col min="5891" max="5891" width="13.28515625" style="745" customWidth="1"/>
    <col min="5892" max="5892" width="20.42578125" style="745" customWidth="1"/>
    <col min="5893" max="5895" width="11.7109375" style="745" customWidth="1"/>
    <col min="5896" max="5896" width="9.85546875" style="745" customWidth="1"/>
    <col min="5897" max="5897" width="2.5703125" style="745" bestFit="1" customWidth="1"/>
    <col min="5898" max="5898" width="9.140625" style="745"/>
    <col min="5899" max="5899" width="9" style="745" customWidth="1"/>
    <col min="5900" max="6140" width="9.140625" style="745"/>
    <col min="6141" max="6141" width="2.5703125" style="745" customWidth="1"/>
    <col min="6142" max="6142" width="5.7109375" style="745" customWidth="1"/>
    <col min="6143" max="6143" width="43.7109375" style="745" customWidth="1"/>
    <col min="6144" max="6144" width="6.28515625" style="745" customWidth="1"/>
    <col min="6145" max="6145" width="7.5703125" style="745" customWidth="1"/>
    <col min="6146" max="6146" width="9.5703125" style="745" customWidth="1"/>
    <col min="6147" max="6147" width="13.28515625" style="745" customWidth="1"/>
    <col min="6148" max="6148" width="20.42578125" style="745" customWidth="1"/>
    <col min="6149" max="6151" width="11.7109375" style="745" customWidth="1"/>
    <col min="6152" max="6152" width="9.85546875" style="745" customWidth="1"/>
    <col min="6153" max="6153" width="2.5703125" style="745" bestFit="1" customWidth="1"/>
    <col min="6154" max="6154" width="9.140625" style="745"/>
    <col min="6155" max="6155" width="9" style="745" customWidth="1"/>
    <col min="6156" max="6396" width="9.140625" style="745"/>
    <col min="6397" max="6397" width="2.5703125" style="745" customWidth="1"/>
    <col min="6398" max="6398" width="5.7109375" style="745" customWidth="1"/>
    <col min="6399" max="6399" width="43.7109375" style="745" customWidth="1"/>
    <col min="6400" max="6400" width="6.28515625" style="745" customWidth="1"/>
    <col min="6401" max="6401" width="7.5703125" style="745" customWidth="1"/>
    <col min="6402" max="6402" width="9.5703125" style="745" customWidth="1"/>
    <col min="6403" max="6403" width="13.28515625" style="745" customWidth="1"/>
    <col min="6404" max="6404" width="20.42578125" style="745" customWidth="1"/>
    <col min="6405" max="6407" width="11.7109375" style="745" customWidth="1"/>
    <col min="6408" max="6408" width="9.85546875" style="745" customWidth="1"/>
    <col min="6409" max="6409" width="2.5703125" style="745" bestFit="1" customWidth="1"/>
    <col min="6410" max="6410" width="9.140625" style="745"/>
    <col min="6411" max="6411" width="9" style="745" customWidth="1"/>
    <col min="6412" max="6652" width="9.140625" style="745"/>
    <col min="6653" max="6653" width="2.5703125" style="745" customWidth="1"/>
    <col min="6654" max="6654" width="5.7109375" style="745" customWidth="1"/>
    <col min="6655" max="6655" width="43.7109375" style="745" customWidth="1"/>
    <col min="6656" max="6656" width="6.28515625" style="745" customWidth="1"/>
    <col min="6657" max="6657" width="7.5703125" style="745" customWidth="1"/>
    <col min="6658" max="6658" width="9.5703125" style="745" customWidth="1"/>
    <col min="6659" max="6659" width="13.28515625" style="745" customWidth="1"/>
    <col min="6660" max="6660" width="20.42578125" style="745" customWidth="1"/>
    <col min="6661" max="6663" width="11.7109375" style="745" customWidth="1"/>
    <col min="6664" max="6664" width="9.85546875" style="745" customWidth="1"/>
    <col min="6665" max="6665" width="2.5703125" style="745" bestFit="1" customWidth="1"/>
    <col min="6666" max="6666" width="9.140625" style="745"/>
    <col min="6667" max="6667" width="9" style="745" customWidth="1"/>
    <col min="6668" max="6908" width="9.140625" style="745"/>
    <col min="6909" max="6909" width="2.5703125" style="745" customWidth="1"/>
    <col min="6910" max="6910" width="5.7109375" style="745" customWidth="1"/>
    <col min="6911" max="6911" width="43.7109375" style="745" customWidth="1"/>
    <col min="6912" max="6912" width="6.28515625" style="745" customWidth="1"/>
    <col min="6913" max="6913" width="7.5703125" style="745" customWidth="1"/>
    <col min="6914" max="6914" width="9.5703125" style="745" customWidth="1"/>
    <col min="6915" max="6915" width="13.28515625" style="745" customWidth="1"/>
    <col min="6916" max="6916" width="20.42578125" style="745" customWidth="1"/>
    <col min="6917" max="6919" width="11.7109375" style="745" customWidth="1"/>
    <col min="6920" max="6920" width="9.85546875" style="745" customWidth="1"/>
    <col min="6921" max="6921" width="2.5703125" style="745" bestFit="1" customWidth="1"/>
    <col min="6922" max="6922" width="9.140625" style="745"/>
    <col min="6923" max="6923" width="9" style="745" customWidth="1"/>
    <col min="6924" max="7164" width="9.140625" style="745"/>
    <col min="7165" max="7165" width="2.5703125" style="745" customWidth="1"/>
    <col min="7166" max="7166" width="5.7109375" style="745" customWidth="1"/>
    <col min="7167" max="7167" width="43.7109375" style="745" customWidth="1"/>
    <col min="7168" max="7168" width="6.28515625" style="745" customWidth="1"/>
    <col min="7169" max="7169" width="7.5703125" style="745" customWidth="1"/>
    <col min="7170" max="7170" width="9.5703125" style="745" customWidth="1"/>
    <col min="7171" max="7171" width="13.28515625" style="745" customWidth="1"/>
    <col min="7172" max="7172" width="20.42578125" style="745" customWidth="1"/>
    <col min="7173" max="7175" width="11.7109375" style="745" customWidth="1"/>
    <col min="7176" max="7176" width="9.85546875" style="745" customWidth="1"/>
    <col min="7177" max="7177" width="2.5703125" style="745" bestFit="1" customWidth="1"/>
    <col min="7178" max="7178" width="9.140625" style="745"/>
    <col min="7179" max="7179" width="9" style="745" customWidth="1"/>
    <col min="7180" max="7420" width="9.140625" style="745"/>
    <col min="7421" max="7421" width="2.5703125" style="745" customWidth="1"/>
    <col min="7422" max="7422" width="5.7109375" style="745" customWidth="1"/>
    <col min="7423" max="7423" width="43.7109375" style="745" customWidth="1"/>
    <col min="7424" max="7424" width="6.28515625" style="745" customWidth="1"/>
    <col min="7425" max="7425" width="7.5703125" style="745" customWidth="1"/>
    <col min="7426" max="7426" width="9.5703125" style="745" customWidth="1"/>
    <col min="7427" max="7427" width="13.28515625" style="745" customWidth="1"/>
    <col min="7428" max="7428" width="20.42578125" style="745" customWidth="1"/>
    <col min="7429" max="7431" width="11.7109375" style="745" customWidth="1"/>
    <col min="7432" max="7432" width="9.85546875" style="745" customWidth="1"/>
    <col min="7433" max="7433" width="2.5703125" style="745" bestFit="1" customWidth="1"/>
    <col min="7434" max="7434" width="9.140625" style="745"/>
    <col min="7435" max="7435" width="9" style="745" customWidth="1"/>
    <col min="7436" max="7676" width="9.140625" style="745"/>
    <col min="7677" max="7677" width="2.5703125" style="745" customWidth="1"/>
    <col min="7678" max="7678" width="5.7109375" style="745" customWidth="1"/>
    <col min="7679" max="7679" width="43.7109375" style="745" customWidth="1"/>
    <col min="7680" max="7680" width="6.28515625" style="745" customWidth="1"/>
    <col min="7681" max="7681" width="7.5703125" style="745" customWidth="1"/>
    <col min="7682" max="7682" width="9.5703125" style="745" customWidth="1"/>
    <col min="7683" max="7683" width="13.28515625" style="745" customWidth="1"/>
    <col min="7684" max="7684" width="20.42578125" style="745" customWidth="1"/>
    <col min="7685" max="7687" width="11.7109375" style="745" customWidth="1"/>
    <col min="7688" max="7688" width="9.85546875" style="745" customWidth="1"/>
    <col min="7689" max="7689" width="2.5703125" style="745" bestFit="1" customWidth="1"/>
    <col min="7690" max="7690" width="9.140625" style="745"/>
    <col min="7691" max="7691" width="9" style="745" customWidth="1"/>
    <col min="7692" max="7932" width="9.140625" style="745"/>
    <col min="7933" max="7933" width="2.5703125" style="745" customWidth="1"/>
    <col min="7934" max="7934" width="5.7109375" style="745" customWidth="1"/>
    <col min="7935" max="7935" width="43.7109375" style="745" customWidth="1"/>
    <col min="7936" max="7936" width="6.28515625" style="745" customWidth="1"/>
    <col min="7937" max="7937" width="7.5703125" style="745" customWidth="1"/>
    <col min="7938" max="7938" width="9.5703125" style="745" customWidth="1"/>
    <col min="7939" max="7939" width="13.28515625" style="745" customWidth="1"/>
    <col min="7940" max="7940" width="20.42578125" style="745" customWidth="1"/>
    <col min="7941" max="7943" width="11.7109375" style="745" customWidth="1"/>
    <col min="7944" max="7944" width="9.85546875" style="745" customWidth="1"/>
    <col min="7945" max="7945" width="2.5703125" style="745" bestFit="1" customWidth="1"/>
    <col min="7946" max="7946" width="9.140625" style="745"/>
    <col min="7947" max="7947" width="9" style="745" customWidth="1"/>
    <col min="7948" max="8188" width="9.140625" style="745"/>
    <col min="8189" max="8189" width="2.5703125" style="745" customWidth="1"/>
    <col min="8190" max="8190" width="5.7109375" style="745" customWidth="1"/>
    <col min="8191" max="8191" width="43.7109375" style="745" customWidth="1"/>
    <col min="8192" max="8192" width="6.28515625" style="745" customWidth="1"/>
    <col min="8193" max="8193" width="7.5703125" style="745" customWidth="1"/>
    <col min="8194" max="8194" width="9.5703125" style="745" customWidth="1"/>
    <col min="8195" max="8195" width="13.28515625" style="745" customWidth="1"/>
    <col min="8196" max="8196" width="20.42578125" style="745" customWidth="1"/>
    <col min="8197" max="8199" width="11.7109375" style="745" customWidth="1"/>
    <col min="8200" max="8200" width="9.85546875" style="745" customWidth="1"/>
    <col min="8201" max="8201" width="2.5703125" style="745" bestFit="1" customWidth="1"/>
    <col min="8202" max="8202" width="9.140625" style="745"/>
    <col min="8203" max="8203" width="9" style="745" customWidth="1"/>
    <col min="8204" max="8444" width="9.140625" style="745"/>
    <col min="8445" max="8445" width="2.5703125" style="745" customWidth="1"/>
    <col min="8446" max="8446" width="5.7109375" style="745" customWidth="1"/>
    <col min="8447" max="8447" width="43.7109375" style="745" customWidth="1"/>
    <col min="8448" max="8448" width="6.28515625" style="745" customWidth="1"/>
    <col min="8449" max="8449" width="7.5703125" style="745" customWidth="1"/>
    <col min="8450" max="8450" width="9.5703125" style="745" customWidth="1"/>
    <col min="8451" max="8451" width="13.28515625" style="745" customWidth="1"/>
    <col min="8452" max="8452" width="20.42578125" style="745" customWidth="1"/>
    <col min="8453" max="8455" width="11.7109375" style="745" customWidth="1"/>
    <col min="8456" max="8456" width="9.85546875" style="745" customWidth="1"/>
    <col min="8457" max="8457" width="2.5703125" style="745" bestFit="1" customWidth="1"/>
    <col min="8458" max="8458" width="9.140625" style="745"/>
    <col min="8459" max="8459" width="9" style="745" customWidth="1"/>
    <col min="8460" max="8700" width="9.140625" style="745"/>
    <col min="8701" max="8701" width="2.5703125" style="745" customWidth="1"/>
    <col min="8702" max="8702" width="5.7109375" style="745" customWidth="1"/>
    <col min="8703" max="8703" width="43.7109375" style="745" customWidth="1"/>
    <col min="8704" max="8704" width="6.28515625" style="745" customWidth="1"/>
    <col min="8705" max="8705" width="7.5703125" style="745" customWidth="1"/>
    <col min="8706" max="8706" width="9.5703125" style="745" customWidth="1"/>
    <col min="8707" max="8707" width="13.28515625" style="745" customWidth="1"/>
    <col min="8708" max="8708" width="20.42578125" style="745" customWidth="1"/>
    <col min="8709" max="8711" width="11.7109375" style="745" customWidth="1"/>
    <col min="8712" max="8712" width="9.85546875" style="745" customWidth="1"/>
    <col min="8713" max="8713" width="2.5703125" style="745" bestFit="1" customWidth="1"/>
    <col min="8714" max="8714" width="9.140625" style="745"/>
    <col min="8715" max="8715" width="9" style="745" customWidth="1"/>
    <col min="8716" max="8956" width="9.140625" style="745"/>
    <col min="8957" max="8957" width="2.5703125" style="745" customWidth="1"/>
    <col min="8958" max="8958" width="5.7109375" style="745" customWidth="1"/>
    <col min="8959" max="8959" width="43.7109375" style="745" customWidth="1"/>
    <col min="8960" max="8960" width="6.28515625" style="745" customWidth="1"/>
    <col min="8961" max="8961" width="7.5703125" style="745" customWidth="1"/>
    <col min="8962" max="8962" width="9.5703125" style="745" customWidth="1"/>
    <col min="8963" max="8963" width="13.28515625" style="745" customWidth="1"/>
    <col min="8964" max="8964" width="20.42578125" style="745" customWidth="1"/>
    <col min="8965" max="8967" width="11.7109375" style="745" customWidth="1"/>
    <col min="8968" max="8968" width="9.85546875" style="745" customWidth="1"/>
    <col min="8969" max="8969" width="2.5703125" style="745" bestFit="1" customWidth="1"/>
    <col min="8970" max="8970" width="9.140625" style="745"/>
    <col min="8971" max="8971" width="9" style="745" customWidth="1"/>
    <col min="8972" max="9212" width="9.140625" style="745"/>
    <col min="9213" max="9213" width="2.5703125" style="745" customWidth="1"/>
    <col min="9214" max="9214" width="5.7109375" style="745" customWidth="1"/>
    <col min="9215" max="9215" width="43.7109375" style="745" customWidth="1"/>
    <col min="9216" max="9216" width="6.28515625" style="745" customWidth="1"/>
    <col min="9217" max="9217" width="7.5703125" style="745" customWidth="1"/>
    <col min="9218" max="9218" width="9.5703125" style="745" customWidth="1"/>
    <col min="9219" max="9219" width="13.28515625" style="745" customWidth="1"/>
    <col min="9220" max="9220" width="20.42578125" style="745" customWidth="1"/>
    <col min="9221" max="9223" width="11.7109375" style="745" customWidth="1"/>
    <col min="9224" max="9224" width="9.85546875" style="745" customWidth="1"/>
    <col min="9225" max="9225" width="2.5703125" style="745" bestFit="1" customWidth="1"/>
    <col min="9226" max="9226" width="9.140625" style="745"/>
    <col min="9227" max="9227" width="9" style="745" customWidth="1"/>
    <col min="9228" max="9468" width="9.140625" style="745"/>
    <col min="9469" max="9469" width="2.5703125" style="745" customWidth="1"/>
    <col min="9470" max="9470" width="5.7109375" style="745" customWidth="1"/>
    <col min="9471" max="9471" width="43.7109375" style="745" customWidth="1"/>
    <col min="9472" max="9472" width="6.28515625" style="745" customWidth="1"/>
    <col min="9473" max="9473" width="7.5703125" style="745" customWidth="1"/>
    <col min="9474" max="9474" width="9.5703125" style="745" customWidth="1"/>
    <col min="9475" max="9475" width="13.28515625" style="745" customWidth="1"/>
    <col min="9476" max="9476" width="20.42578125" style="745" customWidth="1"/>
    <col min="9477" max="9479" width="11.7109375" style="745" customWidth="1"/>
    <col min="9480" max="9480" width="9.85546875" style="745" customWidth="1"/>
    <col min="9481" max="9481" width="2.5703125" style="745" bestFit="1" customWidth="1"/>
    <col min="9482" max="9482" width="9.140625" style="745"/>
    <col min="9483" max="9483" width="9" style="745" customWidth="1"/>
    <col min="9484" max="9724" width="9.140625" style="745"/>
    <col min="9725" max="9725" width="2.5703125" style="745" customWidth="1"/>
    <col min="9726" max="9726" width="5.7109375" style="745" customWidth="1"/>
    <col min="9727" max="9727" width="43.7109375" style="745" customWidth="1"/>
    <col min="9728" max="9728" width="6.28515625" style="745" customWidth="1"/>
    <col min="9729" max="9729" width="7.5703125" style="745" customWidth="1"/>
    <col min="9730" max="9730" width="9.5703125" style="745" customWidth="1"/>
    <col min="9731" max="9731" width="13.28515625" style="745" customWidth="1"/>
    <col min="9732" max="9732" width="20.42578125" style="745" customWidth="1"/>
    <col min="9733" max="9735" width="11.7109375" style="745" customWidth="1"/>
    <col min="9736" max="9736" width="9.85546875" style="745" customWidth="1"/>
    <col min="9737" max="9737" width="2.5703125" style="745" bestFit="1" customWidth="1"/>
    <col min="9738" max="9738" width="9.140625" style="745"/>
    <col min="9739" max="9739" width="9" style="745" customWidth="1"/>
    <col min="9740" max="9980" width="9.140625" style="745"/>
    <col min="9981" max="9981" width="2.5703125" style="745" customWidth="1"/>
    <col min="9982" max="9982" width="5.7109375" style="745" customWidth="1"/>
    <col min="9983" max="9983" width="43.7109375" style="745" customWidth="1"/>
    <col min="9984" max="9984" width="6.28515625" style="745" customWidth="1"/>
    <col min="9985" max="9985" width="7.5703125" style="745" customWidth="1"/>
    <col min="9986" max="9986" width="9.5703125" style="745" customWidth="1"/>
    <col min="9987" max="9987" width="13.28515625" style="745" customWidth="1"/>
    <col min="9988" max="9988" width="20.42578125" style="745" customWidth="1"/>
    <col min="9989" max="9991" width="11.7109375" style="745" customWidth="1"/>
    <col min="9992" max="9992" width="9.85546875" style="745" customWidth="1"/>
    <col min="9993" max="9993" width="2.5703125" style="745" bestFit="1" customWidth="1"/>
    <col min="9994" max="9994" width="9.140625" style="745"/>
    <col min="9995" max="9995" width="9" style="745" customWidth="1"/>
    <col min="9996" max="10236" width="9.140625" style="745"/>
    <col min="10237" max="10237" width="2.5703125" style="745" customWidth="1"/>
    <col min="10238" max="10238" width="5.7109375" style="745" customWidth="1"/>
    <col min="10239" max="10239" width="43.7109375" style="745" customWidth="1"/>
    <col min="10240" max="10240" width="6.28515625" style="745" customWidth="1"/>
    <col min="10241" max="10241" width="7.5703125" style="745" customWidth="1"/>
    <col min="10242" max="10242" width="9.5703125" style="745" customWidth="1"/>
    <col min="10243" max="10243" width="13.28515625" style="745" customWidth="1"/>
    <col min="10244" max="10244" width="20.42578125" style="745" customWidth="1"/>
    <col min="10245" max="10247" width="11.7109375" style="745" customWidth="1"/>
    <col min="10248" max="10248" width="9.85546875" style="745" customWidth="1"/>
    <col min="10249" max="10249" width="2.5703125" style="745" bestFit="1" customWidth="1"/>
    <col min="10250" max="10250" width="9.140625" style="745"/>
    <col min="10251" max="10251" width="9" style="745" customWidth="1"/>
    <col min="10252" max="10492" width="9.140625" style="745"/>
    <col min="10493" max="10493" width="2.5703125" style="745" customWidth="1"/>
    <col min="10494" max="10494" width="5.7109375" style="745" customWidth="1"/>
    <col min="10495" max="10495" width="43.7109375" style="745" customWidth="1"/>
    <col min="10496" max="10496" width="6.28515625" style="745" customWidth="1"/>
    <col min="10497" max="10497" width="7.5703125" style="745" customWidth="1"/>
    <col min="10498" max="10498" width="9.5703125" style="745" customWidth="1"/>
    <col min="10499" max="10499" width="13.28515625" style="745" customWidth="1"/>
    <col min="10500" max="10500" width="20.42578125" style="745" customWidth="1"/>
    <col min="10501" max="10503" width="11.7109375" style="745" customWidth="1"/>
    <col min="10504" max="10504" width="9.85546875" style="745" customWidth="1"/>
    <col min="10505" max="10505" width="2.5703125" style="745" bestFit="1" customWidth="1"/>
    <col min="10506" max="10506" width="9.140625" style="745"/>
    <col min="10507" max="10507" width="9" style="745" customWidth="1"/>
    <col min="10508" max="10748" width="9.140625" style="745"/>
    <col min="10749" max="10749" width="2.5703125" style="745" customWidth="1"/>
    <col min="10750" max="10750" width="5.7109375" style="745" customWidth="1"/>
    <col min="10751" max="10751" width="43.7109375" style="745" customWidth="1"/>
    <col min="10752" max="10752" width="6.28515625" style="745" customWidth="1"/>
    <col min="10753" max="10753" width="7.5703125" style="745" customWidth="1"/>
    <col min="10754" max="10754" width="9.5703125" style="745" customWidth="1"/>
    <col min="10755" max="10755" width="13.28515625" style="745" customWidth="1"/>
    <col min="10756" max="10756" width="20.42578125" style="745" customWidth="1"/>
    <col min="10757" max="10759" width="11.7109375" style="745" customWidth="1"/>
    <col min="10760" max="10760" width="9.85546875" style="745" customWidth="1"/>
    <col min="10761" max="10761" width="2.5703125" style="745" bestFit="1" customWidth="1"/>
    <col min="10762" max="10762" width="9.140625" style="745"/>
    <col min="10763" max="10763" width="9" style="745" customWidth="1"/>
    <col min="10764" max="11004" width="9.140625" style="745"/>
    <col min="11005" max="11005" width="2.5703125" style="745" customWidth="1"/>
    <col min="11006" max="11006" width="5.7109375" style="745" customWidth="1"/>
    <col min="11007" max="11007" width="43.7109375" style="745" customWidth="1"/>
    <col min="11008" max="11008" width="6.28515625" style="745" customWidth="1"/>
    <col min="11009" max="11009" width="7.5703125" style="745" customWidth="1"/>
    <col min="11010" max="11010" width="9.5703125" style="745" customWidth="1"/>
    <col min="11011" max="11011" width="13.28515625" style="745" customWidth="1"/>
    <col min="11012" max="11012" width="20.42578125" style="745" customWidth="1"/>
    <col min="11013" max="11015" width="11.7109375" style="745" customWidth="1"/>
    <col min="11016" max="11016" width="9.85546875" style="745" customWidth="1"/>
    <col min="11017" max="11017" width="2.5703125" style="745" bestFit="1" customWidth="1"/>
    <col min="11018" max="11018" width="9.140625" style="745"/>
    <col min="11019" max="11019" width="9" style="745" customWidth="1"/>
    <col min="11020" max="11260" width="9.140625" style="745"/>
    <col min="11261" max="11261" width="2.5703125" style="745" customWidth="1"/>
    <col min="11262" max="11262" width="5.7109375" style="745" customWidth="1"/>
    <col min="11263" max="11263" width="43.7109375" style="745" customWidth="1"/>
    <col min="11264" max="11264" width="6.28515625" style="745" customWidth="1"/>
    <col min="11265" max="11265" width="7.5703125" style="745" customWidth="1"/>
    <col min="11266" max="11266" width="9.5703125" style="745" customWidth="1"/>
    <col min="11267" max="11267" width="13.28515625" style="745" customWidth="1"/>
    <col min="11268" max="11268" width="20.42578125" style="745" customWidth="1"/>
    <col min="11269" max="11271" width="11.7109375" style="745" customWidth="1"/>
    <col min="11272" max="11272" width="9.85546875" style="745" customWidth="1"/>
    <col min="11273" max="11273" width="2.5703125" style="745" bestFit="1" customWidth="1"/>
    <col min="11274" max="11274" width="9.140625" style="745"/>
    <col min="11275" max="11275" width="9" style="745" customWidth="1"/>
    <col min="11276" max="11516" width="9.140625" style="745"/>
    <col min="11517" max="11517" width="2.5703125" style="745" customWidth="1"/>
    <col min="11518" max="11518" width="5.7109375" style="745" customWidth="1"/>
    <col min="11519" max="11519" width="43.7109375" style="745" customWidth="1"/>
    <col min="11520" max="11520" width="6.28515625" style="745" customWidth="1"/>
    <col min="11521" max="11521" width="7.5703125" style="745" customWidth="1"/>
    <col min="11522" max="11522" width="9.5703125" style="745" customWidth="1"/>
    <col min="11523" max="11523" width="13.28515625" style="745" customWidth="1"/>
    <col min="11524" max="11524" width="20.42578125" style="745" customWidth="1"/>
    <col min="11525" max="11527" width="11.7109375" style="745" customWidth="1"/>
    <col min="11528" max="11528" width="9.85546875" style="745" customWidth="1"/>
    <col min="11529" max="11529" width="2.5703125" style="745" bestFit="1" customWidth="1"/>
    <col min="11530" max="11530" width="9.140625" style="745"/>
    <col min="11531" max="11531" width="9" style="745" customWidth="1"/>
    <col min="11532" max="11772" width="9.140625" style="745"/>
    <col min="11773" max="11773" width="2.5703125" style="745" customWidth="1"/>
    <col min="11774" max="11774" width="5.7109375" style="745" customWidth="1"/>
    <col min="11775" max="11775" width="43.7109375" style="745" customWidth="1"/>
    <col min="11776" max="11776" width="6.28515625" style="745" customWidth="1"/>
    <col min="11777" max="11777" width="7.5703125" style="745" customWidth="1"/>
    <col min="11778" max="11778" width="9.5703125" style="745" customWidth="1"/>
    <col min="11779" max="11779" width="13.28515625" style="745" customWidth="1"/>
    <col min="11780" max="11780" width="20.42578125" style="745" customWidth="1"/>
    <col min="11781" max="11783" width="11.7109375" style="745" customWidth="1"/>
    <col min="11784" max="11784" width="9.85546875" style="745" customWidth="1"/>
    <col min="11785" max="11785" width="2.5703125" style="745" bestFit="1" customWidth="1"/>
    <col min="11786" max="11786" width="9.140625" style="745"/>
    <col min="11787" max="11787" width="9" style="745" customWidth="1"/>
    <col min="11788" max="12028" width="9.140625" style="745"/>
    <col min="12029" max="12029" width="2.5703125" style="745" customWidth="1"/>
    <col min="12030" max="12030" width="5.7109375" style="745" customWidth="1"/>
    <col min="12031" max="12031" width="43.7109375" style="745" customWidth="1"/>
    <col min="12032" max="12032" width="6.28515625" style="745" customWidth="1"/>
    <col min="12033" max="12033" width="7.5703125" style="745" customWidth="1"/>
    <col min="12034" max="12034" width="9.5703125" style="745" customWidth="1"/>
    <col min="12035" max="12035" width="13.28515625" style="745" customWidth="1"/>
    <col min="12036" max="12036" width="20.42578125" style="745" customWidth="1"/>
    <col min="12037" max="12039" width="11.7109375" style="745" customWidth="1"/>
    <col min="12040" max="12040" width="9.85546875" style="745" customWidth="1"/>
    <col min="12041" max="12041" width="2.5703125" style="745" bestFit="1" customWidth="1"/>
    <col min="12042" max="12042" width="9.140625" style="745"/>
    <col min="12043" max="12043" width="9" style="745" customWidth="1"/>
    <col min="12044" max="12284" width="9.140625" style="745"/>
    <col min="12285" max="12285" width="2.5703125" style="745" customWidth="1"/>
    <col min="12286" max="12286" width="5.7109375" style="745" customWidth="1"/>
    <col min="12287" max="12287" width="43.7109375" style="745" customWidth="1"/>
    <col min="12288" max="12288" width="6.28515625" style="745" customWidth="1"/>
    <col min="12289" max="12289" width="7.5703125" style="745" customWidth="1"/>
    <col min="12290" max="12290" width="9.5703125" style="745" customWidth="1"/>
    <col min="12291" max="12291" width="13.28515625" style="745" customWidth="1"/>
    <col min="12292" max="12292" width="20.42578125" style="745" customWidth="1"/>
    <col min="12293" max="12295" width="11.7109375" style="745" customWidth="1"/>
    <col min="12296" max="12296" width="9.85546875" style="745" customWidth="1"/>
    <col min="12297" max="12297" width="2.5703125" style="745" bestFit="1" customWidth="1"/>
    <col min="12298" max="12298" width="9.140625" style="745"/>
    <col min="12299" max="12299" width="9" style="745" customWidth="1"/>
    <col min="12300" max="12540" width="9.140625" style="745"/>
    <col min="12541" max="12541" width="2.5703125" style="745" customWidth="1"/>
    <col min="12542" max="12542" width="5.7109375" style="745" customWidth="1"/>
    <col min="12543" max="12543" width="43.7109375" style="745" customWidth="1"/>
    <col min="12544" max="12544" width="6.28515625" style="745" customWidth="1"/>
    <col min="12545" max="12545" width="7.5703125" style="745" customWidth="1"/>
    <col min="12546" max="12546" width="9.5703125" style="745" customWidth="1"/>
    <col min="12547" max="12547" width="13.28515625" style="745" customWidth="1"/>
    <col min="12548" max="12548" width="20.42578125" style="745" customWidth="1"/>
    <col min="12549" max="12551" width="11.7109375" style="745" customWidth="1"/>
    <col min="12552" max="12552" width="9.85546875" style="745" customWidth="1"/>
    <col min="12553" max="12553" width="2.5703125" style="745" bestFit="1" customWidth="1"/>
    <col min="12554" max="12554" width="9.140625" style="745"/>
    <col min="12555" max="12555" width="9" style="745" customWidth="1"/>
    <col min="12556" max="12796" width="9.140625" style="745"/>
    <col min="12797" max="12797" width="2.5703125" style="745" customWidth="1"/>
    <col min="12798" max="12798" width="5.7109375" style="745" customWidth="1"/>
    <col min="12799" max="12799" width="43.7109375" style="745" customWidth="1"/>
    <col min="12800" max="12800" width="6.28515625" style="745" customWidth="1"/>
    <col min="12801" max="12801" width="7.5703125" style="745" customWidth="1"/>
    <col min="12802" max="12802" width="9.5703125" style="745" customWidth="1"/>
    <col min="12803" max="12803" width="13.28515625" style="745" customWidth="1"/>
    <col min="12804" max="12804" width="20.42578125" style="745" customWidth="1"/>
    <col min="12805" max="12807" width="11.7109375" style="745" customWidth="1"/>
    <col min="12808" max="12808" width="9.85546875" style="745" customWidth="1"/>
    <col min="12809" max="12809" width="2.5703125" style="745" bestFit="1" customWidth="1"/>
    <col min="12810" max="12810" width="9.140625" style="745"/>
    <col min="12811" max="12811" width="9" style="745" customWidth="1"/>
    <col min="12812" max="13052" width="9.140625" style="745"/>
    <col min="13053" max="13053" width="2.5703125" style="745" customWidth="1"/>
    <col min="13054" max="13054" width="5.7109375" style="745" customWidth="1"/>
    <col min="13055" max="13055" width="43.7109375" style="745" customWidth="1"/>
    <col min="13056" max="13056" width="6.28515625" style="745" customWidth="1"/>
    <col min="13057" max="13057" width="7.5703125" style="745" customWidth="1"/>
    <col min="13058" max="13058" width="9.5703125" style="745" customWidth="1"/>
    <col min="13059" max="13059" width="13.28515625" style="745" customWidth="1"/>
    <col min="13060" max="13060" width="20.42578125" style="745" customWidth="1"/>
    <col min="13061" max="13063" width="11.7109375" style="745" customWidth="1"/>
    <col min="13064" max="13064" width="9.85546875" style="745" customWidth="1"/>
    <col min="13065" max="13065" width="2.5703125" style="745" bestFit="1" customWidth="1"/>
    <col min="13066" max="13066" width="9.140625" style="745"/>
    <col min="13067" max="13067" width="9" style="745" customWidth="1"/>
    <col min="13068" max="13308" width="9.140625" style="745"/>
    <col min="13309" max="13309" width="2.5703125" style="745" customWidth="1"/>
    <col min="13310" max="13310" width="5.7109375" style="745" customWidth="1"/>
    <col min="13311" max="13311" width="43.7109375" style="745" customWidth="1"/>
    <col min="13312" max="13312" width="6.28515625" style="745" customWidth="1"/>
    <col min="13313" max="13313" width="7.5703125" style="745" customWidth="1"/>
    <col min="13314" max="13314" width="9.5703125" style="745" customWidth="1"/>
    <col min="13315" max="13315" width="13.28515625" style="745" customWidth="1"/>
    <col min="13316" max="13316" width="20.42578125" style="745" customWidth="1"/>
    <col min="13317" max="13319" width="11.7109375" style="745" customWidth="1"/>
    <col min="13320" max="13320" width="9.85546875" style="745" customWidth="1"/>
    <col min="13321" max="13321" width="2.5703125" style="745" bestFit="1" customWidth="1"/>
    <col min="13322" max="13322" width="9.140625" style="745"/>
    <col min="13323" max="13323" width="9" style="745" customWidth="1"/>
    <col min="13324" max="13564" width="9.140625" style="745"/>
    <col min="13565" max="13565" width="2.5703125" style="745" customWidth="1"/>
    <col min="13566" max="13566" width="5.7109375" style="745" customWidth="1"/>
    <col min="13567" max="13567" width="43.7109375" style="745" customWidth="1"/>
    <col min="13568" max="13568" width="6.28515625" style="745" customWidth="1"/>
    <col min="13569" max="13569" width="7.5703125" style="745" customWidth="1"/>
    <col min="13570" max="13570" width="9.5703125" style="745" customWidth="1"/>
    <col min="13571" max="13571" width="13.28515625" style="745" customWidth="1"/>
    <col min="13572" max="13572" width="20.42578125" style="745" customWidth="1"/>
    <col min="13573" max="13575" width="11.7109375" style="745" customWidth="1"/>
    <col min="13576" max="13576" width="9.85546875" style="745" customWidth="1"/>
    <col min="13577" max="13577" width="2.5703125" style="745" bestFit="1" customWidth="1"/>
    <col min="13578" max="13578" width="9.140625" style="745"/>
    <col min="13579" max="13579" width="9" style="745" customWidth="1"/>
    <col min="13580" max="13820" width="9.140625" style="745"/>
    <col min="13821" max="13821" width="2.5703125" style="745" customWidth="1"/>
    <col min="13822" max="13822" width="5.7109375" style="745" customWidth="1"/>
    <col min="13823" max="13823" width="43.7109375" style="745" customWidth="1"/>
    <col min="13824" max="13824" width="6.28515625" style="745" customWidth="1"/>
    <col min="13825" max="13825" width="7.5703125" style="745" customWidth="1"/>
    <col min="13826" max="13826" width="9.5703125" style="745" customWidth="1"/>
    <col min="13827" max="13827" width="13.28515625" style="745" customWidth="1"/>
    <col min="13828" max="13828" width="20.42578125" style="745" customWidth="1"/>
    <col min="13829" max="13831" width="11.7109375" style="745" customWidth="1"/>
    <col min="13832" max="13832" width="9.85546875" style="745" customWidth="1"/>
    <col min="13833" max="13833" width="2.5703125" style="745" bestFit="1" customWidth="1"/>
    <col min="13834" max="13834" width="9.140625" style="745"/>
    <col min="13835" max="13835" width="9" style="745" customWidth="1"/>
    <col min="13836" max="14076" width="9.140625" style="745"/>
    <col min="14077" max="14077" width="2.5703125" style="745" customWidth="1"/>
    <col min="14078" max="14078" width="5.7109375" style="745" customWidth="1"/>
    <col min="14079" max="14079" width="43.7109375" style="745" customWidth="1"/>
    <col min="14080" max="14080" width="6.28515625" style="745" customWidth="1"/>
    <col min="14081" max="14081" width="7.5703125" style="745" customWidth="1"/>
    <col min="14082" max="14082" width="9.5703125" style="745" customWidth="1"/>
    <col min="14083" max="14083" width="13.28515625" style="745" customWidth="1"/>
    <col min="14084" max="14084" width="20.42578125" style="745" customWidth="1"/>
    <col min="14085" max="14087" width="11.7109375" style="745" customWidth="1"/>
    <col min="14088" max="14088" width="9.85546875" style="745" customWidth="1"/>
    <col min="14089" max="14089" width="2.5703125" style="745" bestFit="1" customWidth="1"/>
    <col min="14090" max="14090" width="9.140625" style="745"/>
    <col min="14091" max="14091" width="9" style="745" customWidth="1"/>
    <col min="14092" max="14332" width="9.140625" style="745"/>
    <col min="14333" max="14333" width="2.5703125" style="745" customWidth="1"/>
    <col min="14334" max="14334" width="5.7109375" style="745" customWidth="1"/>
    <col min="14335" max="14335" width="43.7109375" style="745" customWidth="1"/>
    <col min="14336" max="14336" width="6.28515625" style="745" customWidth="1"/>
    <col min="14337" max="14337" width="7.5703125" style="745" customWidth="1"/>
    <col min="14338" max="14338" width="9.5703125" style="745" customWidth="1"/>
    <col min="14339" max="14339" width="13.28515625" style="745" customWidth="1"/>
    <col min="14340" max="14340" width="20.42578125" style="745" customWidth="1"/>
    <col min="14341" max="14343" width="11.7109375" style="745" customWidth="1"/>
    <col min="14344" max="14344" width="9.85546875" style="745" customWidth="1"/>
    <col min="14345" max="14345" width="2.5703125" style="745" bestFit="1" customWidth="1"/>
    <col min="14346" max="14346" width="9.140625" style="745"/>
    <col min="14347" max="14347" width="9" style="745" customWidth="1"/>
    <col min="14348" max="14588" width="9.140625" style="745"/>
    <col min="14589" max="14589" width="2.5703125" style="745" customWidth="1"/>
    <col min="14590" max="14590" width="5.7109375" style="745" customWidth="1"/>
    <col min="14591" max="14591" width="43.7109375" style="745" customWidth="1"/>
    <col min="14592" max="14592" width="6.28515625" style="745" customWidth="1"/>
    <col min="14593" max="14593" width="7.5703125" style="745" customWidth="1"/>
    <col min="14594" max="14594" width="9.5703125" style="745" customWidth="1"/>
    <col min="14595" max="14595" width="13.28515625" style="745" customWidth="1"/>
    <col min="14596" max="14596" width="20.42578125" style="745" customWidth="1"/>
    <col min="14597" max="14599" width="11.7109375" style="745" customWidth="1"/>
    <col min="14600" max="14600" width="9.85546875" style="745" customWidth="1"/>
    <col min="14601" max="14601" width="2.5703125" style="745" bestFit="1" customWidth="1"/>
    <col min="14602" max="14602" width="9.140625" style="745"/>
    <col min="14603" max="14603" width="9" style="745" customWidth="1"/>
    <col min="14604" max="14844" width="9.140625" style="745"/>
    <col min="14845" max="14845" width="2.5703125" style="745" customWidth="1"/>
    <col min="14846" max="14846" width="5.7109375" style="745" customWidth="1"/>
    <col min="14847" max="14847" width="43.7109375" style="745" customWidth="1"/>
    <col min="14848" max="14848" width="6.28515625" style="745" customWidth="1"/>
    <col min="14849" max="14849" width="7.5703125" style="745" customWidth="1"/>
    <col min="14850" max="14850" width="9.5703125" style="745" customWidth="1"/>
    <col min="14851" max="14851" width="13.28515625" style="745" customWidth="1"/>
    <col min="14852" max="14852" width="20.42578125" style="745" customWidth="1"/>
    <col min="14853" max="14855" width="11.7109375" style="745" customWidth="1"/>
    <col min="14856" max="14856" width="9.85546875" style="745" customWidth="1"/>
    <col min="14857" max="14857" width="2.5703125" style="745" bestFit="1" customWidth="1"/>
    <col min="14858" max="14858" width="9.140625" style="745"/>
    <col min="14859" max="14859" width="9" style="745" customWidth="1"/>
    <col min="14860" max="15100" width="9.140625" style="745"/>
    <col min="15101" max="15101" width="2.5703125" style="745" customWidth="1"/>
    <col min="15102" max="15102" width="5.7109375" style="745" customWidth="1"/>
    <col min="15103" max="15103" width="43.7109375" style="745" customWidth="1"/>
    <col min="15104" max="15104" width="6.28515625" style="745" customWidth="1"/>
    <col min="15105" max="15105" width="7.5703125" style="745" customWidth="1"/>
    <col min="15106" max="15106" width="9.5703125" style="745" customWidth="1"/>
    <col min="15107" max="15107" width="13.28515625" style="745" customWidth="1"/>
    <col min="15108" max="15108" width="20.42578125" style="745" customWidth="1"/>
    <col min="15109" max="15111" width="11.7109375" style="745" customWidth="1"/>
    <col min="15112" max="15112" width="9.85546875" style="745" customWidth="1"/>
    <col min="15113" max="15113" width="2.5703125" style="745" bestFit="1" customWidth="1"/>
    <col min="15114" max="15114" width="9.140625" style="745"/>
    <col min="15115" max="15115" width="9" style="745" customWidth="1"/>
    <col min="15116" max="15356" width="9.140625" style="745"/>
    <col min="15357" max="15357" width="2.5703125" style="745" customWidth="1"/>
    <col min="15358" max="15358" width="5.7109375" style="745" customWidth="1"/>
    <col min="15359" max="15359" width="43.7109375" style="745" customWidth="1"/>
    <col min="15360" max="15360" width="6.28515625" style="745" customWidth="1"/>
    <col min="15361" max="15361" width="7.5703125" style="745" customWidth="1"/>
    <col min="15362" max="15362" width="9.5703125" style="745" customWidth="1"/>
    <col min="15363" max="15363" width="13.28515625" style="745" customWidth="1"/>
    <col min="15364" max="15364" width="20.42578125" style="745" customWidth="1"/>
    <col min="15365" max="15367" width="11.7109375" style="745" customWidth="1"/>
    <col min="15368" max="15368" width="9.85546875" style="745" customWidth="1"/>
    <col min="15369" max="15369" width="2.5703125" style="745" bestFit="1" customWidth="1"/>
    <col min="15370" max="15370" width="9.140625" style="745"/>
    <col min="15371" max="15371" width="9" style="745" customWidth="1"/>
    <col min="15372" max="15612" width="9.140625" style="745"/>
    <col min="15613" max="15613" width="2.5703125" style="745" customWidth="1"/>
    <col min="15614" max="15614" width="5.7109375" style="745" customWidth="1"/>
    <col min="15615" max="15615" width="43.7109375" style="745" customWidth="1"/>
    <col min="15616" max="15616" width="6.28515625" style="745" customWidth="1"/>
    <col min="15617" max="15617" width="7.5703125" style="745" customWidth="1"/>
    <col min="15618" max="15618" width="9.5703125" style="745" customWidth="1"/>
    <col min="15619" max="15619" width="13.28515625" style="745" customWidth="1"/>
    <col min="15620" max="15620" width="20.42578125" style="745" customWidth="1"/>
    <col min="15621" max="15623" width="11.7109375" style="745" customWidth="1"/>
    <col min="15624" max="15624" width="9.85546875" style="745" customWidth="1"/>
    <col min="15625" max="15625" width="2.5703125" style="745" bestFit="1" customWidth="1"/>
    <col min="15626" max="15626" width="9.140625" style="745"/>
    <col min="15627" max="15627" width="9" style="745" customWidth="1"/>
    <col min="15628" max="15868" width="9.140625" style="745"/>
    <col min="15869" max="15869" width="2.5703125" style="745" customWidth="1"/>
    <col min="15870" max="15870" width="5.7109375" style="745" customWidth="1"/>
    <col min="15871" max="15871" width="43.7109375" style="745" customWidth="1"/>
    <col min="15872" max="15872" width="6.28515625" style="745" customWidth="1"/>
    <col min="15873" max="15873" width="7.5703125" style="745" customWidth="1"/>
    <col min="15874" max="15874" width="9.5703125" style="745" customWidth="1"/>
    <col min="15875" max="15875" width="13.28515625" style="745" customWidth="1"/>
    <col min="15876" max="15876" width="20.42578125" style="745" customWidth="1"/>
    <col min="15877" max="15879" width="11.7109375" style="745" customWidth="1"/>
    <col min="15880" max="15880" width="9.85546875" style="745" customWidth="1"/>
    <col min="15881" max="15881" width="2.5703125" style="745" bestFit="1" customWidth="1"/>
    <col min="15882" max="15882" width="9.140625" style="745"/>
    <col min="15883" max="15883" width="9" style="745" customWidth="1"/>
    <col min="15884" max="16124" width="9.140625" style="745"/>
    <col min="16125" max="16125" width="2.5703125" style="745" customWidth="1"/>
    <col min="16126" max="16126" width="5.7109375" style="745" customWidth="1"/>
    <col min="16127" max="16127" width="43.7109375" style="745" customWidth="1"/>
    <col min="16128" max="16128" width="6.28515625" style="745" customWidth="1"/>
    <col min="16129" max="16129" width="7.5703125" style="745" customWidth="1"/>
    <col min="16130" max="16130" width="9.5703125" style="745" customWidth="1"/>
    <col min="16131" max="16131" width="13.28515625" style="745" customWidth="1"/>
    <col min="16132" max="16132" width="20.42578125" style="745" customWidth="1"/>
    <col min="16133" max="16135" width="11.7109375" style="745" customWidth="1"/>
    <col min="16136" max="16136" width="9.85546875" style="745" customWidth="1"/>
    <col min="16137" max="16137" width="2.5703125" style="745" bestFit="1" customWidth="1"/>
    <col min="16138" max="16138" width="9.140625" style="745"/>
    <col min="16139" max="16139" width="9" style="745" customWidth="1"/>
    <col min="16140" max="16384" width="9.140625" style="745"/>
  </cols>
  <sheetData>
    <row r="1" spans="1:11" s="1006" customFormat="1" ht="18">
      <c r="A1" s="1002"/>
      <c r="B1" s="1003"/>
      <c r="C1" s="1002"/>
      <c r="E1" s="1079"/>
    </row>
    <row r="2" spans="1:11" s="1006" customFormat="1" ht="18">
      <c r="A2" s="1078" t="s">
        <v>3346</v>
      </c>
      <c r="B2" s="1003"/>
      <c r="C2" s="1002" t="s">
        <v>3347</v>
      </c>
      <c r="E2" s="1079"/>
    </row>
    <row r="3" spans="1:11" ht="14.25" customHeight="1">
      <c r="A3" s="737" t="s">
        <v>107</v>
      </c>
      <c r="B3" s="737"/>
      <c r="C3" s="1024" t="s">
        <v>109</v>
      </c>
      <c r="H3" s="822"/>
    </row>
    <row r="4" spans="1:11" ht="36">
      <c r="C4" s="1053" t="s">
        <v>928</v>
      </c>
      <c r="D4" s="737"/>
      <c r="E4" s="737"/>
      <c r="F4" s="737"/>
      <c r="G4" s="737"/>
      <c r="H4" s="737"/>
    </row>
    <row r="5" spans="1:11" ht="24">
      <c r="C5" s="1053" t="s">
        <v>1307</v>
      </c>
      <c r="D5" s="737"/>
      <c r="E5" s="737"/>
      <c r="F5" s="737"/>
      <c r="G5" s="737"/>
      <c r="H5" s="737"/>
    </row>
    <row r="6" spans="1:11" ht="24">
      <c r="C6" s="1053" t="s">
        <v>3728</v>
      </c>
      <c r="D6" s="737"/>
      <c r="E6" s="737"/>
      <c r="F6" s="737"/>
      <c r="G6" s="737"/>
      <c r="H6" s="737"/>
    </row>
    <row r="7" spans="1:11">
      <c r="C7" s="1053"/>
      <c r="D7" s="737"/>
      <c r="E7" s="737"/>
      <c r="F7" s="737"/>
      <c r="G7" s="737"/>
      <c r="H7" s="737"/>
    </row>
    <row r="8" spans="1:11" s="871" customFormat="1">
      <c r="A8" s="407" t="s">
        <v>29</v>
      </c>
      <c r="B8" s="407"/>
      <c r="C8" s="408" t="s">
        <v>30</v>
      </c>
      <c r="D8" s="407" t="s">
        <v>31</v>
      </c>
      <c r="E8" s="409" t="s">
        <v>183</v>
      </c>
      <c r="F8" s="409" t="s">
        <v>184</v>
      </c>
      <c r="G8" s="409" t="s">
        <v>185</v>
      </c>
      <c r="H8" s="745"/>
      <c r="J8" s="1061"/>
      <c r="K8" s="1061"/>
    </row>
    <row r="9" spans="1:11" s="737" customFormat="1" ht="12">
      <c r="A9" s="738"/>
      <c r="B9" s="749"/>
      <c r="C9" s="860"/>
      <c r="E9" s="993"/>
    </row>
    <row r="10" spans="1:11" ht="16.5" thickBot="1">
      <c r="A10" s="232"/>
      <c r="B10" s="233" t="s">
        <v>105</v>
      </c>
      <c r="C10" s="234" t="s">
        <v>983</v>
      </c>
      <c r="D10" s="137"/>
      <c r="E10" s="1080"/>
      <c r="F10" s="137"/>
      <c r="G10" s="1081"/>
    </row>
    <row r="11" spans="1:11" ht="15.75">
      <c r="A11" s="767"/>
      <c r="B11" s="768"/>
      <c r="C11" s="1013"/>
      <c r="E11" s="765"/>
      <c r="G11" s="766"/>
    </row>
    <row r="12" spans="1:11" ht="15.75">
      <c r="A12" s="767"/>
      <c r="B12" s="768"/>
      <c r="C12" s="905" t="s">
        <v>1308</v>
      </c>
      <c r="E12" s="765"/>
      <c r="G12" s="766"/>
    </row>
    <row r="13" spans="1:11" s="737" customFormat="1" ht="24">
      <c r="A13" s="758" t="str">
        <f>$B$10</f>
        <v>I.</v>
      </c>
      <c r="B13" s="749">
        <f>1</f>
        <v>1</v>
      </c>
      <c r="C13" s="822" t="s">
        <v>3646</v>
      </c>
      <c r="D13" s="761" t="s">
        <v>188</v>
      </c>
      <c r="E13" s="763">
        <v>1</v>
      </c>
      <c r="F13" s="764"/>
      <c r="G13" s="764">
        <f>E13*F13</f>
        <v>0</v>
      </c>
      <c r="H13" s="856"/>
      <c r="I13" s="851"/>
      <c r="J13" s="852"/>
      <c r="K13" s="853"/>
    </row>
    <row r="14" spans="1:11" s="737" customFormat="1">
      <c r="A14" s="758"/>
      <c r="B14" s="749"/>
      <c r="C14" s="822"/>
      <c r="D14" s="762"/>
      <c r="E14" s="763"/>
      <c r="F14" s="764"/>
      <c r="G14" s="764"/>
      <c r="H14" s="856"/>
      <c r="I14" s="851"/>
      <c r="J14" s="852"/>
      <c r="K14" s="853"/>
    </row>
    <row r="15" spans="1:11" s="737" customFormat="1" ht="24">
      <c r="A15" s="758" t="str">
        <f>$B$10</f>
        <v>I.</v>
      </c>
      <c r="B15" s="759">
        <f>COUNT($A$13:B13)+1</f>
        <v>2</v>
      </c>
      <c r="C15" s="822" t="s">
        <v>3647</v>
      </c>
      <c r="D15" s="762" t="s">
        <v>188</v>
      </c>
      <c r="E15" s="763">
        <v>1</v>
      </c>
      <c r="F15" s="764"/>
      <c r="G15" s="764">
        <f>E15*F15</f>
        <v>0</v>
      </c>
      <c r="H15" s="856"/>
      <c r="I15" s="851"/>
      <c r="J15" s="852"/>
      <c r="K15" s="853"/>
    </row>
    <row r="16" spans="1:11" s="737" customFormat="1">
      <c r="A16" s="758"/>
      <c r="B16" s="749"/>
      <c r="C16" s="822"/>
      <c r="D16" s="762"/>
      <c r="E16" s="763"/>
      <c r="F16" s="764"/>
      <c r="G16" s="764"/>
      <c r="H16" s="856"/>
      <c r="I16" s="851"/>
      <c r="J16" s="852"/>
      <c r="K16" s="853"/>
    </row>
    <row r="17" spans="1:11" s="737" customFormat="1" ht="24">
      <c r="A17" s="758" t="str">
        <f>$B$10</f>
        <v>I.</v>
      </c>
      <c r="B17" s="759">
        <f>COUNT($A$13:B15)+1</f>
        <v>3</v>
      </c>
      <c r="C17" s="822" t="s">
        <v>3648</v>
      </c>
      <c r="D17" s="762" t="s">
        <v>188</v>
      </c>
      <c r="E17" s="763">
        <v>1</v>
      </c>
      <c r="F17" s="764"/>
      <c r="G17" s="764">
        <f>E17*F17</f>
        <v>0</v>
      </c>
      <c r="H17" s="856"/>
      <c r="I17" s="851"/>
      <c r="J17" s="852"/>
      <c r="K17" s="853"/>
    </row>
    <row r="18" spans="1:11" s="737" customFormat="1">
      <c r="A18" s="758"/>
      <c r="B18" s="749"/>
      <c r="C18" s="822"/>
      <c r="D18" s="762"/>
      <c r="E18" s="763"/>
      <c r="F18" s="764"/>
      <c r="G18" s="764"/>
      <c r="H18" s="856"/>
      <c r="I18" s="851"/>
      <c r="J18" s="852"/>
      <c r="K18" s="853"/>
    </row>
    <row r="19" spans="1:11" s="737" customFormat="1" ht="24">
      <c r="A19" s="758" t="str">
        <f>$B$10</f>
        <v>I.</v>
      </c>
      <c r="B19" s="759">
        <f>COUNT($A$13:B17)+1</f>
        <v>4</v>
      </c>
      <c r="C19" s="822" t="s">
        <v>3649</v>
      </c>
      <c r="D19" s="762" t="s">
        <v>188</v>
      </c>
      <c r="E19" s="763">
        <v>1</v>
      </c>
      <c r="F19" s="764"/>
      <c r="G19" s="764">
        <f>E19*F19</f>
        <v>0</v>
      </c>
      <c r="H19" s="856"/>
      <c r="I19" s="851"/>
      <c r="J19" s="852"/>
      <c r="K19" s="853"/>
    </row>
    <row r="20" spans="1:11" s="737" customFormat="1">
      <c r="A20" s="758"/>
      <c r="B20" s="749"/>
      <c r="C20" s="822"/>
      <c r="D20" s="762"/>
      <c r="E20" s="763"/>
      <c r="F20" s="764"/>
      <c r="G20" s="764"/>
      <c r="H20" s="856"/>
      <c r="I20" s="851"/>
      <c r="J20" s="852"/>
      <c r="K20" s="853"/>
    </row>
    <row r="21" spans="1:11" s="737" customFormat="1" ht="24">
      <c r="A21" s="758" t="str">
        <f>$B$10</f>
        <v>I.</v>
      </c>
      <c r="B21" s="759">
        <f>COUNT($A$13:B19)+1</f>
        <v>5</v>
      </c>
      <c r="C21" s="822" t="s">
        <v>3650</v>
      </c>
      <c r="D21" s="762" t="s">
        <v>188</v>
      </c>
      <c r="E21" s="763">
        <v>1</v>
      </c>
      <c r="F21" s="764"/>
      <c r="G21" s="764">
        <f>E21*F21</f>
        <v>0</v>
      </c>
      <c r="H21" s="856"/>
      <c r="I21" s="851"/>
      <c r="J21" s="852"/>
      <c r="K21" s="853"/>
    </row>
    <row r="22" spans="1:11" s="737" customFormat="1">
      <c r="A22" s="758"/>
      <c r="B22" s="759"/>
      <c r="C22" s="822"/>
      <c r="D22" s="762"/>
      <c r="E22" s="763"/>
      <c r="F22" s="764"/>
      <c r="G22" s="764"/>
      <c r="H22" s="856"/>
      <c r="I22" s="851"/>
      <c r="J22" s="852"/>
      <c r="K22" s="853"/>
    </row>
    <row r="23" spans="1:11" s="737" customFormat="1" ht="24">
      <c r="A23" s="758" t="str">
        <f>$B$10</f>
        <v>I.</v>
      </c>
      <c r="B23" s="759">
        <f>COUNT($A$13:B21)+1</f>
        <v>6</v>
      </c>
      <c r="C23" s="822" t="s">
        <v>3651</v>
      </c>
      <c r="D23" s="762" t="s">
        <v>188</v>
      </c>
      <c r="E23" s="763">
        <v>1</v>
      </c>
      <c r="F23" s="764"/>
      <c r="G23" s="764">
        <f>E23*F23</f>
        <v>0</v>
      </c>
      <c r="H23" s="856"/>
      <c r="I23" s="851"/>
      <c r="J23" s="852"/>
      <c r="K23" s="853"/>
    </row>
    <row r="24" spans="1:11" s="737" customFormat="1">
      <c r="A24" s="758"/>
      <c r="B24" s="759"/>
      <c r="C24" s="904"/>
      <c r="D24" s="762"/>
      <c r="E24" s="763"/>
      <c r="F24" s="764"/>
      <c r="G24" s="764"/>
      <c r="H24" s="856"/>
      <c r="I24" s="851"/>
      <c r="J24" s="852"/>
      <c r="K24" s="853"/>
    </row>
    <row r="25" spans="1:11" s="737" customFormat="1" ht="24">
      <c r="A25" s="758" t="str">
        <f>$B$10</f>
        <v>I.</v>
      </c>
      <c r="B25" s="759">
        <f>COUNT($A$13:B23)+1</f>
        <v>7</v>
      </c>
      <c r="C25" s="822" t="s">
        <v>3652</v>
      </c>
      <c r="D25" s="762" t="s">
        <v>188</v>
      </c>
      <c r="E25" s="763">
        <v>1</v>
      </c>
      <c r="F25" s="764"/>
      <c r="G25" s="764">
        <f>E25*F25</f>
        <v>0</v>
      </c>
      <c r="H25" s="856"/>
      <c r="I25" s="851"/>
      <c r="J25" s="852"/>
      <c r="K25" s="853"/>
    </row>
    <row r="26" spans="1:11" s="737" customFormat="1">
      <c r="A26" s="758"/>
      <c r="B26" s="759"/>
      <c r="C26" s="904"/>
      <c r="D26" s="762"/>
      <c r="E26" s="763"/>
      <c r="F26" s="764"/>
      <c r="G26" s="764"/>
      <c r="H26" s="856"/>
      <c r="I26" s="851"/>
      <c r="J26" s="852"/>
      <c r="K26" s="853"/>
    </row>
    <row r="27" spans="1:11" s="737" customFormat="1" ht="24">
      <c r="A27" s="758" t="str">
        <f>$B$10</f>
        <v>I.</v>
      </c>
      <c r="B27" s="759">
        <f>COUNT($A$13:B25)+1</f>
        <v>8</v>
      </c>
      <c r="C27" s="822" t="s">
        <v>3653</v>
      </c>
      <c r="D27" s="762" t="s">
        <v>188</v>
      </c>
      <c r="E27" s="763">
        <v>1</v>
      </c>
      <c r="F27" s="764"/>
      <c r="G27" s="764">
        <f>E27*F27</f>
        <v>0</v>
      </c>
      <c r="H27" s="856"/>
      <c r="I27" s="851"/>
      <c r="J27" s="852"/>
      <c r="K27" s="853"/>
    </row>
    <row r="28" spans="1:11" s="737" customFormat="1">
      <c r="A28" s="758"/>
      <c r="B28" s="759"/>
      <c r="C28" s="904"/>
      <c r="D28" s="762"/>
      <c r="E28" s="763"/>
      <c r="F28" s="764"/>
      <c r="G28" s="764"/>
      <c r="H28" s="856"/>
      <c r="I28" s="851"/>
      <c r="J28" s="852"/>
      <c r="K28" s="853"/>
    </row>
    <row r="29" spans="1:11" ht="15.75">
      <c r="A29" s="767"/>
      <c r="B29" s="768"/>
      <c r="C29" s="905" t="s">
        <v>1309</v>
      </c>
      <c r="E29" s="765"/>
      <c r="G29" s="766"/>
    </row>
    <row r="30" spans="1:11" s="737" customFormat="1" ht="24">
      <c r="A30" s="758" t="str">
        <f>$B$10</f>
        <v>I.</v>
      </c>
      <c r="B30" s="759">
        <f>COUNT($A$13:B29)+1</f>
        <v>9</v>
      </c>
      <c r="C30" s="822" t="s">
        <v>3654</v>
      </c>
      <c r="D30" s="761" t="s">
        <v>188</v>
      </c>
      <c r="E30" s="763">
        <v>1</v>
      </c>
      <c r="F30" s="764"/>
      <c r="G30" s="764">
        <f>E30*F30</f>
        <v>0</v>
      </c>
      <c r="H30" s="856"/>
      <c r="I30" s="851"/>
      <c r="J30" s="852"/>
      <c r="K30" s="853"/>
    </row>
    <row r="31" spans="1:11" s="737" customFormat="1">
      <c r="A31" s="758"/>
      <c r="B31" s="749"/>
      <c r="C31" s="832"/>
      <c r="D31" s="762"/>
      <c r="E31" s="763"/>
      <c r="F31" s="764"/>
      <c r="G31" s="764"/>
      <c r="H31" s="856"/>
      <c r="I31" s="851"/>
      <c r="J31" s="852"/>
      <c r="K31" s="853"/>
    </row>
    <row r="32" spans="1:11" s="737" customFormat="1" ht="24">
      <c r="A32" s="758" t="str">
        <f>$B$10</f>
        <v>I.</v>
      </c>
      <c r="B32" s="759">
        <f>COUNT($A$13:B30)+1</f>
        <v>10</v>
      </c>
      <c r="C32" s="822" t="s">
        <v>3655</v>
      </c>
      <c r="D32" s="762" t="s">
        <v>188</v>
      </c>
      <c r="E32" s="763">
        <v>1</v>
      </c>
      <c r="F32" s="764"/>
      <c r="G32" s="764">
        <f>E32*F32</f>
        <v>0</v>
      </c>
      <c r="H32" s="856"/>
      <c r="I32" s="851"/>
      <c r="J32" s="852"/>
      <c r="K32" s="853"/>
    </row>
    <row r="33" spans="1:11" s="737" customFormat="1">
      <c r="A33" s="758"/>
      <c r="B33" s="759"/>
      <c r="C33" s="904"/>
      <c r="D33" s="762"/>
      <c r="E33" s="763"/>
      <c r="F33" s="764"/>
      <c r="G33" s="764"/>
      <c r="H33" s="856"/>
      <c r="I33" s="851"/>
      <c r="J33" s="852"/>
      <c r="K33" s="853"/>
    </row>
    <row r="34" spans="1:11" s="737" customFormat="1" ht="24">
      <c r="A34" s="758" t="str">
        <f>$B$10</f>
        <v>I.</v>
      </c>
      <c r="B34" s="759">
        <f>COUNT($A$13:B32)+1</f>
        <v>11</v>
      </c>
      <c r="C34" s="822" t="s">
        <v>3656</v>
      </c>
      <c r="D34" s="762" t="s">
        <v>188</v>
      </c>
      <c r="E34" s="763">
        <v>1</v>
      </c>
      <c r="F34" s="764"/>
      <c r="G34" s="764">
        <f>E34*F34</f>
        <v>0</v>
      </c>
      <c r="H34" s="856"/>
      <c r="I34" s="851"/>
      <c r="J34" s="852"/>
      <c r="K34" s="853"/>
    </row>
    <row r="35" spans="1:11" s="737" customFormat="1">
      <c r="A35" s="758"/>
      <c r="B35" s="759"/>
      <c r="C35" s="904"/>
      <c r="D35" s="762"/>
      <c r="E35" s="763"/>
      <c r="F35" s="764"/>
      <c r="G35" s="764"/>
      <c r="H35" s="856"/>
      <c r="I35" s="851"/>
      <c r="J35" s="852"/>
      <c r="K35" s="853"/>
    </row>
    <row r="36" spans="1:11" s="737" customFormat="1" ht="24">
      <c r="A36" s="758" t="str">
        <f>$B$10</f>
        <v>I.</v>
      </c>
      <c r="B36" s="759">
        <f>COUNT($A$13:B34)+1</f>
        <v>12</v>
      </c>
      <c r="C36" s="822" t="s">
        <v>3657</v>
      </c>
      <c r="D36" s="762" t="s">
        <v>188</v>
      </c>
      <c r="E36" s="763">
        <v>1</v>
      </c>
      <c r="F36" s="764"/>
      <c r="G36" s="764">
        <f>E36*F36</f>
        <v>0</v>
      </c>
      <c r="H36" s="856"/>
      <c r="I36" s="851"/>
      <c r="J36" s="852"/>
      <c r="K36" s="853"/>
    </row>
    <row r="37" spans="1:11" s="737" customFormat="1">
      <c r="A37" s="758"/>
      <c r="B37" s="759"/>
      <c r="C37" s="904"/>
      <c r="D37" s="762"/>
      <c r="E37" s="763"/>
      <c r="F37" s="764"/>
      <c r="G37" s="764"/>
      <c r="H37" s="856"/>
      <c r="I37" s="851"/>
      <c r="J37" s="852"/>
      <c r="K37" s="853"/>
    </row>
    <row r="38" spans="1:11" s="737" customFormat="1" ht="24">
      <c r="A38" s="758" t="str">
        <f>$B$10</f>
        <v>I.</v>
      </c>
      <c r="B38" s="759">
        <f>COUNT($A$13:B36)+1</f>
        <v>13</v>
      </c>
      <c r="C38" s="822" t="s">
        <v>3652</v>
      </c>
      <c r="D38" s="762" t="s">
        <v>188</v>
      </c>
      <c r="E38" s="763">
        <v>1</v>
      </c>
      <c r="F38" s="764"/>
      <c r="G38" s="764">
        <f>E38*F38</f>
        <v>0</v>
      </c>
      <c r="H38" s="856"/>
      <c r="I38" s="851"/>
      <c r="J38" s="852"/>
      <c r="K38" s="853"/>
    </row>
    <row r="39" spans="1:11" s="737" customFormat="1">
      <c r="A39" s="758"/>
      <c r="B39" s="759"/>
      <c r="C39" s="904"/>
      <c r="D39" s="762"/>
      <c r="E39" s="763"/>
      <c r="F39" s="764"/>
      <c r="G39" s="764"/>
      <c r="H39" s="856"/>
      <c r="I39" s="851"/>
      <c r="J39" s="852"/>
      <c r="K39" s="853"/>
    </row>
    <row r="40" spans="1:11" ht="15.75">
      <c r="A40" s="767"/>
      <c r="B40" s="768"/>
      <c r="C40" s="905" t="s">
        <v>1310</v>
      </c>
      <c r="E40" s="765"/>
      <c r="G40" s="766"/>
    </row>
    <row r="41" spans="1:11" s="737" customFormat="1" ht="24">
      <c r="A41" s="758" t="str">
        <f>$B$10</f>
        <v>I.</v>
      </c>
      <c r="B41" s="759">
        <f>COUNT($A$13:B40)+1</f>
        <v>14</v>
      </c>
      <c r="C41" s="822" t="s">
        <v>3646</v>
      </c>
      <c r="D41" s="761" t="s">
        <v>188</v>
      </c>
      <c r="E41" s="763">
        <v>1</v>
      </c>
      <c r="F41" s="764"/>
      <c r="G41" s="764">
        <f>E41*F41</f>
        <v>0</v>
      </c>
      <c r="H41" s="856"/>
      <c r="I41" s="851"/>
      <c r="J41" s="852"/>
      <c r="K41" s="853"/>
    </row>
    <row r="42" spans="1:11" s="737" customFormat="1">
      <c r="A42" s="758"/>
      <c r="B42" s="749"/>
      <c r="C42" s="832"/>
      <c r="D42" s="762"/>
      <c r="E42" s="763"/>
      <c r="F42" s="764"/>
      <c r="G42" s="764"/>
      <c r="H42" s="856"/>
      <c r="I42" s="851"/>
      <c r="J42" s="852"/>
      <c r="K42" s="853"/>
    </row>
    <row r="43" spans="1:11" s="737" customFormat="1" ht="24">
      <c r="A43" s="758" t="str">
        <f>$B$10</f>
        <v>I.</v>
      </c>
      <c r="B43" s="759">
        <f>COUNT($A$13:B41)+1</f>
        <v>15</v>
      </c>
      <c r="C43" s="822" t="s">
        <v>3655</v>
      </c>
      <c r="D43" s="762" t="s">
        <v>188</v>
      </c>
      <c r="E43" s="763">
        <v>1</v>
      </c>
      <c r="F43" s="764"/>
      <c r="G43" s="764">
        <f>E43*F43</f>
        <v>0</v>
      </c>
      <c r="H43" s="856"/>
      <c r="I43" s="851"/>
      <c r="J43" s="852"/>
      <c r="K43" s="853"/>
    </row>
    <row r="44" spans="1:11" s="737" customFormat="1">
      <c r="A44" s="758"/>
      <c r="B44" s="759"/>
      <c r="C44" s="904"/>
      <c r="D44" s="762"/>
      <c r="E44" s="763"/>
      <c r="F44" s="764"/>
      <c r="G44" s="764"/>
      <c r="H44" s="856"/>
      <c r="I44" s="851"/>
      <c r="J44" s="852"/>
      <c r="K44" s="853"/>
    </row>
    <row r="45" spans="1:11" s="737" customFormat="1" ht="24">
      <c r="A45" s="758" t="str">
        <f>$B$10</f>
        <v>I.</v>
      </c>
      <c r="B45" s="759">
        <f>COUNT($A$13:B43)+1</f>
        <v>16</v>
      </c>
      <c r="C45" s="822" t="s">
        <v>3656</v>
      </c>
      <c r="D45" s="762" t="s">
        <v>188</v>
      </c>
      <c r="E45" s="763">
        <v>1</v>
      </c>
      <c r="F45" s="764"/>
      <c r="G45" s="764">
        <f>E45*F45</f>
        <v>0</v>
      </c>
      <c r="H45" s="856"/>
      <c r="I45" s="851"/>
      <c r="J45" s="852"/>
      <c r="K45" s="853"/>
    </row>
    <row r="46" spans="1:11" s="737" customFormat="1">
      <c r="A46" s="758"/>
      <c r="B46" s="759"/>
      <c r="C46" s="904"/>
      <c r="D46" s="762"/>
      <c r="E46" s="763"/>
      <c r="F46" s="764"/>
      <c r="G46" s="764"/>
      <c r="H46" s="856"/>
      <c r="I46" s="851"/>
      <c r="J46" s="852"/>
      <c r="K46" s="853"/>
    </row>
    <row r="47" spans="1:11" s="737" customFormat="1" ht="24">
      <c r="A47" s="758" t="str">
        <f>$B$10</f>
        <v>I.</v>
      </c>
      <c r="B47" s="759">
        <f>COUNT($A$13:B45)+1</f>
        <v>17</v>
      </c>
      <c r="C47" s="822" t="s">
        <v>3657</v>
      </c>
      <c r="D47" s="762" t="s">
        <v>188</v>
      </c>
      <c r="E47" s="763">
        <v>1</v>
      </c>
      <c r="F47" s="764"/>
      <c r="G47" s="764">
        <f>E47*F47</f>
        <v>0</v>
      </c>
      <c r="H47" s="856"/>
      <c r="I47" s="851"/>
      <c r="J47" s="852"/>
      <c r="K47" s="853"/>
    </row>
    <row r="48" spans="1:11" s="737" customFormat="1">
      <c r="A48" s="758"/>
      <c r="B48" s="759"/>
      <c r="C48" s="904"/>
      <c r="D48" s="762"/>
      <c r="E48" s="763"/>
      <c r="F48" s="764"/>
      <c r="G48" s="764"/>
      <c r="H48" s="856"/>
      <c r="I48" s="851"/>
      <c r="J48" s="852"/>
      <c r="K48" s="853"/>
    </row>
    <row r="49" spans="1:11" s="737" customFormat="1" ht="24">
      <c r="A49" s="758" t="str">
        <f>$B$10</f>
        <v>I.</v>
      </c>
      <c r="B49" s="759">
        <f>COUNT($A$13:B47)+1</f>
        <v>18</v>
      </c>
      <c r="C49" s="822" t="s">
        <v>3652</v>
      </c>
      <c r="D49" s="762" t="s">
        <v>188</v>
      </c>
      <c r="E49" s="763">
        <v>1</v>
      </c>
      <c r="F49" s="764"/>
      <c r="G49" s="764">
        <f>E49*F49</f>
        <v>0</v>
      </c>
      <c r="H49" s="856"/>
      <c r="I49" s="851"/>
      <c r="J49" s="852"/>
      <c r="K49" s="853"/>
    </row>
    <row r="50" spans="1:11" s="737" customFormat="1">
      <c r="A50" s="758"/>
      <c r="B50" s="759"/>
      <c r="C50" s="904"/>
      <c r="D50" s="762"/>
      <c r="E50" s="763"/>
      <c r="F50" s="764"/>
      <c r="G50" s="764"/>
      <c r="H50" s="856"/>
      <c r="I50" s="851"/>
      <c r="J50" s="852"/>
      <c r="K50" s="853"/>
    </row>
    <row r="51" spans="1:11" s="845" customFormat="1" ht="13.5" thickBot="1">
      <c r="A51" s="770"/>
      <c r="B51" s="771"/>
      <c r="C51" s="226" t="str">
        <f>CONCATENATE(B10," ",C10," - SKUPAJ:")</f>
        <v>I. ELEKTRO DEL - SKUPAJ:</v>
      </c>
      <c r="D51" s="226"/>
      <c r="E51" s="226"/>
      <c r="F51" s="224"/>
      <c r="G51" s="1082">
        <f>SUM(G13:G50)</f>
        <v>0</v>
      </c>
    </row>
    <row r="52" spans="1:11" s="737" customFormat="1" ht="12">
      <c r="C52" s="860"/>
      <c r="E52" s="993"/>
    </row>
    <row r="53" spans="1:11" s="862" customFormat="1">
      <c r="A53" s="846"/>
      <c r="B53" s="846"/>
      <c r="C53" s="847"/>
      <c r="D53" s="1021"/>
      <c r="E53" s="1083"/>
      <c r="F53" s="1083"/>
      <c r="G53" s="1084"/>
      <c r="K53" s="868"/>
    </row>
    <row r="54" spans="1:11" s="845" customFormat="1" ht="15">
      <c r="A54" s="1057"/>
      <c r="B54" s="1057"/>
      <c r="C54" s="1058" t="str">
        <f>CONCATENATE(A2,"",C2," - SKUPAJ:")</f>
        <v>E10.DOMOFON - SKUPAJ:</v>
      </c>
      <c r="D54" s="1058"/>
      <c r="E54" s="1058"/>
      <c r="F54" s="1067"/>
      <c r="G54" s="1086">
        <f>G51</f>
        <v>0</v>
      </c>
    </row>
    <row r="55" spans="1:11" s="862" customFormat="1">
      <c r="C55" s="863"/>
      <c r="E55" s="1085"/>
      <c r="G55" s="865"/>
    </row>
    <row r="56" spans="1:11" s="737" customFormat="1" ht="12">
      <c r="C56" s="759"/>
      <c r="E56" s="993"/>
    </row>
    <row r="57" spans="1:11" s="737" customFormat="1" ht="12">
      <c r="C57" s="759"/>
      <c r="E57" s="993"/>
    </row>
    <row r="58" spans="1:11" s="737" customFormat="1" ht="12">
      <c r="C58" s="759"/>
      <c r="E58" s="993"/>
    </row>
    <row r="59" spans="1:11" s="737" customFormat="1" ht="12">
      <c r="C59" s="759"/>
      <c r="E59" s="993"/>
    </row>
    <row r="60" spans="1:11" s="737" customFormat="1" ht="12">
      <c r="C60" s="759"/>
      <c r="E60" s="993"/>
    </row>
    <row r="61" spans="1:11" s="737" customFormat="1" ht="12">
      <c r="C61" s="759"/>
      <c r="E61" s="993"/>
    </row>
    <row r="62" spans="1:11" s="737" customFormat="1" ht="12">
      <c r="C62" s="759"/>
      <c r="E62" s="993"/>
    </row>
    <row r="63" spans="1:11" s="737" customFormat="1" ht="12">
      <c r="C63" s="759"/>
      <c r="E63" s="993"/>
    </row>
    <row r="64" spans="1:11" s="737" customFormat="1" ht="12">
      <c r="C64" s="759"/>
      <c r="E64" s="993"/>
    </row>
    <row r="65" spans="3:5" s="737" customFormat="1" ht="12">
      <c r="C65" s="759"/>
      <c r="E65" s="993"/>
    </row>
    <row r="66" spans="3:5" s="737" customFormat="1" ht="12">
      <c r="C66" s="759"/>
      <c r="E66" s="993"/>
    </row>
    <row r="67" spans="3:5" s="737" customFormat="1" ht="12">
      <c r="C67" s="759"/>
      <c r="E67" s="993"/>
    </row>
    <row r="68" spans="3:5" s="737" customFormat="1" ht="12">
      <c r="C68" s="759"/>
      <c r="E68" s="993"/>
    </row>
    <row r="69" spans="3:5" s="737" customFormat="1" ht="12">
      <c r="C69" s="759"/>
      <c r="E69" s="993"/>
    </row>
    <row r="70" spans="3:5" s="737" customFormat="1" ht="12">
      <c r="C70" s="759"/>
      <c r="E70" s="993"/>
    </row>
    <row r="71" spans="3:5" s="737" customFormat="1" ht="12">
      <c r="C71" s="759"/>
      <c r="E71" s="993"/>
    </row>
    <row r="72" spans="3:5" s="737" customFormat="1" ht="12">
      <c r="C72" s="759"/>
      <c r="E72" s="993"/>
    </row>
    <row r="73" spans="3:5" s="737" customFormat="1" ht="12">
      <c r="C73" s="759"/>
      <c r="E73" s="993"/>
    </row>
    <row r="74" spans="3:5" s="737" customFormat="1" ht="12">
      <c r="C74" s="759"/>
      <c r="E74" s="993"/>
    </row>
    <row r="75" spans="3:5" s="737" customFormat="1" ht="12">
      <c r="C75" s="759"/>
      <c r="E75" s="993"/>
    </row>
    <row r="76" spans="3:5" s="737" customFormat="1" ht="12">
      <c r="C76" s="759"/>
      <c r="E76" s="993"/>
    </row>
    <row r="77" spans="3:5" s="737" customFormat="1" ht="12">
      <c r="C77" s="759"/>
      <c r="E77" s="993"/>
    </row>
    <row r="78" spans="3:5" s="737" customFormat="1" ht="12">
      <c r="C78" s="759"/>
      <c r="E78" s="993"/>
    </row>
    <row r="79" spans="3:5" s="737" customFormat="1" ht="12">
      <c r="C79" s="759"/>
      <c r="E79" s="993"/>
    </row>
    <row r="80" spans="3:5" s="737" customFormat="1" ht="12">
      <c r="C80" s="759"/>
      <c r="E80" s="993"/>
    </row>
    <row r="81" spans="3:5" s="737" customFormat="1" ht="12">
      <c r="C81" s="759"/>
      <c r="E81" s="993"/>
    </row>
    <row r="82" spans="3:5" s="737" customFormat="1" ht="12">
      <c r="C82" s="759"/>
      <c r="E82" s="993"/>
    </row>
    <row r="83" spans="3:5" s="737" customFormat="1" ht="12">
      <c r="C83" s="759"/>
      <c r="E83" s="993"/>
    </row>
    <row r="84" spans="3:5" s="737" customFormat="1" ht="12">
      <c r="C84" s="759"/>
      <c r="E84" s="993"/>
    </row>
    <row r="85" spans="3:5" s="737" customFormat="1" ht="12">
      <c r="C85" s="759"/>
      <c r="E85" s="993"/>
    </row>
    <row r="86" spans="3:5" s="737" customFormat="1" ht="12">
      <c r="C86" s="759"/>
      <c r="E86" s="993"/>
    </row>
    <row r="87" spans="3:5" s="737" customFormat="1" ht="12">
      <c r="C87" s="759"/>
      <c r="E87" s="993"/>
    </row>
    <row r="88" spans="3:5" s="737" customFormat="1" ht="12">
      <c r="C88" s="759"/>
      <c r="E88" s="993"/>
    </row>
    <row r="89" spans="3:5" s="737" customFormat="1" ht="12">
      <c r="C89" s="759"/>
      <c r="E89" s="993"/>
    </row>
    <row r="90" spans="3:5" s="737" customFormat="1" ht="12">
      <c r="C90" s="759"/>
      <c r="E90" s="993"/>
    </row>
    <row r="91" spans="3:5" s="737" customFormat="1" ht="12">
      <c r="C91" s="759"/>
      <c r="E91" s="993"/>
    </row>
    <row r="92" spans="3:5" s="737" customFormat="1" ht="12">
      <c r="C92" s="759"/>
      <c r="E92" s="993"/>
    </row>
    <row r="93" spans="3:5" s="737" customFormat="1" ht="12">
      <c r="C93" s="759"/>
      <c r="E93" s="993"/>
    </row>
    <row r="94" spans="3:5" s="737" customFormat="1" ht="12">
      <c r="C94" s="759"/>
      <c r="E94" s="993"/>
    </row>
    <row r="95" spans="3:5" s="737" customFormat="1" ht="12">
      <c r="C95" s="759"/>
      <c r="E95" s="993"/>
    </row>
    <row r="96" spans="3:5" s="737" customFormat="1" ht="12">
      <c r="C96" s="759"/>
      <c r="E96" s="993"/>
    </row>
    <row r="97" spans="3:5" s="737" customFormat="1" ht="12">
      <c r="C97" s="759"/>
      <c r="E97" s="993"/>
    </row>
    <row r="98" spans="3:5" s="737" customFormat="1" ht="12">
      <c r="C98" s="759"/>
      <c r="E98" s="993"/>
    </row>
    <row r="99" spans="3:5" s="737" customFormat="1" ht="12">
      <c r="C99" s="759"/>
      <c r="E99" s="993"/>
    </row>
    <row r="100" spans="3:5" s="737" customFormat="1" ht="12">
      <c r="C100" s="759"/>
      <c r="E100" s="993"/>
    </row>
    <row r="101" spans="3:5" s="737" customFormat="1" ht="12">
      <c r="C101" s="759"/>
      <c r="E101" s="993"/>
    </row>
    <row r="102" spans="3:5" s="737" customFormat="1" ht="12">
      <c r="C102" s="759"/>
      <c r="E102" s="993"/>
    </row>
    <row r="103" spans="3:5" s="737" customFormat="1" ht="12">
      <c r="C103" s="759"/>
      <c r="E103" s="993"/>
    </row>
    <row r="104" spans="3:5" s="737" customFormat="1" ht="12">
      <c r="C104" s="759"/>
      <c r="E104" s="993"/>
    </row>
    <row r="105" spans="3:5" s="737" customFormat="1" ht="12">
      <c r="C105" s="759"/>
      <c r="E105" s="993"/>
    </row>
    <row r="106" spans="3:5" s="737" customFormat="1" ht="12">
      <c r="C106" s="759"/>
      <c r="E106" s="993"/>
    </row>
    <row r="107" spans="3:5" s="737" customFormat="1" ht="12">
      <c r="C107" s="759"/>
      <c r="E107" s="993"/>
    </row>
    <row r="108" spans="3:5" s="737" customFormat="1" ht="12">
      <c r="C108" s="759"/>
      <c r="E108" s="993"/>
    </row>
    <row r="109" spans="3:5" s="737" customFormat="1" ht="12">
      <c r="C109" s="759"/>
      <c r="E109" s="993"/>
    </row>
    <row r="110" spans="3:5" s="737" customFormat="1" ht="12">
      <c r="C110" s="759"/>
      <c r="E110" s="993"/>
    </row>
    <row r="111" spans="3:5" s="737" customFormat="1" ht="12">
      <c r="C111" s="759"/>
      <c r="E111" s="993"/>
    </row>
    <row r="112" spans="3:5" s="737" customFormat="1" ht="12">
      <c r="C112" s="759"/>
      <c r="E112" s="993"/>
    </row>
    <row r="113" spans="3:5" s="737" customFormat="1" ht="12">
      <c r="C113" s="759"/>
      <c r="E113" s="993"/>
    </row>
    <row r="114" spans="3:5" s="737" customFormat="1" ht="12">
      <c r="C114" s="759"/>
      <c r="E114" s="993"/>
    </row>
    <row r="115" spans="3:5" s="737" customFormat="1" ht="12">
      <c r="C115" s="759"/>
      <c r="E115" s="993"/>
    </row>
    <row r="116" spans="3:5" s="737" customFormat="1" ht="12">
      <c r="C116" s="759"/>
      <c r="E116" s="993"/>
    </row>
    <row r="117" spans="3:5" s="737" customFormat="1" ht="12">
      <c r="C117" s="759"/>
      <c r="E117" s="993"/>
    </row>
    <row r="118" spans="3:5" s="737" customFormat="1" ht="12">
      <c r="C118" s="759"/>
      <c r="E118" s="993"/>
    </row>
    <row r="119" spans="3:5" s="737" customFormat="1" ht="12">
      <c r="C119" s="759"/>
      <c r="E119" s="993"/>
    </row>
    <row r="120" spans="3:5" s="737" customFormat="1" ht="12">
      <c r="C120" s="759"/>
      <c r="E120" s="993"/>
    </row>
    <row r="121" spans="3:5" s="737" customFormat="1" ht="12">
      <c r="C121" s="759"/>
      <c r="E121" s="993"/>
    </row>
    <row r="122" spans="3:5" s="737" customFormat="1" ht="12">
      <c r="C122" s="759"/>
      <c r="E122" s="993"/>
    </row>
    <row r="123" spans="3:5" s="737" customFormat="1" ht="12">
      <c r="C123" s="759"/>
      <c r="E123" s="993"/>
    </row>
    <row r="124" spans="3:5" s="737" customFormat="1" ht="12">
      <c r="C124" s="759"/>
      <c r="E124" s="993"/>
    </row>
    <row r="125" spans="3:5" s="737" customFormat="1" ht="12">
      <c r="C125" s="759"/>
      <c r="E125" s="993"/>
    </row>
    <row r="126" spans="3:5" s="737" customFormat="1" ht="12">
      <c r="C126" s="759"/>
      <c r="E126" s="993"/>
    </row>
    <row r="127" spans="3:5" s="737" customFormat="1" ht="12">
      <c r="C127" s="759"/>
      <c r="E127" s="993"/>
    </row>
    <row r="128" spans="3:5" s="737" customFormat="1" ht="12">
      <c r="C128" s="759"/>
      <c r="E128" s="993"/>
    </row>
    <row r="129" spans="3:5" s="737" customFormat="1" ht="12">
      <c r="C129" s="759"/>
      <c r="E129" s="993"/>
    </row>
    <row r="130" spans="3:5" s="737" customFormat="1" ht="12">
      <c r="C130" s="759"/>
      <c r="E130" s="993"/>
    </row>
    <row r="131" spans="3:5" s="737" customFormat="1" ht="12">
      <c r="C131" s="759"/>
      <c r="E131" s="993"/>
    </row>
    <row r="132" spans="3:5" s="737" customFormat="1" ht="12">
      <c r="C132" s="759"/>
      <c r="E132" s="993"/>
    </row>
    <row r="133" spans="3:5" s="737" customFormat="1" ht="12">
      <c r="C133" s="759"/>
      <c r="E133" s="993"/>
    </row>
    <row r="134" spans="3:5" s="737" customFormat="1" ht="12">
      <c r="C134" s="759"/>
      <c r="E134" s="993"/>
    </row>
    <row r="135" spans="3:5" s="737" customFormat="1" ht="12">
      <c r="C135" s="759"/>
      <c r="E135" s="993"/>
    </row>
    <row r="136" spans="3:5" s="737" customFormat="1" ht="12">
      <c r="C136" s="759"/>
      <c r="E136" s="993"/>
    </row>
    <row r="137" spans="3:5" s="737" customFormat="1" ht="12">
      <c r="C137" s="759"/>
      <c r="E137" s="993"/>
    </row>
    <row r="138" spans="3:5" s="737" customFormat="1" ht="12">
      <c r="C138" s="759"/>
      <c r="E138" s="993"/>
    </row>
    <row r="139" spans="3:5" s="737" customFormat="1" ht="12">
      <c r="C139" s="759"/>
      <c r="E139" s="993"/>
    </row>
    <row r="140" spans="3:5" s="737" customFormat="1" ht="12">
      <c r="C140" s="759"/>
      <c r="E140" s="993"/>
    </row>
    <row r="141" spans="3:5" s="737" customFormat="1" ht="12">
      <c r="C141" s="759"/>
      <c r="E141" s="993"/>
    </row>
    <row r="142" spans="3:5" s="737" customFormat="1" ht="12">
      <c r="C142" s="759"/>
      <c r="E142" s="993"/>
    </row>
    <row r="143" spans="3:5" s="737" customFormat="1" ht="12">
      <c r="C143" s="759"/>
      <c r="E143" s="993"/>
    </row>
    <row r="144" spans="3:5" s="737" customFormat="1" ht="12">
      <c r="C144" s="759"/>
      <c r="E144" s="993"/>
    </row>
    <row r="145" spans="3:5" s="737" customFormat="1" ht="12">
      <c r="C145" s="759"/>
      <c r="E145" s="993"/>
    </row>
    <row r="146" spans="3:5" s="737" customFormat="1" ht="12">
      <c r="C146" s="759"/>
      <c r="E146" s="993"/>
    </row>
    <row r="147" spans="3:5" s="737" customFormat="1" ht="12">
      <c r="C147" s="759"/>
      <c r="E147" s="993"/>
    </row>
    <row r="148" spans="3:5" s="737" customFormat="1" ht="12">
      <c r="C148" s="759"/>
      <c r="E148" s="993"/>
    </row>
    <row r="149" spans="3:5" s="737" customFormat="1" ht="12">
      <c r="C149" s="759"/>
      <c r="E149" s="993"/>
    </row>
    <row r="150" spans="3:5" s="737" customFormat="1" ht="12">
      <c r="C150" s="759"/>
      <c r="E150" s="993"/>
    </row>
    <row r="151" spans="3:5" s="737" customFormat="1" ht="12">
      <c r="C151" s="759"/>
      <c r="E151" s="993"/>
    </row>
    <row r="152" spans="3:5" s="737" customFormat="1" ht="12">
      <c r="C152" s="759"/>
      <c r="E152" s="993"/>
    </row>
    <row r="153" spans="3:5" s="737" customFormat="1" ht="12">
      <c r="C153" s="759"/>
      <c r="E153" s="993"/>
    </row>
    <row r="154" spans="3:5" s="737" customFormat="1" ht="12">
      <c r="C154" s="759"/>
      <c r="E154" s="993"/>
    </row>
    <row r="155" spans="3:5" s="737" customFormat="1" ht="12">
      <c r="C155" s="759"/>
      <c r="E155" s="993"/>
    </row>
    <row r="156" spans="3:5" s="737" customFormat="1" ht="12">
      <c r="C156" s="759"/>
      <c r="E156" s="993"/>
    </row>
    <row r="157" spans="3:5" s="737" customFormat="1" ht="12">
      <c r="C157" s="759"/>
      <c r="E157" s="993"/>
    </row>
    <row r="158" spans="3:5" s="737" customFormat="1" ht="12">
      <c r="C158" s="759"/>
      <c r="E158" s="993"/>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5437C-AD95-42FE-9B43-EADE758C7006}">
  <sheetPr codeName="List39">
    <tabColor theme="6" tint="-0.249977111117893"/>
  </sheetPr>
  <dimension ref="A1:K158"/>
  <sheetViews>
    <sheetView view="pageBreakPreview" zoomScaleNormal="100" zoomScaleSheetLayoutView="100" workbookViewId="0">
      <selection activeCell="E9" sqref="E9"/>
    </sheetView>
  </sheetViews>
  <sheetFormatPr defaultColWidth="9.140625" defaultRowHeight="12.75"/>
  <cols>
    <col min="1" max="1" width="2.5703125" style="286" customWidth="1"/>
    <col min="2" max="2" width="5.7109375" style="286" customWidth="1"/>
    <col min="3" max="3" width="43.7109375" style="287" customWidth="1"/>
    <col min="4" max="4" width="6.28515625" style="595" customWidth="1"/>
    <col min="5" max="5" width="7.5703125" style="595" customWidth="1"/>
    <col min="6" max="6" width="9.5703125" style="595" customWidth="1"/>
    <col min="7" max="7" width="13.28515625" style="595" customWidth="1"/>
    <col min="8" max="8" width="9.85546875" style="286" customWidth="1"/>
    <col min="9" max="9" width="2.5703125" style="286" bestFit="1" customWidth="1"/>
    <col min="10" max="10" width="9.140625" style="286"/>
    <col min="11" max="11" width="9" style="286" customWidth="1"/>
    <col min="12" max="252" width="9.140625" style="286"/>
    <col min="253" max="253" width="2.5703125" style="286" customWidth="1"/>
    <col min="254" max="254" width="5.7109375" style="286" customWidth="1"/>
    <col min="255" max="255" width="43.7109375" style="286" customWidth="1"/>
    <col min="256" max="256" width="6.28515625" style="286" customWidth="1"/>
    <col min="257" max="257" width="7.5703125" style="286" customWidth="1"/>
    <col min="258" max="258" width="9.5703125" style="286" customWidth="1"/>
    <col min="259" max="259" width="13.28515625" style="286" customWidth="1"/>
    <col min="260" max="260" width="20.42578125" style="286" customWidth="1"/>
    <col min="261" max="263" width="11.7109375" style="286" customWidth="1"/>
    <col min="264" max="264" width="9.85546875" style="286" customWidth="1"/>
    <col min="265" max="265" width="2.5703125" style="286" bestFit="1" customWidth="1"/>
    <col min="266" max="266" width="9.140625" style="286"/>
    <col min="267" max="267" width="9" style="286" customWidth="1"/>
    <col min="268" max="508" width="9.140625" style="286"/>
    <col min="509" max="509" width="2.5703125" style="286" customWidth="1"/>
    <col min="510" max="510" width="5.7109375" style="286" customWidth="1"/>
    <col min="511" max="511" width="43.7109375" style="286" customWidth="1"/>
    <col min="512" max="512" width="6.28515625" style="286" customWidth="1"/>
    <col min="513" max="513" width="7.5703125" style="286" customWidth="1"/>
    <col min="514" max="514" width="9.5703125" style="286" customWidth="1"/>
    <col min="515" max="515" width="13.28515625" style="286" customWidth="1"/>
    <col min="516" max="516" width="20.42578125" style="286" customWidth="1"/>
    <col min="517" max="519" width="11.7109375" style="286" customWidth="1"/>
    <col min="520" max="520" width="9.85546875" style="286" customWidth="1"/>
    <col min="521" max="521" width="2.5703125" style="286" bestFit="1" customWidth="1"/>
    <col min="522" max="522" width="9.140625" style="286"/>
    <col min="523" max="523" width="9" style="286" customWidth="1"/>
    <col min="524" max="764" width="9.140625" style="286"/>
    <col min="765" max="765" width="2.5703125" style="286" customWidth="1"/>
    <col min="766" max="766" width="5.7109375" style="286" customWidth="1"/>
    <col min="767" max="767" width="43.7109375" style="286" customWidth="1"/>
    <col min="768" max="768" width="6.28515625" style="286" customWidth="1"/>
    <col min="769" max="769" width="7.5703125" style="286" customWidth="1"/>
    <col min="770" max="770" width="9.5703125" style="286" customWidth="1"/>
    <col min="771" max="771" width="13.28515625" style="286" customWidth="1"/>
    <col min="772" max="772" width="20.42578125" style="286" customWidth="1"/>
    <col min="773" max="775" width="11.7109375" style="286" customWidth="1"/>
    <col min="776" max="776" width="9.85546875" style="286" customWidth="1"/>
    <col min="777" max="777" width="2.5703125" style="286" bestFit="1" customWidth="1"/>
    <col min="778" max="778" width="9.140625" style="286"/>
    <col min="779" max="779" width="9" style="286" customWidth="1"/>
    <col min="780" max="1020" width="9.140625" style="286"/>
    <col min="1021" max="1021" width="2.5703125" style="286" customWidth="1"/>
    <col min="1022" max="1022" width="5.7109375" style="286" customWidth="1"/>
    <col min="1023" max="1023" width="43.7109375" style="286" customWidth="1"/>
    <col min="1024" max="1024" width="6.28515625" style="286" customWidth="1"/>
    <col min="1025" max="1025" width="7.5703125" style="286" customWidth="1"/>
    <col min="1026" max="1026" width="9.5703125" style="286" customWidth="1"/>
    <col min="1027" max="1027" width="13.28515625" style="286" customWidth="1"/>
    <col min="1028" max="1028" width="20.42578125" style="286" customWidth="1"/>
    <col min="1029" max="1031" width="11.7109375" style="286" customWidth="1"/>
    <col min="1032" max="1032" width="9.85546875" style="286" customWidth="1"/>
    <col min="1033" max="1033" width="2.5703125" style="286" bestFit="1" customWidth="1"/>
    <col min="1034" max="1034" width="9.140625" style="286"/>
    <col min="1035" max="1035" width="9" style="286" customWidth="1"/>
    <col min="1036" max="1276" width="9.140625" style="286"/>
    <col min="1277" max="1277" width="2.5703125" style="286" customWidth="1"/>
    <col min="1278" max="1278" width="5.7109375" style="286" customWidth="1"/>
    <col min="1279" max="1279" width="43.7109375" style="286" customWidth="1"/>
    <col min="1280" max="1280" width="6.28515625" style="286" customWidth="1"/>
    <col min="1281" max="1281" width="7.5703125" style="286" customWidth="1"/>
    <col min="1282" max="1282" width="9.5703125" style="286" customWidth="1"/>
    <col min="1283" max="1283" width="13.28515625" style="286" customWidth="1"/>
    <col min="1284" max="1284" width="20.42578125" style="286" customWidth="1"/>
    <col min="1285" max="1287" width="11.7109375" style="286" customWidth="1"/>
    <col min="1288" max="1288" width="9.85546875" style="286" customWidth="1"/>
    <col min="1289" max="1289" width="2.5703125" style="286" bestFit="1" customWidth="1"/>
    <col min="1290" max="1290" width="9.140625" style="286"/>
    <col min="1291" max="1291" width="9" style="286" customWidth="1"/>
    <col min="1292" max="1532" width="9.140625" style="286"/>
    <col min="1533" max="1533" width="2.5703125" style="286" customWidth="1"/>
    <col min="1534" max="1534" width="5.7109375" style="286" customWidth="1"/>
    <col min="1535" max="1535" width="43.7109375" style="286" customWidth="1"/>
    <col min="1536" max="1536" width="6.28515625" style="286" customWidth="1"/>
    <col min="1537" max="1537" width="7.5703125" style="286" customWidth="1"/>
    <col min="1538" max="1538" width="9.5703125" style="286" customWidth="1"/>
    <col min="1539" max="1539" width="13.28515625" style="286" customWidth="1"/>
    <col min="1540" max="1540" width="20.42578125" style="286" customWidth="1"/>
    <col min="1541" max="1543" width="11.7109375" style="286" customWidth="1"/>
    <col min="1544" max="1544" width="9.85546875" style="286" customWidth="1"/>
    <col min="1545" max="1545" width="2.5703125" style="286" bestFit="1" customWidth="1"/>
    <col min="1546" max="1546" width="9.140625" style="286"/>
    <col min="1547" max="1547" width="9" style="286" customWidth="1"/>
    <col min="1548" max="1788" width="9.140625" style="286"/>
    <col min="1789" max="1789" width="2.5703125" style="286" customWidth="1"/>
    <col min="1790" max="1790" width="5.7109375" style="286" customWidth="1"/>
    <col min="1791" max="1791" width="43.7109375" style="286" customWidth="1"/>
    <col min="1792" max="1792" width="6.28515625" style="286" customWidth="1"/>
    <col min="1793" max="1793" width="7.5703125" style="286" customWidth="1"/>
    <col min="1794" max="1794" width="9.5703125" style="286" customWidth="1"/>
    <col min="1795" max="1795" width="13.28515625" style="286" customWidth="1"/>
    <col min="1796" max="1796" width="20.42578125" style="286" customWidth="1"/>
    <col min="1797" max="1799" width="11.7109375" style="286" customWidth="1"/>
    <col min="1800" max="1800" width="9.85546875" style="286" customWidth="1"/>
    <col min="1801" max="1801" width="2.5703125" style="286" bestFit="1" customWidth="1"/>
    <col min="1802" max="1802" width="9.140625" style="286"/>
    <col min="1803" max="1803" width="9" style="286" customWidth="1"/>
    <col min="1804" max="2044" width="9.140625" style="286"/>
    <col min="2045" max="2045" width="2.5703125" style="286" customWidth="1"/>
    <col min="2046" max="2046" width="5.7109375" style="286" customWidth="1"/>
    <col min="2047" max="2047" width="43.7109375" style="286" customWidth="1"/>
    <col min="2048" max="2048" width="6.28515625" style="286" customWidth="1"/>
    <col min="2049" max="2049" width="7.5703125" style="286" customWidth="1"/>
    <col min="2050" max="2050" width="9.5703125" style="286" customWidth="1"/>
    <col min="2051" max="2051" width="13.28515625" style="286" customWidth="1"/>
    <col min="2052" max="2052" width="20.42578125" style="286" customWidth="1"/>
    <col min="2053" max="2055" width="11.7109375" style="286" customWidth="1"/>
    <col min="2056" max="2056" width="9.85546875" style="286" customWidth="1"/>
    <col min="2057" max="2057" width="2.5703125" style="286" bestFit="1" customWidth="1"/>
    <col min="2058" max="2058" width="9.140625" style="286"/>
    <col min="2059" max="2059" width="9" style="286" customWidth="1"/>
    <col min="2060" max="2300" width="9.140625" style="286"/>
    <col min="2301" max="2301" width="2.5703125" style="286" customWidth="1"/>
    <col min="2302" max="2302" width="5.7109375" style="286" customWidth="1"/>
    <col min="2303" max="2303" width="43.7109375" style="286" customWidth="1"/>
    <col min="2304" max="2304" width="6.28515625" style="286" customWidth="1"/>
    <col min="2305" max="2305" width="7.5703125" style="286" customWidth="1"/>
    <col min="2306" max="2306" width="9.5703125" style="286" customWidth="1"/>
    <col min="2307" max="2307" width="13.28515625" style="286" customWidth="1"/>
    <col min="2308" max="2308" width="20.42578125" style="286" customWidth="1"/>
    <col min="2309" max="2311" width="11.7109375" style="286" customWidth="1"/>
    <col min="2312" max="2312" width="9.85546875" style="286" customWidth="1"/>
    <col min="2313" max="2313" width="2.5703125" style="286" bestFit="1" customWidth="1"/>
    <col min="2314" max="2314" width="9.140625" style="286"/>
    <col min="2315" max="2315" width="9" style="286" customWidth="1"/>
    <col min="2316" max="2556" width="9.140625" style="286"/>
    <col min="2557" max="2557" width="2.5703125" style="286" customWidth="1"/>
    <col min="2558" max="2558" width="5.7109375" style="286" customWidth="1"/>
    <col min="2559" max="2559" width="43.7109375" style="286" customWidth="1"/>
    <col min="2560" max="2560" width="6.28515625" style="286" customWidth="1"/>
    <col min="2561" max="2561" width="7.5703125" style="286" customWidth="1"/>
    <col min="2562" max="2562" width="9.5703125" style="286" customWidth="1"/>
    <col min="2563" max="2563" width="13.28515625" style="286" customWidth="1"/>
    <col min="2564" max="2564" width="20.42578125" style="286" customWidth="1"/>
    <col min="2565" max="2567" width="11.7109375" style="286" customWidth="1"/>
    <col min="2568" max="2568" width="9.85546875" style="286" customWidth="1"/>
    <col min="2569" max="2569" width="2.5703125" style="286" bestFit="1" customWidth="1"/>
    <col min="2570" max="2570" width="9.140625" style="286"/>
    <col min="2571" max="2571" width="9" style="286" customWidth="1"/>
    <col min="2572" max="2812" width="9.140625" style="286"/>
    <col min="2813" max="2813" width="2.5703125" style="286" customWidth="1"/>
    <col min="2814" max="2814" width="5.7109375" style="286" customWidth="1"/>
    <col min="2815" max="2815" width="43.7109375" style="286" customWidth="1"/>
    <col min="2816" max="2816" width="6.28515625" style="286" customWidth="1"/>
    <col min="2817" max="2817" width="7.5703125" style="286" customWidth="1"/>
    <col min="2818" max="2818" width="9.5703125" style="286" customWidth="1"/>
    <col min="2819" max="2819" width="13.28515625" style="286" customWidth="1"/>
    <col min="2820" max="2820" width="20.42578125" style="286" customWidth="1"/>
    <col min="2821" max="2823" width="11.7109375" style="286" customWidth="1"/>
    <col min="2824" max="2824" width="9.85546875" style="286" customWidth="1"/>
    <col min="2825" max="2825" width="2.5703125" style="286" bestFit="1" customWidth="1"/>
    <col min="2826" max="2826" width="9.140625" style="286"/>
    <col min="2827" max="2827" width="9" style="286" customWidth="1"/>
    <col min="2828" max="3068" width="9.140625" style="286"/>
    <col min="3069" max="3069" width="2.5703125" style="286" customWidth="1"/>
    <col min="3070" max="3070" width="5.7109375" style="286" customWidth="1"/>
    <col min="3071" max="3071" width="43.7109375" style="286" customWidth="1"/>
    <col min="3072" max="3072" width="6.28515625" style="286" customWidth="1"/>
    <col min="3073" max="3073" width="7.5703125" style="286" customWidth="1"/>
    <col min="3074" max="3074" width="9.5703125" style="286" customWidth="1"/>
    <col min="3075" max="3075" width="13.28515625" style="286" customWidth="1"/>
    <col min="3076" max="3076" width="20.42578125" style="286" customWidth="1"/>
    <col min="3077" max="3079" width="11.7109375" style="286" customWidth="1"/>
    <col min="3080" max="3080" width="9.85546875" style="286" customWidth="1"/>
    <col min="3081" max="3081" width="2.5703125" style="286" bestFit="1" customWidth="1"/>
    <col min="3082" max="3082" width="9.140625" style="286"/>
    <col min="3083" max="3083" width="9" style="286" customWidth="1"/>
    <col min="3084" max="3324" width="9.140625" style="286"/>
    <col min="3325" max="3325" width="2.5703125" style="286" customWidth="1"/>
    <col min="3326" max="3326" width="5.7109375" style="286" customWidth="1"/>
    <col min="3327" max="3327" width="43.7109375" style="286" customWidth="1"/>
    <col min="3328" max="3328" width="6.28515625" style="286" customWidth="1"/>
    <col min="3329" max="3329" width="7.5703125" style="286" customWidth="1"/>
    <col min="3330" max="3330" width="9.5703125" style="286" customWidth="1"/>
    <col min="3331" max="3331" width="13.28515625" style="286" customWidth="1"/>
    <col min="3332" max="3332" width="20.42578125" style="286" customWidth="1"/>
    <col min="3333" max="3335" width="11.7109375" style="286" customWidth="1"/>
    <col min="3336" max="3336" width="9.85546875" style="286" customWidth="1"/>
    <col min="3337" max="3337" width="2.5703125" style="286" bestFit="1" customWidth="1"/>
    <col min="3338" max="3338" width="9.140625" style="286"/>
    <col min="3339" max="3339" width="9" style="286" customWidth="1"/>
    <col min="3340" max="3580" width="9.140625" style="286"/>
    <col min="3581" max="3581" width="2.5703125" style="286" customWidth="1"/>
    <col min="3582" max="3582" width="5.7109375" style="286" customWidth="1"/>
    <col min="3583" max="3583" width="43.7109375" style="286" customWidth="1"/>
    <col min="3584" max="3584" width="6.28515625" style="286" customWidth="1"/>
    <col min="3585" max="3585" width="7.5703125" style="286" customWidth="1"/>
    <col min="3586" max="3586" width="9.5703125" style="286" customWidth="1"/>
    <col min="3587" max="3587" width="13.28515625" style="286" customWidth="1"/>
    <col min="3588" max="3588" width="20.42578125" style="286" customWidth="1"/>
    <col min="3589" max="3591" width="11.7109375" style="286" customWidth="1"/>
    <col min="3592" max="3592" width="9.85546875" style="286" customWidth="1"/>
    <col min="3593" max="3593" width="2.5703125" style="286" bestFit="1" customWidth="1"/>
    <col min="3594" max="3594" width="9.140625" style="286"/>
    <col min="3595" max="3595" width="9" style="286" customWidth="1"/>
    <col min="3596" max="3836" width="9.140625" style="286"/>
    <col min="3837" max="3837" width="2.5703125" style="286" customWidth="1"/>
    <col min="3838" max="3838" width="5.7109375" style="286" customWidth="1"/>
    <col min="3839" max="3839" width="43.7109375" style="286" customWidth="1"/>
    <col min="3840" max="3840" width="6.28515625" style="286" customWidth="1"/>
    <col min="3841" max="3841" width="7.5703125" style="286" customWidth="1"/>
    <col min="3842" max="3842" width="9.5703125" style="286" customWidth="1"/>
    <col min="3843" max="3843" width="13.28515625" style="286" customWidth="1"/>
    <col min="3844" max="3844" width="20.42578125" style="286" customWidth="1"/>
    <col min="3845" max="3847" width="11.7109375" style="286" customWidth="1"/>
    <col min="3848" max="3848" width="9.85546875" style="286" customWidth="1"/>
    <col min="3849" max="3849" width="2.5703125" style="286" bestFit="1" customWidth="1"/>
    <col min="3850" max="3850" width="9.140625" style="286"/>
    <col min="3851" max="3851" width="9" style="286" customWidth="1"/>
    <col min="3852" max="4092" width="9.140625" style="286"/>
    <col min="4093" max="4093" width="2.5703125" style="286" customWidth="1"/>
    <col min="4094" max="4094" width="5.7109375" style="286" customWidth="1"/>
    <col min="4095" max="4095" width="43.7109375" style="286" customWidth="1"/>
    <col min="4096" max="4096" width="6.28515625" style="286" customWidth="1"/>
    <col min="4097" max="4097" width="7.5703125" style="286" customWidth="1"/>
    <col min="4098" max="4098" width="9.5703125" style="286" customWidth="1"/>
    <col min="4099" max="4099" width="13.28515625" style="286" customWidth="1"/>
    <col min="4100" max="4100" width="20.42578125" style="286" customWidth="1"/>
    <col min="4101" max="4103" width="11.7109375" style="286" customWidth="1"/>
    <col min="4104" max="4104" width="9.85546875" style="286" customWidth="1"/>
    <col min="4105" max="4105" width="2.5703125" style="286" bestFit="1" customWidth="1"/>
    <col min="4106" max="4106" width="9.140625" style="286"/>
    <col min="4107" max="4107" width="9" style="286" customWidth="1"/>
    <col min="4108" max="4348" width="9.140625" style="286"/>
    <col min="4349" max="4349" width="2.5703125" style="286" customWidth="1"/>
    <col min="4350" max="4350" width="5.7109375" style="286" customWidth="1"/>
    <col min="4351" max="4351" width="43.7109375" style="286" customWidth="1"/>
    <col min="4352" max="4352" width="6.28515625" style="286" customWidth="1"/>
    <col min="4353" max="4353" width="7.5703125" style="286" customWidth="1"/>
    <col min="4354" max="4354" width="9.5703125" style="286" customWidth="1"/>
    <col min="4355" max="4355" width="13.28515625" style="286" customWidth="1"/>
    <col min="4356" max="4356" width="20.42578125" style="286" customWidth="1"/>
    <col min="4357" max="4359" width="11.7109375" style="286" customWidth="1"/>
    <col min="4360" max="4360" width="9.85546875" style="286" customWidth="1"/>
    <col min="4361" max="4361" width="2.5703125" style="286" bestFit="1" customWidth="1"/>
    <col min="4362" max="4362" width="9.140625" style="286"/>
    <col min="4363" max="4363" width="9" style="286" customWidth="1"/>
    <col min="4364" max="4604" width="9.140625" style="286"/>
    <col min="4605" max="4605" width="2.5703125" style="286" customWidth="1"/>
    <col min="4606" max="4606" width="5.7109375" style="286" customWidth="1"/>
    <col min="4607" max="4607" width="43.7109375" style="286" customWidth="1"/>
    <col min="4608" max="4608" width="6.28515625" style="286" customWidth="1"/>
    <col min="4609" max="4609" width="7.5703125" style="286" customWidth="1"/>
    <col min="4610" max="4610" width="9.5703125" style="286" customWidth="1"/>
    <col min="4611" max="4611" width="13.28515625" style="286" customWidth="1"/>
    <col min="4612" max="4612" width="20.42578125" style="286" customWidth="1"/>
    <col min="4613" max="4615" width="11.7109375" style="286" customWidth="1"/>
    <col min="4616" max="4616" width="9.85546875" style="286" customWidth="1"/>
    <col min="4617" max="4617" width="2.5703125" style="286" bestFit="1" customWidth="1"/>
    <col min="4618" max="4618" width="9.140625" style="286"/>
    <col min="4619" max="4619" width="9" style="286" customWidth="1"/>
    <col min="4620" max="4860" width="9.140625" style="286"/>
    <col min="4861" max="4861" width="2.5703125" style="286" customWidth="1"/>
    <col min="4862" max="4862" width="5.7109375" style="286" customWidth="1"/>
    <col min="4863" max="4863" width="43.7109375" style="286" customWidth="1"/>
    <col min="4864" max="4864" width="6.28515625" style="286" customWidth="1"/>
    <col min="4865" max="4865" width="7.5703125" style="286" customWidth="1"/>
    <col min="4866" max="4866" width="9.5703125" style="286" customWidth="1"/>
    <col min="4867" max="4867" width="13.28515625" style="286" customWidth="1"/>
    <col min="4868" max="4868" width="20.42578125" style="286" customWidth="1"/>
    <col min="4869" max="4871" width="11.7109375" style="286" customWidth="1"/>
    <col min="4872" max="4872" width="9.85546875" style="286" customWidth="1"/>
    <col min="4873" max="4873" width="2.5703125" style="286" bestFit="1" customWidth="1"/>
    <col min="4874" max="4874" width="9.140625" style="286"/>
    <col min="4875" max="4875" width="9" style="286" customWidth="1"/>
    <col min="4876" max="5116" width="9.140625" style="286"/>
    <col min="5117" max="5117" width="2.5703125" style="286" customWidth="1"/>
    <col min="5118" max="5118" width="5.7109375" style="286" customWidth="1"/>
    <col min="5119" max="5119" width="43.7109375" style="286" customWidth="1"/>
    <col min="5120" max="5120" width="6.28515625" style="286" customWidth="1"/>
    <col min="5121" max="5121" width="7.5703125" style="286" customWidth="1"/>
    <col min="5122" max="5122" width="9.5703125" style="286" customWidth="1"/>
    <col min="5123" max="5123" width="13.28515625" style="286" customWidth="1"/>
    <col min="5124" max="5124" width="20.42578125" style="286" customWidth="1"/>
    <col min="5125" max="5127" width="11.7109375" style="286" customWidth="1"/>
    <col min="5128" max="5128" width="9.85546875" style="286" customWidth="1"/>
    <col min="5129" max="5129" width="2.5703125" style="286" bestFit="1" customWidth="1"/>
    <col min="5130" max="5130" width="9.140625" style="286"/>
    <col min="5131" max="5131" width="9" style="286" customWidth="1"/>
    <col min="5132" max="5372" width="9.140625" style="286"/>
    <col min="5373" max="5373" width="2.5703125" style="286" customWidth="1"/>
    <col min="5374" max="5374" width="5.7109375" style="286" customWidth="1"/>
    <col min="5375" max="5375" width="43.7109375" style="286" customWidth="1"/>
    <col min="5376" max="5376" width="6.28515625" style="286" customWidth="1"/>
    <col min="5377" max="5377" width="7.5703125" style="286" customWidth="1"/>
    <col min="5378" max="5378" width="9.5703125" style="286" customWidth="1"/>
    <col min="5379" max="5379" width="13.28515625" style="286" customWidth="1"/>
    <col min="5380" max="5380" width="20.42578125" style="286" customWidth="1"/>
    <col min="5381" max="5383" width="11.7109375" style="286" customWidth="1"/>
    <col min="5384" max="5384" width="9.85546875" style="286" customWidth="1"/>
    <col min="5385" max="5385" width="2.5703125" style="286" bestFit="1" customWidth="1"/>
    <col min="5386" max="5386" width="9.140625" style="286"/>
    <col min="5387" max="5387" width="9" style="286" customWidth="1"/>
    <col min="5388" max="5628" width="9.140625" style="286"/>
    <col min="5629" max="5629" width="2.5703125" style="286" customWidth="1"/>
    <col min="5630" max="5630" width="5.7109375" style="286" customWidth="1"/>
    <col min="5631" max="5631" width="43.7109375" style="286" customWidth="1"/>
    <col min="5632" max="5632" width="6.28515625" style="286" customWidth="1"/>
    <col min="5633" max="5633" width="7.5703125" style="286" customWidth="1"/>
    <col min="5634" max="5634" width="9.5703125" style="286" customWidth="1"/>
    <col min="5635" max="5635" width="13.28515625" style="286" customWidth="1"/>
    <col min="5636" max="5636" width="20.42578125" style="286" customWidth="1"/>
    <col min="5637" max="5639" width="11.7109375" style="286" customWidth="1"/>
    <col min="5640" max="5640" width="9.85546875" style="286" customWidth="1"/>
    <col min="5641" max="5641" width="2.5703125" style="286" bestFit="1" customWidth="1"/>
    <col min="5642" max="5642" width="9.140625" style="286"/>
    <col min="5643" max="5643" width="9" style="286" customWidth="1"/>
    <col min="5644" max="5884" width="9.140625" style="286"/>
    <col min="5885" max="5885" width="2.5703125" style="286" customWidth="1"/>
    <col min="5886" max="5886" width="5.7109375" style="286" customWidth="1"/>
    <col min="5887" max="5887" width="43.7109375" style="286" customWidth="1"/>
    <col min="5888" max="5888" width="6.28515625" style="286" customWidth="1"/>
    <col min="5889" max="5889" width="7.5703125" style="286" customWidth="1"/>
    <col min="5890" max="5890" width="9.5703125" style="286" customWidth="1"/>
    <col min="5891" max="5891" width="13.28515625" style="286" customWidth="1"/>
    <col min="5892" max="5892" width="20.42578125" style="286" customWidth="1"/>
    <col min="5893" max="5895" width="11.7109375" style="286" customWidth="1"/>
    <col min="5896" max="5896" width="9.85546875" style="286" customWidth="1"/>
    <col min="5897" max="5897" width="2.5703125" style="286" bestFit="1" customWidth="1"/>
    <col min="5898" max="5898" width="9.140625" style="286"/>
    <col min="5899" max="5899" width="9" style="286" customWidth="1"/>
    <col min="5900" max="6140" width="9.140625" style="286"/>
    <col min="6141" max="6141" width="2.5703125" style="286" customWidth="1"/>
    <col min="6142" max="6142" width="5.7109375" style="286" customWidth="1"/>
    <col min="6143" max="6143" width="43.7109375" style="286" customWidth="1"/>
    <col min="6144" max="6144" width="6.28515625" style="286" customWidth="1"/>
    <col min="6145" max="6145" width="7.5703125" style="286" customWidth="1"/>
    <col min="6146" max="6146" width="9.5703125" style="286" customWidth="1"/>
    <col min="6147" max="6147" width="13.28515625" style="286" customWidth="1"/>
    <col min="6148" max="6148" width="20.42578125" style="286" customWidth="1"/>
    <col min="6149" max="6151" width="11.7109375" style="286" customWidth="1"/>
    <col min="6152" max="6152" width="9.85546875" style="286" customWidth="1"/>
    <col min="6153" max="6153" width="2.5703125" style="286" bestFit="1" customWidth="1"/>
    <col min="6154" max="6154" width="9.140625" style="286"/>
    <col min="6155" max="6155" width="9" style="286" customWidth="1"/>
    <col min="6156" max="6396" width="9.140625" style="286"/>
    <col min="6397" max="6397" width="2.5703125" style="286" customWidth="1"/>
    <col min="6398" max="6398" width="5.7109375" style="286" customWidth="1"/>
    <col min="6399" max="6399" width="43.7109375" style="286" customWidth="1"/>
    <col min="6400" max="6400" width="6.28515625" style="286" customWidth="1"/>
    <col min="6401" max="6401" width="7.5703125" style="286" customWidth="1"/>
    <col min="6402" max="6402" width="9.5703125" style="286" customWidth="1"/>
    <col min="6403" max="6403" width="13.28515625" style="286" customWidth="1"/>
    <col min="6404" max="6404" width="20.42578125" style="286" customWidth="1"/>
    <col min="6405" max="6407" width="11.7109375" style="286" customWidth="1"/>
    <col min="6408" max="6408" width="9.85546875" style="286" customWidth="1"/>
    <col min="6409" max="6409" width="2.5703125" style="286" bestFit="1" customWidth="1"/>
    <col min="6410" max="6410" width="9.140625" style="286"/>
    <col min="6411" max="6411" width="9" style="286" customWidth="1"/>
    <col min="6412" max="6652" width="9.140625" style="286"/>
    <col min="6653" max="6653" width="2.5703125" style="286" customWidth="1"/>
    <col min="6654" max="6654" width="5.7109375" style="286" customWidth="1"/>
    <col min="6655" max="6655" width="43.7109375" style="286" customWidth="1"/>
    <col min="6656" max="6656" width="6.28515625" style="286" customWidth="1"/>
    <col min="6657" max="6657" width="7.5703125" style="286" customWidth="1"/>
    <col min="6658" max="6658" width="9.5703125" style="286" customWidth="1"/>
    <col min="6659" max="6659" width="13.28515625" style="286" customWidth="1"/>
    <col min="6660" max="6660" width="20.42578125" style="286" customWidth="1"/>
    <col min="6661" max="6663" width="11.7109375" style="286" customWidth="1"/>
    <col min="6664" max="6664" width="9.85546875" style="286" customWidth="1"/>
    <col min="6665" max="6665" width="2.5703125" style="286" bestFit="1" customWidth="1"/>
    <col min="6666" max="6666" width="9.140625" style="286"/>
    <col min="6667" max="6667" width="9" style="286" customWidth="1"/>
    <col min="6668" max="6908" width="9.140625" style="286"/>
    <col min="6909" max="6909" width="2.5703125" style="286" customWidth="1"/>
    <col min="6910" max="6910" width="5.7109375" style="286" customWidth="1"/>
    <col min="6911" max="6911" width="43.7109375" style="286" customWidth="1"/>
    <col min="6912" max="6912" width="6.28515625" style="286" customWidth="1"/>
    <col min="6913" max="6913" width="7.5703125" style="286" customWidth="1"/>
    <col min="6914" max="6914" width="9.5703125" style="286" customWidth="1"/>
    <col min="6915" max="6915" width="13.28515625" style="286" customWidth="1"/>
    <col min="6916" max="6916" width="20.42578125" style="286" customWidth="1"/>
    <col min="6917" max="6919" width="11.7109375" style="286" customWidth="1"/>
    <col min="6920" max="6920" width="9.85546875" style="286" customWidth="1"/>
    <col min="6921" max="6921" width="2.5703125" style="286" bestFit="1" customWidth="1"/>
    <col min="6922" max="6922" width="9.140625" style="286"/>
    <col min="6923" max="6923" width="9" style="286" customWidth="1"/>
    <col min="6924" max="7164" width="9.140625" style="286"/>
    <col min="7165" max="7165" width="2.5703125" style="286" customWidth="1"/>
    <col min="7166" max="7166" width="5.7109375" style="286" customWidth="1"/>
    <col min="7167" max="7167" width="43.7109375" style="286" customWidth="1"/>
    <col min="7168" max="7168" width="6.28515625" style="286" customWidth="1"/>
    <col min="7169" max="7169" width="7.5703125" style="286" customWidth="1"/>
    <col min="7170" max="7170" width="9.5703125" style="286" customWidth="1"/>
    <col min="7171" max="7171" width="13.28515625" style="286" customWidth="1"/>
    <col min="7172" max="7172" width="20.42578125" style="286" customWidth="1"/>
    <col min="7173" max="7175" width="11.7109375" style="286" customWidth="1"/>
    <col min="7176" max="7176" width="9.85546875" style="286" customWidth="1"/>
    <col min="7177" max="7177" width="2.5703125" style="286" bestFit="1" customWidth="1"/>
    <col min="7178" max="7178" width="9.140625" style="286"/>
    <col min="7179" max="7179" width="9" style="286" customWidth="1"/>
    <col min="7180" max="7420" width="9.140625" style="286"/>
    <col min="7421" max="7421" width="2.5703125" style="286" customWidth="1"/>
    <col min="7422" max="7422" width="5.7109375" style="286" customWidth="1"/>
    <col min="7423" max="7423" width="43.7109375" style="286" customWidth="1"/>
    <col min="7424" max="7424" width="6.28515625" style="286" customWidth="1"/>
    <col min="7425" max="7425" width="7.5703125" style="286" customWidth="1"/>
    <col min="7426" max="7426" width="9.5703125" style="286" customWidth="1"/>
    <col min="7427" max="7427" width="13.28515625" style="286" customWidth="1"/>
    <col min="7428" max="7428" width="20.42578125" style="286" customWidth="1"/>
    <col min="7429" max="7431" width="11.7109375" style="286" customWidth="1"/>
    <col min="7432" max="7432" width="9.85546875" style="286" customWidth="1"/>
    <col min="7433" max="7433" width="2.5703125" style="286" bestFit="1" customWidth="1"/>
    <col min="7434" max="7434" width="9.140625" style="286"/>
    <col min="7435" max="7435" width="9" style="286" customWidth="1"/>
    <col min="7436" max="7676" width="9.140625" style="286"/>
    <col min="7677" max="7677" width="2.5703125" style="286" customWidth="1"/>
    <col min="7678" max="7678" width="5.7109375" style="286" customWidth="1"/>
    <col min="7679" max="7679" width="43.7109375" style="286" customWidth="1"/>
    <col min="7680" max="7680" width="6.28515625" style="286" customWidth="1"/>
    <col min="7681" max="7681" width="7.5703125" style="286" customWidth="1"/>
    <col min="7682" max="7682" width="9.5703125" style="286" customWidth="1"/>
    <col min="7683" max="7683" width="13.28515625" style="286" customWidth="1"/>
    <col min="7684" max="7684" width="20.42578125" style="286" customWidth="1"/>
    <col min="7685" max="7687" width="11.7109375" style="286" customWidth="1"/>
    <col min="7688" max="7688" width="9.85546875" style="286" customWidth="1"/>
    <col min="7689" max="7689" width="2.5703125" style="286" bestFit="1" customWidth="1"/>
    <col min="7690" max="7690" width="9.140625" style="286"/>
    <col min="7691" max="7691" width="9" style="286" customWidth="1"/>
    <col min="7692" max="7932" width="9.140625" style="286"/>
    <col min="7933" max="7933" width="2.5703125" style="286" customWidth="1"/>
    <col min="7934" max="7934" width="5.7109375" style="286" customWidth="1"/>
    <col min="7935" max="7935" width="43.7109375" style="286" customWidth="1"/>
    <col min="7936" max="7936" width="6.28515625" style="286" customWidth="1"/>
    <col min="7937" max="7937" width="7.5703125" style="286" customWidth="1"/>
    <col min="7938" max="7938" width="9.5703125" style="286" customWidth="1"/>
    <col min="7939" max="7939" width="13.28515625" style="286" customWidth="1"/>
    <col min="7940" max="7940" width="20.42578125" style="286" customWidth="1"/>
    <col min="7941" max="7943" width="11.7109375" style="286" customWidth="1"/>
    <col min="7944" max="7944" width="9.85546875" style="286" customWidth="1"/>
    <col min="7945" max="7945" width="2.5703125" style="286" bestFit="1" customWidth="1"/>
    <col min="7946" max="7946" width="9.140625" style="286"/>
    <col min="7947" max="7947" width="9" style="286" customWidth="1"/>
    <col min="7948" max="8188" width="9.140625" style="286"/>
    <col min="8189" max="8189" width="2.5703125" style="286" customWidth="1"/>
    <col min="8190" max="8190" width="5.7109375" style="286" customWidth="1"/>
    <col min="8191" max="8191" width="43.7109375" style="286" customWidth="1"/>
    <col min="8192" max="8192" width="6.28515625" style="286" customWidth="1"/>
    <col min="8193" max="8193" width="7.5703125" style="286" customWidth="1"/>
    <col min="8194" max="8194" width="9.5703125" style="286" customWidth="1"/>
    <col min="8195" max="8195" width="13.28515625" style="286" customWidth="1"/>
    <col min="8196" max="8196" width="20.42578125" style="286" customWidth="1"/>
    <col min="8197" max="8199" width="11.7109375" style="286" customWidth="1"/>
    <col min="8200" max="8200" width="9.85546875" style="286" customWidth="1"/>
    <col min="8201" max="8201" width="2.5703125" style="286" bestFit="1" customWidth="1"/>
    <col min="8202" max="8202" width="9.140625" style="286"/>
    <col min="8203" max="8203" width="9" style="286" customWidth="1"/>
    <col min="8204" max="8444" width="9.140625" style="286"/>
    <col min="8445" max="8445" width="2.5703125" style="286" customWidth="1"/>
    <col min="8446" max="8446" width="5.7109375" style="286" customWidth="1"/>
    <col min="8447" max="8447" width="43.7109375" style="286" customWidth="1"/>
    <col min="8448" max="8448" width="6.28515625" style="286" customWidth="1"/>
    <col min="8449" max="8449" width="7.5703125" style="286" customWidth="1"/>
    <col min="8450" max="8450" width="9.5703125" style="286" customWidth="1"/>
    <col min="8451" max="8451" width="13.28515625" style="286" customWidth="1"/>
    <col min="8452" max="8452" width="20.42578125" style="286" customWidth="1"/>
    <col min="8453" max="8455" width="11.7109375" style="286" customWidth="1"/>
    <col min="8456" max="8456" width="9.85546875" style="286" customWidth="1"/>
    <col min="8457" max="8457" width="2.5703125" style="286" bestFit="1" customWidth="1"/>
    <col min="8458" max="8458" width="9.140625" style="286"/>
    <col min="8459" max="8459" width="9" style="286" customWidth="1"/>
    <col min="8460" max="8700" width="9.140625" style="286"/>
    <col min="8701" max="8701" width="2.5703125" style="286" customWidth="1"/>
    <col min="8702" max="8702" width="5.7109375" style="286" customWidth="1"/>
    <col min="8703" max="8703" width="43.7109375" style="286" customWidth="1"/>
    <col min="8704" max="8704" width="6.28515625" style="286" customWidth="1"/>
    <col min="8705" max="8705" width="7.5703125" style="286" customWidth="1"/>
    <col min="8706" max="8706" width="9.5703125" style="286" customWidth="1"/>
    <col min="8707" max="8707" width="13.28515625" style="286" customWidth="1"/>
    <col min="8708" max="8708" width="20.42578125" style="286" customWidth="1"/>
    <col min="8709" max="8711" width="11.7109375" style="286" customWidth="1"/>
    <col min="8712" max="8712" width="9.85546875" style="286" customWidth="1"/>
    <col min="8713" max="8713" width="2.5703125" style="286" bestFit="1" customWidth="1"/>
    <col min="8714" max="8714" width="9.140625" style="286"/>
    <col min="8715" max="8715" width="9" style="286" customWidth="1"/>
    <col min="8716" max="8956" width="9.140625" style="286"/>
    <col min="8957" max="8957" width="2.5703125" style="286" customWidth="1"/>
    <col min="8958" max="8958" width="5.7109375" style="286" customWidth="1"/>
    <col min="8959" max="8959" width="43.7109375" style="286" customWidth="1"/>
    <col min="8960" max="8960" width="6.28515625" style="286" customWidth="1"/>
    <col min="8961" max="8961" width="7.5703125" style="286" customWidth="1"/>
    <col min="8962" max="8962" width="9.5703125" style="286" customWidth="1"/>
    <col min="8963" max="8963" width="13.28515625" style="286" customWidth="1"/>
    <col min="8964" max="8964" width="20.42578125" style="286" customWidth="1"/>
    <col min="8965" max="8967" width="11.7109375" style="286" customWidth="1"/>
    <col min="8968" max="8968" width="9.85546875" style="286" customWidth="1"/>
    <col min="8969" max="8969" width="2.5703125" style="286" bestFit="1" customWidth="1"/>
    <col min="8970" max="8970" width="9.140625" style="286"/>
    <col min="8971" max="8971" width="9" style="286" customWidth="1"/>
    <col min="8972" max="9212" width="9.140625" style="286"/>
    <col min="9213" max="9213" width="2.5703125" style="286" customWidth="1"/>
    <col min="9214" max="9214" width="5.7109375" style="286" customWidth="1"/>
    <col min="9215" max="9215" width="43.7109375" style="286" customWidth="1"/>
    <col min="9216" max="9216" width="6.28515625" style="286" customWidth="1"/>
    <col min="9217" max="9217" width="7.5703125" style="286" customWidth="1"/>
    <col min="9218" max="9218" width="9.5703125" style="286" customWidth="1"/>
    <col min="9219" max="9219" width="13.28515625" style="286" customWidth="1"/>
    <col min="9220" max="9220" width="20.42578125" style="286" customWidth="1"/>
    <col min="9221" max="9223" width="11.7109375" style="286" customWidth="1"/>
    <col min="9224" max="9224" width="9.85546875" style="286" customWidth="1"/>
    <col min="9225" max="9225" width="2.5703125" style="286" bestFit="1" customWidth="1"/>
    <col min="9226" max="9226" width="9.140625" style="286"/>
    <col min="9227" max="9227" width="9" style="286" customWidth="1"/>
    <col min="9228" max="9468" width="9.140625" style="286"/>
    <col min="9469" max="9469" width="2.5703125" style="286" customWidth="1"/>
    <col min="9470" max="9470" width="5.7109375" style="286" customWidth="1"/>
    <col min="9471" max="9471" width="43.7109375" style="286" customWidth="1"/>
    <col min="9472" max="9472" width="6.28515625" style="286" customWidth="1"/>
    <col min="9473" max="9473" width="7.5703125" style="286" customWidth="1"/>
    <col min="9474" max="9474" width="9.5703125" style="286" customWidth="1"/>
    <col min="9475" max="9475" width="13.28515625" style="286" customWidth="1"/>
    <col min="9476" max="9476" width="20.42578125" style="286" customWidth="1"/>
    <col min="9477" max="9479" width="11.7109375" style="286" customWidth="1"/>
    <col min="9480" max="9480" width="9.85546875" style="286" customWidth="1"/>
    <col min="9481" max="9481" width="2.5703125" style="286" bestFit="1" customWidth="1"/>
    <col min="9482" max="9482" width="9.140625" style="286"/>
    <col min="9483" max="9483" width="9" style="286" customWidth="1"/>
    <col min="9484" max="9724" width="9.140625" style="286"/>
    <col min="9725" max="9725" width="2.5703125" style="286" customWidth="1"/>
    <col min="9726" max="9726" width="5.7109375" style="286" customWidth="1"/>
    <col min="9727" max="9727" width="43.7109375" style="286" customWidth="1"/>
    <col min="9728" max="9728" width="6.28515625" style="286" customWidth="1"/>
    <col min="9729" max="9729" width="7.5703125" style="286" customWidth="1"/>
    <col min="9730" max="9730" width="9.5703125" style="286" customWidth="1"/>
    <col min="9731" max="9731" width="13.28515625" style="286" customWidth="1"/>
    <col min="9732" max="9732" width="20.42578125" style="286" customWidth="1"/>
    <col min="9733" max="9735" width="11.7109375" style="286" customWidth="1"/>
    <col min="9736" max="9736" width="9.85546875" style="286" customWidth="1"/>
    <col min="9737" max="9737" width="2.5703125" style="286" bestFit="1" customWidth="1"/>
    <col min="9738" max="9738" width="9.140625" style="286"/>
    <col min="9739" max="9739" width="9" style="286" customWidth="1"/>
    <col min="9740" max="9980" width="9.140625" style="286"/>
    <col min="9981" max="9981" width="2.5703125" style="286" customWidth="1"/>
    <col min="9982" max="9982" width="5.7109375" style="286" customWidth="1"/>
    <col min="9983" max="9983" width="43.7109375" style="286" customWidth="1"/>
    <col min="9984" max="9984" width="6.28515625" style="286" customWidth="1"/>
    <col min="9985" max="9985" width="7.5703125" style="286" customWidth="1"/>
    <col min="9986" max="9986" width="9.5703125" style="286" customWidth="1"/>
    <col min="9987" max="9987" width="13.28515625" style="286" customWidth="1"/>
    <col min="9988" max="9988" width="20.42578125" style="286" customWidth="1"/>
    <col min="9989" max="9991" width="11.7109375" style="286" customWidth="1"/>
    <col min="9992" max="9992" width="9.85546875" style="286" customWidth="1"/>
    <col min="9993" max="9993" width="2.5703125" style="286" bestFit="1" customWidth="1"/>
    <col min="9994" max="9994" width="9.140625" style="286"/>
    <col min="9995" max="9995" width="9" style="286" customWidth="1"/>
    <col min="9996" max="10236" width="9.140625" style="286"/>
    <col min="10237" max="10237" width="2.5703125" style="286" customWidth="1"/>
    <col min="10238" max="10238" width="5.7109375" style="286" customWidth="1"/>
    <col min="10239" max="10239" width="43.7109375" style="286" customWidth="1"/>
    <col min="10240" max="10240" width="6.28515625" style="286" customWidth="1"/>
    <col min="10241" max="10241" width="7.5703125" style="286" customWidth="1"/>
    <col min="10242" max="10242" width="9.5703125" style="286" customWidth="1"/>
    <col min="10243" max="10243" width="13.28515625" style="286" customWidth="1"/>
    <col min="10244" max="10244" width="20.42578125" style="286" customWidth="1"/>
    <col min="10245" max="10247" width="11.7109375" style="286" customWidth="1"/>
    <col min="10248" max="10248" width="9.85546875" style="286" customWidth="1"/>
    <col min="10249" max="10249" width="2.5703125" style="286" bestFit="1" customWidth="1"/>
    <col min="10250" max="10250" width="9.140625" style="286"/>
    <col min="10251" max="10251" width="9" style="286" customWidth="1"/>
    <col min="10252" max="10492" width="9.140625" style="286"/>
    <col min="10493" max="10493" width="2.5703125" style="286" customWidth="1"/>
    <col min="10494" max="10494" width="5.7109375" style="286" customWidth="1"/>
    <col min="10495" max="10495" width="43.7109375" style="286" customWidth="1"/>
    <col min="10496" max="10496" width="6.28515625" style="286" customWidth="1"/>
    <col min="10497" max="10497" width="7.5703125" style="286" customWidth="1"/>
    <col min="10498" max="10498" width="9.5703125" style="286" customWidth="1"/>
    <col min="10499" max="10499" width="13.28515625" style="286" customWidth="1"/>
    <col min="10500" max="10500" width="20.42578125" style="286" customWidth="1"/>
    <col min="10501" max="10503" width="11.7109375" style="286" customWidth="1"/>
    <col min="10504" max="10504" width="9.85546875" style="286" customWidth="1"/>
    <col min="10505" max="10505" width="2.5703125" style="286" bestFit="1" customWidth="1"/>
    <col min="10506" max="10506" width="9.140625" style="286"/>
    <col min="10507" max="10507" width="9" style="286" customWidth="1"/>
    <col min="10508" max="10748" width="9.140625" style="286"/>
    <col min="10749" max="10749" width="2.5703125" style="286" customWidth="1"/>
    <col min="10750" max="10750" width="5.7109375" style="286" customWidth="1"/>
    <col min="10751" max="10751" width="43.7109375" style="286" customWidth="1"/>
    <col min="10752" max="10752" width="6.28515625" style="286" customWidth="1"/>
    <col min="10753" max="10753" width="7.5703125" style="286" customWidth="1"/>
    <col min="10754" max="10754" width="9.5703125" style="286" customWidth="1"/>
    <col min="10755" max="10755" width="13.28515625" style="286" customWidth="1"/>
    <col min="10756" max="10756" width="20.42578125" style="286" customWidth="1"/>
    <col min="10757" max="10759" width="11.7109375" style="286" customWidth="1"/>
    <col min="10760" max="10760" width="9.85546875" style="286" customWidth="1"/>
    <col min="10761" max="10761" width="2.5703125" style="286" bestFit="1" customWidth="1"/>
    <col min="10762" max="10762" width="9.140625" style="286"/>
    <col min="10763" max="10763" width="9" style="286" customWidth="1"/>
    <col min="10764" max="11004" width="9.140625" style="286"/>
    <col min="11005" max="11005" width="2.5703125" style="286" customWidth="1"/>
    <col min="11006" max="11006" width="5.7109375" style="286" customWidth="1"/>
    <col min="11007" max="11007" width="43.7109375" style="286" customWidth="1"/>
    <col min="11008" max="11008" width="6.28515625" style="286" customWidth="1"/>
    <col min="11009" max="11009" width="7.5703125" style="286" customWidth="1"/>
    <col min="11010" max="11010" width="9.5703125" style="286" customWidth="1"/>
    <col min="11011" max="11011" width="13.28515625" style="286" customWidth="1"/>
    <col min="11012" max="11012" width="20.42578125" style="286" customWidth="1"/>
    <col min="11013" max="11015" width="11.7109375" style="286" customWidth="1"/>
    <col min="11016" max="11016" width="9.85546875" style="286" customWidth="1"/>
    <col min="11017" max="11017" width="2.5703125" style="286" bestFit="1" customWidth="1"/>
    <col min="11018" max="11018" width="9.140625" style="286"/>
    <col min="11019" max="11019" width="9" style="286" customWidth="1"/>
    <col min="11020" max="11260" width="9.140625" style="286"/>
    <col min="11261" max="11261" width="2.5703125" style="286" customWidth="1"/>
    <col min="11262" max="11262" width="5.7109375" style="286" customWidth="1"/>
    <col min="11263" max="11263" width="43.7109375" style="286" customWidth="1"/>
    <col min="11264" max="11264" width="6.28515625" style="286" customWidth="1"/>
    <col min="11265" max="11265" width="7.5703125" style="286" customWidth="1"/>
    <col min="11266" max="11266" width="9.5703125" style="286" customWidth="1"/>
    <col min="11267" max="11267" width="13.28515625" style="286" customWidth="1"/>
    <col min="11268" max="11268" width="20.42578125" style="286" customWidth="1"/>
    <col min="11269" max="11271" width="11.7109375" style="286" customWidth="1"/>
    <col min="11272" max="11272" width="9.85546875" style="286" customWidth="1"/>
    <col min="11273" max="11273" width="2.5703125" style="286" bestFit="1" customWidth="1"/>
    <col min="11274" max="11274" width="9.140625" style="286"/>
    <col min="11275" max="11275" width="9" style="286" customWidth="1"/>
    <col min="11276" max="11516" width="9.140625" style="286"/>
    <col min="11517" max="11517" width="2.5703125" style="286" customWidth="1"/>
    <col min="11518" max="11518" width="5.7109375" style="286" customWidth="1"/>
    <col min="11519" max="11519" width="43.7109375" style="286" customWidth="1"/>
    <col min="11520" max="11520" width="6.28515625" style="286" customWidth="1"/>
    <col min="11521" max="11521" width="7.5703125" style="286" customWidth="1"/>
    <col min="11522" max="11522" width="9.5703125" style="286" customWidth="1"/>
    <col min="11523" max="11523" width="13.28515625" style="286" customWidth="1"/>
    <col min="11524" max="11524" width="20.42578125" style="286" customWidth="1"/>
    <col min="11525" max="11527" width="11.7109375" style="286" customWidth="1"/>
    <col min="11528" max="11528" width="9.85546875" style="286" customWidth="1"/>
    <col min="11529" max="11529" width="2.5703125" style="286" bestFit="1" customWidth="1"/>
    <col min="11530" max="11530" width="9.140625" style="286"/>
    <col min="11531" max="11531" width="9" style="286" customWidth="1"/>
    <col min="11532" max="11772" width="9.140625" style="286"/>
    <col min="11773" max="11773" width="2.5703125" style="286" customWidth="1"/>
    <col min="11774" max="11774" width="5.7109375" style="286" customWidth="1"/>
    <col min="11775" max="11775" width="43.7109375" style="286" customWidth="1"/>
    <col min="11776" max="11776" width="6.28515625" style="286" customWidth="1"/>
    <col min="11777" max="11777" width="7.5703125" style="286" customWidth="1"/>
    <col min="11778" max="11778" width="9.5703125" style="286" customWidth="1"/>
    <col min="11779" max="11779" width="13.28515625" style="286" customWidth="1"/>
    <col min="11780" max="11780" width="20.42578125" style="286" customWidth="1"/>
    <col min="11781" max="11783" width="11.7109375" style="286" customWidth="1"/>
    <col min="11784" max="11784" width="9.85546875" style="286" customWidth="1"/>
    <col min="11785" max="11785" width="2.5703125" style="286" bestFit="1" customWidth="1"/>
    <col min="11786" max="11786" width="9.140625" style="286"/>
    <col min="11787" max="11787" width="9" style="286" customWidth="1"/>
    <col min="11788" max="12028" width="9.140625" style="286"/>
    <col min="12029" max="12029" width="2.5703125" style="286" customWidth="1"/>
    <col min="12030" max="12030" width="5.7109375" style="286" customWidth="1"/>
    <col min="12031" max="12031" width="43.7109375" style="286" customWidth="1"/>
    <col min="12032" max="12032" width="6.28515625" style="286" customWidth="1"/>
    <col min="12033" max="12033" width="7.5703125" style="286" customWidth="1"/>
    <col min="12034" max="12034" width="9.5703125" style="286" customWidth="1"/>
    <col min="12035" max="12035" width="13.28515625" style="286" customWidth="1"/>
    <col min="12036" max="12036" width="20.42578125" style="286" customWidth="1"/>
    <col min="12037" max="12039" width="11.7109375" style="286" customWidth="1"/>
    <col min="12040" max="12040" width="9.85546875" style="286" customWidth="1"/>
    <col min="12041" max="12041" width="2.5703125" style="286" bestFit="1" customWidth="1"/>
    <col min="12042" max="12042" width="9.140625" style="286"/>
    <col min="12043" max="12043" width="9" style="286" customWidth="1"/>
    <col min="12044" max="12284" width="9.140625" style="286"/>
    <col min="12285" max="12285" width="2.5703125" style="286" customWidth="1"/>
    <col min="12286" max="12286" width="5.7109375" style="286" customWidth="1"/>
    <col min="12287" max="12287" width="43.7109375" style="286" customWidth="1"/>
    <col min="12288" max="12288" width="6.28515625" style="286" customWidth="1"/>
    <col min="12289" max="12289" width="7.5703125" style="286" customWidth="1"/>
    <col min="12290" max="12290" width="9.5703125" style="286" customWidth="1"/>
    <col min="12291" max="12291" width="13.28515625" style="286" customWidth="1"/>
    <col min="12292" max="12292" width="20.42578125" style="286" customWidth="1"/>
    <col min="12293" max="12295" width="11.7109375" style="286" customWidth="1"/>
    <col min="12296" max="12296" width="9.85546875" style="286" customWidth="1"/>
    <col min="12297" max="12297" width="2.5703125" style="286" bestFit="1" customWidth="1"/>
    <col min="12298" max="12298" width="9.140625" style="286"/>
    <col min="12299" max="12299" width="9" style="286" customWidth="1"/>
    <col min="12300" max="12540" width="9.140625" style="286"/>
    <col min="12541" max="12541" width="2.5703125" style="286" customWidth="1"/>
    <col min="12542" max="12542" width="5.7109375" style="286" customWidth="1"/>
    <col min="12543" max="12543" width="43.7109375" style="286" customWidth="1"/>
    <col min="12544" max="12544" width="6.28515625" style="286" customWidth="1"/>
    <col min="12545" max="12545" width="7.5703125" style="286" customWidth="1"/>
    <col min="12546" max="12546" width="9.5703125" style="286" customWidth="1"/>
    <col min="12547" max="12547" width="13.28515625" style="286" customWidth="1"/>
    <col min="12548" max="12548" width="20.42578125" style="286" customWidth="1"/>
    <col min="12549" max="12551" width="11.7109375" style="286" customWidth="1"/>
    <col min="12552" max="12552" width="9.85546875" style="286" customWidth="1"/>
    <col min="12553" max="12553" width="2.5703125" style="286" bestFit="1" customWidth="1"/>
    <col min="12554" max="12554" width="9.140625" style="286"/>
    <col min="12555" max="12555" width="9" style="286" customWidth="1"/>
    <col min="12556" max="12796" width="9.140625" style="286"/>
    <col min="12797" max="12797" width="2.5703125" style="286" customWidth="1"/>
    <col min="12798" max="12798" width="5.7109375" style="286" customWidth="1"/>
    <col min="12799" max="12799" width="43.7109375" style="286" customWidth="1"/>
    <col min="12800" max="12800" width="6.28515625" style="286" customWidth="1"/>
    <col min="12801" max="12801" width="7.5703125" style="286" customWidth="1"/>
    <col min="12802" max="12802" width="9.5703125" style="286" customWidth="1"/>
    <col min="12803" max="12803" width="13.28515625" style="286" customWidth="1"/>
    <col min="12804" max="12804" width="20.42578125" style="286" customWidth="1"/>
    <col min="12805" max="12807" width="11.7109375" style="286" customWidth="1"/>
    <col min="12808" max="12808" width="9.85546875" style="286" customWidth="1"/>
    <col min="12809" max="12809" width="2.5703125" style="286" bestFit="1" customWidth="1"/>
    <col min="12810" max="12810" width="9.140625" style="286"/>
    <col min="12811" max="12811" width="9" style="286" customWidth="1"/>
    <col min="12812" max="13052" width="9.140625" style="286"/>
    <col min="13053" max="13053" width="2.5703125" style="286" customWidth="1"/>
    <col min="13054" max="13054" width="5.7109375" style="286" customWidth="1"/>
    <col min="13055" max="13055" width="43.7109375" style="286" customWidth="1"/>
    <col min="13056" max="13056" width="6.28515625" style="286" customWidth="1"/>
    <col min="13057" max="13057" width="7.5703125" style="286" customWidth="1"/>
    <col min="13058" max="13058" width="9.5703125" style="286" customWidth="1"/>
    <col min="13059" max="13059" width="13.28515625" style="286" customWidth="1"/>
    <col min="13060" max="13060" width="20.42578125" style="286" customWidth="1"/>
    <col min="13061" max="13063" width="11.7109375" style="286" customWidth="1"/>
    <col min="13064" max="13064" width="9.85546875" style="286" customWidth="1"/>
    <col min="13065" max="13065" width="2.5703125" style="286" bestFit="1" customWidth="1"/>
    <col min="13066" max="13066" width="9.140625" style="286"/>
    <col min="13067" max="13067" width="9" style="286" customWidth="1"/>
    <col min="13068" max="13308" width="9.140625" style="286"/>
    <col min="13309" max="13309" width="2.5703125" style="286" customWidth="1"/>
    <col min="13310" max="13310" width="5.7109375" style="286" customWidth="1"/>
    <col min="13311" max="13311" width="43.7109375" style="286" customWidth="1"/>
    <col min="13312" max="13312" width="6.28515625" style="286" customWidth="1"/>
    <col min="13313" max="13313" width="7.5703125" style="286" customWidth="1"/>
    <col min="13314" max="13314" width="9.5703125" style="286" customWidth="1"/>
    <col min="13315" max="13315" width="13.28515625" style="286" customWidth="1"/>
    <col min="13316" max="13316" width="20.42578125" style="286" customWidth="1"/>
    <col min="13317" max="13319" width="11.7109375" style="286" customWidth="1"/>
    <col min="13320" max="13320" width="9.85546875" style="286" customWidth="1"/>
    <col min="13321" max="13321" width="2.5703125" style="286" bestFit="1" customWidth="1"/>
    <col min="13322" max="13322" width="9.140625" style="286"/>
    <col min="13323" max="13323" width="9" style="286" customWidth="1"/>
    <col min="13324" max="13564" width="9.140625" style="286"/>
    <col min="13565" max="13565" width="2.5703125" style="286" customWidth="1"/>
    <col min="13566" max="13566" width="5.7109375" style="286" customWidth="1"/>
    <col min="13567" max="13567" width="43.7109375" style="286" customWidth="1"/>
    <col min="13568" max="13568" width="6.28515625" style="286" customWidth="1"/>
    <col min="13569" max="13569" width="7.5703125" style="286" customWidth="1"/>
    <col min="13570" max="13570" width="9.5703125" style="286" customWidth="1"/>
    <col min="13571" max="13571" width="13.28515625" style="286" customWidth="1"/>
    <col min="13572" max="13572" width="20.42578125" style="286" customWidth="1"/>
    <col min="13573" max="13575" width="11.7109375" style="286" customWidth="1"/>
    <col min="13576" max="13576" width="9.85546875" style="286" customWidth="1"/>
    <col min="13577" max="13577" width="2.5703125" style="286" bestFit="1" customWidth="1"/>
    <col min="13578" max="13578" width="9.140625" style="286"/>
    <col min="13579" max="13579" width="9" style="286" customWidth="1"/>
    <col min="13580" max="13820" width="9.140625" style="286"/>
    <col min="13821" max="13821" width="2.5703125" style="286" customWidth="1"/>
    <col min="13822" max="13822" width="5.7109375" style="286" customWidth="1"/>
    <col min="13823" max="13823" width="43.7109375" style="286" customWidth="1"/>
    <col min="13824" max="13824" width="6.28515625" style="286" customWidth="1"/>
    <col min="13825" max="13825" width="7.5703125" style="286" customWidth="1"/>
    <col min="13826" max="13826" width="9.5703125" style="286" customWidth="1"/>
    <col min="13827" max="13827" width="13.28515625" style="286" customWidth="1"/>
    <col min="13828" max="13828" width="20.42578125" style="286" customWidth="1"/>
    <col min="13829" max="13831" width="11.7109375" style="286" customWidth="1"/>
    <col min="13832" max="13832" width="9.85546875" style="286" customWidth="1"/>
    <col min="13833" max="13833" width="2.5703125" style="286" bestFit="1" customWidth="1"/>
    <col min="13834" max="13834" width="9.140625" style="286"/>
    <col min="13835" max="13835" width="9" style="286" customWidth="1"/>
    <col min="13836" max="14076" width="9.140625" style="286"/>
    <col min="14077" max="14077" width="2.5703125" style="286" customWidth="1"/>
    <col min="14078" max="14078" width="5.7109375" style="286" customWidth="1"/>
    <col min="14079" max="14079" width="43.7109375" style="286" customWidth="1"/>
    <col min="14080" max="14080" width="6.28515625" style="286" customWidth="1"/>
    <col min="14081" max="14081" width="7.5703125" style="286" customWidth="1"/>
    <col min="14082" max="14082" width="9.5703125" style="286" customWidth="1"/>
    <col min="14083" max="14083" width="13.28515625" style="286" customWidth="1"/>
    <col min="14084" max="14084" width="20.42578125" style="286" customWidth="1"/>
    <col min="14085" max="14087" width="11.7109375" style="286" customWidth="1"/>
    <col min="14088" max="14088" width="9.85546875" style="286" customWidth="1"/>
    <col min="14089" max="14089" width="2.5703125" style="286" bestFit="1" customWidth="1"/>
    <col min="14090" max="14090" width="9.140625" style="286"/>
    <col min="14091" max="14091" width="9" style="286" customWidth="1"/>
    <col min="14092" max="14332" width="9.140625" style="286"/>
    <col min="14333" max="14333" width="2.5703125" style="286" customWidth="1"/>
    <col min="14334" max="14334" width="5.7109375" style="286" customWidth="1"/>
    <col min="14335" max="14335" width="43.7109375" style="286" customWidth="1"/>
    <col min="14336" max="14336" width="6.28515625" style="286" customWidth="1"/>
    <col min="14337" max="14337" width="7.5703125" style="286" customWidth="1"/>
    <col min="14338" max="14338" width="9.5703125" style="286" customWidth="1"/>
    <col min="14339" max="14339" width="13.28515625" style="286" customWidth="1"/>
    <col min="14340" max="14340" width="20.42578125" style="286" customWidth="1"/>
    <col min="14341" max="14343" width="11.7109375" style="286" customWidth="1"/>
    <col min="14344" max="14344" width="9.85546875" style="286" customWidth="1"/>
    <col min="14345" max="14345" width="2.5703125" style="286" bestFit="1" customWidth="1"/>
    <col min="14346" max="14346" width="9.140625" style="286"/>
    <col min="14347" max="14347" width="9" style="286" customWidth="1"/>
    <col min="14348" max="14588" width="9.140625" style="286"/>
    <col min="14589" max="14589" width="2.5703125" style="286" customWidth="1"/>
    <col min="14590" max="14590" width="5.7109375" style="286" customWidth="1"/>
    <col min="14591" max="14591" width="43.7109375" style="286" customWidth="1"/>
    <col min="14592" max="14592" width="6.28515625" style="286" customWidth="1"/>
    <col min="14593" max="14593" width="7.5703125" style="286" customWidth="1"/>
    <col min="14594" max="14594" width="9.5703125" style="286" customWidth="1"/>
    <col min="14595" max="14595" width="13.28515625" style="286" customWidth="1"/>
    <col min="14596" max="14596" width="20.42578125" style="286" customWidth="1"/>
    <col min="14597" max="14599" width="11.7109375" style="286" customWidth="1"/>
    <col min="14600" max="14600" width="9.85546875" style="286" customWidth="1"/>
    <col min="14601" max="14601" width="2.5703125" style="286" bestFit="1" customWidth="1"/>
    <col min="14602" max="14602" width="9.140625" style="286"/>
    <col min="14603" max="14603" width="9" style="286" customWidth="1"/>
    <col min="14604" max="14844" width="9.140625" style="286"/>
    <col min="14845" max="14845" width="2.5703125" style="286" customWidth="1"/>
    <col min="14846" max="14846" width="5.7109375" style="286" customWidth="1"/>
    <col min="14847" max="14847" width="43.7109375" style="286" customWidth="1"/>
    <col min="14848" max="14848" width="6.28515625" style="286" customWidth="1"/>
    <col min="14849" max="14849" width="7.5703125" style="286" customWidth="1"/>
    <col min="14850" max="14850" width="9.5703125" style="286" customWidth="1"/>
    <col min="14851" max="14851" width="13.28515625" style="286" customWidth="1"/>
    <col min="14852" max="14852" width="20.42578125" style="286" customWidth="1"/>
    <col min="14853" max="14855" width="11.7109375" style="286" customWidth="1"/>
    <col min="14856" max="14856" width="9.85546875" style="286" customWidth="1"/>
    <col min="14857" max="14857" width="2.5703125" style="286" bestFit="1" customWidth="1"/>
    <col min="14858" max="14858" width="9.140625" style="286"/>
    <col min="14859" max="14859" width="9" style="286" customWidth="1"/>
    <col min="14860" max="15100" width="9.140625" style="286"/>
    <col min="15101" max="15101" width="2.5703125" style="286" customWidth="1"/>
    <col min="15102" max="15102" width="5.7109375" style="286" customWidth="1"/>
    <col min="15103" max="15103" width="43.7109375" style="286" customWidth="1"/>
    <col min="15104" max="15104" width="6.28515625" style="286" customWidth="1"/>
    <col min="15105" max="15105" width="7.5703125" style="286" customWidth="1"/>
    <col min="15106" max="15106" width="9.5703125" style="286" customWidth="1"/>
    <col min="15107" max="15107" width="13.28515625" style="286" customWidth="1"/>
    <col min="15108" max="15108" width="20.42578125" style="286" customWidth="1"/>
    <col min="15109" max="15111" width="11.7109375" style="286" customWidth="1"/>
    <col min="15112" max="15112" width="9.85546875" style="286" customWidth="1"/>
    <col min="15113" max="15113" width="2.5703125" style="286" bestFit="1" customWidth="1"/>
    <col min="15114" max="15114" width="9.140625" style="286"/>
    <col min="15115" max="15115" width="9" style="286" customWidth="1"/>
    <col min="15116" max="15356" width="9.140625" style="286"/>
    <col min="15357" max="15357" width="2.5703125" style="286" customWidth="1"/>
    <col min="15358" max="15358" width="5.7109375" style="286" customWidth="1"/>
    <col min="15359" max="15359" width="43.7109375" style="286" customWidth="1"/>
    <col min="15360" max="15360" width="6.28515625" style="286" customWidth="1"/>
    <col min="15361" max="15361" width="7.5703125" style="286" customWidth="1"/>
    <col min="15362" max="15362" width="9.5703125" style="286" customWidth="1"/>
    <col min="15363" max="15363" width="13.28515625" style="286" customWidth="1"/>
    <col min="15364" max="15364" width="20.42578125" style="286" customWidth="1"/>
    <col min="15365" max="15367" width="11.7109375" style="286" customWidth="1"/>
    <col min="15368" max="15368" width="9.85546875" style="286" customWidth="1"/>
    <col min="15369" max="15369" width="2.5703125" style="286" bestFit="1" customWidth="1"/>
    <col min="15370" max="15370" width="9.140625" style="286"/>
    <col min="15371" max="15371" width="9" style="286" customWidth="1"/>
    <col min="15372" max="15612" width="9.140625" style="286"/>
    <col min="15613" max="15613" width="2.5703125" style="286" customWidth="1"/>
    <col min="15614" max="15614" width="5.7109375" style="286" customWidth="1"/>
    <col min="15615" max="15615" width="43.7109375" style="286" customWidth="1"/>
    <col min="15616" max="15616" width="6.28515625" style="286" customWidth="1"/>
    <col min="15617" max="15617" width="7.5703125" style="286" customWidth="1"/>
    <col min="15618" max="15618" width="9.5703125" style="286" customWidth="1"/>
    <col min="15619" max="15619" width="13.28515625" style="286" customWidth="1"/>
    <col min="15620" max="15620" width="20.42578125" style="286" customWidth="1"/>
    <col min="15621" max="15623" width="11.7109375" style="286" customWidth="1"/>
    <col min="15624" max="15624" width="9.85546875" style="286" customWidth="1"/>
    <col min="15625" max="15625" width="2.5703125" style="286" bestFit="1" customWidth="1"/>
    <col min="15626" max="15626" width="9.140625" style="286"/>
    <col min="15627" max="15627" width="9" style="286" customWidth="1"/>
    <col min="15628" max="15868" width="9.140625" style="286"/>
    <col min="15869" max="15869" width="2.5703125" style="286" customWidth="1"/>
    <col min="15870" max="15870" width="5.7109375" style="286" customWidth="1"/>
    <col min="15871" max="15871" width="43.7109375" style="286" customWidth="1"/>
    <col min="15872" max="15872" width="6.28515625" style="286" customWidth="1"/>
    <col min="15873" max="15873" width="7.5703125" style="286" customWidth="1"/>
    <col min="15874" max="15874" width="9.5703125" style="286" customWidth="1"/>
    <col min="15875" max="15875" width="13.28515625" style="286" customWidth="1"/>
    <col min="15876" max="15876" width="20.42578125" style="286" customWidth="1"/>
    <col min="15877" max="15879" width="11.7109375" style="286" customWidth="1"/>
    <col min="15880" max="15880" width="9.85546875" style="286" customWidth="1"/>
    <col min="15881" max="15881" width="2.5703125" style="286" bestFit="1" customWidth="1"/>
    <col min="15882" max="15882" width="9.140625" style="286"/>
    <col min="15883" max="15883" width="9" style="286" customWidth="1"/>
    <col min="15884" max="16124" width="9.140625" style="286"/>
    <col min="16125" max="16125" width="2.5703125" style="286" customWidth="1"/>
    <col min="16126" max="16126" width="5.7109375" style="286" customWidth="1"/>
    <col min="16127" max="16127" width="43.7109375" style="286" customWidth="1"/>
    <col min="16128" max="16128" width="6.28515625" style="286" customWidth="1"/>
    <col min="16129" max="16129" width="7.5703125" style="286" customWidth="1"/>
    <col min="16130" max="16130" width="9.5703125" style="286" customWidth="1"/>
    <col min="16131" max="16131" width="13.28515625" style="286" customWidth="1"/>
    <col min="16132" max="16132" width="20.42578125" style="286" customWidth="1"/>
    <col min="16133" max="16135" width="11.7109375" style="286" customWidth="1"/>
    <col min="16136" max="16136" width="9.85546875" style="286" customWidth="1"/>
    <col min="16137" max="16137" width="2.5703125" style="286" bestFit="1" customWidth="1"/>
    <col min="16138" max="16138" width="9.140625" style="286"/>
    <col min="16139" max="16139" width="9" style="286" customWidth="1"/>
    <col min="16140" max="16384" width="9.140625" style="286"/>
  </cols>
  <sheetData>
    <row r="1" spans="1:11" s="1" customFormat="1" ht="18">
      <c r="A1" s="246"/>
      <c r="B1" s="292"/>
      <c r="C1" s="246"/>
      <c r="D1" s="594"/>
      <c r="E1" s="594"/>
      <c r="F1" s="594"/>
      <c r="G1" s="594"/>
    </row>
    <row r="2" spans="1:11" s="62" customFormat="1" ht="18">
      <c r="A2" s="363" t="s">
        <v>3348</v>
      </c>
      <c r="B2" s="300"/>
      <c r="C2" s="290" t="s">
        <v>3349</v>
      </c>
      <c r="D2" s="592"/>
      <c r="E2" s="592"/>
      <c r="F2" s="592"/>
      <c r="G2" s="592"/>
    </row>
    <row r="3" spans="1:11" ht="14.25" customHeight="1">
      <c r="A3" s="3" t="s">
        <v>107</v>
      </c>
      <c r="B3" s="3"/>
      <c r="C3" s="287" t="s">
        <v>109</v>
      </c>
      <c r="H3" s="242"/>
    </row>
    <row r="4" spans="1:11" ht="49.5" customHeight="1">
      <c r="A4" s="3"/>
      <c r="B4" s="3"/>
      <c r="C4" s="122" t="s">
        <v>926</v>
      </c>
      <c r="H4" s="907"/>
    </row>
    <row r="5" spans="1:11" ht="14.25" customHeight="1">
      <c r="A5" s="3"/>
      <c r="B5" s="3"/>
      <c r="C5" s="1053" t="s">
        <v>3728</v>
      </c>
      <c r="H5" s="907"/>
    </row>
    <row r="6" spans="1:11">
      <c r="C6" s="286"/>
      <c r="D6" s="598"/>
      <c r="E6" s="598"/>
      <c r="F6" s="598"/>
      <c r="G6" s="598"/>
      <c r="H6" s="3"/>
    </row>
    <row r="7" spans="1:11" s="617" customFormat="1">
      <c r="A7" s="640" t="s">
        <v>29</v>
      </c>
      <c r="B7" s="640"/>
      <c r="C7" s="641" t="s">
        <v>30</v>
      </c>
      <c r="D7" s="640" t="s">
        <v>31</v>
      </c>
      <c r="E7" s="640" t="s">
        <v>183</v>
      </c>
      <c r="F7" s="640" t="s">
        <v>184</v>
      </c>
      <c r="G7" s="640" t="s">
        <v>185</v>
      </c>
      <c r="H7" s="626"/>
    </row>
    <row r="8" spans="1:11" s="3" customFormat="1" ht="12">
      <c r="A8" s="411"/>
      <c r="B8" s="412"/>
      <c r="C8" s="458"/>
      <c r="D8" s="683"/>
      <c r="E8" s="683"/>
      <c r="F8" s="683"/>
      <c r="G8" s="683"/>
    </row>
    <row r="9" spans="1:11" s="445" customFormat="1" ht="16.5" thickBot="1">
      <c r="A9" s="63"/>
      <c r="B9" s="64" t="s">
        <v>105</v>
      </c>
      <c r="C9" s="65" t="s">
        <v>983</v>
      </c>
      <c r="D9" s="601"/>
      <c r="E9" s="632"/>
      <c r="F9" s="601"/>
      <c r="G9" s="601"/>
    </row>
    <row r="10" spans="1:11" s="477" customFormat="1">
      <c r="A10" s="435"/>
      <c r="B10" s="297"/>
      <c r="C10" s="218"/>
      <c r="D10" s="629"/>
      <c r="E10" s="630"/>
      <c r="F10" s="634"/>
      <c r="G10" s="634"/>
      <c r="H10" s="473"/>
      <c r="I10" s="474"/>
      <c r="J10" s="475"/>
      <c r="K10" s="476"/>
    </row>
    <row r="11" spans="1:11" s="477" customFormat="1" ht="48">
      <c r="A11" s="435" t="str">
        <f>$B$9</f>
        <v>I.</v>
      </c>
      <c r="B11" s="412">
        <f>1</f>
        <v>1</v>
      </c>
      <c r="C11" s="218" t="s">
        <v>1311</v>
      </c>
      <c r="D11" s="708" t="s">
        <v>186</v>
      </c>
      <c r="E11" s="630">
        <v>650</v>
      </c>
      <c r="F11" s="634"/>
      <c r="G11" s="634">
        <f>E11*F11</f>
        <v>0</v>
      </c>
      <c r="H11" s="473"/>
      <c r="I11" s="474"/>
      <c r="J11" s="475"/>
      <c r="K11" s="476"/>
    </row>
    <row r="12" spans="1:11" s="477" customFormat="1">
      <c r="A12" s="435"/>
      <c r="B12" s="412"/>
      <c r="C12" s="418"/>
      <c r="D12" s="713"/>
      <c r="E12" s="713"/>
      <c r="F12" s="713"/>
      <c r="G12" s="713"/>
      <c r="H12" s="473"/>
      <c r="I12" s="474"/>
      <c r="J12" s="475"/>
      <c r="K12" s="476"/>
    </row>
    <row r="13" spans="1:11" ht="48">
      <c r="A13" s="317" t="str">
        <f>$B$9</f>
        <v>I.</v>
      </c>
      <c r="B13" s="297">
        <f>COUNT($A11:B$12)+1</f>
        <v>2</v>
      </c>
      <c r="C13" s="218" t="s">
        <v>1312</v>
      </c>
      <c r="D13" s="605" t="s">
        <v>188</v>
      </c>
      <c r="E13" s="630">
        <v>260</v>
      </c>
      <c r="F13" s="634"/>
      <c r="G13" s="634">
        <f>E13*F13</f>
        <v>0</v>
      </c>
    </row>
    <row r="14" spans="1:11" s="477" customFormat="1">
      <c r="A14" s="435"/>
      <c r="B14" s="412"/>
      <c r="C14" s="413"/>
      <c r="D14" s="629"/>
      <c r="E14" s="630"/>
      <c r="F14" s="634"/>
      <c r="G14" s="634"/>
      <c r="H14" s="473"/>
      <c r="I14" s="474"/>
      <c r="J14" s="475"/>
      <c r="K14" s="476"/>
    </row>
    <row r="15" spans="1:11" ht="24">
      <c r="A15" s="317" t="str">
        <f>$B$9</f>
        <v>I.</v>
      </c>
      <c r="B15" s="297">
        <f>COUNT($A$11:B14)+1</f>
        <v>3</v>
      </c>
      <c r="C15" s="218" t="s">
        <v>1313</v>
      </c>
      <c r="D15" s="605" t="s">
        <v>188</v>
      </c>
      <c r="E15" s="630">
        <v>315</v>
      </c>
      <c r="F15" s="634"/>
      <c r="G15" s="634">
        <f>E15*F15</f>
        <v>0</v>
      </c>
    </row>
    <row r="16" spans="1:11" s="477" customFormat="1">
      <c r="A16" s="435"/>
      <c r="B16" s="412"/>
      <c r="C16" s="413"/>
      <c r="D16" s="629"/>
      <c r="E16" s="630"/>
      <c r="F16" s="634"/>
      <c r="G16" s="634"/>
      <c r="H16" s="473"/>
      <c r="I16" s="474"/>
      <c r="J16" s="475"/>
      <c r="K16" s="476"/>
    </row>
    <row r="17" spans="1:7" ht="36">
      <c r="A17" s="317" t="str">
        <f>$B$9</f>
        <v>I.</v>
      </c>
      <c r="B17" s="412">
        <f>COUNT($A$11:B16)+1</f>
        <v>4</v>
      </c>
      <c r="C17" s="218" t="s">
        <v>1314</v>
      </c>
      <c r="D17" s="605" t="s">
        <v>188</v>
      </c>
      <c r="E17" s="603">
        <v>160</v>
      </c>
      <c r="F17" s="634"/>
      <c r="G17" s="634">
        <f>E17*F17</f>
        <v>0</v>
      </c>
    </row>
    <row r="18" spans="1:7">
      <c r="A18" s="325"/>
      <c r="B18" s="412"/>
      <c r="C18" s="470"/>
      <c r="D18" s="605"/>
      <c r="E18" s="715"/>
    </row>
    <row r="19" spans="1:7" ht="48">
      <c r="A19" s="317" t="str">
        <f>$B$9</f>
        <v>I.</v>
      </c>
      <c r="B19" s="412">
        <f>COUNT($A$11:B17)+1</f>
        <v>5</v>
      </c>
      <c r="C19" s="218" t="s">
        <v>1315</v>
      </c>
      <c r="D19" s="605" t="s">
        <v>186</v>
      </c>
      <c r="E19" s="603">
        <v>280</v>
      </c>
      <c r="F19" s="634"/>
      <c r="G19" s="634">
        <f>E19*F19</f>
        <v>0</v>
      </c>
    </row>
    <row r="20" spans="1:7">
      <c r="A20" s="325"/>
      <c r="B20" s="412"/>
      <c r="C20" s="470"/>
      <c r="D20" s="605"/>
      <c r="E20" s="715"/>
    </row>
    <row r="21" spans="1:7" ht="24">
      <c r="A21" s="317" t="str">
        <f>$B$9</f>
        <v>I.</v>
      </c>
      <c r="B21" s="412">
        <f>COUNT($A$11:B19)+1</f>
        <v>6</v>
      </c>
      <c r="C21" s="218" t="s">
        <v>1316</v>
      </c>
      <c r="D21" s="605" t="s">
        <v>186</v>
      </c>
      <c r="E21" s="603">
        <v>300</v>
      </c>
      <c r="F21" s="634"/>
      <c r="G21" s="634">
        <f>E21*F21</f>
        <v>0</v>
      </c>
    </row>
    <row r="22" spans="1:7">
      <c r="A22" s="325"/>
      <c r="B22" s="88"/>
      <c r="C22" s="470"/>
      <c r="D22" s="605"/>
      <c r="E22" s="715"/>
    </row>
    <row r="23" spans="1:7" ht="36">
      <c r="A23" s="317" t="str">
        <f>$B$9</f>
        <v>I.</v>
      </c>
      <c r="B23" s="284">
        <f>COUNT($A$11:B21)+1</f>
        <v>7</v>
      </c>
      <c r="C23" s="218" t="s">
        <v>1317</v>
      </c>
      <c r="D23" s="605" t="s">
        <v>188</v>
      </c>
      <c r="E23" s="603">
        <v>1</v>
      </c>
      <c r="F23" s="634"/>
      <c r="G23" s="634">
        <f>E23*F23</f>
        <v>0</v>
      </c>
    </row>
    <row r="24" spans="1:7">
      <c r="A24" s="325"/>
      <c r="B24" s="88"/>
      <c r="C24" s="470"/>
      <c r="D24" s="605"/>
      <c r="E24" s="715"/>
    </row>
    <row r="25" spans="1:7" ht="24">
      <c r="A25" s="317" t="str">
        <f>$B$9</f>
        <v>I.</v>
      </c>
      <c r="B25" s="284">
        <f>COUNT($A$11:B23)+1</f>
        <v>8</v>
      </c>
      <c r="C25" s="326" t="s">
        <v>1318</v>
      </c>
      <c r="D25" s="605" t="s">
        <v>188</v>
      </c>
      <c r="E25" s="603">
        <v>14</v>
      </c>
      <c r="F25" s="634"/>
      <c r="G25" s="634">
        <f>E25*F25</f>
        <v>0</v>
      </c>
    </row>
    <row r="26" spans="1:7">
      <c r="A26" s="317"/>
      <c r="B26" s="284"/>
      <c r="C26" s="470"/>
      <c r="D26" s="605"/>
      <c r="E26" s="643"/>
      <c r="F26" s="604"/>
      <c r="G26" s="604"/>
    </row>
    <row r="27" spans="1:7" ht="48">
      <c r="A27" s="317" t="str">
        <f>$B$9</f>
        <v>I.</v>
      </c>
      <c r="B27" s="284">
        <f>COUNT($A$11:B25)+1</f>
        <v>9</v>
      </c>
      <c r="C27" s="218" t="s">
        <v>1319</v>
      </c>
      <c r="D27" s="605" t="s">
        <v>188</v>
      </c>
      <c r="E27" s="603">
        <v>55</v>
      </c>
      <c r="F27" s="634"/>
      <c r="G27" s="634">
        <f>E27*F27</f>
        <v>0</v>
      </c>
    </row>
    <row r="28" spans="1:7">
      <c r="A28" s="325"/>
      <c r="B28" s="88"/>
      <c r="C28" s="471"/>
      <c r="D28" s="605"/>
      <c r="E28" s="715"/>
    </row>
    <row r="29" spans="1:7">
      <c r="A29" s="317" t="str">
        <f>$B$9</f>
        <v>I.</v>
      </c>
      <c r="B29" s="284">
        <f>COUNT($A$11:B27)+1</f>
        <v>10</v>
      </c>
      <c r="C29" s="122" t="s">
        <v>1320</v>
      </c>
      <c r="D29" s="650" t="s">
        <v>188</v>
      </c>
      <c r="E29" s="603">
        <v>44</v>
      </c>
      <c r="F29" s="634"/>
      <c r="G29" s="634">
        <f>E29*F29</f>
        <v>0</v>
      </c>
    </row>
    <row r="30" spans="1:7">
      <c r="A30" s="325"/>
      <c r="B30" s="88"/>
      <c r="C30" s="471"/>
      <c r="D30" s="613"/>
      <c r="E30" s="643"/>
      <c r="F30" s="604"/>
      <c r="G30" s="604"/>
    </row>
    <row r="31" spans="1:7" ht="48">
      <c r="A31" s="317" t="str">
        <f>$B$9</f>
        <v>I.</v>
      </c>
      <c r="B31" s="284">
        <f>COUNT($A$11:B28)+1</f>
        <v>10</v>
      </c>
      <c r="C31" s="122" t="s">
        <v>1321</v>
      </c>
      <c r="D31" s="650" t="s">
        <v>188</v>
      </c>
      <c r="E31" s="603">
        <v>16</v>
      </c>
      <c r="F31" s="634"/>
      <c r="G31" s="634">
        <f>E31*F31</f>
        <v>0</v>
      </c>
    </row>
    <row r="32" spans="1:7">
      <c r="A32" s="325"/>
      <c r="B32" s="88"/>
      <c r="C32" s="471"/>
      <c r="D32" s="613"/>
      <c r="E32" s="643"/>
      <c r="F32" s="604"/>
      <c r="G32" s="604"/>
    </row>
    <row r="33" spans="1:11" ht="36">
      <c r="A33" s="317" t="str">
        <f>$B$9</f>
        <v>I.</v>
      </c>
      <c r="B33" s="284">
        <f>COUNT($A$11:B31)+1</f>
        <v>12</v>
      </c>
      <c r="C33" s="122" t="s">
        <v>1322</v>
      </c>
      <c r="D33" s="605" t="s">
        <v>188</v>
      </c>
      <c r="E33" s="603">
        <v>34</v>
      </c>
      <c r="F33" s="634"/>
      <c r="G33" s="634">
        <f>E33*F33</f>
        <v>0</v>
      </c>
    </row>
    <row r="34" spans="1:11">
      <c r="A34" s="325"/>
      <c r="B34" s="88"/>
      <c r="C34" s="471"/>
      <c r="D34" s="613"/>
      <c r="E34" s="643"/>
      <c r="F34" s="604"/>
      <c r="G34" s="604"/>
    </row>
    <row r="35" spans="1:11">
      <c r="A35" s="317" t="str">
        <f>$B$9</f>
        <v>I.</v>
      </c>
      <c r="B35" s="284">
        <f>COUNT($A$11:B34)+1</f>
        <v>13</v>
      </c>
      <c r="C35" s="122" t="s">
        <v>1323</v>
      </c>
      <c r="D35" s="605" t="s">
        <v>188</v>
      </c>
      <c r="E35" s="603">
        <v>16</v>
      </c>
      <c r="F35" s="634"/>
      <c r="G35" s="634">
        <f>E35*F35</f>
        <v>0</v>
      </c>
    </row>
    <row r="36" spans="1:11">
      <c r="A36" s="317"/>
      <c r="B36" s="284"/>
      <c r="C36" s="470"/>
      <c r="D36" s="605"/>
      <c r="E36" s="643"/>
      <c r="F36" s="604"/>
      <c r="G36" s="604"/>
    </row>
    <row r="37" spans="1:11" ht="84">
      <c r="A37" s="317" t="str">
        <f>$B$9</f>
        <v>I.</v>
      </c>
      <c r="B37" s="284">
        <f>COUNT($A$11:B35)+1</f>
        <v>14</v>
      </c>
      <c r="C37" s="218" t="s">
        <v>3406</v>
      </c>
      <c r="D37" s="629" t="s">
        <v>125</v>
      </c>
      <c r="E37" s="630">
        <v>142</v>
      </c>
      <c r="F37" s="634"/>
      <c r="G37" s="634">
        <f>E37*F37</f>
        <v>0</v>
      </c>
    </row>
    <row r="38" spans="1:11">
      <c r="A38" s="317"/>
      <c r="B38" s="284"/>
      <c r="C38" s="470"/>
      <c r="D38" s="605"/>
      <c r="E38" s="643"/>
      <c r="F38" s="604"/>
      <c r="G38" s="604"/>
    </row>
    <row r="39" spans="1:11" ht="24">
      <c r="A39" s="317" t="str">
        <f>$B$9</f>
        <v>I.</v>
      </c>
      <c r="B39" s="284">
        <f>COUNT($A$11:B37)+1</f>
        <v>15</v>
      </c>
      <c r="C39" s="218" t="s">
        <v>1324</v>
      </c>
      <c r="D39" s="605" t="s">
        <v>188</v>
      </c>
      <c r="E39" s="603">
        <v>16</v>
      </c>
      <c r="F39" s="634"/>
      <c r="G39" s="634">
        <f>E39*F39</f>
        <v>0</v>
      </c>
    </row>
    <row r="40" spans="1:11">
      <c r="A40" s="317"/>
      <c r="B40" s="284"/>
      <c r="C40" s="470"/>
      <c r="D40" s="605"/>
      <c r="E40" s="643"/>
      <c r="F40" s="604"/>
      <c r="G40" s="604"/>
    </row>
    <row r="41" spans="1:11" ht="24">
      <c r="A41" s="317" t="str">
        <f>$B$9</f>
        <v>I.</v>
      </c>
      <c r="B41" s="284">
        <f>COUNT($A$11:B39)+1</f>
        <v>16</v>
      </c>
      <c r="C41" s="218" t="s">
        <v>1325</v>
      </c>
      <c r="D41" s="605" t="s">
        <v>188</v>
      </c>
      <c r="E41" s="603">
        <v>16</v>
      </c>
      <c r="F41" s="634"/>
      <c r="G41" s="634">
        <f>E41*F41</f>
        <v>0</v>
      </c>
    </row>
    <row r="42" spans="1:11">
      <c r="A42" s="317"/>
      <c r="B42" s="284"/>
      <c r="C42" s="470"/>
      <c r="D42" s="605"/>
      <c r="E42" s="603"/>
      <c r="F42" s="604"/>
      <c r="G42" s="604"/>
    </row>
    <row r="43" spans="1:11" ht="36">
      <c r="A43" s="317" t="str">
        <f>$B$9</f>
        <v>I.</v>
      </c>
      <c r="B43" s="284">
        <f>COUNT($A$11:B41)+1</f>
        <v>17</v>
      </c>
      <c r="C43" s="218" t="s">
        <v>1326</v>
      </c>
      <c r="D43" s="650" t="s">
        <v>188</v>
      </c>
      <c r="E43" s="603">
        <v>6</v>
      </c>
      <c r="F43" s="634"/>
      <c r="G43" s="634">
        <f>E43*F43</f>
        <v>0</v>
      </c>
    </row>
    <row r="44" spans="1:11">
      <c r="A44" s="317"/>
      <c r="B44" s="284"/>
      <c r="C44" s="470"/>
      <c r="D44" s="605"/>
      <c r="E44" s="603"/>
      <c r="F44" s="604"/>
      <c r="G44" s="604"/>
    </row>
    <row r="45" spans="1:11" ht="24">
      <c r="A45" s="317" t="str">
        <f>$B$9</f>
        <v>I.</v>
      </c>
      <c r="B45" s="284">
        <f>COUNT($A$11:B43)+1</f>
        <v>18</v>
      </c>
      <c r="C45" s="218" t="s">
        <v>1327</v>
      </c>
      <c r="D45" s="650" t="s">
        <v>188</v>
      </c>
      <c r="E45" s="603">
        <v>16</v>
      </c>
      <c r="F45" s="634"/>
      <c r="G45" s="634">
        <f>E45*F45</f>
        <v>0</v>
      </c>
    </row>
    <row r="46" spans="1:11">
      <c r="A46" s="317"/>
      <c r="B46" s="284"/>
      <c r="C46" s="470"/>
      <c r="D46" s="605"/>
      <c r="E46" s="603"/>
      <c r="F46" s="604"/>
      <c r="G46" s="604"/>
    </row>
    <row r="47" spans="1:11" s="296" customFormat="1" ht="36">
      <c r="A47" s="317" t="str">
        <f>$B$9</f>
        <v>I.</v>
      </c>
      <c r="B47" s="284">
        <f>COUNT($A$11:B45)+1</f>
        <v>19</v>
      </c>
      <c r="C47" s="413" t="s">
        <v>1328</v>
      </c>
      <c r="D47" s="629" t="s">
        <v>186</v>
      </c>
      <c r="E47" s="630">
        <v>400</v>
      </c>
      <c r="F47" s="634"/>
      <c r="G47" s="634">
        <f>E47*F47</f>
        <v>0</v>
      </c>
      <c r="H47" s="427"/>
      <c r="I47" s="405"/>
      <c r="J47" s="451"/>
      <c r="K47" s="414"/>
    </row>
    <row r="48" spans="1:11" s="296" customFormat="1">
      <c r="A48" s="435"/>
      <c r="B48" s="412"/>
      <c r="C48" s="413"/>
      <c r="D48" s="629"/>
      <c r="E48" s="630"/>
      <c r="F48" s="634"/>
      <c r="G48" s="634"/>
      <c r="H48" s="427"/>
      <c r="I48" s="405"/>
      <c r="J48" s="451"/>
      <c r="K48" s="414"/>
    </row>
    <row r="49" spans="1:11" s="296" customFormat="1" ht="24">
      <c r="A49" s="317" t="str">
        <f>$B$9</f>
        <v>I.</v>
      </c>
      <c r="B49" s="284">
        <f>COUNT($A$11:B47)+1</f>
        <v>20</v>
      </c>
      <c r="C49" s="413" t="s">
        <v>1329</v>
      </c>
      <c r="D49" s="629" t="s">
        <v>125</v>
      </c>
      <c r="E49" s="630">
        <v>1</v>
      </c>
      <c r="F49" s="634"/>
      <c r="G49" s="634">
        <f>E49*F49</f>
        <v>0</v>
      </c>
      <c r="H49" s="427"/>
      <c r="I49" s="405"/>
      <c r="J49" s="451"/>
      <c r="K49" s="414"/>
    </row>
    <row r="50" spans="1:11" s="296" customFormat="1" ht="9.75" customHeight="1">
      <c r="A50" s="435"/>
      <c r="B50" s="412"/>
      <c r="C50" s="413"/>
      <c r="D50" s="629"/>
      <c r="E50" s="630"/>
      <c r="F50" s="634"/>
      <c r="G50" s="634"/>
      <c r="H50" s="427"/>
      <c r="I50" s="405"/>
      <c r="J50" s="451"/>
      <c r="K50" s="414"/>
    </row>
    <row r="51" spans="1:11" s="449" customFormat="1" ht="13.5" thickBot="1">
      <c r="A51" s="439"/>
      <c r="B51" s="440"/>
      <c r="C51" s="441" t="str">
        <f>CONCATENATE(B9," ",C9," - SKUPAJ:")</f>
        <v>I. ELEKTRO DEL - SKUPAJ:</v>
      </c>
      <c r="D51" s="533"/>
      <c r="E51" s="533"/>
      <c r="F51" s="533"/>
      <c r="G51" s="642">
        <f>SUM(G11:G50)</f>
        <v>0</v>
      </c>
    </row>
    <row r="52" spans="1:11" s="3" customFormat="1" ht="12">
      <c r="C52" s="353"/>
      <c r="D52" s="598"/>
      <c r="E52" s="598"/>
      <c r="F52" s="598"/>
      <c r="G52" s="598"/>
    </row>
    <row r="53" spans="1:11" s="254" customFormat="1">
      <c r="A53" s="347"/>
      <c r="B53" s="347"/>
      <c r="C53" s="349"/>
      <c r="D53" s="639"/>
      <c r="E53" s="384"/>
      <c r="F53" s="384"/>
      <c r="G53" s="384"/>
      <c r="K53" s="430"/>
    </row>
    <row r="54" spans="1:11" s="260" customFormat="1" ht="15">
      <c r="A54" s="44"/>
      <c r="B54" s="44"/>
      <c r="C54" s="269" t="str">
        <f>CONCATENATE(A2,"",C2," - SKUPAJ:")</f>
        <v>E11.STRELOVOD IN OZEMLJITEV - SKUPAJ:</v>
      </c>
      <c r="D54" s="490"/>
      <c r="E54" s="490"/>
      <c r="F54" s="490"/>
      <c r="G54" s="652">
        <f>G51</f>
        <v>0</v>
      </c>
    </row>
    <row r="55" spans="1:11" s="254" customFormat="1">
      <c r="A55" s="261"/>
      <c r="B55" s="261"/>
      <c r="C55" s="467"/>
      <c r="D55" s="710"/>
      <c r="E55" s="710"/>
      <c r="F55" s="710"/>
      <c r="G55" s="648"/>
    </row>
    <row r="56" spans="1:11" s="3" customFormat="1" ht="12">
      <c r="C56" s="284"/>
      <c r="D56" s="598"/>
      <c r="E56" s="598"/>
      <c r="F56" s="598"/>
      <c r="G56" s="598"/>
    </row>
    <row r="57" spans="1:11" s="3" customFormat="1" ht="12">
      <c r="C57" s="284"/>
      <c r="D57" s="598"/>
      <c r="E57" s="598"/>
      <c r="F57" s="598"/>
      <c r="G57" s="598"/>
    </row>
    <row r="58" spans="1:11" s="3" customFormat="1" ht="12">
      <c r="C58" s="284"/>
      <c r="D58" s="598"/>
      <c r="E58" s="598"/>
      <c r="F58" s="598"/>
      <c r="G58" s="598"/>
    </row>
    <row r="59" spans="1:11" s="3" customFormat="1" ht="12">
      <c r="C59" s="284"/>
      <c r="D59" s="598"/>
      <c r="E59" s="598"/>
      <c r="F59" s="598"/>
      <c r="G59" s="598"/>
    </row>
    <row r="60" spans="1:11" s="3" customFormat="1" ht="12">
      <c r="C60" s="284"/>
      <c r="D60" s="598"/>
      <c r="E60" s="598"/>
      <c r="F60" s="598"/>
      <c r="G60" s="598"/>
    </row>
    <row r="61" spans="1:11" s="3" customFormat="1" ht="12">
      <c r="C61" s="284"/>
      <c r="D61" s="598"/>
      <c r="E61" s="598"/>
      <c r="F61" s="598"/>
      <c r="G61" s="598"/>
    </row>
    <row r="62" spans="1:11" s="3" customFormat="1" ht="12">
      <c r="C62" s="284"/>
      <c r="D62" s="598"/>
      <c r="E62" s="598"/>
      <c r="F62" s="598"/>
      <c r="G62" s="598"/>
    </row>
    <row r="63" spans="1:11" s="3" customFormat="1" ht="12">
      <c r="C63" s="284"/>
      <c r="D63" s="598"/>
      <c r="E63" s="598"/>
      <c r="F63" s="598"/>
      <c r="G63" s="598"/>
    </row>
    <row r="64" spans="1:11" s="3" customFormat="1" ht="12">
      <c r="C64" s="284"/>
      <c r="D64" s="598"/>
      <c r="E64" s="598"/>
      <c r="F64" s="598"/>
      <c r="G64" s="598"/>
    </row>
    <row r="65" spans="3:7" s="3" customFormat="1" ht="12">
      <c r="C65" s="284"/>
      <c r="D65" s="598"/>
      <c r="E65" s="598"/>
      <c r="F65" s="598"/>
      <c r="G65" s="598"/>
    </row>
    <row r="66" spans="3:7" s="3" customFormat="1" ht="12">
      <c r="C66" s="284"/>
      <c r="D66" s="598"/>
      <c r="E66" s="598"/>
      <c r="F66" s="598"/>
      <c r="G66" s="598"/>
    </row>
    <row r="67" spans="3:7" s="3" customFormat="1" ht="12">
      <c r="C67" s="284"/>
      <c r="D67" s="598"/>
      <c r="E67" s="598"/>
      <c r="F67" s="598"/>
      <c r="G67" s="598"/>
    </row>
    <row r="68" spans="3:7" s="3" customFormat="1" ht="12">
      <c r="C68" s="284"/>
      <c r="D68" s="598"/>
      <c r="E68" s="598"/>
      <c r="F68" s="598"/>
      <c r="G68" s="598"/>
    </row>
    <row r="69" spans="3:7" s="3" customFormat="1" ht="12">
      <c r="C69" s="284"/>
      <c r="D69" s="598"/>
      <c r="E69" s="598"/>
      <c r="F69" s="598"/>
      <c r="G69" s="598"/>
    </row>
    <row r="70" spans="3:7" s="3" customFormat="1" ht="12">
      <c r="C70" s="284"/>
      <c r="D70" s="598"/>
      <c r="E70" s="598"/>
      <c r="F70" s="598"/>
      <c r="G70" s="598"/>
    </row>
    <row r="71" spans="3:7" s="3" customFormat="1" ht="12">
      <c r="C71" s="284"/>
      <c r="D71" s="598"/>
      <c r="E71" s="598"/>
      <c r="F71" s="598"/>
      <c r="G71" s="598"/>
    </row>
    <row r="72" spans="3:7" s="3" customFormat="1" ht="12">
      <c r="C72" s="284"/>
      <c r="D72" s="598"/>
      <c r="E72" s="598"/>
      <c r="F72" s="598"/>
      <c r="G72" s="598"/>
    </row>
    <row r="73" spans="3:7" s="3" customFormat="1" ht="12">
      <c r="C73" s="284"/>
      <c r="D73" s="598"/>
      <c r="E73" s="598"/>
      <c r="F73" s="598"/>
      <c r="G73" s="598"/>
    </row>
    <row r="74" spans="3:7" s="3" customFormat="1" ht="12">
      <c r="C74" s="284"/>
      <c r="D74" s="598"/>
      <c r="E74" s="598"/>
      <c r="F74" s="598"/>
      <c r="G74" s="598"/>
    </row>
    <row r="75" spans="3:7" s="3" customFormat="1" ht="12">
      <c r="C75" s="284"/>
      <c r="D75" s="598"/>
      <c r="E75" s="598"/>
      <c r="F75" s="598"/>
      <c r="G75" s="598"/>
    </row>
    <row r="76" spans="3:7" s="3" customFormat="1" ht="12">
      <c r="C76" s="284"/>
      <c r="D76" s="598"/>
      <c r="E76" s="598"/>
      <c r="F76" s="598"/>
      <c r="G76" s="598"/>
    </row>
    <row r="77" spans="3:7" s="3" customFormat="1" ht="12">
      <c r="C77" s="284"/>
      <c r="D77" s="598"/>
      <c r="E77" s="598"/>
      <c r="F77" s="598"/>
      <c r="G77" s="598"/>
    </row>
    <row r="78" spans="3:7" s="3" customFormat="1" ht="12">
      <c r="C78" s="284"/>
      <c r="D78" s="598"/>
      <c r="E78" s="598"/>
      <c r="F78" s="598"/>
      <c r="G78" s="598"/>
    </row>
    <row r="79" spans="3:7" s="3" customFormat="1" ht="12">
      <c r="C79" s="284"/>
      <c r="D79" s="598"/>
      <c r="E79" s="598"/>
      <c r="F79" s="598"/>
      <c r="G79" s="598"/>
    </row>
    <row r="80" spans="3:7" s="3" customFormat="1" ht="12">
      <c r="C80" s="284"/>
      <c r="D80" s="598"/>
      <c r="E80" s="598"/>
      <c r="F80" s="598"/>
      <c r="G80" s="598"/>
    </row>
    <row r="81" spans="3:7" s="3" customFormat="1" ht="12">
      <c r="C81" s="284"/>
      <c r="D81" s="598"/>
      <c r="E81" s="598"/>
      <c r="F81" s="598"/>
      <c r="G81" s="598"/>
    </row>
    <row r="82" spans="3:7" s="3" customFormat="1" ht="12">
      <c r="C82" s="284"/>
      <c r="D82" s="598"/>
      <c r="E82" s="598"/>
      <c r="F82" s="598"/>
      <c r="G82" s="598"/>
    </row>
    <row r="83" spans="3:7" s="3" customFormat="1" ht="12">
      <c r="C83" s="284"/>
      <c r="D83" s="598"/>
      <c r="E83" s="598"/>
      <c r="F83" s="598"/>
      <c r="G83" s="598"/>
    </row>
    <row r="84" spans="3:7" s="3" customFormat="1" ht="12">
      <c r="C84" s="284"/>
      <c r="D84" s="598"/>
      <c r="E84" s="598"/>
      <c r="F84" s="598"/>
      <c r="G84" s="598"/>
    </row>
    <row r="85" spans="3:7" s="3" customFormat="1" ht="12">
      <c r="C85" s="284"/>
      <c r="D85" s="598"/>
      <c r="E85" s="598"/>
      <c r="F85" s="598"/>
      <c r="G85" s="598"/>
    </row>
    <row r="86" spans="3:7" s="3" customFormat="1" ht="12">
      <c r="C86" s="284"/>
      <c r="D86" s="598"/>
      <c r="E86" s="598"/>
      <c r="F86" s="598"/>
      <c r="G86" s="598"/>
    </row>
    <row r="87" spans="3:7" s="3" customFormat="1" ht="12">
      <c r="C87" s="284"/>
      <c r="D87" s="598"/>
      <c r="E87" s="598"/>
      <c r="F87" s="598"/>
      <c r="G87" s="598"/>
    </row>
    <row r="88" spans="3:7" s="3" customFormat="1" ht="12">
      <c r="C88" s="284"/>
      <c r="D88" s="598"/>
      <c r="E88" s="598"/>
      <c r="F88" s="598"/>
      <c r="G88" s="598"/>
    </row>
    <row r="89" spans="3:7" s="3" customFormat="1" ht="12">
      <c r="C89" s="284"/>
      <c r="D89" s="598"/>
      <c r="E89" s="598"/>
      <c r="F89" s="598"/>
      <c r="G89" s="598"/>
    </row>
    <row r="90" spans="3:7" s="3" customFormat="1" ht="12">
      <c r="C90" s="284"/>
      <c r="D90" s="598"/>
      <c r="E90" s="598"/>
      <c r="F90" s="598"/>
      <c r="G90" s="598"/>
    </row>
    <row r="91" spans="3:7" s="3" customFormat="1" ht="12">
      <c r="C91" s="284"/>
      <c r="D91" s="598"/>
      <c r="E91" s="598"/>
      <c r="F91" s="598"/>
      <c r="G91" s="598"/>
    </row>
    <row r="92" spans="3:7" s="3" customFormat="1" ht="12">
      <c r="C92" s="284"/>
      <c r="D92" s="598"/>
      <c r="E92" s="598"/>
      <c r="F92" s="598"/>
      <c r="G92" s="598"/>
    </row>
    <row r="93" spans="3:7" s="3" customFormat="1" ht="12">
      <c r="C93" s="284"/>
      <c r="D93" s="598"/>
      <c r="E93" s="598"/>
      <c r="F93" s="598"/>
      <c r="G93" s="598"/>
    </row>
    <row r="94" spans="3:7" s="3" customFormat="1" ht="12">
      <c r="C94" s="284"/>
      <c r="D94" s="598"/>
      <c r="E94" s="598"/>
      <c r="F94" s="598"/>
      <c r="G94" s="598"/>
    </row>
    <row r="95" spans="3:7" s="3" customFormat="1" ht="12">
      <c r="C95" s="284"/>
      <c r="D95" s="598"/>
      <c r="E95" s="598"/>
      <c r="F95" s="598"/>
      <c r="G95" s="598"/>
    </row>
    <row r="96" spans="3:7" s="3" customFormat="1" ht="12">
      <c r="C96" s="284"/>
      <c r="D96" s="598"/>
      <c r="E96" s="598"/>
      <c r="F96" s="598"/>
      <c r="G96" s="598"/>
    </row>
    <row r="97" spans="3:7" s="3" customFormat="1" ht="12">
      <c r="C97" s="284"/>
      <c r="D97" s="598"/>
      <c r="E97" s="598"/>
      <c r="F97" s="598"/>
      <c r="G97" s="598"/>
    </row>
    <row r="98" spans="3:7" s="3" customFormat="1" ht="12">
      <c r="C98" s="284"/>
      <c r="D98" s="598"/>
      <c r="E98" s="598"/>
      <c r="F98" s="598"/>
      <c r="G98" s="598"/>
    </row>
    <row r="99" spans="3:7" s="3" customFormat="1" ht="12">
      <c r="C99" s="284"/>
      <c r="D99" s="598"/>
      <c r="E99" s="598"/>
      <c r="F99" s="598"/>
      <c r="G99" s="598"/>
    </row>
    <row r="100" spans="3:7" s="3" customFormat="1" ht="12">
      <c r="C100" s="284"/>
      <c r="D100" s="598"/>
      <c r="E100" s="598"/>
      <c r="F100" s="598"/>
      <c r="G100" s="598"/>
    </row>
    <row r="101" spans="3:7" s="3" customFormat="1" ht="12">
      <c r="C101" s="284"/>
      <c r="D101" s="598"/>
      <c r="E101" s="598"/>
      <c r="F101" s="598"/>
      <c r="G101" s="598"/>
    </row>
    <row r="102" spans="3:7" s="3" customFormat="1" ht="12">
      <c r="C102" s="284"/>
      <c r="D102" s="598"/>
      <c r="E102" s="598"/>
      <c r="F102" s="598"/>
      <c r="G102" s="598"/>
    </row>
    <row r="103" spans="3:7" s="3" customFormat="1" ht="12">
      <c r="C103" s="284"/>
      <c r="D103" s="598"/>
      <c r="E103" s="598"/>
      <c r="F103" s="598"/>
      <c r="G103" s="598"/>
    </row>
    <row r="104" spans="3:7" s="3" customFormat="1" ht="12">
      <c r="C104" s="284"/>
      <c r="D104" s="598"/>
      <c r="E104" s="598"/>
      <c r="F104" s="598"/>
      <c r="G104" s="598"/>
    </row>
    <row r="105" spans="3:7" s="3" customFormat="1" ht="12">
      <c r="C105" s="284"/>
      <c r="D105" s="598"/>
      <c r="E105" s="598"/>
      <c r="F105" s="598"/>
      <c r="G105" s="598"/>
    </row>
    <row r="106" spans="3:7" s="3" customFormat="1" ht="12">
      <c r="C106" s="284"/>
      <c r="D106" s="598"/>
      <c r="E106" s="598"/>
      <c r="F106" s="598"/>
      <c r="G106" s="598"/>
    </row>
    <row r="107" spans="3:7" s="3" customFormat="1" ht="12">
      <c r="C107" s="284"/>
      <c r="D107" s="598"/>
      <c r="E107" s="598"/>
      <c r="F107" s="598"/>
      <c r="G107" s="598"/>
    </row>
    <row r="108" spans="3:7" s="3" customFormat="1" ht="12">
      <c r="C108" s="284"/>
      <c r="D108" s="598"/>
      <c r="E108" s="598"/>
      <c r="F108" s="598"/>
      <c r="G108" s="598"/>
    </row>
    <row r="109" spans="3:7" s="3" customFormat="1" ht="12">
      <c r="C109" s="284"/>
      <c r="D109" s="598"/>
      <c r="E109" s="598"/>
      <c r="F109" s="598"/>
      <c r="G109" s="598"/>
    </row>
    <row r="110" spans="3:7" s="3" customFormat="1" ht="12">
      <c r="C110" s="284"/>
      <c r="D110" s="598"/>
      <c r="E110" s="598"/>
      <c r="F110" s="598"/>
      <c r="G110" s="598"/>
    </row>
    <row r="111" spans="3:7" s="3" customFormat="1" ht="12">
      <c r="C111" s="284"/>
      <c r="D111" s="598"/>
      <c r="E111" s="598"/>
      <c r="F111" s="598"/>
      <c r="G111" s="598"/>
    </row>
    <row r="112" spans="3:7" s="3" customFormat="1" ht="12">
      <c r="C112" s="284"/>
      <c r="D112" s="598"/>
      <c r="E112" s="598"/>
      <c r="F112" s="598"/>
      <c r="G112" s="598"/>
    </row>
    <row r="113" spans="3:7" s="3" customFormat="1" ht="12">
      <c r="C113" s="284"/>
      <c r="D113" s="598"/>
      <c r="E113" s="598"/>
      <c r="F113" s="598"/>
      <c r="G113" s="598"/>
    </row>
    <row r="114" spans="3:7" s="3" customFormat="1" ht="12">
      <c r="C114" s="284"/>
      <c r="D114" s="598"/>
      <c r="E114" s="598"/>
      <c r="F114" s="598"/>
      <c r="G114" s="598"/>
    </row>
    <row r="115" spans="3:7" s="3" customFormat="1" ht="12">
      <c r="C115" s="284"/>
      <c r="D115" s="598"/>
      <c r="E115" s="598"/>
      <c r="F115" s="598"/>
      <c r="G115" s="598"/>
    </row>
    <row r="116" spans="3:7" s="3" customFormat="1" ht="12">
      <c r="C116" s="284"/>
      <c r="D116" s="598"/>
      <c r="E116" s="598"/>
      <c r="F116" s="598"/>
      <c r="G116" s="598"/>
    </row>
    <row r="117" spans="3:7" s="3" customFormat="1" ht="12">
      <c r="C117" s="284"/>
      <c r="D117" s="598"/>
      <c r="E117" s="598"/>
      <c r="F117" s="598"/>
      <c r="G117" s="598"/>
    </row>
    <row r="118" spans="3:7" s="3" customFormat="1" ht="12">
      <c r="C118" s="284"/>
      <c r="D118" s="598"/>
      <c r="E118" s="598"/>
      <c r="F118" s="598"/>
      <c r="G118" s="598"/>
    </row>
    <row r="119" spans="3:7" s="3" customFormat="1" ht="12">
      <c r="C119" s="284"/>
      <c r="D119" s="598"/>
      <c r="E119" s="598"/>
      <c r="F119" s="598"/>
      <c r="G119" s="598"/>
    </row>
    <row r="120" spans="3:7" s="3" customFormat="1" ht="12">
      <c r="C120" s="284"/>
      <c r="D120" s="598"/>
      <c r="E120" s="598"/>
      <c r="F120" s="598"/>
      <c r="G120" s="598"/>
    </row>
    <row r="121" spans="3:7" s="3" customFormat="1" ht="12">
      <c r="C121" s="284"/>
      <c r="D121" s="598"/>
      <c r="E121" s="598"/>
      <c r="F121" s="598"/>
      <c r="G121" s="598"/>
    </row>
    <row r="122" spans="3:7" s="3" customFormat="1" ht="12">
      <c r="C122" s="284"/>
      <c r="D122" s="598"/>
      <c r="E122" s="598"/>
      <c r="F122" s="598"/>
      <c r="G122" s="598"/>
    </row>
    <row r="123" spans="3:7" s="3" customFormat="1" ht="12">
      <c r="C123" s="284"/>
      <c r="D123" s="598"/>
      <c r="E123" s="598"/>
      <c r="F123" s="598"/>
      <c r="G123" s="598"/>
    </row>
    <row r="124" spans="3:7" s="3" customFormat="1" ht="12">
      <c r="C124" s="284"/>
      <c r="D124" s="598"/>
      <c r="E124" s="598"/>
      <c r="F124" s="598"/>
      <c r="G124" s="598"/>
    </row>
    <row r="125" spans="3:7" s="3" customFormat="1" ht="12">
      <c r="C125" s="284"/>
      <c r="D125" s="598"/>
      <c r="E125" s="598"/>
      <c r="F125" s="598"/>
      <c r="G125" s="598"/>
    </row>
    <row r="126" spans="3:7" s="3" customFormat="1" ht="12">
      <c r="C126" s="284"/>
      <c r="D126" s="598"/>
      <c r="E126" s="598"/>
      <c r="F126" s="598"/>
      <c r="G126" s="598"/>
    </row>
    <row r="127" spans="3:7" s="3" customFormat="1" ht="12">
      <c r="C127" s="284"/>
      <c r="D127" s="598"/>
      <c r="E127" s="598"/>
      <c r="F127" s="598"/>
      <c r="G127" s="598"/>
    </row>
    <row r="128" spans="3:7" s="3" customFormat="1" ht="12">
      <c r="C128" s="284"/>
      <c r="D128" s="598"/>
      <c r="E128" s="598"/>
      <c r="F128" s="598"/>
      <c r="G128" s="598"/>
    </row>
    <row r="129" spans="3:7" s="3" customFormat="1" ht="12">
      <c r="C129" s="284"/>
      <c r="D129" s="598"/>
      <c r="E129" s="598"/>
      <c r="F129" s="598"/>
      <c r="G129" s="598"/>
    </row>
    <row r="130" spans="3:7" s="3" customFormat="1" ht="12">
      <c r="C130" s="284"/>
      <c r="D130" s="598"/>
      <c r="E130" s="598"/>
      <c r="F130" s="598"/>
      <c r="G130" s="598"/>
    </row>
    <row r="131" spans="3:7" s="3" customFormat="1" ht="12">
      <c r="C131" s="284"/>
      <c r="D131" s="598"/>
      <c r="E131" s="598"/>
      <c r="F131" s="598"/>
      <c r="G131" s="598"/>
    </row>
    <row r="132" spans="3:7" s="3" customFormat="1" ht="12">
      <c r="C132" s="284"/>
      <c r="D132" s="598"/>
      <c r="E132" s="598"/>
      <c r="F132" s="598"/>
      <c r="G132" s="598"/>
    </row>
    <row r="133" spans="3:7" s="3" customFormat="1" ht="12">
      <c r="C133" s="284"/>
      <c r="D133" s="598"/>
      <c r="E133" s="598"/>
      <c r="F133" s="598"/>
      <c r="G133" s="598"/>
    </row>
    <row r="134" spans="3:7" s="3" customFormat="1" ht="12">
      <c r="C134" s="284"/>
      <c r="D134" s="598"/>
      <c r="E134" s="598"/>
      <c r="F134" s="598"/>
      <c r="G134" s="598"/>
    </row>
    <row r="135" spans="3:7" s="3" customFormat="1" ht="12">
      <c r="C135" s="284"/>
      <c r="D135" s="598"/>
      <c r="E135" s="598"/>
      <c r="F135" s="598"/>
      <c r="G135" s="598"/>
    </row>
    <row r="136" spans="3:7" s="3" customFormat="1" ht="12">
      <c r="C136" s="284"/>
      <c r="D136" s="598"/>
      <c r="E136" s="598"/>
      <c r="F136" s="598"/>
      <c r="G136" s="598"/>
    </row>
    <row r="137" spans="3:7" s="3" customFormat="1" ht="12">
      <c r="C137" s="284"/>
      <c r="D137" s="598"/>
      <c r="E137" s="598"/>
      <c r="F137" s="598"/>
      <c r="G137" s="598"/>
    </row>
    <row r="138" spans="3:7" s="3" customFormat="1" ht="12">
      <c r="C138" s="284"/>
      <c r="D138" s="598"/>
      <c r="E138" s="598"/>
      <c r="F138" s="598"/>
      <c r="G138" s="598"/>
    </row>
    <row r="139" spans="3:7" s="3" customFormat="1" ht="12">
      <c r="C139" s="284"/>
      <c r="D139" s="598"/>
      <c r="E139" s="598"/>
      <c r="F139" s="598"/>
      <c r="G139" s="598"/>
    </row>
    <row r="140" spans="3:7" s="3" customFormat="1" ht="12">
      <c r="C140" s="284"/>
      <c r="D140" s="598"/>
      <c r="E140" s="598"/>
      <c r="F140" s="598"/>
      <c r="G140" s="598"/>
    </row>
    <row r="141" spans="3:7" s="3" customFormat="1" ht="12">
      <c r="C141" s="284"/>
      <c r="D141" s="598"/>
      <c r="E141" s="598"/>
      <c r="F141" s="598"/>
      <c r="G141" s="598"/>
    </row>
    <row r="142" spans="3:7" s="3" customFormat="1" ht="12">
      <c r="C142" s="284"/>
      <c r="D142" s="598"/>
      <c r="E142" s="598"/>
      <c r="F142" s="598"/>
      <c r="G142" s="598"/>
    </row>
    <row r="143" spans="3:7" s="3" customFormat="1" ht="12">
      <c r="C143" s="284"/>
      <c r="D143" s="598"/>
      <c r="E143" s="598"/>
      <c r="F143" s="598"/>
      <c r="G143" s="598"/>
    </row>
    <row r="144" spans="3:7" s="3" customFormat="1" ht="12">
      <c r="C144" s="284"/>
      <c r="D144" s="598"/>
      <c r="E144" s="598"/>
      <c r="F144" s="598"/>
      <c r="G144" s="598"/>
    </row>
    <row r="145" spans="3:7" s="3" customFormat="1" ht="12">
      <c r="C145" s="284"/>
      <c r="D145" s="598"/>
      <c r="E145" s="598"/>
      <c r="F145" s="598"/>
      <c r="G145" s="598"/>
    </row>
    <row r="146" spans="3:7" s="3" customFormat="1" ht="12">
      <c r="C146" s="284"/>
      <c r="D146" s="598"/>
      <c r="E146" s="598"/>
      <c r="F146" s="598"/>
      <c r="G146" s="598"/>
    </row>
    <row r="147" spans="3:7" s="3" customFormat="1" ht="12">
      <c r="C147" s="284"/>
      <c r="D147" s="598"/>
      <c r="E147" s="598"/>
      <c r="F147" s="598"/>
      <c r="G147" s="598"/>
    </row>
    <row r="148" spans="3:7" s="3" customFormat="1" ht="12">
      <c r="C148" s="284"/>
      <c r="D148" s="598"/>
      <c r="E148" s="598"/>
      <c r="F148" s="598"/>
      <c r="G148" s="598"/>
    </row>
    <row r="149" spans="3:7" s="3" customFormat="1" ht="12">
      <c r="C149" s="284"/>
      <c r="D149" s="598"/>
      <c r="E149" s="598"/>
      <c r="F149" s="598"/>
      <c r="G149" s="598"/>
    </row>
    <row r="150" spans="3:7" s="3" customFormat="1" ht="12">
      <c r="C150" s="284"/>
      <c r="D150" s="598"/>
      <c r="E150" s="598"/>
      <c r="F150" s="598"/>
      <c r="G150" s="598"/>
    </row>
    <row r="151" spans="3:7" s="3" customFormat="1" ht="12">
      <c r="C151" s="284"/>
      <c r="D151" s="598"/>
      <c r="E151" s="598"/>
      <c r="F151" s="598"/>
      <c r="G151" s="598"/>
    </row>
    <row r="152" spans="3:7" s="3" customFormat="1" ht="12">
      <c r="C152" s="284"/>
      <c r="D152" s="598"/>
      <c r="E152" s="598"/>
      <c r="F152" s="598"/>
      <c r="G152" s="598"/>
    </row>
    <row r="153" spans="3:7" s="3" customFormat="1" ht="12">
      <c r="C153" s="284"/>
      <c r="D153" s="598"/>
      <c r="E153" s="598"/>
      <c r="F153" s="598"/>
      <c r="G153" s="598"/>
    </row>
    <row r="154" spans="3:7" s="3" customFormat="1" ht="12">
      <c r="C154" s="284"/>
      <c r="D154" s="598"/>
      <c r="E154" s="598"/>
      <c r="F154" s="598"/>
      <c r="G154" s="598"/>
    </row>
    <row r="155" spans="3:7" s="3" customFormat="1" ht="12">
      <c r="C155" s="284"/>
      <c r="D155" s="598"/>
      <c r="E155" s="598"/>
      <c r="F155" s="598"/>
      <c r="G155" s="598"/>
    </row>
    <row r="156" spans="3:7" s="3" customFormat="1" ht="12">
      <c r="C156" s="284"/>
      <c r="D156" s="598"/>
      <c r="E156" s="598"/>
      <c r="F156" s="598"/>
      <c r="G156" s="598"/>
    </row>
    <row r="157" spans="3:7" s="3" customFormat="1" ht="12">
      <c r="C157" s="284"/>
      <c r="D157" s="598"/>
      <c r="E157" s="598"/>
      <c r="F157" s="598"/>
      <c r="G157" s="598"/>
    </row>
    <row r="158" spans="3:7" s="3" customFormat="1" ht="12">
      <c r="C158" s="284"/>
      <c r="D158" s="598"/>
      <c r="E158" s="598"/>
      <c r="F158" s="598"/>
      <c r="G158" s="598"/>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B962D-243F-4B16-82B9-79279BDF56F0}">
  <sheetPr codeName="List40">
    <tabColor theme="6" tint="-0.249977111117893"/>
  </sheetPr>
  <dimension ref="A1:G204"/>
  <sheetViews>
    <sheetView view="pageBreakPreview" zoomScaleNormal="100" zoomScaleSheetLayoutView="100" workbookViewId="0">
      <selection activeCell="E9" sqref="E9"/>
    </sheetView>
  </sheetViews>
  <sheetFormatPr defaultColWidth="9.140625" defaultRowHeight="12.75"/>
  <cols>
    <col min="1" max="1" width="2.5703125" style="286" customWidth="1"/>
    <col min="2" max="2" width="5.7109375" style="286" customWidth="1"/>
    <col min="3" max="3" width="43.7109375" style="287" customWidth="1"/>
    <col min="4" max="4" width="6.28515625" style="595" customWidth="1"/>
    <col min="5" max="5" width="7.5703125" style="595" customWidth="1"/>
    <col min="6" max="6" width="9.5703125" style="595" customWidth="1"/>
    <col min="7" max="7" width="13.28515625" style="595" customWidth="1"/>
    <col min="8" max="242" width="9.140625" style="286"/>
    <col min="243" max="243" width="2.5703125" style="286" customWidth="1"/>
    <col min="244" max="244" width="5.7109375" style="286" customWidth="1"/>
    <col min="245" max="245" width="43.7109375" style="286" customWidth="1"/>
    <col min="246" max="246" width="6.28515625" style="286" customWidth="1"/>
    <col min="247" max="247" width="7.5703125" style="286" customWidth="1"/>
    <col min="248" max="248" width="9.5703125" style="286" customWidth="1"/>
    <col min="249" max="249" width="13.28515625" style="286" customWidth="1"/>
    <col min="250" max="250" width="20.42578125" style="286" customWidth="1"/>
    <col min="251" max="253" width="11.7109375" style="286" customWidth="1"/>
    <col min="254" max="254" width="9.85546875" style="286" customWidth="1"/>
    <col min="255" max="255" width="2.5703125" style="286" bestFit="1" customWidth="1"/>
    <col min="256" max="256" width="9.140625" style="286"/>
    <col min="257" max="257" width="9" style="286" customWidth="1"/>
    <col min="258" max="498" width="9.140625" style="286"/>
    <col min="499" max="499" width="2.5703125" style="286" customWidth="1"/>
    <col min="500" max="500" width="5.7109375" style="286" customWidth="1"/>
    <col min="501" max="501" width="43.7109375" style="286" customWidth="1"/>
    <col min="502" max="502" width="6.28515625" style="286" customWidth="1"/>
    <col min="503" max="503" width="7.5703125" style="286" customWidth="1"/>
    <col min="504" max="504" width="9.5703125" style="286" customWidth="1"/>
    <col min="505" max="505" width="13.28515625" style="286" customWidth="1"/>
    <col min="506" max="506" width="20.42578125" style="286" customWidth="1"/>
    <col min="507" max="509" width="11.7109375" style="286" customWidth="1"/>
    <col min="510" max="510" width="9.85546875" style="286" customWidth="1"/>
    <col min="511" max="511" width="2.5703125" style="286" bestFit="1" customWidth="1"/>
    <col min="512" max="512" width="9.140625" style="286"/>
    <col min="513" max="513" width="9" style="286" customWidth="1"/>
    <col min="514" max="754" width="9.140625" style="286"/>
    <col min="755" max="755" width="2.5703125" style="286" customWidth="1"/>
    <col min="756" max="756" width="5.7109375" style="286" customWidth="1"/>
    <col min="757" max="757" width="43.7109375" style="286" customWidth="1"/>
    <col min="758" max="758" width="6.28515625" style="286" customWidth="1"/>
    <col min="759" max="759" width="7.5703125" style="286" customWidth="1"/>
    <col min="760" max="760" width="9.5703125" style="286" customWidth="1"/>
    <col min="761" max="761" width="13.28515625" style="286" customWidth="1"/>
    <col min="762" max="762" width="20.42578125" style="286" customWidth="1"/>
    <col min="763" max="765" width="11.7109375" style="286" customWidth="1"/>
    <col min="766" max="766" width="9.85546875" style="286" customWidth="1"/>
    <col min="767" max="767" width="2.5703125" style="286" bestFit="1" customWidth="1"/>
    <col min="768" max="768" width="9.140625" style="286"/>
    <col min="769" max="769" width="9" style="286" customWidth="1"/>
    <col min="770" max="1010" width="9.140625" style="286"/>
    <col min="1011" max="1011" width="2.5703125" style="286" customWidth="1"/>
    <col min="1012" max="1012" width="5.7109375" style="286" customWidth="1"/>
    <col min="1013" max="1013" width="43.7109375" style="286" customWidth="1"/>
    <col min="1014" max="1014" width="6.28515625" style="286" customWidth="1"/>
    <col min="1015" max="1015" width="7.5703125" style="286" customWidth="1"/>
    <col min="1016" max="1016" width="9.5703125" style="286" customWidth="1"/>
    <col min="1017" max="1017" width="13.28515625" style="286" customWidth="1"/>
    <col min="1018" max="1018" width="20.42578125" style="286" customWidth="1"/>
    <col min="1019" max="1021" width="11.7109375" style="286" customWidth="1"/>
    <col min="1022" max="1022" width="9.85546875" style="286" customWidth="1"/>
    <col min="1023" max="1023" width="2.5703125" style="286" bestFit="1" customWidth="1"/>
    <col min="1024" max="1024" width="9.140625" style="286"/>
    <col min="1025" max="1025" width="9" style="286" customWidth="1"/>
    <col min="1026" max="1266" width="9.140625" style="286"/>
    <col min="1267" max="1267" width="2.5703125" style="286" customWidth="1"/>
    <col min="1268" max="1268" width="5.7109375" style="286" customWidth="1"/>
    <col min="1269" max="1269" width="43.7109375" style="286" customWidth="1"/>
    <col min="1270" max="1270" width="6.28515625" style="286" customWidth="1"/>
    <col min="1271" max="1271" width="7.5703125" style="286" customWidth="1"/>
    <col min="1272" max="1272" width="9.5703125" style="286" customWidth="1"/>
    <col min="1273" max="1273" width="13.28515625" style="286" customWidth="1"/>
    <col min="1274" max="1274" width="20.42578125" style="286" customWidth="1"/>
    <col min="1275" max="1277" width="11.7109375" style="286" customWidth="1"/>
    <col min="1278" max="1278" width="9.85546875" style="286" customWidth="1"/>
    <col min="1279" max="1279" width="2.5703125" style="286" bestFit="1" customWidth="1"/>
    <col min="1280" max="1280" width="9.140625" style="286"/>
    <col min="1281" max="1281" width="9" style="286" customWidth="1"/>
    <col min="1282" max="1522" width="9.140625" style="286"/>
    <col min="1523" max="1523" width="2.5703125" style="286" customWidth="1"/>
    <col min="1524" max="1524" width="5.7109375" style="286" customWidth="1"/>
    <col min="1525" max="1525" width="43.7109375" style="286" customWidth="1"/>
    <col min="1526" max="1526" width="6.28515625" style="286" customWidth="1"/>
    <col min="1527" max="1527" width="7.5703125" style="286" customWidth="1"/>
    <col min="1528" max="1528" width="9.5703125" style="286" customWidth="1"/>
    <col min="1529" max="1529" width="13.28515625" style="286" customWidth="1"/>
    <col min="1530" max="1530" width="20.42578125" style="286" customWidth="1"/>
    <col min="1531" max="1533" width="11.7109375" style="286" customWidth="1"/>
    <col min="1534" max="1534" width="9.85546875" style="286" customWidth="1"/>
    <col min="1535" max="1535" width="2.5703125" style="286" bestFit="1" customWidth="1"/>
    <col min="1536" max="1536" width="9.140625" style="286"/>
    <col min="1537" max="1537" width="9" style="286" customWidth="1"/>
    <col min="1538" max="1778" width="9.140625" style="286"/>
    <col min="1779" max="1779" width="2.5703125" style="286" customWidth="1"/>
    <col min="1780" max="1780" width="5.7109375" style="286" customWidth="1"/>
    <col min="1781" max="1781" width="43.7109375" style="286" customWidth="1"/>
    <col min="1782" max="1782" width="6.28515625" style="286" customWidth="1"/>
    <col min="1783" max="1783" width="7.5703125" style="286" customWidth="1"/>
    <col min="1784" max="1784" width="9.5703125" style="286" customWidth="1"/>
    <col min="1785" max="1785" width="13.28515625" style="286" customWidth="1"/>
    <col min="1786" max="1786" width="20.42578125" style="286" customWidth="1"/>
    <col min="1787" max="1789" width="11.7109375" style="286" customWidth="1"/>
    <col min="1790" max="1790" width="9.85546875" style="286" customWidth="1"/>
    <col min="1791" max="1791" width="2.5703125" style="286" bestFit="1" customWidth="1"/>
    <col min="1792" max="1792" width="9.140625" style="286"/>
    <col min="1793" max="1793" width="9" style="286" customWidth="1"/>
    <col min="1794" max="2034" width="9.140625" style="286"/>
    <col min="2035" max="2035" width="2.5703125" style="286" customWidth="1"/>
    <col min="2036" max="2036" width="5.7109375" style="286" customWidth="1"/>
    <col min="2037" max="2037" width="43.7109375" style="286" customWidth="1"/>
    <col min="2038" max="2038" width="6.28515625" style="286" customWidth="1"/>
    <col min="2039" max="2039" width="7.5703125" style="286" customWidth="1"/>
    <col min="2040" max="2040" width="9.5703125" style="286" customWidth="1"/>
    <col min="2041" max="2041" width="13.28515625" style="286" customWidth="1"/>
    <col min="2042" max="2042" width="20.42578125" style="286" customWidth="1"/>
    <col min="2043" max="2045" width="11.7109375" style="286" customWidth="1"/>
    <col min="2046" max="2046" width="9.85546875" style="286" customWidth="1"/>
    <col min="2047" max="2047" width="2.5703125" style="286" bestFit="1" customWidth="1"/>
    <col min="2048" max="2048" width="9.140625" style="286"/>
    <col min="2049" max="2049" width="9" style="286" customWidth="1"/>
    <col min="2050" max="2290" width="9.140625" style="286"/>
    <col min="2291" max="2291" width="2.5703125" style="286" customWidth="1"/>
    <col min="2292" max="2292" width="5.7109375" style="286" customWidth="1"/>
    <col min="2293" max="2293" width="43.7109375" style="286" customWidth="1"/>
    <col min="2294" max="2294" width="6.28515625" style="286" customWidth="1"/>
    <col min="2295" max="2295" width="7.5703125" style="286" customWidth="1"/>
    <col min="2296" max="2296" width="9.5703125" style="286" customWidth="1"/>
    <col min="2297" max="2297" width="13.28515625" style="286" customWidth="1"/>
    <col min="2298" max="2298" width="20.42578125" style="286" customWidth="1"/>
    <col min="2299" max="2301" width="11.7109375" style="286" customWidth="1"/>
    <col min="2302" max="2302" width="9.85546875" style="286" customWidth="1"/>
    <col min="2303" max="2303" width="2.5703125" style="286" bestFit="1" customWidth="1"/>
    <col min="2304" max="2304" width="9.140625" style="286"/>
    <col min="2305" max="2305" width="9" style="286" customWidth="1"/>
    <col min="2306" max="2546" width="9.140625" style="286"/>
    <col min="2547" max="2547" width="2.5703125" style="286" customWidth="1"/>
    <col min="2548" max="2548" width="5.7109375" style="286" customWidth="1"/>
    <col min="2549" max="2549" width="43.7109375" style="286" customWidth="1"/>
    <col min="2550" max="2550" width="6.28515625" style="286" customWidth="1"/>
    <col min="2551" max="2551" width="7.5703125" style="286" customWidth="1"/>
    <col min="2552" max="2552" width="9.5703125" style="286" customWidth="1"/>
    <col min="2553" max="2553" width="13.28515625" style="286" customWidth="1"/>
    <col min="2554" max="2554" width="20.42578125" style="286" customWidth="1"/>
    <col min="2555" max="2557" width="11.7109375" style="286" customWidth="1"/>
    <col min="2558" max="2558" width="9.85546875" style="286" customWidth="1"/>
    <col min="2559" max="2559" width="2.5703125" style="286" bestFit="1" customWidth="1"/>
    <col min="2560" max="2560" width="9.140625" style="286"/>
    <col min="2561" max="2561" width="9" style="286" customWidth="1"/>
    <col min="2562" max="2802" width="9.140625" style="286"/>
    <col min="2803" max="2803" width="2.5703125" style="286" customWidth="1"/>
    <col min="2804" max="2804" width="5.7109375" style="286" customWidth="1"/>
    <col min="2805" max="2805" width="43.7109375" style="286" customWidth="1"/>
    <col min="2806" max="2806" width="6.28515625" style="286" customWidth="1"/>
    <col min="2807" max="2807" width="7.5703125" style="286" customWidth="1"/>
    <col min="2808" max="2808" width="9.5703125" style="286" customWidth="1"/>
    <col min="2809" max="2809" width="13.28515625" style="286" customWidth="1"/>
    <col min="2810" max="2810" width="20.42578125" style="286" customWidth="1"/>
    <col min="2811" max="2813" width="11.7109375" style="286" customWidth="1"/>
    <col min="2814" max="2814" width="9.85546875" style="286" customWidth="1"/>
    <col min="2815" max="2815" width="2.5703125" style="286" bestFit="1" customWidth="1"/>
    <col min="2816" max="2816" width="9.140625" style="286"/>
    <col min="2817" max="2817" width="9" style="286" customWidth="1"/>
    <col min="2818" max="3058" width="9.140625" style="286"/>
    <col min="3059" max="3059" width="2.5703125" style="286" customWidth="1"/>
    <col min="3060" max="3060" width="5.7109375" style="286" customWidth="1"/>
    <col min="3061" max="3061" width="43.7109375" style="286" customWidth="1"/>
    <col min="3062" max="3062" width="6.28515625" style="286" customWidth="1"/>
    <col min="3063" max="3063" width="7.5703125" style="286" customWidth="1"/>
    <col min="3064" max="3064" width="9.5703125" style="286" customWidth="1"/>
    <col min="3065" max="3065" width="13.28515625" style="286" customWidth="1"/>
    <col min="3066" max="3066" width="20.42578125" style="286" customWidth="1"/>
    <col min="3067" max="3069" width="11.7109375" style="286" customWidth="1"/>
    <col min="3070" max="3070" width="9.85546875" style="286" customWidth="1"/>
    <col min="3071" max="3071" width="2.5703125" style="286" bestFit="1" customWidth="1"/>
    <col min="3072" max="3072" width="9.140625" style="286"/>
    <col min="3073" max="3073" width="9" style="286" customWidth="1"/>
    <col min="3074" max="3314" width="9.140625" style="286"/>
    <col min="3315" max="3315" width="2.5703125" style="286" customWidth="1"/>
    <col min="3316" max="3316" width="5.7109375" style="286" customWidth="1"/>
    <col min="3317" max="3317" width="43.7109375" style="286" customWidth="1"/>
    <col min="3318" max="3318" width="6.28515625" style="286" customWidth="1"/>
    <col min="3319" max="3319" width="7.5703125" style="286" customWidth="1"/>
    <col min="3320" max="3320" width="9.5703125" style="286" customWidth="1"/>
    <col min="3321" max="3321" width="13.28515625" style="286" customWidth="1"/>
    <col min="3322" max="3322" width="20.42578125" style="286" customWidth="1"/>
    <col min="3323" max="3325" width="11.7109375" style="286" customWidth="1"/>
    <col min="3326" max="3326" width="9.85546875" style="286" customWidth="1"/>
    <col min="3327" max="3327" width="2.5703125" style="286" bestFit="1" customWidth="1"/>
    <col min="3328" max="3328" width="9.140625" style="286"/>
    <col min="3329" max="3329" width="9" style="286" customWidth="1"/>
    <col min="3330" max="3570" width="9.140625" style="286"/>
    <col min="3571" max="3571" width="2.5703125" style="286" customWidth="1"/>
    <col min="3572" max="3572" width="5.7109375" style="286" customWidth="1"/>
    <col min="3573" max="3573" width="43.7109375" style="286" customWidth="1"/>
    <col min="3574" max="3574" width="6.28515625" style="286" customWidth="1"/>
    <col min="3575" max="3575" width="7.5703125" style="286" customWidth="1"/>
    <col min="3576" max="3576" width="9.5703125" style="286" customWidth="1"/>
    <col min="3577" max="3577" width="13.28515625" style="286" customWidth="1"/>
    <col min="3578" max="3578" width="20.42578125" style="286" customWidth="1"/>
    <col min="3579" max="3581" width="11.7109375" style="286" customWidth="1"/>
    <col min="3582" max="3582" width="9.85546875" style="286" customWidth="1"/>
    <col min="3583" max="3583" width="2.5703125" style="286" bestFit="1" customWidth="1"/>
    <col min="3584" max="3584" width="9.140625" style="286"/>
    <col min="3585" max="3585" width="9" style="286" customWidth="1"/>
    <col min="3586" max="3826" width="9.140625" style="286"/>
    <col min="3827" max="3827" width="2.5703125" style="286" customWidth="1"/>
    <col min="3828" max="3828" width="5.7109375" style="286" customWidth="1"/>
    <col min="3829" max="3829" width="43.7109375" style="286" customWidth="1"/>
    <col min="3830" max="3830" width="6.28515625" style="286" customWidth="1"/>
    <col min="3831" max="3831" width="7.5703125" style="286" customWidth="1"/>
    <col min="3832" max="3832" width="9.5703125" style="286" customWidth="1"/>
    <col min="3833" max="3833" width="13.28515625" style="286" customWidth="1"/>
    <col min="3834" max="3834" width="20.42578125" style="286" customWidth="1"/>
    <col min="3835" max="3837" width="11.7109375" style="286" customWidth="1"/>
    <col min="3838" max="3838" width="9.85546875" style="286" customWidth="1"/>
    <col min="3839" max="3839" width="2.5703125" style="286" bestFit="1" customWidth="1"/>
    <col min="3840" max="3840" width="9.140625" style="286"/>
    <col min="3841" max="3841" width="9" style="286" customWidth="1"/>
    <col min="3842" max="4082" width="9.140625" style="286"/>
    <col min="4083" max="4083" width="2.5703125" style="286" customWidth="1"/>
    <col min="4084" max="4084" width="5.7109375" style="286" customWidth="1"/>
    <col min="4085" max="4085" width="43.7109375" style="286" customWidth="1"/>
    <col min="4086" max="4086" width="6.28515625" style="286" customWidth="1"/>
    <col min="4087" max="4087" width="7.5703125" style="286" customWidth="1"/>
    <col min="4088" max="4088" width="9.5703125" style="286" customWidth="1"/>
    <col min="4089" max="4089" width="13.28515625" style="286" customWidth="1"/>
    <col min="4090" max="4090" width="20.42578125" style="286" customWidth="1"/>
    <col min="4091" max="4093" width="11.7109375" style="286" customWidth="1"/>
    <col min="4094" max="4094" width="9.85546875" style="286" customWidth="1"/>
    <col min="4095" max="4095" width="2.5703125" style="286" bestFit="1" customWidth="1"/>
    <col min="4096" max="4096" width="9.140625" style="286"/>
    <col min="4097" max="4097" width="9" style="286" customWidth="1"/>
    <col min="4098" max="4338" width="9.140625" style="286"/>
    <col min="4339" max="4339" width="2.5703125" style="286" customWidth="1"/>
    <col min="4340" max="4340" width="5.7109375" style="286" customWidth="1"/>
    <col min="4341" max="4341" width="43.7109375" style="286" customWidth="1"/>
    <col min="4342" max="4342" width="6.28515625" style="286" customWidth="1"/>
    <col min="4343" max="4343" width="7.5703125" style="286" customWidth="1"/>
    <col min="4344" max="4344" width="9.5703125" style="286" customWidth="1"/>
    <col min="4345" max="4345" width="13.28515625" style="286" customWidth="1"/>
    <col min="4346" max="4346" width="20.42578125" style="286" customWidth="1"/>
    <col min="4347" max="4349" width="11.7109375" style="286" customWidth="1"/>
    <col min="4350" max="4350" width="9.85546875" style="286" customWidth="1"/>
    <col min="4351" max="4351" width="2.5703125" style="286" bestFit="1" customWidth="1"/>
    <col min="4352" max="4352" width="9.140625" style="286"/>
    <col min="4353" max="4353" width="9" style="286" customWidth="1"/>
    <col min="4354" max="4594" width="9.140625" style="286"/>
    <col min="4595" max="4595" width="2.5703125" style="286" customWidth="1"/>
    <col min="4596" max="4596" width="5.7109375" style="286" customWidth="1"/>
    <col min="4597" max="4597" width="43.7109375" style="286" customWidth="1"/>
    <col min="4598" max="4598" width="6.28515625" style="286" customWidth="1"/>
    <col min="4599" max="4599" width="7.5703125" style="286" customWidth="1"/>
    <col min="4600" max="4600" width="9.5703125" style="286" customWidth="1"/>
    <col min="4601" max="4601" width="13.28515625" style="286" customWidth="1"/>
    <col min="4602" max="4602" width="20.42578125" style="286" customWidth="1"/>
    <col min="4603" max="4605" width="11.7109375" style="286" customWidth="1"/>
    <col min="4606" max="4606" width="9.85546875" style="286" customWidth="1"/>
    <col min="4607" max="4607" width="2.5703125" style="286" bestFit="1" customWidth="1"/>
    <col min="4608" max="4608" width="9.140625" style="286"/>
    <col min="4609" max="4609" width="9" style="286" customWidth="1"/>
    <col min="4610" max="4850" width="9.140625" style="286"/>
    <col min="4851" max="4851" width="2.5703125" style="286" customWidth="1"/>
    <col min="4852" max="4852" width="5.7109375" style="286" customWidth="1"/>
    <col min="4853" max="4853" width="43.7109375" style="286" customWidth="1"/>
    <col min="4854" max="4854" width="6.28515625" style="286" customWidth="1"/>
    <col min="4855" max="4855" width="7.5703125" style="286" customWidth="1"/>
    <col min="4856" max="4856" width="9.5703125" style="286" customWidth="1"/>
    <col min="4857" max="4857" width="13.28515625" style="286" customWidth="1"/>
    <col min="4858" max="4858" width="20.42578125" style="286" customWidth="1"/>
    <col min="4859" max="4861" width="11.7109375" style="286" customWidth="1"/>
    <col min="4862" max="4862" width="9.85546875" style="286" customWidth="1"/>
    <col min="4863" max="4863" width="2.5703125" style="286" bestFit="1" customWidth="1"/>
    <col min="4864" max="4864" width="9.140625" style="286"/>
    <col min="4865" max="4865" width="9" style="286" customWidth="1"/>
    <col min="4866" max="5106" width="9.140625" style="286"/>
    <col min="5107" max="5107" width="2.5703125" style="286" customWidth="1"/>
    <col min="5108" max="5108" width="5.7109375" style="286" customWidth="1"/>
    <col min="5109" max="5109" width="43.7109375" style="286" customWidth="1"/>
    <col min="5110" max="5110" width="6.28515625" style="286" customWidth="1"/>
    <col min="5111" max="5111" width="7.5703125" style="286" customWidth="1"/>
    <col min="5112" max="5112" width="9.5703125" style="286" customWidth="1"/>
    <col min="5113" max="5113" width="13.28515625" style="286" customWidth="1"/>
    <col min="5114" max="5114" width="20.42578125" style="286" customWidth="1"/>
    <col min="5115" max="5117" width="11.7109375" style="286" customWidth="1"/>
    <col min="5118" max="5118" width="9.85546875" style="286" customWidth="1"/>
    <col min="5119" max="5119" width="2.5703125" style="286" bestFit="1" customWidth="1"/>
    <col min="5120" max="5120" width="9.140625" style="286"/>
    <col min="5121" max="5121" width="9" style="286" customWidth="1"/>
    <col min="5122" max="5362" width="9.140625" style="286"/>
    <col min="5363" max="5363" width="2.5703125" style="286" customWidth="1"/>
    <col min="5364" max="5364" width="5.7109375" style="286" customWidth="1"/>
    <col min="5365" max="5365" width="43.7109375" style="286" customWidth="1"/>
    <col min="5366" max="5366" width="6.28515625" style="286" customWidth="1"/>
    <col min="5367" max="5367" width="7.5703125" style="286" customWidth="1"/>
    <col min="5368" max="5368" width="9.5703125" style="286" customWidth="1"/>
    <col min="5369" max="5369" width="13.28515625" style="286" customWidth="1"/>
    <col min="5370" max="5370" width="20.42578125" style="286" customWidth="1"/>
    <col min="5371" max="5373" width="11.7109375" style="286" customWidth="1"/>
    <col min="5374" max="5374" width="9.85546875" style="286" customWidth="1"/>
    <col min="5375" max="5375" width="2.5703125" style="286" bestFit="1" customWidth="1"/>
    <col min="5376" max="5376" width="9.140625" style="286"/>
    <col min="5377" max="5377" width="9" style="286" customWidth="1"/>
    <col min="5378" max="5618" width="9.140625" style="286"/>
    <col min="5619" max="5619" width="2.5703125" style="286" customWidth="1"/>
    <col min="5620" max="5620" width="5.7109375" style="286" customWidth="1"/>
    <col min="5621" max="5621" width="43.7109375" style="286" customWidth="1"/>
    <col min="5622" max="5622" width="6.28515625" style="286" customWidth="1"/>
    <col min="5623" max="5623" width="7.5703125" style="286" customWidth="1"/>
    <col min="5624" max="5624" width="9.5703125" style="286" customWidth="1"/>
    <col min="5625" max="5625" width="13.28515625" style="286" customWidth="1"/>
    <col min="5626" max="5626" width="20.42578125" style="286" customWidth="1"/>
    <col min="5627" max="5629" width="11.7109375" style="286" customWidth="1"/>
    <col min="5630" max="5630" width="9.85546875" style="286" customWidth="1"/>
    <col min="5631" max="5631" width="2.5703125" style="286" bestFit="1" customWidth="1"/>
    <col min="5632" max="5632" width="9.140625" style="286"/>
    <col min="5633" max="5633" width="9" style="286" customWidth="1"/>
    <col min="5634" max="5874" width="9.140625" style="286"/>
    <col min="5875" max="5875" width="2.5703125" style="286" customWidth="1"/>
    <col min="5876" max="5876" width="5.7109375" style="286" customWidth="1"/>
    <col min="5877" max="5877" width="43.7109375" style="286" customWidth="1"/>
    <col min="5878" max="5878" width="6.28515625" style="286" customWidth="1"/>
    <col min="5879" max="5879" width="7.5703125" style="286" customWidth="1"/>
    <col min="5880" max="5880" width="9.5703125" style="286" customWidth="1"/>
    <col min="5881" max="5881" width="13.28515625" style="286" customWidth="1"/>
    <col min="5882" max="5882" width="20.42578125" style="286" customWidth="1"/>
    <col min="5883" max="5885" width="11.7109375" style="286" customWidth="1"/>
    <col min="5886" max="5886" width="9.85546875" style="286" customWidth="1"/>
    <col min="5887" max="5887" width="2.5703125" style="286" bestFit="1" customWidth="1"/>
    <col min="5888" max="5888" width="9.140625" style="286"/>
    <col min="5889" max="5889" width="9" style="286" customWidth="1"/>
    <col min="5890" max="6130" width="9.140625" style="286"/>
    <col min="6131" max="6131" width="2.5703125" style="286" customWidth="1"/>
    <col min="6132" max="6132" width="5.7109375" style="286" customWidth="1"/>
    <col min="6133" max="6133" width="43.7109375" style="286" customWidth="1"/>
    <col min="6134" max="6134" width="6.28515625" style="286" customWidth="1"/>
    <col min="6135" max="6135" width="7.5703125" style="286" customWidth="1"/>
    <col min="6136" max="6136" width="9.5703125" style="286" customWidth="1"/>
    <col min="6137" max="6137" width="13.28515625" style="286" customWidth="1"/>
    <col min="6138" max="6138" width="20.42578125" style="286" customWidth="1"/>
    <col min="6139" max="6141" width="11.7109375" style="286" customWidth="1"/>
    <col min="6142" max="6142" width="9.85546875" style="286" customWidth="1"/>
    <col min="6143" max="6143" width="2.5703125" style="286" bestFit="1" customWidth="1"/>
    <col min="6144" max="6144" width="9.140625" style="286"/>
    <col min="6145" max="6145" width="9" style="286" customWidth="1"/>
    <col min="6146" max="6386" width="9.140625" style="286"/>
    <col min="6387" max="6387" width="2.5703125" style="286" customWidth="1"/>
    <col min="6388" max="6388" width="5.7109375" style="286" customWidth="1"/>
    <col min="6389" max="6389" width="43.7109375" style="286" customWidth="1"/>
    <col min="6390" max="6390" width="6.28515625" style="286" customWidth="1"/>
    <col min="6391" max="6391" width="7.5703125" style="286" customWidth="1"/>
    <col min="6392" max="6392" width="9.5703125" style="286" customWidth="1"/>
    <col min="6393" max="6393" width="13.28515625" style="286" customWidth="1"/>
    <col min="6394" max="6394" width="20.42578125" style="286" customWidth="1"/>
    <col min="6395" max="6397" width="11.7109375" style="286" customWidth="1"/>
    <col min="6398" max="6398" width="9.85546875" style="286" customWidth="1"/>
    <col min="6399" max="6399" width="2.5703125" style="286" bestFit="1" customWidth="1"/>
    <col min="6400" max="6400" width="9.140625" style="286"/>
    <col min="6401" max="6401" width="9" style="286" customWidth="1"/>
    <col min="6402" max="6642" width="9.140625" style="286"/>
    <col min="6643" max="6643" width="2.5703125" style="286" customWidth="1"/>
    <col min="6644" max="6644" width="5.7109375" style="286" customWidth="1"/>
    <col min="6645" max="6645" width="43.7109375" style="286" customWidth="1"/>
    <col min="6646" max="6646" width="6.28515625" style="286" customWidth="1"/>
    <col min="6647" max="6647" width="7.5703125" style="286" customWidth="1"/>
    <col min="6648" max="6648" width="9.5703125" style="286" customWidth="1"/>
    <col min="6649" max="6649" width="13.28515625" style="286" customWidth="1"/>
    <col min="6650" max="6650" width="20.42578125" style="286" customWidth="1"/>
    <col min="6651" max="6653" width="11.7109375" style="286" customWidth="1"/>
    <col min="6654" max="6654" width="9.85546875" style="286" customWidth="1"/>
    <col min="6655" max="6655" width="2.5703125" style="286" bestFit="1" customWidth="1"/>
    <col min="6656" max="6656" width="9.140625" style="286"/>
    <col min="6657" max="6657" width="9" style="286" customWidth="1"/>
    <col min="6658" max="6898" width="9.140625" style="286"/>
    <col min="6899" max="6899" width="2.5703125" style="286" customWidth="1"/>
    <col min="6900" max="6900" width="5.7109375" style="286" customWidth="1"/>
    <col min="6901" max="6901" width="43.7109375" style="286" customWidth="1"/>
    <col min="6902" max="6902" width="6.28515625" style="286" customWidth="1"/>
    <col min="6903" max="6903" width="7.5703125" style="286" customWidth="1"/>
    <col min="6904" max="6904" width="9.5703125" style="286" customWidth="1"/>
    <col min="6905" max="6905" width="13.28515625" style="286" customWidth="1"/>
    <col min="6906" max="6906" width="20.42578125" style="286" customWidth="1"/>
    <col min="6907" max="6909" width="11.7109375" style="286" customWidth="1"/>
    <col min="6910" max="6910" width="9.85546875" style="286" customWidth="1"/>
    <col min="6911" max="6911" width="2.5703125" style="286" bestFit="1" customWidth="1"/>
    <col min="6912" max="6912" width="9.140625" style="286"/>
    <col min="6913" max="6913" width="9" style="286" customWidth="1"/>
    <col min="6914" max="7154" width="9.140625" style="286"/>
    <col min="7155" max="7155" width="2.5703125" style="286" customWidth="1"/>
    <col min="7156" max="7156" width="5.7109375" style="286" customWidth="1"/>
    <col min="7157" max="7157" width="43.7109375" style="286" customWidth="1"/>
    <col min="7158" max="7158" width="6.28515625" style="286" customWidth="1"/>
    <col min="7159" max="7159" width="7.5703125" style="286" customWidth="1"/>
    <col min="7160" max="7160" width="9.5703125" style="286" customWidth="1"/>
    <col min="7161" max="7161" width="13.28515625" style="286" customWidth="1"/>
    <col min="7162" max="7162" width="20.42578125" style="286" customWidth="1"/>
    <col min="7163" max="7165" width="11.7109375" style="286" customWidth="1"/>
    <col min="7166" max="7166" width="9.85546875" style="286" customWidth="1"/>
    <col min="7167" max="7167" width="2.5703125" style="286" bestFit="1" customWidth="1"/>
    <col min="7168" max="7168" width="9.140625" style="286"/>
    <col min="7169" max="7169" width="9" style="286" customWidth="1"/>
    <col min="7170" max="7410" width="9.140625" style="286"/>
    <col min="7411" max="7411" width="2.5703125" style="286" customWidth="1"/>
    <col min="7412" max="7412" width="5.7109375" style="286" customWidth="1"/>
    <col min="7413" max="7413" width="43.7109375" style="286" customWidth="1"/>
    <col min="7414" max="7414" width="6.28515625" style="286" customWidth="1"/>
    <col min="7415" max="7415" width="7.5703125" style="286" customWidth="1"/>
    <col min="7416" max="7416" width="9.5703125" style="286" customWidth="1"/>
    <col min="7417" max="7417" width="13.28515625" style="286" customWidth="1"/>
    <col min="7418" max="7418" width="20.42578125" style="286" customWidth="1"/>
    <col min="7419" max="7421" width="11.7109375" style="286" customWidth="1"/>
    <col min="7422" max="7422" width="9.85546875" style="286" customWidth="1"/>
    <col min="7423" max="7423" width="2.5703125" style="286" bestFit="1" customWidth="1"/>
    <col min="7424" max="7424" width="9.140625" style="286"/>
    <col min="7425" max="7425" width="9" style="286" customWidth="1"/>
    <col min="7426" max="7666" width="9.140625" style="286"/>
    <col min="7667" max="7667" width="2.5703125" style="286" customWidth="1"/>
    <col min="7668" max="7668" width="5.7109375" style="286" customWidth="1"/>
    <col min="7669" max="7669" width="43.7109375" style="286" customWidth="1"/>
    <col min="7670" max="7670" width="6.28515625" style="286" customWidth="1"/>
    <col min="7671" max="7671" width="7.5703125" style="286" customWidth="1"/>
    <col min="7672" max="7672" width="9.5703125" style="286" customWidth="1"/>
    <col min="7673" max="7673" width="13.28515625" style="286" customWidth="1"/>
    <col min="7674" max="7674" width="20.42578125" style="286" customWidth="1"/>
    <col min="7675" max="7677" width="11.7109375" style="286" customWidth="1"/>
    <col min="7678" max="7678" width="9.85546875" style="286" customWidth="1"/>
    <col min="7679" max="7679" width="2.5703125" style="286" bestFit="1" customWidth="1"/>
    <col min="7680" max="7680" width="9.140625" style="286"/>
    <col min="7681" max="7681" width="9" style="286" customWidth="1"/>
    <col min="7682" max="7922" width="9.140625" style="286"/>
    <col min="7923" max="7923" width="2.5703125" style="286" customWidth="1"/>
    <col min="7924" max="7924" width="5.7109375" style="286" customWidth="1"/>
    <col min="7925" max="7925" width="43.7109375" style="286" customWidth="1"/>
    <col min="7926" max="7926" width="6.28515625" style="286" customWidth="1"/>
    <col min="7927" max="7927" width="7.5703125" style="286" customWidth="1"/>
    <col min="7928" max="7928" width="9.5703125" style="286" customWidth="1"/>
    <col min="7929" max="7929" width="13.28515625" style="286" customWidth="1"/>
    <col min="7930" max="7930" width="20.42578125" style="286" customWidth="1"/>
    <col min="7931" max="7933" width="11.7109375" style="286" customWidth="1"/>
    <col min="7934" max="7934" width="9.85546875" style="286" customWidth="1"/>
    <col min="7935" max="7935" width="2.5703125" style="286" bestFit="1" customWidth="1"/>
    <col min="7936" max="7936" width="9.140625" style="286"/>
    <col min="7937" max="7937" width="9" style="286" customWidth="1"/>
    <col min="7938" max="8178" width="9.140625" style="286"/>
    <col min="8179" max="8179" width="2.5703125" style="286" customWidth="1"/>
    <col min="8180" max="8180" width="5.7109375" style="286" customWidth="1"/>
    <col min="8181" max="8181" width="43.7109375" style="286" customWidth="1"/>
    <col min="8182" max="8182" width="6.28515625" style="286" customWidth="1"/>
    <col min="8183" max="8183" width="7.5703125" style="286" customWidth="1"/>
    <col min="8184" max="8184" width="9.5703125" style="286" customWidth="1"/>
    <col min="8185" max="8185" width="13.28515625" style="286" customWidth="1"/>
    <col min="8186" max="8186" width="20.42578125" style="286" customWidth="1"/>
    <col min="8187" max="8189" width="11.7109375" style="286" customWidth="1"/>
    <col min="8190" max="8190" width="9.85546875" style="286" customWidth="1"/>
    <col min="8191" max="8191" width="2.5703125" style="286" bestFit="1" customWidth="1"/>
    <col min="8192" max="8192" width="9.140625" style="286"/>
    <col min="8193" max="8193" width="9" style="286" customWidth="1"/>
    <col min="8194" max="8434" width="9.140625" style="286"/>
    <col min="8435" max="8435" width="2.5703125" style="286" customWidth="1"/>
    <col min="8436" max="8436" width="5.7109375" style="286" customWidth="1"/>
    <col min="8437" max="8437" width="43.7109375" style="286" customWidth="1"/>
    <col min="8438" max="8438" width="6.28515625" style="286" customWidth="1"/>
    <col min="8439" max="8439" width="7.5703125" style="286" customWidth="1"/>
    <col min="8440" max="8440" width="9.5703125" style="286" customWidth="1"/>
    <col min="8441" max="8441" width="13.28515625" style="286" customWidth="1"/>
    <col min="8442" max="8442" width="20.42578125" style="286" customWidth="1"/>
    <col min="8443" max="8445" width="11.7109375" style="286" customWidth="1"/>
    <col min="8446" max="8446" width="9.85546875" style="286" customWidth="1"/>
    <col min="8447" max="8447" width="2.5703125" style="286" bestFit="1" customWidth="1"/>
    <col min="8448" max="8448" width="9.140625" style="286"/>
    <col min="8449" max="8449" width="9" style="286" customWidth="1"/>
    <col min="8450" max="8690" width="9.140625" style="286"/>
    <col min="8691" max="8691" width="2.5703125" style="286" customWidth="1"/>
    <col min="8692" max="8692" width="5.7109375" style="286" customWidth="1"/>
    <col min="8693" max="8693" width="43.7109375" style="286" customWidth="1"/>
    <col min="8694" max="8694" width="6.28515625" style="286" customWidth="1"/>
    <col min="8695" max="8695" width="7.5703125" style="286" customWidth="1"/>
    <col min="8696" max="8696" width="9.5703125" style="286" customWidth="1"/>
    <col min="8697" max="8697" width="13.28515625" style="286" customWidth="1"/>
    <col min="8698" max="8698" width="20.42578125" style="286" customWidth="1"/>
    <col min="8699" max="8701" width="11.7109375" style="286" customWidth="1"/>
    <col min="8702" max="8702" width="9.85546875" style="286" customWidth="1"/>
    <col min="8703" max="8703" width="2.5703125" style="286" bestFit="1" customWidth="1"/>
    <col min="8704" max="8704" width="9.140625" style="286"/>
    <col min="8705" max="8705" width="9" style="286" customWidth="1"/>
    <col min="8706" max="8946" width="9.140625" style="286"/>
    <col min="8947" max="8947" width="2.5703125" style="286" customWidth="1"/>
    <col min="8948" max="8948" width="5.7109375" style="286" customWidth="1"/>
    <col min="8949" max="8949" width="43.7109375" style="286" customWidth="1"/>
    <col min="8950" max="8950" width="6.28515625" style="286" customWidth="1"/>
    <col min="8951" max="8951" width="7.5703125" style="286" customWidth="1"/>
    <col min="8952" max="8952" width="9.5703125" style="286" customWidth="1"/>
    <col min="8953" max="8953" width="13.28515625" style="286" customWidth="1"/>
    <col min="8954" max="8954" width="20.42578125" style="286" customWidth="1"/>
    <col min="8955" max="8957" width="11.7109375" style="286" customWidth="1"/>
    <col min="8958" max="8958" width="9.85546875" style="286" customWidth="1"/>
    <col min="8959" max="8959" width="2.5703125" style="286" bestFit="1" customWidth="1"/>
    <col min="8960" max="8960" width="9.140625" style="286"/>
    <col min="8961" max="8961" width="9" style="286" customWidth="1"/>
    <col min="8962" max="9202" width="9.140625" style="286"/>
    <col min="9203" max="9203" width="2.5703125" style="286" customWidth="1"/>
    <col min="9204" max="9204" width="5.7109375" style="286" customWidth="1"/>
    <col min="9205" max="9205" width="43.7109375" style="286" customWidth="1"/>
    <col min="9206" max="9206" width="6.28515625" style="286" customWidth="1"/>
    <col min="9207" max="9207" width="7.5703125" style="286" customWidth="1"/>
    <col min="9208" max="9208" width="9.5703125" style="286" customWidth="1"/>
    <col min="9209" max="9209" width="13.28515625" style="286" customWidth="1"/>
    <col min="9210" max="9210" width="20.42578125" style="286" customWidth="1"/>
    <col min="9211" max="9213" width="11.7109375" style="286" customWidth="1"/>
    <col min="9214" max="9214" width="9.85546875" style="286" customWidth="1"/>
    <col min="9215" max="9215" width="2.5703125" style="286" bestFit="1" customWidth="1"/>
    <col min="9216" max="9216" width="9.140625" style="286"/>
    <col min="9217" max="9217" width="9" style="286" customWidth="1"/>
    <col min="9218" max="9458" width="9.140625" style="286"/>
    <col min="9459" max="9459" width="2.5703125" style="286" customWidth="1"/>
    <col min="9460" max="9460" width="5.7109375" style="286" customWidth="1"/>
    <col min="9461" max="9461" width="43.7109375" style="286" customWidth="1"/>
    <col min="9462" max="9462" width="6.28515625" style="286" customWidth="1"/>
    <col min="9463" max="9463" width="7.5703125" style="286" customWidth="1"/>
    <col min="9464" max="9464" width="9.5703125" style="286" customWidth="1"/>
    <col min="9465" max="9465" width="13.28515625" style="286" customWidth="1"/>
    <col min="9466" max="9466" width="20.42578125" style="286" customWidth="1"/>
    <col min="9467" max="9469" width="11.7109375" style="286" customWidth="1"/>
    <col min="9470" max="9470" width="9.85546875" style="286" customWidth="1"/>
    <col min="9471" max="9471" width="2.5703125" style="286" bestFit="1" customWidth="1"/>
    <col min="9472" max="9472" width="9.140625" style="286"/>
    <col min="9473" max="9473" width="9" style="286" customWidth="1"/>
    <col min="9474" max="9714" width="9.140625" style="286"/>
    <col min="9715" max="9715" width="2.5703125" style="286" customWidth="1"/>
    <col min="9716" max="9716" width="5.7109375" style="286" customWidth="1"/>
    <col min="9717" max="9717" width="43.7109375" style="286" customWidth="1"/>
    <col min="9718" max="9718" width="6.28515625" style="286" customWidth="1"/>
    <col min="9719" max="9719" width="7.5703125" style="286" customWidth="1"/>
    <col min="9720" max="9720" width="9.5703125" style="286" customWidth="1"/>
    <col min="9721" max="9721" width="13.28515625" style="286" customWidth="1"/>
    <col min="9722" max="9722" width="20.42578125" style="286" customWidth="1"/>
    <col min="9723" max="9725" width="11.7109375" style="286" customWidth="1"/>
    <col min="9726" max="9726" width="9.85546875" style="286" customWidth="1"/>
    <col min="9727" max="9727" width="2.5703125" style="286" bestFit="1" customWidth="1"/>
    <col min="9728" max="9728" width="9.140625" style="286"/>
    <col min="9729" max="9729" width="9" style="286" customWidth="1"/>
    <col min="9730" max="9970" width="9.140625" style="286"/>
    <col min="9971" max="9971" width="2.5703125" style="286" customWidth="1"/>
    <col min="9972" max="9972" width="5.7109375" style="286" customWidth="1"/>
    <col min="9973" max="9973" width="43.7109375" style="286" customWidth="1"/>
    <col min="9974" max="9974" width="6.28515625" style="286" customWidth="1"/>
    <col min="9975" max="9975" width="7.5703125" style="286" customWidth="1"/>
    <col min="9976" max="9976" width="9.5703125" style="286" customWidth="1"/>
    <col min="9977" max="9977" width="13.28515625" style="286" customWidth="1"/>
    <col min="9978" max="9978" width="20.42578125" style="286" customWidth="1"/>
    <col min="9979" max="9981" width="11.7109375" style="286" customWidth="1"/>
    <col min="9982" max="9982" width="9.85546875" style="286" customWidth="1"/>
    <col min="9983" max="9983" width="2.5703125" style="286" bestFit="1" customWidth="1"/>
    <col min="9984" max="9984" width="9.140625" style="286"/>
    <col min="9985" max="9985" width="9" style="286" customWidth="1"/>
    <col min="9986" max="10226" width="9.140625" style="286"/>
    <col min="10227" max="10227" width="2.5703125" style="286" customWidth="1"/>
    <col min="10228" max="10228" width="5.7109375" style="286" customWidth="1"/>
    <col min="10229" max="10229" width="43.7109375" style="286" customWidth="1"/>
    <col min="10230" max="10230" width="6.28515625" style="286" customWidth="1"/>
    <col min="10231" max="10231" width="7.5703125" style="286" customWidth="1"/>
    <col min="10232" max="10232" width="9.5703125" style="286" customWidth="1"/>
    <col min="10233" max="10233" width="13.28515625" style="286" customWidth="1"/>
    <col min="10234" max="10234" width="20.42578125" style="286" customWidth="1"/>
    <col min="10235" max="10237" width="11.7109375" style="286" customWidth="1"/>
    <col min="10238" max="10238" width="9.85546875" style="286" customWidth="1"/>
    <col min="10239" max="10239" width="2.5703125" style="286" bestFit="1" customWidth="1"/>
    <col min="10240" max="10240" width="9.140625" style="286"/>
    <col min="10241" max="10241" width="9" style="286" customWidth="1"/>
    <col min="10242" max="10482" width="9.140625" style="286"/>
    <col min="10483" max="10483" width="2.5703125" style="286" customWidth="1"/>
    <col min="10484" max="10484" width="5.7109375" style="286" customWidth="1"/>
    <col min="10485" max="10485" width="43.7109375" style="286" customWidth="1"/>
    <col min="10486" max="10486" width="6.28515625" style="286" customWidth="1"/>
    <col min="10487" max="10487" width="7.5703125" style="286" customWidth="1"/>
    <col min="10488" max="10488" width="9.5703125" style="286" customWidth="1"/>
    <col min="10489" max="10489" width="13.28515625" style="286" customWidth="1"/>
    <col min="10490" max="10490" width="20.42578125" style="286" customWidth="1"/>
    <col min="10491" max="10493" width="11.7109375" style="286" customWidth="1"/>
    <col min="10494" max="10494" width="9.85546875" style="286" customWidth="1"/>
    <col min="10495" max="10495" width="2.5703125" style="286" bestFit="1" customWidth="1"/>
    <col min="10496" max="10496" width="9.140625" style="286"/>
    <col min="10497" max="10497" width="9" style="286" customWidth="1"/>
    <col min="10498" max="10738" width="9.140625" style="286"/>
    <col min="10739" max="10739" width="2.5703125" style="286" customWidth="1"/>
    <col min="10740" max="10740" width="5.7109375" style="286" customWidth="1"/>
    <col min="10741" max="10741" width="43.7109375" style="286" customWidth="1"/>
    <col min="10742" max="10742" width="6.28515625" style="286" customWidth="1"/>
    <col min="10743" max="10743" width="7.5703125" style="286" customWidth="1"/>
    <col min="10744" max="10744" width="9.5703125" style="286" customWidth="1"/>
    <col min="10745" max="10745" width="13.28515625" style="286" customWidth="1"/>
    <col min="10746" max="10746" width="20.42578125" style="286" customWidth="1"/>
    <col min="10747" max="10749" width="11.7109375" style="286" customWidth="1"/>
    <col min="10750" max="10750" width="9.85546875" style="286" customWidth="1"/>
    <col min="10751" max="10751" width="2.5703125" style="286" bestFit="1" customWidth="1"/>
    <col min="10752" max="10752" width="9.140625" style="286"/>
    <col min="10753" max="10753" width="9" style="286" customWidth="1"/>
    <col min="10754" max="10994" width="9.140625" style="286"/>
    <col min="10995" max="10995" width="2.5703125" style="286" customWidth="1"/>
    <col min="10996" max="10996" width="5.7109375" style="286" customWidth="1"/>
    <col min="10997" max="10997" width="43.7109375" style="286" customWidth="1"/>
    <col min="10998" max="10998" width="6.28515625" style="286" customWidth="1"/>
    <col min="10999" max="10999" width="7.5703125" style="286" customWidth="1"/>
    <col min="11000" max="11000" width="9.5703125" style="286" customWidth="1"/>
    <col min="11001" max="11001" width="13.28515625" style="286" customWidth="1"/>
    <col min="11002" max="11002" width="20.42578125" style="286" customWidth="1"/>
    <col min="11003" max="11005" width="11.7109375" style="286" customWidth="1"/>
    <col min="11006" max="11006" width="9.85546875" style="286" customWidth="1"/>
    <col min="11007" max="11007" width="2.5703125" style="286" bestFit="1" customWidth="1"/>
    <col min="11008" max="11008" width="9.140625" style="286"/>
    <col min="11009" max="11009" width="9" style="286" customWidth="1"/>
    <col min="11010" max="11250" width="9.140625" style="286"/>
    <col min="11251" max="11251" width="2.5703125" style="286" customWidth="1"/>
    <col min="11252" max="11252" width="5.7109375" style="286" customWidth="1"/>
    <col min="11253" max="11253" width="43.7109375" style="286" customWidth="1"/>
    <col min="11254" max="11254" width="6.28515625" style="286" customWidth="1"/>
    <col min="11255" max="11255" width="7.5703125" style="286" customWidth="1"/>
    <col min="11256" max="11256" width="9.5703125" style="286" customWidth="1"/>
    <col min="11257" max="11257" width="13.28515625" style="286" customWidth="1"/>
    <col min="11258" max="11258" width="20.42578125" style="286" customWidth="1"/>
    <col min="11259" max="11261" width="11.7109375" style="286" customWidth="1"/>
    <col min="11262" max="11262" width="9.85546875" style="286" customWidth="1"/>
    <col min="11263" max="11263" width="2.5703125" style="286" bestFit="1" customWidth="1"/>
    <col min="11264" max="11264" width="9.140625" style="286"/>
    <col min="11265" max="11265" width="9" style="286" customWidth="1"/>
    <col min="11266" max="11506" width="9.140625" style="286"/>
    <col min="11507" max="11507" width="2.5703125" style="286" customWidth="1"/>
    <col min="11508" max="11508" width="5.7109375" style="286" customWidth="1"/>
    <col min="11509" max="11509" width="43.7109375" style="286" customWidth="1"/>
    <col min="11510" max="11510" width="6.28515625" style="286" customWidth="1"/>
    <col min="11511" max="11511" width="7.5703125" style="286" customWidth="1"/>
    <col min="11512" max="11512" width="9.5703125" style="286" customWidth="1"/>
    <col min="11513" max="11513" width="13.28515625" style="286" customWidth="1"/>
    <col min="11514" max="11514" width="20.42578125" style="286" customWidth="1"/>
    <col min="11515" max="11517" width="11.7109375" style="286" customWidth="1"/>
    <col min="11518" max="11518" width="9.85546875" style="286" customWidth="1"/>
    <col min="11519" max="11519" width="2.5703125" style="286" bestFit="1" customWidth="1"/>
    <col min="11520" max="11520" width="9.140625" style="286"/>
    <col min="11521" max="11521" width="9" style="286" customWidth="1"/>
    <col min="11522" max="11762" width="9.140625" style="286"/>
    <col min="11763" max="11763" width="2.5703125" style="286" customWidth="1"/>
    <col min="11764" max="11764" width="5.7109375" style="286" customWidth="1"/>
    <col min="11765" max="11765" width="43.7109375" style="286" customWidth="1"/>
    <col min="11766" max="11766" width="6.28515625" style="286" customWidth="1"/>
    <col min="11767" max="11767" width="7.5703125" style="286" customWidth="1"/>
    <col min="11768" max="11768" width="9.5703125" style="286" customWidth="1"/>
    <col min="11769" max="11769" width="13.28515625" style="286" customWidth="1"/>
    <col min="11770" max="11770" width="20.42578125" style="286" customWidth="1"/>
    <col min="11771" max="11773" width="11.7109375" style="286" customWidth="1"/>
    <col min="11774" max="11774" width="9.85546875" style="286" customWidth="1"/>
    <col min="11775" max="11775" width="2.5703125" style="286" bestFit="1" customWidth="1"/>
    <col min="11776" max="11776" width="9.140625" style="286"/>
    <col min="11777" max="11777" width="9" style="286" customWidth="1"/>
    <col min="11778" max="12018" width="9.140625" style="286"/>
    <col min="12019" max="12019" width="2.5703125" style="286" customWidth="1"/>
    <col min="12020" max="12020" width="5.7109375" style="286" customWidth="1"/>
    <col min="12021" max="12021" width="43.7109375" style="286" customWidth="1"/>
    <col min="12022" max="12022" width="6.28515625" style="286" customWidth="1"/>
    <col min="12023" max="12023" width="7.5703125" style="286" customWidth="1"/>
    <col min="12024" max="12024" width="9.5703125" style="286" customWidth="1"/>
    <col min="12025" max="12025" width="13.28515625" style="286" customWidth="1"/>
    <col min="12026" max="12026" width="20.42578125" style="286" customWidth="1"/>
    <col min="12027" max="12029" width="11.7109375" style="286" customWidth="1"/>
    <col min="12030" max="12030" width="9.85546875" style="286" customWidth="1"/>
    <col min="12031" max="12031" width="2.5703125" style="286" bestFit="1" customWidth="1"/>
    <col min="12032" max="12032" width="9.140625" style="286"/>
    <col min="12033" max="12033" width="9" style="286" customWidth="1"/>
    <col min="12034" max="12274" width="9.140625" style="286"/>
    <col min="12275" max="12275" width="2.5703125" style="286" customWidth="1"/>
    <col min="12276" max="12276" width="5.7109375" style="286" customWidth="1"/>
    <col min="12277" max="12277" width="43.7109375" style="286" customWidth="1"/>
    <col min="12278" max="12278" width="6.28515625" style="286" customWidth="1"/>
    <col min="12279" max="12279" width="7.5703125" style="286" customWidth="1"/>
    <col min="12280" max="12280" width="9.5703125" style="286" customWidth="1"/>
    <col min="12281" max="12281" width="13.28515625" style="286" customWidth="1"/>
    <col min="12282" max="12282" width="20.42578125" style="286" customWidth="1"/>
    <col min="12283" max="12285" width="11.7109375" style="286" customWidth="1"/>
    <col min="12286" max="12286" width="9.85546875" style="286" customWidth="1"/>
    <col min="12287" max="12287" width="2.5703125" style="286" bestFit="1" customWidth="1"/>
    <col min="12288" max="12288" width="9.140625" style="286"/>
    <col min="12289" max="12289" width="9" style="286" customWidth="1"/>
    <col min="12290" max="12530" width="9.140625" style="286"/>
    <col min="12531" max="12531" width="2.5703125" style="286" customWidth="1"/>
    <col min="12532" max="12532" width="5.7109375" style="286" customWidth="1"/>
    <col min="12533" max="12533" width="43.7109375" style="286" customWidth="1"/>
    <col min="12534" max="12534" width="6.28515625" style="286" customWidth="1"/>
    <col min="12535" max="12535" width="7.5703125" style="286" customWidth="1"/>
    <col min="12536" max="12536" width="9.5703125" style="286" customWidth="1"/>
    <col min="12537" max="12537" width="13.28515625" style="286" customWidth="1"/>
    <col min="12538" max="12538" width="20.42578125" style="286" customWidth="1"/>
    <col min="12539" max="12541" width="11.7109375" style="286" customWidth="1"/>
    <col min="12542" max="12542" width="9.85546875" style="286" customWidth="1"/>
    <col min="12543" max="12543" width="2.5703125" style="286" bestFit="1" customWidth="1"/>
    <col min="12544" max="12544" width="9.140625" style="286"/>
    <col min="12545" max="12545" width="9" style="286" customWidth="1"/>
    <col min="12546" max="12786" width="9.140625" style="286"/>
    <col min="12787" max="12787" width="2.5703125" style="286" customWidth="1"/>
    <col min="12788" max="12788" width="5.7109375" style="286" customWidth="1"/>
    <col min="12789" max="12789" width="43.7109375" style="286" customWidth="1"/>
    <col min="12790" max="12790" width="6.28515625" style="286" customWidth="1"/>
    <col min="12791" max="12791" width="7.5703125" style="286" customWidth="1"/>
    <col min="12792" max="12792" width="9.5703125" style="286" customWidth="1"/>
    <col min="12793" max="12793" width="13.28515625" style="286" customWidth="1"/>
    <col min="12794" max="12794" width="20.42578125" style="286" customWidth="1"/>
    <col min="12795" max="12797" width="11.7109375" style="286" customWidth="1"/>
    <col min="12798" max="12798" width="9.85546875" style="286" customWidth="1"/>
    <col min="12799" max="12799" width="2.5703125" style="286" bestFit="1" customWidth="1"/>
    <col min="12800" max="12800" width="9.140625" style="286"/>
    <col min="12801" max="12801" width="9" style="286" customWidth="1"/>
    <col min="12802" max="13042" width="9.140625" style="286"/>
    <col min="13043" max="13043" width="2.5703125" style="286" customWidth="1"/>
    <col min="13044" max="13044" width="5.7109375" style="286" customWidth="1"/>
    <col min="13045" max="13045" width="43.7109375" style="286" customWidth="1"/>
    <col min="13046" max="13046" width="6.28515625" style="286" customWidth="1"/>
    <col min="13047" max="13047" width="7.5703125" style="286" customWidth="1"/>
    <col min="13048" max="13048" width="9.5703125" style="286" customWidth="1"/>
    <col min="13049" max="13049" width="13.28515625" style="286" customWidth="1"/>
    <col min="13050" max="13050" width="20.42578125" style="286" customWidth="1"/>
    <col min="13051" max="13053" width="11.7109375" style="286" customWidth="1"/>
    <col min="13054" max="13054" width="9.85546875" style="286" customWidth="1"/>
    <col min="13055" max="13055" width="2.5703125" style="286" bestFit="1" customWidth="1"/>
    <col min="13056" max="13056" width="9.140625" style="286"/>
    <col min="13057" max="13057" width="9" style="286" customWidth="1"/>
    <col min="13058" max="13298" width="9.140625" style="286"/>
    <col min="13299" max="13299" width="2.5703125" style="286" customWidth="1"/>
    <col min="13300" max="13300" width="5.7109375" style="286" customWidth="1"/>
    <col min="13301" max="13301" width="43.7109375" style="286" customWidth="1"/>
    <col min="13302" max="13302" width="6.28515625" style="286" customWidth="1"/>
    <col min="13303" max="13303" width="7.5703125" style="286" customWidth="1"/>
    <col min="13304" max="13304" width="9.5703125" style="286" customWidth="1"/>
    <col min="13305" max="13305" width="13.28515625" style="286" customWidth="1"/>
    <col min="13306" max="13306" width="20.42578125" style="286" customWidth="1"/>
    <col min="13307" max="13309" width="11.7109375" style="286" customWidth="1"/>
    <col min="13310" max="13310" width="9.85546875" style="286" customWidth="1"/>
    <col min="13311" max="13311" width="2.5703125" style="286" bestFit="1" customWidth="1"/>
    <col min="13312" max="13312" width="9.140625" style="286"/>
    <col min="13313" max="13313" width="9" style="286" customWidth="1"/>
    <col min="13314" max="13554" width="9.140625" style="286"/>
    <col min="13555" max="13555" width="2.5703125" style="286" customWidth="1"/>
    <col min="13556" max="13556" width="5.7109375" style="286" customWidth="1"/>
    <col min="13557" max="13557" width="43.7109375" style="286" customWidth="1"/>
    <col min="13558" max="13558" width="6.28515625" style="286" customWidth="1"/>
    <col min="13559" max="13559" width="7.5703125" style="286" customWidth="1"/>
    <col min="13560" max="13560" width="9.5703125" style="286" customWidth="1"/>
    <col min="13561" max="13561" width="13.28515625" style="286" customWidth="1"/>
    <col min="13562" max="13562" width="20.42578125" style="286" customWidth="1"/>
    <col min="13563" max="13565" width="11.7109375" style="286" customWidth="1"/>
    <col min="13566" max="13566" width="9.85546875" style="286" customWidth="1"/>
    <col min="13567" max="13567" width="2.5703125" style="286" bestFit="1" customWidth="1"/>
    <col min="13568" max="13568" width="9.140625" style="286"/>
    <col min="13569" max="13569" width="9" style="286" customWidth="1"/>
    <col min="13570" max="13810" width="9.140625" style="286"/>
    <col min="13811" max="13811" width="2.5703125" style="286" customWidth="1"/>
    <col min="13812" max="13812" width="5.7109375" style="286" customWidth="1"/>
    <col min="13813" max="13813" width="43.7109375" style="286" customWidth="1"/>
    <col min="13814" max="13814" width="6.28515625" style="286" customWidth="1"/>
    <col min="13815" max="13815" width="7.5703125" style="286" customWidth="1"/>
    <col min="13816" max="13816" width="9.5703125" style="286" customWidth="1"/>
    <col min="13817" max="13817" width="13.28515625" style="286" customWidth="1"/>
    <col min="13818" max="13818" width="20.42578125" style="286" customWidth="1"/>
    <col min="13819" max="13821" width="11.7109375" style="286" customWidth="1"/>
    <col min="13822" max="13822" width="9.85546875" style="286" customWidth="1"/>
    <col min="13823" max="13823" width="2.5703125" style="286" bestFit="1" customWidth="1"/>
    <col min="13824" max="13824" width="9.140625" style="286"/>
    <col min="13825" max="13825" width="9" style="286" customWidth="1"/>
    <col min="13826" max="14066" width="9.140625" style="286"/>
    <col min="14067" max="14067" width="2.5703125" style="286" customWidth="1"/>
    <col min="14068" max="14068" width="5.7109375" style="286" customWidth="1"/>
    <col min="14069" max="14069" width="43.7109375" style="286" customWidth="1"/>
    <col min="14070" max="14070" width="6.28515625" style="286" customWidth="1"/>
    <col min="14071" max="14071" width="7.5703125" style="286" customWidth="1"/>
    <col min="14072" max="14072" width="9.5703125" style="286" customWidth="1"/>
    <col min="14073" max="14073" width="13.28515625" style="286" customWidth="1"/>
    <col min="14074" max="14074" width="20.42578125" style="286" customWidth="1"/>
    <col min="14075" max="14077" width="11.7109375" style="286" customWidth="1"/>
    <col min="14078" max="14078" width="9.85546875" style="286" customWidth="1"/>
    <col min="14079" max="14079" width="2.5703125" style="286" bestFit="1" customWidth="1"/>
    <col min="14080" max="14080" width="9.140625" style="286"/>
    <col min="14081" max="14081" width="9" style="286" customWidth="1"/>
    <col min="14082" max="14322" width="9.140625" style="286"/>
    <col min="14323" max="14323" width="2.5703125" style="286" customWidth="1"/>
    <col min="14324" max="14324" width="5.7109375" style="286" customWidth="1"/>
    <col min="14325" max="14325" width="43.7109375" style="286" customWidth="1"/>
    <col min="14326" max="14326" width="6.28515625" style="286" customWidth="1"/>
    <col min="14327" max="14327" width="7.5703125" style="286" customWidth="1"/>
    <col min="14328" max="14328" width="9.5703125" style="286" customWidth="1"/>
    <col min="14329" max="14329" width="13.28515625" style="286" customWidth="1"/>
    <col min="14330" max="14330" width="20.42578125" style="286" customWidth="1"/>
    <col min="14331" max="14333" width="11.7109375" style="286" customWidth="1"/>
    <col min="14334" max="14334" width="9.85546875" style="286" customWidth="1"/>
    <col min="14335" max="14335" width="2.5703125" style="286" bestFit="1" customWidth="1"/>
    <col min="14336" max="14336" width="9.140625" style="286"/>
    <col min="14337" max="14337" width="9" style="286" customWidth="1"/>
    <col min="14338" max="14578" width="9.140625" style="286"/>
    <col min="14579" max="14579" width="2.5703125" style="286" customWidth="1"/>
    <col min="14580" max="14580" width="5.7109375" style="286" customWidth="1"/>
    <col min="14581" max="14581" width="43.7109375" style="286" customWidth="1"/>
    <col min="14582" max="14582" width="6.28515625" style="286" customWidth="1"/>
    <col min="14583" max="14583" width="7.5703125" style="286" customWidth="1"/>
    <col min="14584" max="14584" width="9.5703125" style="286" customWidth="1"/>
    <col min="14585" max="14585" width="13.28515625" style="286" customWidth="1"/>
    <col min="14586" max="14586" width="20.42578125" style="286" customWidth="1"/>
    <col min="14587" max="14589" width="11.7109375" style="286" customWidth="1"/>
    <col min="14590" max="14590" width="9.85546875" style="286" customWidth="1"/>
    <col min="14591" max="14591" width="2.5703125" style="286" bestFit="1" customWidth="1"/>
    <col min="14592" max="14592" width="9.140625" style="286"/>
    <col min="14593" max="14593" width="9" style="286" customWidth="1"/>
    <col min="14594" max="14834" width="9.140625" style="286"/>
    <col min="14835" max="14835" width="2.5703125" style="286" customWidth="1"/>
    <col min="14836" max="14836" width="5.7109375" style="286" customWidth="1"/>
    <col min="14837" max="14837" width="43.7109375" style="286" customWidth="1"/>
    <col min="14838" max="14838" width="6.28515625" style="286" customWidth="1"/>
    <col min="14839" max="14839" width="7.5703125" style="286" customWidth="1"/>
    <col min="14840" max="14840" width="9.5703125" style="286" customWidth="1"/>
    <col min="14841" max="14841" width="13.28515625" style="286" customWidth="1"/>
    <col min="14842" max="14842" width="20.42578125" style="286" customWidth="1"/>
    <col min="14843" max="14845" width="11.7109375" style="286" customWidth="1"/>
    <col min="14846" max="14846" width="9.85546875" style="286" customWidth="1"/>
    <col min="14847" max="14847" width="2.5703125" style="286" bestFit="1" customWidth="1"/>
    <col min="14848" max="14848" width="9.140625" style="286"/>
    <col min="14849" max="14849" width="9" style="286" customWidth="1"/>
    <col min="14850" max="15090" width="9.140625" style="286"/>
    <col min="15091" max="15091" width="2.5703125" style="286" customWidth="1"/>
    <col min="15092" max="15092" width="5.7109375" style="286" customWidth="1"/>
    <col min="15093" max="15093" width="43.7109375" style="286" customWidth="1"/>
    <col min="15094" max="15094" width="6.28515625" style="286" customWidth="1"/>
    <col min="15095" max="15095" width="7.5703125" style="286" customWidth="1"/>
    <col min="15096" max="15096" width="9.5703125" style="286" customWidth="1"/>
    <col min="15097" max="15097" width="13.28515625" style="286" customWidth="1"/>
    <col min="15098" max="15098" width="20.42578125" style="286" customWidth="1"/>
    <col min="15099" max="15101" width="11.7109375" style="286" customWidth="1"/>
    <col min="15102" max="15102" width="9.85546875" style="286" customWidth="1"/>
    <col min="15103" max="15103" width="2.5703125" style="286" bestFit="1" customWidth="1"/>
    <col min="15104" max="15104" width="9.140625" style="286"/>
    <col min="15105" max="15105" width="9" style="286" customWidth="1"/>
    <col min="15106" max="15346" width="9.140625" style="286"/>
    <col min="15347" max="15347" width="2.5703125" style="286" customWidth="1"/>
    <col min="15348" max="15348" width="5.7109375" style="286" customWidth="1"/>
    <col min="15349" max="15349" width="43.7109375" style="286" customWidth="1"/>
    <col min="15350" max="15350" width="6.28515625" style="286" customWidth="1"/>
    <col min="15351" max="15351" width="7.5703125" style="286" customWidth="1"/>
    <col min="15352" max="15352" width="9.5703125" style="286" customWidth="1"/>
    <col min="15353" max="15353" width="13.28515625" style="286" customWidth="1"/>
    <col min="15354" max="15354" width="20.42578125" style="286" customWidth="1"/>
    <col min="15355" max="15357" width="11.7109375" style="286" customWidth="1"/>
    <col min="15358" max="15358" width="9.85546875" style="286" customWidth="1"/>
    <col min="15359" max="15359" width="2.5703125" style="286" bestFit="1" customWidth="1"/>
    <col min="15360" max="15360" width="9.140625" style="286"/>
    <col min="15361" max="15361" width="9" style="286" customWidth="1"/>
    <col min="15362" max="15602" width="9.140625" style="286"/>
    <col min="15603" max="15603" width="2.5703125" style="286" customWidth="1"/>
    <col min="15604" max="15604" width="5.7109375" style="286" customWidth="1"/>
    <col min="15605" max="15605" width="43.7109375" style="286" customWidth="1"/>
    <col min="15606" max="15606" width="6.28515625" style="286" customWidth="1"/>
    <col min="15607" max="15607" width="7.5703125" style="286" customWidth="1"/>
    <col min="15608" max="15608" width="9.5703125" style="286" customWidth="1"/>
    <col min="15609" max="15609" width="13.28515625" style="286" customWidth="1"/>
    <col min="15610" max="15610" width="20.42578125" style="286" customWidth="1"/>
    <col min="15611" max="15613" width="11.7109375" style="286" customWidth="1"/>
    <col min="15614" max="15614" width="9.85546875" style="286" customWidth="1"/>
    <col min="15615" max="15615" width="2.5703125" style="286" bestFit="1" customWidth="1"/>
    <col min="15616" max="15616" width="9.140625" style="286"/>
    <col min="15617" max="15617" width="9" style="286" customWidth="1"/>
    <col min="15618" max="15858" width="9.140625" style="286"/>
    <col min="15859" max="15859" width="2.5703125" style="286" customWidth="1"/>
    <col min="15860" max="15860" width="5.7109375" style="286" customWidth="1"/>
    <col min="15861" max="15861" width="43.7109375" style="286" customWidth="1"/>
    <col min="15862" max="15862" width="6.28515625" style="286" customWidth="1"/>
    <col min="15863" max="15863" width="7.5703125" style="286" customWidth="1"/>
    <col min="15864" max="15864" width="9.5703125" style="286" customWidth="1"/>
    <col min="15865" max="15865" width="13.28515625" style="286" customWidth="1"/>
    <col min="15866" max="15866" width="20.42578125" style="286" customWidth="1"/>
    <col min="15867" max="15869" width="11.7109375" style="286" customWidth="1"/>
    <col min="15870" max="15870" width="9.85546875" style="286" customWidth="1"/>
    <col min="15871" max="15871" width="2.5703125" style="286" bestFit="1" customWidth="1"/>
    <col min="15872" max="15872" width="9.140625" style="286"/>
    <col min="15873" max="15873" width="9" style="286" customWidth="1"/>
    <col min="15874" max="16114" width="9.140625" style="286"/>
    <col min="16115" max="16115" width="2.5703125" style="286" customWidth="1"/>
    <col min="16116" max="16116" width="5.7109375" style="286" customWidth="1"/>
    <col min="16117" max="16117" width="43.7109375" style="286" customWidth="1"/>
    <col min="16118" max="16118" width="6.28515625" style="286" customWidth="1"/>
    <col min="16119" max="16119" width="7.5703125" style="286" customWidth="1"/>
    <col min="16120" max="16120" width="9.5703125" style="286" customWidth="1"/>
    <col min="16121" max="16121" width="13.28515625" style="286" customWidth="1"/>
    <col min="16122" max="16122" width="20.42578125" style="286" customWidth="1"/>
    <col min="16123" max="16125" width="11.7109375" style="286" customWidth="1"/>
    <col min="16126" max="16126" width="9.85546875" style="286" customWidth="1"/>
    <col min="16127" max="16127" width="2.5703125" style="286" bestFit="1" customWidth="1"/>
    <col min="16128" max="16128" width="9.140625" style="286"/>
    <col min="16129" max="16129" width="9" style="286" customWidth="1"/>
    <col min="16130" max="16384" width="9.140625" style="286"/>
  </cols>
  <sheetData>
    <row r="1" spans="1:7" s="1" customFormat="1" ht="18">
      <c r="A1" s="246"/>
      <c r="B1" s="292"/>
      <c r="C1" s="246"/>
      <c r="D1" s="594"/>
      <c r="E1" s="594"/>
      <c r="F1" s="594"/>
      <c r="G1" s="594"/>
    </row>
    <row r="2" spans="1:7" s="62" customFormat="1" ht="18">
      <c r="A2" s="363" t="s">
        <v>3350</v>
      </c>
      <c r="B2" s="300"/>
      <c r="C2" s="290" t="s">
        <v>3351</v>
      </c>
      <c r="D2" s="592"/>
      <c r="E2" s="592"/>
      <c r="F2" s="592"/>
      <c r="G2" s="592"/>
    </row>
    <row r="3" spans="1:7" ht="14.25" customHeight="1">
      <c r="A3" s="3" t="s">
        <v>107</v>
      </c>
      <c r="B3" s="3"/>
      <c r="C3" s="287" t="s">
        <v>109</v>
      </c>
    </row>
    <row r="4" spans="1:7" ht="50.25" customHeight="1">
      <c r="A4" s="3"/>
      <c r="B4" s="3"/>
      <c r="C4" s="122" t="s">
        <v>926</v>
      </c>
    </row>
    <row r="5" spans="1:7" ht="14.25" customHeight="1">
      <c r="A5" s="3"/>
      <c r="B5" s="3"/>
      <c r="C5" s="1053" t="s">
        <v>3728</v>
      </c>
    </row>
    <row r="6" spans="1:7">
      <c r="C6" s="286"/>
      <c r="D6" s="598"/>
      <c r="E6" s="598"/>
      <c r="F6" s="598"/>
      <c r="G6" s="598"/>
    </row>
    <row r="7" spans="1:7" s="617" customFormat="1">
      <c r="A7" s="640" t="s">
        <v>29</v>
      </c>
      <c r="B7" s="640"/>
      <c r="C7" s="641" t="s">
        <v>30</v>
      </c>
      <c r="D7" s="640" t="s">
        <v>31</v>
      </c>
      <c r="E7" s="640" t="s">
        <v>183</v>
      </c>
      <c r="F7" s="640" t="s">
        <v>184</v>
      </c>
      <c r="G7" s="640" t="s">
        <v>185</v>
      </c>
    </row>
    <row r="8" spans="1:7" s="3" customFormat="1" ht="12">
      <c r="A8" s="411"/>
      <c r="B8" s="412"/>
      <c r="C8" s="458"/>
      <c r="D8" s="683"/>
      <c r="E8" s="683"/>
      <c r="F8" s="683"/>
      <c r="G8" s="683"/>
    </row>
    <row r="9" spans="1:7" s="445" customFormat="1" ht="16.5" thickBot="1">
      <c r="A9" s="63"/>
      <c r="B9" s="64" t="s">
        <v>105</v>
      </c>
      <c r="C9" s="65" t="s">
        <v>983</v>
      </c>
      <c r="D9" s="601"/>
      <c r="E9" s="632"/>
      <c r="F9" s="601"/>
      <c r="G9" s="601"/>
    </row>
    <row r="10" spans="1:7" s="477" customFormat="1" ht="24">
      <c r="A10" s="435" t="str">
        <f>$B$9</f>
        <v>I.</v>
      </c>
      <c r="B10" s="297">
        <f>COUNT(#REF!)+1</f>
        <v>1</v>
      </c>
      <c r="C10" s="418" t="s">
        <v>1330</v>
      </c>
      <c r="D10" s="629"/>
      <c r="E10" s="635"/>
      <c r="F10" s="634"/>
      <c r="G10" s="634"/>
    </row>
    <row r="11" spans="1:7" s="477" customFormat="1" ht="24">
      <c r="A11" s="435"/>
      <c r="B11" s="297"/>
      <c r="C11" s="418" t="s">
        <v>1331</v>
      </c>
      <c r="D11" s="605" t="s">
        <v>136</v>
      </c>
      <c r="E11" s="625">
        <v>214.6</v>
      </c>
      <c r="F11" s="634"/>
      <c r="G11" s="634">
        <f>E11*F11</f>
        <v>0</v>
      </c>
    </row>
    <row r="12" spans="1:7" s="477" customFormat="1" ht="60">
      <c r="A12" s="435"/>
      <c r="B12" s="297"/>
      <c r="C12" s="418" t="s">
        <v>1332</v>
      </c>
      <c r="D12" s="605" t="s">
        <v>136</v>
      </c>
      <c r="E12" s="625">
        <v>23.5</v>
      </c>
      <c r="F12" s="634"/>
      <c r="G12" s="634">
        <f>E12*F12</f>
        <v>0</v>
      </c>
    </row>
    <row r="13" spans="1:7" s="477" customFormat="1" ht="36">
      <c r="A13" s="435"/>
      <c r="B13" s="297"/>
      <c r="C13" s="418" t="s">
        <v>1333</v>
      </c>
      <c r="D13" s="605" t="s">
        <v>136</v>
      </c>
      <c r="E13" s="625">
        <v>17.100000000000001</v>
      </c>
      <c r="F13" s="634"/>
      <c r="G13" s="634">
        <f>E13*F13</f>
        <v>0</v>
      </c>
    </row>
    <row r="14" spans="1:7" s="477" customFormat="1" ht="24">
      <c r="A14" s="435"/>
      <c r="B14" s="297"/>
      <c r="C14" s="418" t="s">
        <v>1334</v>
      </c>
      <c r="D14" s="605" t="s">
        <v>136</v>
      </c>
      <c r="E14" s="625">
        <v>169.2</v>
      </c>
      <c r="F14" s="634"/>
      <c r="G14" s="634">
        <f>E14*F14</f>
        <v>0</v>
      </c>
    </row>
    <row r="15" spans="1:7" s="477" customFormat="1" ht="24">
      <c r="A15" s="435"/>
      <c r="B15" s="297"/>
      <c r="C15" s="418" t="s">
        <v>905</v>
      </c>
      <c r="D15" s="605" t="s">
        <v>136</v>
      </c>
      <c r="E15" s="625">
        <v>105.9</v>
      </c>
      <c r="F15" s="634"/>
      <c r="G15" s="634">
        <f>E15*F15</f>
        <v>0</v>
      </c>
    </row>
    <row r="16" spans="1:7" s="477" customFormat="1" ht="12">
      <c r="A16" s="435"/>
      <c r="B16" s="297"/>
      <c r="C16" s="122"/>
      <c r="D16" s="629"/>
      <c r="E16" s="630"/>
      <c r="F16" s="634"/>
      <c r="G16" s="634"/>
    </row>
    <row r="17" spans="1:7" s="477" customFormat="1" ht="36">
      <c r="A17" s="435" t="str">
        <f>$B$9</f>
        <v>I.</v>
      </c>
      <c r="B17" s="297">
        <f>COUNT($A$10:B15)+1</f>
        <v>2</v>
      </c>
      <c r="C17" s="444" t="s">
        <v>1335</v>
      </c>
      <c r="D17" s="708" t="s">
        <v>186</v>
      </c>
      <c r="E17" s="630">
        <v>167</v>
      </c>
      <c r="F17" s="634"/>
      <c r="G17" s="634">
        <f>E17*F17</f>
        <v>0</v>
      </c>
    </row>
    <row r="18" spans="1:7" s="477" customFormat="1" ht="12">
      <c r="A18" s="435"/>
      <c r="B18" s="297"/>
      <c r="C18" s="122"/>
      <c r="D18" s="629"/>
      <c r="E18" s="630"/>
      <c r="F18" s="634"/>
      <c r="G18" s="634"/>
    </row>
    <row r="19" spans="1:7" s="477" customFormat="1" ht="36">
      <c r="A19" s="435" t="str">
        <f>$B$9</f>
        <v>I.</v>
      </c>
      <c r="B19" s="297">
        <f>COUNT($A$10:B17)+1</f>
        <v>3</v>
      </c>
      <c r="C19" s="444" t="s">
        <v>1336</v>
      </c>
      <c r="D19" s="708" t="s">
        <v>186</v>
      </c>
      <c r="E19" s="630">
        <v>127</v>
      </c>
      <c r="F19" s="634"/>
      <c r="G19" s="634">
        <f>E19*F19</f>
        <v>0</v>
      </c>
    </row>
    <row r="20" spans="1:7" s="477" customFormat="1" ht="12">
      <c r="A20" s="435"/>
      <c r="B20" s="297"/>
      <c r="C20" s="122"/>
      <c r="D20" s="629"/>
      <c r="E20" s="630"/>
      <c r="F20" s="634"/>
      <c r="G20" s="634"/>
    </row>
    <row r="21" spans="1:7" s="477" customFormat="1" ht="36">
      <c r="A21" s="435" t="str">
        <f>$B$9</f>
        <v>I.</v>
      </c>
      <c r="B21" s="900">
        <f>COUNT($A$10:B19)+1</f>
        <v>4</v>
      </c>
      <c r="C21" s="444" t="s">
        <v>1337</v>
      </c>
      <c r="D21" s="708" t="s">
        <v>186</v>
      </c>
      <c r="E21" s="630">
        <v>715</v>
      </c>
      <c r="F21" s="634"/>
      <c r="G21" s="634">
        <f>E21*F21</f>
        <v>0</v>
      </c>
    </row>
    <row r="22" spans="1:7" s="477" customFormat="1" ht="12">
      <c r="A22" s="435"/>
      <c r="B22" s="297"/>
      <c r="C22" s="122"/>
      <c r="D22" s="629"/>
      <c r="E22" s="630"/>
      <c r="F22" s="634"/>
      <c r="G22" s="634"/>
    </row>
    <row r="23" spans="1:7" s="477" customFormat="1" ht="24">
      <c r="A23" s="435" t="str">
        <f>$B$9</f>
        <v>I.</v>
      </c>
      <c r="B23" s="900">
        <f>COUNT($A$10:B21)+1</f>
        <v>5</v>
      </c>
      <c r="C23" s="444" t="s">
        <v>1338</v>
      </c>
      <c r="D23" s="708" t="s">
        <v>186</v>
      </c>
      <c r="E23" s="630">
        <v>432</v>
      </c>
      <c r="F23" s="634"/>
      <c r="G23" s="634">
        <f>E23*F23</f>
        <v>0</v>
      </c>
    </row>
    <row r="24" spans="1:7" s="477" customFormat="1" ht="12">
      <c r="A24" s="435"/>
      <c r="B24" s="297"/>
      <c r="C24" s="122"/>
      <c r="D24" s="629"/>
      <c r="E24" s="630"/>
      <c r="F24" s="634"/>
      <c r="G24" s="634"/>
    </row>
    <row r="25" spans="1:7" s="477" customFormat="1" ht="48">
      <c r="A25" s="435" t="str">
        <f>$B$9</f>
        <v>I.</v>
      </c>
      <c r="B25" s="297">
        <f>COUNT($A$10:B23)+1</f>
        <v>6</v>
      </c>
      <c r="C25" s="444" t="s">
        <v>1339</v>
      </c>
      <c r="D25" s="708" t="s">
        <v>186</v>
      </c>
      <c r="E25" s="630">
        <v>370</v>
      </c>
      <c r="F25" s="634"/>
      <c r="G25" s="634">
        <f>E25*F25</f>
        <v>0</v>
      </c>
    </row>
    <row r="26" spans="1:7" s="477" customFormat="1" ht="12">
      <c r="A26" s="435"/>
      <c r="B26" s="297"/>
      <c r="C26" s="122"/>
      <c r="D26" s="629"/>
      <c r="E26" s="630"/>
      <c r="F26" s="634"/>
      <c r="G26" s="634"/>
    </row>
    <row r="27" spans="1:7" s="477" customFormat="1" ht="48">
      <c r="A27" s="311" t="s">
        <v>105</v>
      </c>
      <c r="B27" s="297">
        <f>COUNT($A$10:B25)+1</f>
        <v>7</v>
      </c>
      <c r="C27" s="413" t="s">
        <v>902</v>
      </c>
      <c r="D27" s="629" t="s">
        <v>125</v>
      </c>
      <c r="E27" s="633">
        <v>2</v>
      </c>
      <c r="F27" s="634"/>
      <c r="G27" s="634">
        <f>E27*F27</f>
        <v>0</v>
      </c>
    </row>
    <row r="28" spans="1:7" s="477" customFormat="1" ht="24">
      <c r="A28" s="311"/>
      <c r="B28" s="293"/>
      <c r="C28" s="418" t="s">
        <v>903</v>
      </c>
      <c r="D28" s="629" t="s">
        <v>136</v>
      </c>
      <c r="E28" s="633">
        <v>40.4</v>
      </c>
      <c r="F28" s="634"/>
      <c r="G28" s="634">
        <f>E28*F28</f>
        <v>0</v>
      </c>
    </row>
    <row r="29" spans="1:7" s="477" customFormat="1" ht="24">
      <c r="A29" s="311"/>
      <c r="B29" s="293"/>
      <c r="C29" s="418" t="s">
        <v>904</v>
      </c>
      <c r="D29" s="629" t="s">
        <v>136</v>
      </c>
      <c r="E29" s="633">
        <v>23</v>
      </c>
      <c r="F29" s="634"/>
      <c r="G29" s="634">
        <f>E29*F29</f>
        <v>0</v>
      </c>
    </row>
    <row r="30" spans="1:7" s="477" customFormat="1" ht="24">
      <c r="A30" s="311"/>
      <c r="B30" s="293"/>
      <c r="C30" s="418" t="s">
        <v>905</v>
      </c>
      <c r="D30" s="629" t="s">
        <v>136</v>
      </c>
      <c r="E30" s="633">
        <v>17.399999999999999</v>
      </c>
      <c r="F30" s="634"/>
      <c r="G30" s="634">
        <f>E30*F30</f>
        <v>0</v>
      </c>
    </row>
    <row r="31" spans="1:7" s="477" customFormat="1" ht="12">
      <c r="A31" s="311"/>
      <c r="B31" s="293"/>
      <c r="C31" s="422"/>
      <c r="D31" s="605"/>
      <c r="E31" s="714"/>
      <c r="F31" s="604"/>
      <c r="G31" s="604"/>
    </row>
    <row r="32" spans="1:7" s="477" customFormat="1" ht="36">
      <c r="A32" s="311" t="s">
        <v>105</v>
      </c>
      <c r="B32" s="297">
        <f>COUNT($A$10:B30)+1</f>
        <v>8</v>
      </c>
      <c r="C32" s="413" t="s">
        <v>1340</v>
      </c>
      <c r="D32" s="629" t="s">
        <v>125</v>
      </c>
      <c r="E32" s="633">
        <v>3</v>
      </c>
      <c r="F32" s="634"/>
      <c r="G32" s="634">
        <f>E32*F32</f>
        <v>0</v>
      </c>
    </row>
    <row r="33" spans="1:7" s="477" customFormat="1" ht="24">
      <c r="A33" s="311"/>
      <c r="B33" s="293"/>
      <c r="C33" s="418" t="s">
        <v>1341</v>
      </c>
      <c r="D33" s="629" t="s">
        <v>136</v>
      </c>
      <c r="E33" s="633">
        <v>7.2</v>
      </c>
      <c r="F33" s="634"/>
      <c r="G33" s="634">
        <f>E33*F33</f>
        <v>0</v>
      </c>
    </row>
    <row r="34" spans="1:7" s="477" customFormat="1" ht="24">
      <c r="A34" s="311"/>
      <c r="B34" s="293"/>
      <c r="C34" s="418" t="s">
        <v>904</v>
      </c>
      <c r="D34" s="629" t="s">
        <v>136</v>
      </c>
      <c r="E34" s="633">
        <v>3</v>
      </c>
      <c r="F34" s="634"/>
      <c r="G34" s="634">
        <f>E34*F34</f>
        <v>0</v>
      </c>
    </row>
    <row r="35" spans="1:7" s="477" customFormat="1" ht="24">
      <c r="A35" s="311"/>
      <c r="B35" s="293"/>
      <c r="C35" s="418" t="s">
        <v>905</v>
      </c>
      <c r="D35" s="629" t="s">
        <v>136</v>
      </c>
      <c r="E35" s="633">
        <v>4.2</v>
      </c>
      <c r="F35" s="634"/>
      <c r="G35" s="634">
        <f>E35*F35</f>
        <v>0</v>
      </c>
    </row>
    <row r="36" spans="1:7" s="477" customFormat="1" ht="12">
      <c r="A36" s="311"/>
      <c r="B36" s="293"/>
      <c r="C36" s="422"/>
      <c r="D36" s="605"/>
      <c r="E36" s="714"/>
      <c r="F36" s="604"/>
      <c r="G36" s="604"/>
    </row>
    <row r="37" spans="1:7" s="477" customFormat="1" ht="12">
      <c r="A37" s="435" t="str">
        <f>$B$9</f>
        <v>I.</v>
      </c>
      <c r="B37" s="297">
        <f>COUNT($A$10:B35)+1</f>
        <v>9</v>
      </c>
      <c r="C37" s="444" t="s">
        <v>1342</v>
      </c>
      <c r="D37" s="708" t="s">
        <v>188</v>
      </c>
      <c r="E37" s="630">
        <v>15</v>
      </c>
      <c r="F37" s="634"/>
      <c r="G37" s="634">
        <f>E37*F37</f>
        <v>0</v>
      </c>
    </row>
    <row r="38" spans="1:7" s="477" customFormat="1" ht="12">
      <c r="A38" s="435"/>
      <c r="B38" s="297"/>
      <c r="C38" s="444"/>
      <c r="D38" s="708"/>
      <c r="E38" s="630"/>
      <c r="F38" s="634"/>
      <c r="G38" s="634"/>
    </row>
    <row r="39" spans="1:7" s="477" customFormat="1" ht="36">
      <c r="A39" s="435"/>
      <c r="B39" s="297"/>
      <c r="C39" s="241" t="s">
        <v>1343</v>
      </c>
      <c r="D39" s="708"/>
      <c r="E39" s="630"/>
      <c r="F39" s="634"/>
      <c r="G39" s="634"/>
    </row>
    <row r="40" spans="1:7" s="477" customFormat="1" ht="36">
      <c r="A40" s="435" t="str">
        <f>$B$9</f>
        <v>I.</v>
      </c>
      <c r="B40" s="297">
        <f>COUNT($A$10:B37)+1</f>
        <v>10</v>
      </c>
      <c r="C40" s="444" t="s">
        <v>1344</v>
      </c>
      <c r="D40" s="708" t="s">
        <v>188</v>
      </c>
      <c r="E40" s="630">
        <v>1</v>
      </c>
      <c r="F40" s="634"/>
      <c r="G40" s="634">
        <f t="shared" ref="G40:G46" si="0">E40*F40</f>
        <v>0</v>
      </c>
    </row>
    <row r="41" spans="1:7" s="477" customFormat="1" ht="24">
      <c r="A41" s="435"/>
      <c r="B41" s="297"/>
      <c r="C41" s="418" t="s">
        <v>1345</v>
      </c>
      <c r="D41" s="708" t="s">
        <v>188</v>
      </c>
      <c r="E41" s="630">
        <v>1</v>
      </c>
      <c r="F41" s="634"/>
      <c r="G41" s="634">
        <f t="shared" si="0"/>
        <v>0</v>
      </c>
    </row>
    <row r="42" spans="1:7" s="477" customFormat="1" ht="36">
      <c r="A42" s="435"/>
      <c r="B42" s="297"/>
      <c r="C42" s="418" t="s">
        <v>1143</v>
      </c>
      <c r="D42" s="708" t="s">
        <v>188</v>
      </c>
      <c r="E42" s="630">
        <v>1</v>
      </c>
      <c r="F42" s="634"/>
      <c r="G42" s="634">
        <f t="shared" si="0"/>
        <v>0</v>
      </c>
    </row>
    <row r="43" spans="1:7" s="477" customFormat="1" ht="24">
      <c r="A43" s="435"/>
      <c r="B43" s="297"/>
      <c r="C43" s="418" t="s">
        <v>1346</v>
      </c>
      <c r="D43" s="708" t="s">
        <v>188</v>
      </c>
      <c r="E43" s="630">
        <v>1</v>
      </c>
      <c r="F43" s="634"/>
      <c r="G43" s="634">
        <f t="shared" si="0"/>
        <v>0</v>
      </c>
    </row>
    <row r="44" spans="1:7" s="477" customFormat="1" ht="12">
      <c r="A44" s="435"/>
      <c r="B44" s="297"/>
      <c r="C44" s="418" t="s">
        <v>1347</v>
      </c>
      <c r="D44" s="708" t="s">
        <v>188</v>
      </c>
      <c r="E44" s="630">
        <v>1</v>
      </c>
      <c r="F44" s="634"/>
      <c r="G44" s="634">
        <f t="shared" si="0"/>
        <v>0</v>
      </c>
    </row>
    <row r="45" spans="1:7" s="477" customFormat="1" ht="72">
      <c r="A45" s="435"/>
      <c r="B45" s="297"/>
      <c r="C45" s="418" t="s">
        <v>1348</v>
      </c>
      <c r="D45" s="708" t="s">
        <v>125</v>
      </c>
      <c r="E45" s="630">
        <v>1</v>
      </c>
      <c r="F45" s="634"/>
      <c r="G45" s="634">
        <f t="shared" si="0"/>
        <v>0</v>
      </c>
    </row>
    <row r="46" spans="1:7" s="477" customFormat="1" ht="24">
      <c r="A46" s="435" t="str">
        <f>$B$9</f>
        <v>I.</v>
      </c>
      <c r="B46" s="297">
        <f>COUNT($A$10:B43)+1</f>
        <v>11</v>
      </c>
      <c r="C46" s="444" t="s">
        <v>1349</v>
      </c>
      <c r="D46" s="708" t="s">
        <v>188</v>
      </c>
      <c r="E46" s="630">
        <v>1</v>
      </c>
      <c r="F46" s="634"/>
      <c r="G46" s="634">
        <f t="shared" si="0"/>
        <v>0</v>
      </c>
    </row>
    <row r="47" spans="1:7" s="477" customFormat="1" ht="12">
      <c r="A47" s="435"/>
      <c r="B47" s="297"/>
      <c r="C47" s="444"/>
      <c r="D47" s="708"/>
      <c r="E47" s="630"/>
      <c r="F47" s="634"/>
      <c r="G47" s="634"/>
    </row>
    <row r="48" spans="1:7" s="477" customFormat="1" ht="13.5" thickBot="1">
      <c r="A48" s="439"/>
      <c r="B48" s="440"/>
      <c r="C48" s="441" t="str">
        <f>CONCATENATE(B9," ",C9," - SKUPAJ:")</f>
        <v>I. ELEKTRO DEL - SKUPAJ:</v>
      </c>
      <c r="D48" s="533"/>
      <c r="E48" s="533"/>
      <c r="F48" s="533"/>
      <c r="G48" s="642">
        <f>SUM(G11:G47)</f>
        <v>0</v>
      </c>
    </row>
    <row r="49" spans="1:7" s="477" customFormat="1" ht="12">
      <c r="A49" s="3"/>
      <c r="B49" s="3"/>
      <c r="C49" s="353"/>
      <c r="D49" s="598"/>
      <c r="E49" s="598"/>
      <c r="F49" s="598"/>
      <c r="G49" s="598"/>
    </row>
    <row r="50" spans="1:7" s="477" customFormat="1">
      <c r="A50" s="347"/>
      <c r="B50" s="347"/>
      <c r="C50" s="349"/>
      <c r="D50" s="639"/>
      <c r="E50" s="384"/>
      <c r="F50" s="384"/>
      <c r="G50" s="384"/>
    </row>
    <row r="51" spans="1:7" s="477" customFormat="1" ht="15">
      <c r="A51" s="1057"/>
      <c r="B51" s="1057"/>
      <c r="C51" s="1058" t="str">
        <f>CONCATENATE(A2,"",C2," - SKUPAJ:")</f>
        <v>E12.ZUNANJA UREDITEV - SKUPAJ:</v>
      </c>
      <c r="D51" s="1059"/>
      <c r="E51" s="1059"/>
      <c r="F51" s="1059"/>
      <c r="G51" s="1043">
        <f>G48</f>
        <v>0</v>
      </c>
    </row>
    <row r="52" spans="1:7" s="477" customFormat="1">
      <c r="A52" s="261"/>
      <c r="B52" s="261"/>
      <c r="C52" s="467"/>
      <c r="D52" s="710"/>
      <c r="E52" s="710"/>
      <c r="F52" s="710"/>
      <c r="G52" s="648"/>
    </row>
    <row r="53" spans="1:7" s="477" customFormat="1" ht="12">
      <c r="A53" s="3"/>
      <c r="B53" s="3"/>
      <c r="C53" s="284"/>
      <c r="D53" s="598"/>
      <c r="E53" s="598"/>
      <c r="F53" s="598"/>
      <c r="G53" s="598"/>
    </row>
    <row r="54" spans="1:7" s="769" customFormat="1" ht="12">
      <c r="A54" s="825"/>
      <c r="B54" s="825"/>
      <c r="C54" s="718"/>
      <c r="D54" s="756"/>
      <c r="E54" s="756"/>
      <c r="F54" s="756"/>
      <c r="G54" s="756"/>
    </row>
    <row r="55" spans="1:7" s="769" customFormat="1" ht="12">
      <c r="A55" s="825"/>
      <c r="B55" s="825"/>
      <c r="C55" s="718"/>
      <c r="D55" s="756"/>
      <c r="E55" s="756"/>
      <c r="F55" s="756"/>
      <c r="G55" s="756"/>
    </row>
    <row r="56" spans="1:7" s="769" customFormat="1" ht="12">
      <c r="A56" s="825"/>
      <c r="B56" s="825"/>
      <c r="C56" s="718"/>
      <c r="D56" s="756"/>
      <c r="E56" s="756"/>
      <c r="F56" s="756"/>
      <c r="G56" s="756"/>
    </row>
    <row r="57" spans="1:7" s="769" customFormat="1" ht="12">
      <c r="A57" s="825"/>
      <c r="B57" s="825"/>
      <c r="C57" s="718"/>
      <c r="D57" s="756"/>
      <c r="E57" s="756"/>
      <c r="F57" s="756"/>
      <c r="G57" s="756"/>
    </row>
    <row r="58" spans="1:7" s="769" customFormat="1" ht="12">
      <c r="A58" s="825"/>
      <c r="B58" s="825"/>
      <c r="C58" s="718"/>
      <c r="D58" s="756"/>
      <c r="E58" s="756"/>
      <c r="F58" s="756"/>
      <c r="G58" s="756"/>
    </row>
    <row r="59" spans="1:7" s="769" customFormat="1" ht="12">
      <c r="A59" s="825"/>
      <c r="B59" s="825"/>
      <c r="C59" s="718"/>
      <c r="D59" s="756"/>
      <c r="E59" s="756"/>
      <c r="F59" s="756"/>
      <c r="G59" s="756"/>
    </row>
    <row r="60" spans="1:7" s="769" customFormat="1" ht="12">
      <c r="A60" s="825"/>
      <c r="B60" s="825"/>
      <c r="C60" s="718"/>
      <c r="D60" s="756"/>
      <c r="E60" s="756"/>
      <c r="F60" s="756"/>
      <c r="G60" s="756"/>
    </row>
    <row r="61" spans="1:7" s="769" customFormat="1" ht="12">
      <c r="A61" s="825"/>
      <c r="B61" s="825"/>
      <c r="C61" s="718"/>
      <c r="D61" s="756"/>
      <c r="E61" s="756"/>
      <c r="F61" s="756"/>
      <c r="G61" s="756"/>
    </row>
    <row r="62" spans="1:7" s="769" customFormat="1" ht="12">
      <c r="A62" s="825"/>
      <c r="B62" s="825"/>
      <c r="C62" s="718"/>
      <c r="D62" s="756"/>
      <c r="E62" s="756"/>
      <c r="F62" s="756"/>
      <c r="G62" s="756"/>
    </row>
    <row r="63" spans="1:7" s="769" customFormat="1" ht="12">
      <c r="A63" s="825"/>
      <c r="B63" s="825"/>
      <c r="C63" s="718"/>
      <c r="D63" s="756"/>
      <c r="E63" s="756"/>
      <c r="F63" s="756"/>
      <c r="G63" s="756"/>
    </row>
    <row r="64" spans="1:7" s="769" customFormat="1" ht="12">
      <c r="A64" s="825"/>
      <c r="B64" s="825"/>
      <c r="C64" s="718"/>
      <c r="D64" s="756"/>
      <c r="E64" s="756"/>
      <c r="F64" s="756"/>
      <c r="G64" s="756"/>
    </row>
    <row r="65" spans="1:7" s="769" customFormat="1" ht="12">
      <c r="A65" s="825"/>
      <c r="B65" s="825"/>
      <c r="C65" s="718"/>
      <c r="D65" s="756"/>
      <c r="E65" s="756"/>
      <c r="F65" s="756"/>
      <c r="G65" s="756"/>
    </row>
    <row r="66" spans="1:7" s="769" customFormat="1" ht="12">
      <c r="A66" s="825"/>
      <c r="B66" s="825"/>
      <c r="C66" s="718"/>
      <c r="D66" s="756"/>
      <c r="E66" s="756"/>
      <c r="F66" s="756"/>
      <c r="G66" s="756"/>
    </row>
    <row r="67" spans="1:7" s="769" customFormat="1" ht="12">
      <c r="A67" s="825"/>
      <c r="B67" s="825"/>
      <c r="C67" s="718"/>
      <c r="D67" s="756"/>
      <c r="E67" s="756"/>
      <c r="F67" s="756"/>
      <c r="G67" s="756"/>
    </row>
    <row r="68" spans="1:7" s="769" customFormat="1" ht="12">
      <c r="A68" s="825"/>
      <c r="B68" s="825"/>
      <c r="C68" s="718"/>
      <c r="D68" s="756"/>
      <c r="E68" s="756"/>
      <c r="F68" s="756"/>
      <c r="G68" s="756"/>
    </row>
    <row r="69" spans="1:7" s="769" customFormat="1" ht="12">
      <c r="A69" s="825"/>
      <c r="B69" s="825"/>
      <c r="C69" s="718"/>
      <c r="D69" s="756"/>
      <c r="E69" s="756"/>
      <c r="F69" s="756"/>
      <c r="G69" s="756"/>
    </row>
    <row r="70" spans="1:7" s="769" customFormat="1" ht="12">
      <c r="A70" s="825"/>
      <c r="B70" s="825"/>
      <c r="C70" s="718"/>
      <c r="D70" s="756"/>
      <c r="E70" s="756"/>
      <c r="F70" s="756"/>
      <c r="G70" s="756"/>
    </row>
    <row r="71" spans="1:7" s="769" customFormat="1" ht="12">
      <c r="A71" s="825"/>
      <c r="B71" s="825"/>
      <c r="C71" s="718"/>
      <c r="D71" s="756"/>
      <c r="E71" s="756"/>
      <c r="F71" s="756"/>
      <c r="G71" s="756"/>
    </row>
    <row r="72" spans="1:7" s="769" customFormat="1" ht="12">
      <c r="A72" s="825"/>
      <c r="B72" s="825"/>
      <c r="C72" s="718"/>
      <c r="D72" s="756"/>
      <c r="E72" s="756"/>
      <c r="F72" s="756"/>
      <c r="G72" s="756"/>
    </row>
    <row r="73" spans="1:7" s="833" customFormat="1" ht="12">
      <c r="A73" s="825"/>
      <c r="B73" s="825"/>
      <c r="C73" s="718"/>
      <c r="D73" s="756"/>
      <c r="E73" s="756"/>
      <c r="F73" s="756"/>
      <c r="G73" s="756"/>
    </row>
    <row r="74" spans="1:7" s="833" customFormat="1" ht="12">
      <c r="A74" s="825"/>
      <c r="B74" s="825"/>
      <c r="C74" s="718"/>
      <c r="D74" s="756"/>
      <c r="E74" s="756"/>
      <c r="F74" s="756"/>
      <c r="G74" s="756"/>
    </row>
    <row r="75" spans="1:7" s="833" customFormat="1" ht="12">
      <c r="A75" s="825"/>
      <c r="B75" s="825"/>
      <c r="C75" s="718"/>
      <c r="D75" s="756"/>
      <c r="E75" s="756"/>
      <c r="F75" s="756"/>
      <c r="G75" s="756"/>
    </row>
    <row r="76" spans="1:7" s="833" customFormat="1" ht="12">
      <c r="A76" s="825"/>
      <c r="B76" s="825"/>
      <c r="C76" s="718"/>
      <c r="D76" s="756"/>
      <c r="E76" s="756"/>
      <c r="F76" s="756"/>
      <c r="G76" s="756"/>
    </row>
    <row r="77" spans="1:7" s="833" customFormat="1" ht="12">
      <c r="A77" s="825"/>
      <c r="B77" s="825"/>
      <c r="C77" s="718"/>
      <c r="D77" s="756"/>
      <c r="E77" s="756"/>
      <c r="F77" s="756"/>
      <c r="G77" s="756"/>
    </row>
    <row r="78" spans="1:7" s="833" customFormat="1" ht="12">
      <c r="A78" s="825"/>
      <c r="B78" s="825"/>
      <c r="C78" s="718"/>
      <c r="D78" s="756"/>
      <c r="E78" s="756"/>
      <c r="F78" s="756"/>
      <c r="G78" s="756"/>
    </row>
    <row r="79" spans="1:7" s="833" customFormat="1" ht="12">
      <c r="A79" s="825"/>
      <c r="B79" s="825"/>
      <c r="C79" s="718"/>
      <c r="D79" s="756"/>
      <c r="E79" s="756"/>
      <c r="F79" s="756"/>
      <c r="G79" s="756"/>
    </row>
    <row r="80" spans="1:7" s="833" customFormat="1" ht="12">
      <c r="A80" s="825"/>
      <c r="B80" s="825"/>
      <c r="C80" s="718"/>
      <c r="D80" s="756"/>
      <c r="E80" s="756"/>
      <c r="F80" s="756"/>
      <c r="G80" s="756"/>
    </row>
    <row r="81" spans="1:7" s="833" customFormat="1" ht="12">
      <c r="A81" s="825"/>
      <c r="B81" s="825"/>
      <c r="C81" s="718"/>
      <c r="D81" s="756"/>
      <c r="E81" s="756"/>
      <c r="F81" s="756"/>
      <c r="G81" s="756"/>
    </row>
    <row r="82" spans="1:7" s="833" customFormat="1" ht="12">
      <c r="A82" s="825"/>
      <c r="B82" s="825"/>
      <c r="C82" s="718"/>
      <c r="D82" s="756"/>
      <c r="E82" s="756"/>
      <c r="F82" s="756"/>
      <c r="G82" s="756"/>
    </row>
    <row r="83" spans="1:7" s="769" customFormat="1" ht="12">
      <c r="A83" s="825"/>
      <c r="B83" s="825"/>
      <c r="C83" s="718"/>
      <c r="D83" s="756"/>
      <c r="E83" s="756"/>
      <c r="F83" s="756"/>
      <c r="G83" s="756"/>
    </row>
    <row r="84" spans="1:7" s="769" customFormat="1" ht="12">
      <c r="A84" s="825"/>
      <c r="B84" s="825"/>
      <c r="C84" s="718"/>
      <c r="D84" s="756"/>
      <c r="E84" s="756"/>
      <c r="F84" s="756"/>
      <c r="G84" s="756"/>
    </row>
    <row r="85" spans="1:7" s="769" customFormat="1" ht="12">
      <c r="A85" s="825"/>
      <c r="B85" s="825"/>
      <c r="C85" s="718"/>
      <c r="D85" s="756"/>
      <c r="E85" s="756"/>
      <c r="F85" s="756"/>
      <c r="G85" s="756"/>
    </row>
    <row r="86" spans="1:7" s="769" customFormat="1" ht="12">
      <c r="A86" s="825"/>
      <c r="B86" s="825"/>
      <c r="C86" s="718"/>
      <c r="D86" s="756"/>
      <c r="E86" s="756"/>
      <c r="F86" s="756"/>
      <c r="G86" s="756"/>
    </row>
    <row r="87" spans="1:7" s="769" customFormat="1" ht="12">
      <c r="A87" s="825"/>
      <c r="B87" s="825"/>
      <c r="C87" s="718"/>
      <c r="D87" s="756"/>
      <c r="E87" s="756"/>
      <c r="F87" s="756"/>
      <c r="G87" s="756"/>
    </row>
    <row r="88" spans="1:7" s="769" customFormat="1" ht="12">
      <c r="A88" s="825"/>
      <c r="B88" s="825"/>
      <c r="C88" s="718"/>
      <c r="D88" s="756"/>
      <c r="E88" s="756"/>
      <c r="F88" s="756"/>
      <c r="G88" s="756"/>
    </row>
    <row r="89" spans="1:7" s="769" customFormat="1" ht="12">
      <c r="A89" s="825"/>
      <c r="B89" s="825"/>
      <c r="C89" s="718"/>
      <c r="D89" s="756"/>
      <c r="E89" s="756"/>
      <c r="F89" s="756"/>
      <c r="G89" s="756"/>
    </row>
    <row r="90" spans="1:7" s="840" customFormat="1">
      <c r="A90" s="825"/>
      <c r="B90" s="825"/>
      <c r="C90" s="718"/>
      <c r="D90" s="756"/>
      <c r="E90" s="756"/>
      <c r="F90" s="756"/>
      <c r="G90" s="756"/>
    </row>
    <row r="91" spans="1:7" s="825" customFormat="1" ht="12">
      <c r="C91" s="718"/>
      <c r="D91" s="756"/>
      <c r="E91" s="756"/>
      <c r="F91" s="756"/>
      <c r="G91" s="756"/>
    </row>
    <row r="92" spans="1:7" s="837" customFormat="1" ht="18.75">
      <c r="A92" s="825"/>
      <c r="B92" s="825"/>
      <c r="C92" s="718"/>
      <c r="D92" s="756"/>
      <c r="E92" s="756"/>
      <c r="F92" s="756"/>
      <c r="G92" s="756"/>
    </row>
    <row r="93" spans="1:7" s="838" customFormat="1" ht="14.25" customHeight="1">
      <c r="A93" s="825"/>
      <c r="B93" s="825"/>
      <c r="C93" s="718"/>
      <c r="D93" s="756"/>
      <c r="E93" s="756"/>
      <c r="F93" s="756"/>
      <c r="G93" s="756"/>
    </row>
    <row r="94" spans="1:7" s="838" customFormat="1" ht="12.75" customHeight="1">
      <c r="A94" s="825"/>
      <c r="B94" s="825"/>
      <c r="C94" s="718"/>
      <c r="D94" s="756"/>
      <c r="E94" s="756"/>
      <c r="F94" s="756"/>
      <c r="G94" s="756"/>
    </row>
    <row r="95" spans="1:7" s="834" customFormat="1">
      <c r="A95" s="825"/>
      <c r="B95" s="825"/>
      <c r="C95" s="718"/>
      <c r="D95" s="756"/>
      <c r="E95" s="756"/>
      <c r="F95" s="756"/>
      <c r="G95" s="756"/>
    </row>
    <row r="96" spans="1:7" s="839" customFormat="1">
      <c r="A96" s="825"/>
      <c r="B96" s="825"/>
      <c r="C96" s="718"/>
      <c r="D96" s="756"/>
      <c r="E96" s="756"/>
      <c r="F96" s="756"/>
      <c r="G96" s="756"/>
    </row>
    <row r="97" spans="1:7" s="839" customFormat="1">
      <c r="A97" s="825"/>
      <c r="B97" s="825"/>
      <c r="C97" s="718"/>
      <c r="D97" s="756"/>
      <c r="E97" s="756"/>
      <c r="F97" s="756"/>
      <c r="G97" s="756"/>
    </row>
    <row r="98" spans="1:7" s="845" customFormat="1">
      <c r="A98" s="825"/>
      <c r="B98" s="825"/>
      <c r="C98" s="718"/>
      <c r="D98" s="756"/>
      <c r="E98" s="756"/>
      <c r="F98" s="756"/>
      <c r="G98" s="756"/>
    </row>
    <row r="99" spans="1:7" s="838" customFormat="1">
      <c r="A99" s="825"/>
      <c r="B99" s="825"/>
      <c r="C99" s="718"/>
      <c r="D99" s="756"/>
      <c r="E99" s="756"/>
      <c r="F99" s="756"/>
      <c r="G99" s="756"/>
    </row>
    <row r="100" spans="1:7" s="845" customFormat="1">
      <c r="A100" s="825"/>
      <c r="B100" s="825"/>
      <c r="C100" s="718"/>
      <c r="D100" s="756"/>
      <c r="E100" s="756"/>
      <c r="F100" s="756"/>
      <c r="G100" s="756"/>
    </row>
    <row r="101" spans="1:7" s="838" customFormat="1">
      <c r="A101" s="825"/>
      <c r="B101" s="825"/>
      <c r="C101" s="718"/>
      <c r="D101" s="756"/>
      <c r="E101" s="756"/>
      <c r="F101" s="756"/>
      <c r="G101" s="756"/>
    </row>
    <row r="102" spans="1:7" s="825" customFormat="1" ht="12">
      <c r="C102" s="718"/>
      <c r="D102" s="756"/>
      <c r="E102" s="756"/>
      <c r="F102" s="756"/>
      <c r="G102" s="756"/>
    </row>
    <row r="103" spans="1:7" s="825" customFormat="1" ht="12">
      <c r="C103" s="718"/>
      <c r="D103" s="756"/>
      <c r="E103" s="756"/>
      <c r="F103" s="756"/>
      <c r="G103" s="756"/>
    </row>
    <row r="104" spans="1:7" s="3" customFormat="1" ht="12">
      <c r="C104" s="284"/>
      <c r="D104" s="598"/>
      <c r="E104" s="598"/>
      <c r="F104" s="598"/>
      <c r="G104" s="598"/>
    </row>
    <row r="105" spans="1:7" s="3" customFormat="1" ht="12">
      <c r="C105" s="284"/>
      <c r="D105" s="598"/>
      <c r="E105" s="598"/>
      <c r="F105" s="598"/>
      <c r="G105" s="598"/>
    </row>
    <row r="106" spans="1:7" s="3" customFormat="1" ht="12">
      <c r="C106" s="284"/>
      <c r="D106" s="598"/>
      <c r="E106" s="598"/>
      <c r="F106" s="598"/>
      <c r="G106" s="598"/>
    </row>
    <row r="107" spans="1:7" s="3" customFormat="1" ht="12">
      <c r="C107" s="284"/>
      <c r="D107" s="598"/>
      <c r="E107" s="598"/>
      <c r="F107" s="598"/>
      <c r="G107" s="598"/>
    </row>
    <row r="108" spans="1:7" s="3" customFormat="1" ht="12">
      <c r="C108" s="284"/>
      <c r="D108" s="598"/>
      <c r="E108" s="598"/>
      <c r="F108" s="598"/>
      <c r="G108" s="598"/>
    </row>
    <row r="109" spans="1:7" s="3" customFormat="1" ht="12">
      <c r="C109" s="284"/>
      <c r="D109" s="598"/>
      <c r="E109" s="598"/>
      <c r="F109" s="598"/>
      <c r="G109" s="598"/>
    </row>
    <row r="110" spans="1:7" s="3" customFormat="1" ht="12">
      <c r="C110" s="284"/>
      <c r="D110" s="598"/>
      <c r="E110" s="598"/>
      <c r="F110" s="598"/>
      <c r="G110" s="598"/>
    </row>
    <row r="111" spans="1:7" s="3" customFormat="1" ht="12">
      <c r="C111" s="284"/>
      <c r="D111" s="598"/>
      <c r="E111" s="598"/>
      <c r="F111" s="598"/>
      <c r="G111" s="598"/>
    </row>
    <row r="112" spans="1:7" s="3" customFormat="1" ht="12">
      <c r="C112" s="284"/>
      <c r="D112" s="598"/>
      <c r="E112" s="598"/>
      <c r="F112" s="598"/>
      <c r="G112" s="598"/>
    </row>
    <row r="113" spans="3:7" s="3" customFormat="1" ht="12">
      <c r="C113" s="284"/>
      <c r="D113" s="598"/>
      <c r="E113" s="598"/>
      <c r="F113" s="598"/>
      <c r="G113" s="598"/>
    </row>
    <row r="114" spans="3:7" s="3" customFormat="1" ht="12">
      <c r="C114" s="284"/>
      <c r="D114" s="598"/>
      <c r="E114" s="598"/>
      <c r="F114" s="598"/>
      <c r="G114" s="598"/>
    </row>
    <row r="115" spans="3:7" s="3" customFormat="1" ht="12">
      <c r="C115" s="284"/>
      <c r="D115" s="598"/>
      <c r="E115" s="598"/>
      <c r="F115" s="598"/>
      <c r="G115" s="598"/>
    </row>
    <row r="116" spans="3:7" s="3" customFormat="1" ht="12">
      <c r="C116" s="284"/>
      <c r="D116" s="598"/>
      <c r="E116" s="598"/>
      <c r="F116" s="598"/>
      <c r="G116" s="598"/>
    </row>
    <row r="117" spans="3:7" s="3" customFormat="1" ht="12">
      <c r="C117" s="284"/>
      <c r="D117" s="598"/>
      <c r="E117" s="598"/>
      <c r="F117" s="598"/>
      <c r="G117" s="598"/>
    </row>
    <row r="118" spans="3:7" s="3" customFormat="1" ht="12">
      <c r="C118" s="284"/>
      <c r="D118" s="598"/>
      <c r="E118" s="598"/>
      <c r="F118" s="598"/>
      <c r="G118" s="598"/>
    </row>
    <row r="119" spans="3:7" s="3" customFormat="1" ht="12">
      <c r="C119" s="284"/>
      <c r="D119" s="598"/>
      <c r="E119" s="598"/>
      <c r="F119" s="598"/>
      <c r="G119" s="598"/>
    </row>
    <row r="120" spans="3:7" s="3" customFormat="1" ht="12">
      <c r="C120" s="284"/>
      <c r="D120" s="598"/>
      <c r="E120" s="598"/>
      <c r="F120" s="598"/>
      <c r="G120" s="598"/>
    </row>
    <row r="121" spans="3:7" s="3" customFormat="1" ht="12">
      <c r="C121" s="284"/>
      <c r="D121" s="598"/>
      <c r="E121" s="598"/>
      <c r="F121" s="598"/>
      <c r="G121" s="598"/>
    </row>
    <row r="122" spans="3:7" s="3" customFormat="1" ht="12">
      <c r="C122" s="284"/>
      <c r="D122" s="598"/>
      <c r="E122" s="598"/>
      <c r="F122" s="598"/>
      <c r="G122" s="598"/>
    </row>
    <row r="123" spans="3:7" s="3" customFormat="1" ht="12">
      <c r="C123" s="284"/>
      <c r="D123" s="598"/>
      <c r="E123" s="598"/>
      <c r="F123" s="598"/>
      <c r="G123" s="598"/>
    </row>
    <row r="124" spans="3:7" s="3" customFormat="1" ht="12">
      <c r="C124" s="284"/>
      <c r="D124" s="598"/>
      <c r="E124" s="598"/>
      <c r="F124" s="598"/>
      <c r="G124" s="598"/>
    </row>
    <row r="125" spans="3:7" s="3" customFormat="1" ht="12">
      <c r="C125" s="284"/>
      <c r="D125" s="598"/>
      <c r="E125" s="598"/>
      <c r="F125" s="598"/>
      <c r="G125" s="598"/>
    </row>
    <row r="126" spans="3:7" s="3" customFormat="1" ht="12">
      <c r="C126" s="284"/>
      <c r="D126" s="598"/>
      <c r="E126" s="598"/>
      <c r="F126" s="598"/>
      <c r="G126" s="598"/>
    </row>
    <row r="127" spans="3:7" s="3" customFormat="1" ht="12">
      <c r="C127" s="284"/>
      <c r="D127" s="598"/>
      <c r="E127" s="598"/>
      <c r="F127" s="598"/>
      <c r="G127" s="598"/>
    </row>
    <row r="128" spans="3:7" s="3" customFormat="1" ht="12">
      <c r="C128" s="284"/>
      <c r="D128" s="598"/>
      <c r="E128" s="598"/>
      <c r="F128" s="598"/>
      <c r="G128" s="598"/>
    </row>
    <row r="129" spans="3:7" s="3" customFormat="1" ht="12">
      <c r="C129" s="284"/>
      <c r="D129" s="598"/>
      <c r="E129" s="598"/>
      <c r="F129" s="598"/>
      <c r="G129" s="598"/>
    </row>
    <row r="130" spans="3:7" s="3" customFormat="1" ht="12">
      <c r="C130" s="284"/>
      <c r="D130" s="598"/>
      <c r="E130" s="598"/>
      <c r="F130" s="598"/>
      <c r="G130" s="598"/>
    </row>
    <row r="131" spans="3:7" s="3" customFormat="1" ht="12">
      <c r="C131" s="284"/>
      <c r="D131" s="598"/>
      <c r="E131" s="598"/>
      <c r="F131" s="598"/>
      <c r="G131" s="598"/>
    </row>
    <row r="132" spans="3:7" s="3" customFormat="1" ht="12">
      <c r="C132" s="284"/>
      <c r="D132" s="598"/>
      <c r="E132" s="598"/>
      <c r="F132" s="598"/>
      <c r="G132" s="598"/>
    </row>
    <row r="133" spans="3:7" s="3" customFormat="1" ht="12">
      <c r="C133" s="284"/>
      <c r="D133" s="598"/>
      <c r="E133" s="598"/>
      <c r="F133" s="598"/>
      <c r="G133" s="598"/>
    </row>
    <row r="134" spans="3:7" s="3" customFormat="1" ht="12">
      <c r="C134" s="284"/>
      <c r="D134" s="598"/>
      <c r="E134" s="598"/>
      <c r="F134" s="598"/>
      <c r="G134" s="598"/>
    </row>
    <row r="135" spans="3:7" s="3" customFormat="1" ht="12">
      <c r="C135" s="284"/>
      <c r="D135" s="598"/>
      <c r="E135" s="598"/>
      <c r="F135" s="598"/>
      <c r="G135" s="598"/>
    </row>
    <row r="136" spans="3:7" s="3" customFormat="1" ht="12">
      <c r="C136" s="284"/>
      <c r="D136" s="598"/>
      <c r="E136" s="598"/>
      <c r="F136" s="598"/>
      <c r="G136" s="598"/>
    </row>
    <row r="137" spans="3:7" s="3" customFormat="1" ht="12">
      <c r="C137" s="284"/>
      <c r="D137" s="598"/>
      <c r="E137" s="598"/>
      <c r="F137" s="598"/>
      <c r="G137" s="598"/>
    </row>
    <row r="138" spans="3:7" s="3" customFormat="1" ht="12">
      <c r="C138" s="284"/>
      <c r="D138" s="598"/>
      <c r="E138" s="598"/>
      <c r="F138" s="598"/>
      <c r="G138" s="598"/>
    </row>
    <row r="139" spans="3:7" s="3" customFormat="1" ht="12">
      <c r="C139" s="284"/>
      <c r="D139" s="598"/>
      <c r="E139" s="598"/>
      <c r="F139" s="598"/>
      <c r="G139" s="598"/>
    </row>
    <row r="140" spans="3:7" s="3" customFormat="1" ht="12">
      <c r="C140" s="284"/>
      <c r="D140" s="598"/>
      <c r="E140" s="598"/>
      <c r="F140" s="598"/>
      <c r="G140" s="598"/>
    </row>
    <row r="141" spans="3:7" s="3" customFormat="1" ht="12">
      <c r="C141" s="284"/>
      <c r="D141" s="598"/>
      <c r="E141" s="598"/>
      <c r="F141" s="598"/>
      <c r="G141" s="598"/>
    </row>
    <row r="142" spans="3:7" s="3" customFormat="1" ht="12">
      <c r="C142" s="284"/>
      <c r="D142" s="598"/>
      <c r="E142" s="598"/>
      <c r="F142" s="598"/>
      <c r="G142" s="598"/>
    </row>
    <row r="143" spans="3:7" s="3" customFormat="1" ht="12">
      <c r="C143" s="284"/>
      <c r="D143" s="598"/>
      <c r="E143" s="598"/>
      <c r="F143" s="598"/>
      <c r="G143" s="598"/>
    </row>
    <row r="144" spans="3:7" s="3" customFormat="1" ht="12">
      <c r="C144" s="284"/>
      <c r="D144" s="598"/>
      <c r="E144" s="598"/>
      <c r="F144" s="598"/>
      <c r="G144" s="598"/>
    </row>
    <row r="145" spans="1:7" s="3" customFormat="1" ht="12">
      <c r="C145" s="284"/>
      <c r="D145" s="598"/>
      <c r="E145" s="598"/>
      <c r="F145" s="598"/>
      <c r="G145" s="598"/>
    </row>
    <row r="146" spans="1:7" s="3" customFormat="1" ht="12">
      <c r="C146" s="284"/>
      <c r="D146" s="598"/>
      <c r="E146" s="598"/>
      <c r="F146" s="598"/>
      <c r="G146" s="598"/>
    </row>
    <row r="147" spans="1:7" s="3" customFormat="1" ht="12">
      <c r="C147" s="284"/>
      <c r="D147" s="598"/>
      <c r="E147" s="598"/>
      <c r="F147" s="598"/>
      <c r="G147" s="598"/>
    </row>
    <row r="148" spans="1:7" s="3" customFormat="1" ht="12">
      <c r="C148" s="284"/>
      <c r="D148" s="598"/>
      <c r="E148" s="598"/>
      <c r="F148" s="598"/>
      <c r="G148" s="598"/>
    </row>
    <row r="149" spans="1:7" s="3" customFormat="1" ht="12">
      <c r="C149" s="284"/>
      <c r="D149" s="598"/>
      <c r="E149" s="598"/>
      <c r="F149" s="598"/>
      <c r="G149" s="598"/>
    </row>
    <row r="150" spans="1:7" s="3" customFormat="1" ht="12">
      <c r="C150" s="284"/>
      <c r="D150" s="598"/>
      <c r="E150" s="598"/>
      <c r="F150" s="598"/>
      <c r="G150" s="598"/>
    </row>
    <row r="151" spans="1:7" s="3" customFormat="1" ht="12">
      <c r="C151" s="284"/>
      <c r="D151" s="598"/>
      <c r="E151" s="598"/>
      <c r="F151" s="598"/>
      <c r="G151" s="598"/>
    </row>
    <row r="152" spans="1:7" s="3" customFormat="1" ht="12">
      <c r="C152" s="284"/>
      <c r="D152" s="598"/>
      <c r="E152" s="598"/>
      <c r="F152" s="598"/>
      <c r="G152" s="598"/>
    </row>
    <row r="153" spans="1:7" s="3" customFormat="1" ht="12">
      <c r="C153" s="284"/>
      <c r="D153" s="598"/>
      <c r="E153" s="598"/>
      <c r="F153" s="598"/>
      <c r="G153" s="598"/>
    </row>
    <row r="154" spans="1:7" s="3" customFormat="1" ht="12">
      <c r="C154" s="284"/>
      <c r="D154" s="598"/>
      <c r="E154" s="598"/>
      <c r="F154" s="598"/>
      <c r="G154" s="598"/>
    </row>
    <row r="155" spans="1:7" s="3" customFormat="1" ht="12">
      <c r="C155" s="284"/>
      <c r="D155" s="598"/>
      <c r="E155" s="598"/>
      <c r="F155" s="598"/>
      <c r="G155" s="598"/>
    </row>
    <row r="156" spans="1:7" s="3" customFormat="1">
      <c r="A156" s="286"/>
      <c r="B156" s="286"/>
      <c r="C156" s="287"/>
      <c r="D156" s="595"/>
      <c r="E156" s="595"/>
      <c r="F156" s="595"/>
      <c r="G156" s="595"/>
    </row>
    <row r="157" spans="1:7" s="3" customFormat="1">
      <c r="A157" s="286"/>
      <c r="B157" s="286"/>
      <c r="C157" s="287"/>
      <c r="D157" s="595"/>
      <c r="E157" s="595"/>
      <c r="F157" s="595"/>
      <c r="G157" s="595"/>
    </row>
    <row r="158" spans="1:7" s="3" customFormat="1">
      <c r="A158" s="286"/>
      <c r="B158" s="286"/>
      <c r="C158" s="287"/>
      <c r="D158" s="595"/>
      <c r="E158" s="595"/>
      <c r="F158" s="595"/>
      <c r="G158" s="595"/>
    </row>
    <row r="159" spans="1:7" s="3" customFormat="1">
      <c r="A159" s="286"/>
      <c r="B159" s="286"/>
      <c r="C159" s="287"/>
      <c r="D159" s="595"/>
      <c r="E159" s="595"/>
      <c r="F159" s="595"/>
      <c r="G159" s="595"/>
    </row>
    <row r="160" spans="1:7" s="3" customFormat="1">
      <c r="A160" s="286"/>
      <c r="B160" s="286"/>
      <c r="C160" s="287"/>
      <c r="D160" s="595"/>
      <c r="E160" s="595"/>
      <c r="F160" s="595"/>
      <c r="G160" s="595"/>
    </row>
    <row r="161" spans="1:7" s="3" customFormat="1">
      <c r="A161" s="286"/>
      <c r="B161" s="286"/>
      <c r="C161" s="287"/>
      <c r="D161" s="595"/>
      <c r="E161" s="595"/>
      <c r="F161" s="595"/>
      <c r="G161" s="595"/>
    </row>
    <row r="162" spans="1:7" s="3" customFormat="1">
      <c r="A162" s="286"/>
      <c r="B162" s="286"/>
      <c r="C162" s="287"/>
      <c r="D162" s="595"/>
      <c r="E162" s="595"/>
      <c r="F162" s="595"/>
      <c r="G162" s="595"/>
    </row>
    <row r="163" spans="1:7" s="3" customFormat="1">
      <c r="A163" s="286"/>
      <c r="B163" s="286"/>
      <c r="C163" s="287"/>
      <c r="D163" s="595"/>
      <c r="E163" s="595"/>
      <c r="F163" s="595"/>
      <c r="G163" s="595"/>
    </row>
    <row r="164" spans="1:7" s="3" customFormat="1">
      <c r="A164" s="286"/>
      <c r="B164" s="286"/>
      <c r="C164" s="287"/>
      <c r="D164" s="595"/>
      <c r="E164" s="595"/>
      <c r="F164" s="595"/>
      <c r="G164" s="595"/>
    </row>
    <row r="165" spans="1:7" s="3" customFormat="1">
      <c r="A165" s="286"/>
      <c r="B165" s="286"/>
      <c r="C165" s="287"/>
      <c r="D165" s="595"/>
      <c r="E165" s="595"/>
      <c r="F165" s="595"/>
      <c r="G165" s="595"/>
    </row>
    <row r="166" spans="1:7" s="3" customFormat="1">
      <c r="A166" s="286"/>
      <c r="B166" s="286"/>
      <c r="C166" s="287"/>
      <c r="D166" s="595"/>
      <c r="E166" s="595"/>
      <c r="F166" s="595"/>
      <c r="G166" s="595"/>
    </row>
    <row r="167" spans="1:7" s="3" customFormat="1">
      <c r="A167" s="286"/>
      <c r="B167" s="286"/>
      <c r="C167" s="287"/>
      <c r="D167" s="595"/>
      <c r="E167" s="595"/>
      <c r="F167" s="595"/>
      <c r="G167" s="595"/>
    </row>
    <row r="168" spans="1:7" s="3" customFormat="1">
      <c r="A168" s="286"/>
      <c r="B168" s="286"/>
      <c r="C168" s="287"/>
      <c r="D168" s="595"/>
      <c r="E168" s="595"/>
      <c r="F168" s="595"/>
      <c r="G168" s="595"/>
    </row>
    <row r="169" spans="1:7" s="3" customFormat="1">
      <c r="A169" s="286"/>
      <c r="B169" s="286"/>
      <c r="C169" s="287"/>
      <c r="D169" s="595"/>
      <c r="E169" s="595"/>
      <c r="F169" s="595"/>
      <c r="G169" s="595"/>
    </row>
    <row r="170" spans="1:7" s="3" customFormat="1">
      <c r="A170" s="286"/>
      <c r="B170" s="286"/>
      <c r="C170" s="287"/>
      <c r="D170" s="595"/>
      <c r="E170" s="595"/>
      <c r="F170" s="595"/>
      <c r="G170" s="595"/>
    </row>
    <row r="171" spans="1:7" s="3" customFormat="1">
      <c r="A171" s="286"/>
      <c r="B171" s="286"/>
      <c r="C171" s="287"/>
      <c r="D171" s="595"/>
      <c r="E171" s="595"/>
      <c r="F171" s="595"/>
      <c r="G171" s="595"/>
    </row>
    <row r="172" spans="1:7" s="3" customFormat="1">
      <c r="A172" s="286"/>
      <c r="B172" s="286"/>
      <c r="C172" s="287"/>
      <c r="D172" s="595"/>
      <c r="E172" s="595"/>
      <c r="F172" s="595"/>
      <c r="G172" s="595"/>
    </row>
    <row r="173" spans="1:7" s="3" customFormat="1">
      <c r="A173" s="286"/>
      <c r="B173" s="286"/>
      <c r="C173" s="287"/>
      <c r="D173" s="595"/>
      <c r="E173" s="595"/>
      <c r="F173" s="595"/>
      <c r="G173" s="595"/>
    </row>
    <row r="174" spans="1:7" s="3" customFormat="1">
      <c r="A174" s="286"/>
      <c r="B174" s="286"/>
      <c r="C174" s="287"/>
      <c r="D174" s="595"/>
      <c r="E174" s="595"/>
      <c r="F174" s="595"/>
      <c r="G174" s="595"/>
    </row>
    <row r="175" spans="1:7" s="3" customFormat="1">
      <c r="A175" s="286"/>
      <c r="B175" s="286"/>
      <c r="C175" s="287"/>
      <c r="D175" s="595"/>
      <c r="E175" s="595"/>
      <c r="F175" s="595"/>
      <c r="G175" s="595"/>
    </row>
    <row r="176" spans="1:7" s="3" customFormat="1">
      <c r="A176" s="286"/>
      <c r="B176" s="286"/>
      <c r="C176" s="287"/>
      <c r="D176" s="595"/>
      <c r="E176" s="595"/>
      <c r="F176" s="595"/>
      <c r="G176" s="595"/>
    </row>
    <row r="177" spans="1:7" s="3" customFormat="1">
      <c r="A177" s="286"/>
      <c r="B177" s="286"/>
      <c r="C177" s="287"/>
      <c r="D177" s="595"/>
      <c r="E177" s="595"/>
      <c r="F177" s="595"/>
      <c r="G177" s="595"/>
    </row>
    <row r="178" spans="1:7" s="3" customFormat="1">
      <c r="A178" s="286"/>
      <c r="B178" s="286"/>
      <c r="C178" s="287"/>
      <c r="D178" s="595"/>
      <c r="E178" s="595"/>
      <c r="F178" s="595"/>
      <c r="G178" s="595"/>
    </row>
    <row r="179" spans="1:7" s="3" customFormat="1">
      <c r="A179" s="286"/>
      <c r="B179" s="286"/>
      <c r="C179" s="287"/>
      <c r="D179" s="595"/>
      <c r="E179" s="595"/>
      <c r="F179" s="595"/>
      <c r="G179" s="595"/>
    </row>
    <row r="180" spans="1:7" s="3" customFormat="1">
      <c r="A180" s="286"/>
      <c r="B180" s="286"/>
      <c r="C180" s="287"/>
      <c r="D180" s="595"/>
      <c r="E180" s="595"/>
      <c r="F180" s="595"/>
      <c r="G180" s="595"/>
    </row>
    <row r="181" spans="1:7" s="3" customFormat="1">
      <c r="A181" s="286"/>
      <c r="B181" s="286"/>
      <c r="C181" s="287"/>
      <c r="D181" s="595"/>
      <c r="E181" s="595"/>
      <c r="F181" s="595"/>
      <c r="G181" s="595"/>
    </row>
    <row r="182" spans="1:7" s="3" customFormat="1">
      <c r="A182" s="286"/>
      <c r="B182" s="286"/>
      <c r="C182" s="287"/>
      <c r="D182" s="595"/>
      <c r="E182" s="595"/>
      <c r="F182" s="595"/>
      <c r="G182" s="595"/>
    </row>
    <row r="183" spans="1:7" s="3" customFormat="1">
      <c r="A183" s="286"/>
      <c r="B183" s="286"/>
      <c r="C183" s="287"/>
      <c r="D183" s="595"/>
      <c r="E183" s="595"/>
      <c r="F183" s="595"/>
      <c r="G183" s="595"/>
    </row>
    <row r="184" spans="1:7" s="3" customFormat="1">
      <c r="A184" s="286"/>
      <c r="B184" s="286"/>
      <c r="C184" s="287"/>
      <c r="D184" s="595"/>
      <c r="E184" s="595"/>
      <c r="F184" s="595"/>
      <c r="G184" s="595"/>
    </row>
    <row r="185" spans="1:7" s="3" customFormat="1">
      <c r="A185" s="286"/>
      <c r="B185" s="286"/>
      <c r="C185" s="287"/>
      <c r="D185" s="595"/>
      <c r="E185" s="595"/>
      <c r="F185" s="595"/>
      <c r="G185" s="595"/>
    </row>
    <row r="186" spans="1:7" s="3" customFormat="1">
      <c r="A186" s="286"/>
      <c r="B186" s="286"/>
      <c r="C186" s="287"/>
      <c r="D186" s="595"/>
      <c r="E186" s="595"/>
      <c r="F186" s="595"/>
      <c r="G186" s="595"/>
    </row>
    <row r="187" spans="1:7" s="3" customFormat="1">
      <c r="A187" s="286"/>
      <c r="B187" s="286"/>
      <c r="C187" s="287"/>
      <c r="D187" s="595"/>
      <c r="E187" s="595"/>
      <c r="F187" s="595"/>
      <c r="G187" s="595"/>
    </row>
    <row r="188" spans="1:7" s="3" customFormat="1">
      <c r="A188" s="286"/>
      <c r="B188" s="286"/>
      <c r="C188" s="287"/>
      <c r="D188" s="595"/>
      <c r="E188" s="595"/>
      <c r="F188" s="595"/>
      <c r="G188" s="595"/>
    </row>
    <row r="189" spans="1:7" s="3" customFormat="1">
      <c r="A189" s="286"/>
      <c r="B189" s="286"/>
      <c r="C189" s="287"/>
      <c r="D189" s="595"/>
      <c r="E189" s="595"/>
      <c r="F189" s="595"/>
      <c r="G189" s="595"/>
    </row>
    <row r="190" spans="1:7" s="3" customFormat="1">
      <c r="A190" s="286"/>
      <c r="B190" s="286"/>
      <c r="C190" s="287"/>
      <c r="D190" s="595"/>
      <c r="E190" s="595"/>
      <c r="F190" s="595"/>
      <c r="G190" s="595"/>
    </row>
    <row r="191" spans="1:7" s="3" customFormat="1">
      <c r="A191" s="286"/>
      <c r="B191" s="286"/>
      <c r="C191" s="287"/>
      <c r="D191" s="595"/>
      <c r="E191" s="595"/>
      <c r="F191" s="595"/>
      <c r="G191" s="595"/>
    </row>
    <row r="192" spans="1:7" s="3" customFormat="1">
      <c r="A192" s="286"/>
      <c r="B192" s="286"/>
      <c r="C192" s="287"/>
      <c r="D192" s="595"/>
      <c r="E192" s="595"/>
      <c r="F192" s="595"/>
      <c r="G192" s="595"/>
    </row>
    <row r="193" spans="1:7" s="3" customFormat="1">
      <c r="A193" s="286"/>
      <c r="B193" s="286"/>
      <c r="C193" s="287"/>
      <c r="D193" s="595"/>
      <c r="E193" s="595"/>
      <c r="F193" s="595"/>
      <c r="G193" s="595"/>
    </row>
    <row r="194" spans="1:7" s="3" customFormat="1">
      <c r="A194" s="286"/>
      <c r="B194" s="286"/>
      <c r="C194" s="287"/>
      <c r="D194" s="595"/>
      <c r="E194" s="595"/>
      <c r="F194" s="595"/>
      <c r="G194" s="595"/>
    </row>
    <row r="195" spans="1:7" s="3" customFormat="1">
      <c r="A195" s="286"/>
      <c r="B195" s="286"/>
      <c r="C195" s="287"/>
      <c r="D195" s="595"/>
      <c r="E195" s="595"/>
      <c r="F195" s="595"/>
      <c r="G195" s="595"/>
    </row>
    <row r="196" spans="1:7" s="3" customFormat="1">
      <c r="A196" s="286"/>
      <c r="B196" s="286"/>
      <c r="C196" s="287"/>
      <c r="D196" s="595"/>
      <c r="E196" s="595"/>
      <c r="F196" s="595"/>
      <c r="G196" s="595"/>
    </row>
    <row r="197" spans="1:7" s="3" customFormat="1">
      <c r="A197" s="286"/>
      <c r="B197" s="286"/>
      <c r="C197" s="287"/>
      <c r="D197" s="595"/>
      <c r="E197" s="595"/>
      <c r="F197" s="595"/>
      <c r="G197" s="595"/>
    </row>
    <row r="198" spans="1:7" s="3" customFormat="1">
      <c r="A198" s="286"/>
      <c r="B198" s="286"/>
      <c r="C198" s="287"/>
      <c r="D198" s="595"/>
      <c r="E198" s="595"/>
      <c r="F198" s="595"/>
      <c r="G198" s="595"/>
    </row>
    <row r="199" spans="1:7" s="3" customFormat="1">
      <c r="A199" s="286"/>
      <c r="B199" s="286"/>
      <c r="C199" s="287"/>
      <c r="D199" s="595"/>
      <c r="E199" s="595"/>
      <c r="F199" s="595"/>
      <c r="G199" s="595"/>
    </row>
    <row r="200" spans="1:7" s="3" customFormat="1">
      <c r="A200" s="286"/>
      <c r="B200" s="286"/>
      <c r="C200" s="287"/>
      <c r="D200" s="595"/>
      <c r="E200" s="595"/>
      <c r="F200" s="595"/>
      <c r="G200" s="595"/>
    </row>
    <row r="201" spans="1:7" s="3" customFormat="1">
      <c r="A201" s="286"/>
      <c r="B201" s="286"/>
      <c r="C201" s="287"/>
      <c r="D201" s="595"/>
      <c r="E201" s="595"/>
      <c r="F201" s="595"/>
      <c r="G201" s="595"/>
    </row>
    <row r="202" spans="1:7" s="3" customFormat="1">
      <c r="A202" s="286"/>
      <c r="B202" s="286"/>
      <c r="C202" s="287"/>
      <c r="D202" s="595"/>
      <c r="E202" s="595"/>
      <c r="F202" s="595"/>
      <c r="G202" s="595"/>
    </row>
    <row r="203" spans="1:7" s="3" customFormat="1">
      <c r="A203" s="286"/>
      <c r="B203" s="286"/>
      <c r="C203" s="287"/>
      <c r="D203" s="595"/>
      <c r="E203" s="595"/>
      <c r="F203" s="595"/>
      <c r="G203" s="595"/>
    </row>
    <row r="204" spans="1:7" s="3" customFormat="1">
      <c r="A204" s="286"/>
      <c r="B204" s="286"/>
      <c r="C204" s="287"/>
      <c r="D204" s="595"/>
      <c r="E204" s="595"/>
      <c r="F204" s="595"/>
      <c r="G204" s="595"/>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ACB0C-1E2C-4A73-8D0B-08CD3D671A55}">
  <sheetPr codeName="List41">
    <tabColor theme="6" tint="-0.249977111117893"/>
  </sheetPr>
  <dimension ref="A1:G325"/>
  <sheetViews>
    <sheetView view="pageBreakPreview" topLeftCell="A127" zoomScaleNormal="100" zoomScaleSheetLayoutView="100" workbookViewId="0">
      <selection activeCell="E9" sqref="E9"/>
    </sheetView>
  </sheetViews>
  <sheetFormatPr defaultColWidth="9.140625" defaultRowHeight="12.75"/>
  <cols>
    <col min="1" max="1" width="2.5703125" style="745" customWidth="1"/>
    <col min="2" max="2" width="5.7109375" style="745" customWidth="1"/>
    <col min="3" max="3" width="43.7109375" style="1024" customWidth="1"/>
    <col min="4" max="4" width="6.28515625" style="1017" customWidth="1"/>
    <col min="5" max="5" width="7.5703125" style="1017" customWidth="1"/>
    <col min="6" max="6" width="9.5703125" style="745" customWidth="1"/>
    <col min="7" max="7" width="13.28515625" style="1017" customWidth="1"/>
    <col min="8" max="248" width="9.140625" style="745"/>
    <col min="249" max="249" width="2.5703125" style="745" customWidth="1"/>
    <col min="250" max="250" width="5.7109375" style="745" customWidth="1"/>
    <col min="251" max="251" width="43.7109375" style="745" customWidth="1"/>
    <col min="252" max="252" width="6.28515625" style="745" customWidth="1"/>
    <col min="253" max="253" width="7.5703125" style="745" customWidth="1"/>
    <col min="254" max="254" width="9.5703125" style="745" customWidth="1"/>
    <col min="255" max="255" width="13.28515625" style="745" customWidth="1"/>
    <col min="256" max="256" width="20.42578125" style="745" customWidth="1"/>
    <col min="257" max="259" width="11.7109375" style="745" customWidth="1"/>
    <col min="260" max="260" width="9.85546875" style="745" customWidth="1"/>
    <col min="261" max="261" width="2.5703125" style="745" bestFit="1" customWidth="1"/>
    <col min="262" max="262" width="9.140625" style="745"/>
    <col min="263" max="263" width="9" style="745" customWidth="1"/>
    <col min="264" max="504" width="9.140625" style="745"/>
    <col min="505" max="505" width="2.5703125" style="745" customWidth="1"/>
    <col min="506" max="506" width="5.7109375" style="745" customWidth="1"/>
    <col min="507" max="507" width="43.7109375" style="745" customWidth="1"/>
    <col min="508" max="508" width="6.28515625" style="745" customWidth="1"/>
    <col min="509" max="509" width="7.5703125" style="745" customWidth="1"/>
    <col min="510" max="510" width="9.5703125" style="745" customWidth="1"/>
    <col min="511" max="511" width="13.28515625" style="745" customWidth="1"/>
    <col min="512" max="512" width="20.42578125" style="745" customWidth="1"/>
    <col min="513" max="515" width="11.7109375" style="745" customWidth="1"/>
    <col min="516" max="516" width="9.85546875" style="745" customWidth="1"/>
    <col min="517" max="517" width="2.5703125" style="745" bestFit="1" customWidth="1"/>
    <col min="518" max="518" width="9.140625" style="745"/>
    <col min="519" max="519" width="9" style="745" customWidth="1"/>
    <col min="520" max="760" width="9.140625" style="745"/>
    <col min="761" max="761" width="2.5703125" style="745" customWidth="1"/>
    <col min="762" max="762" width="5.7109375" style="745" customWidth="1"/>
    <col min="763" max="763" width="43.7109375" style="745" customWidth="1"/>
    <col min="764" max="764" width="6.28515625" style="745" customWidth="1"/>
    <col min="765" max="765" width="7.5703125" style="745" customWidth="1"/>
    <col min="766" max="766" width="9.5703125" style="745" customWidth="1"/>
    <col min="767" max="767" width="13.28515625" style="745" customWidth="1"/>
    <col min="768" max="768" width="20.42578125" style="745" customWidth="1"/>
    <col min="769" max="771" width="11.7109375" style="745" customWidth="1"/>
    <col min="772" max="772" width="9.85546875" style="745" customWidth="1"/>
    <col min="773" max="773" width="2.5703125" style="745" bestFit="1" customWidth="1"/>
    <col min="774" max="774" width="9.140625" style="745"/>
    <col min="775" max="775" width="9" style="745" customWidth="1"/>
    <col min="776" max="1016" width="9.140625" style="745"/>
    <col min="1017" max="1017" width="2.5703125" style="745" customWidth="1"/>
    <col min="1018" max="1018" width="5.7109375" style="745" customWidth="1"/>
    <col min="1019" max="1019" width="43.7109375" style="745" customWidth="1"/>
    <col min="1020" max="1020" width="6.28515625" style="745" customWidth="1"/>
    <col min="1021" max="1021" width="7.5703125" style="745" customWidth="1"/>
    <col min="1022" max="1022" width="9.5703125" style="745" customWidth="1"/>
    <col min="1023" max="1023" width="13.28515625" style="745" customWidth="1"/>
    <col min="1024" max="1024" width="20.42578125" style="745" customWidth="1"/>
    <col min="1025" max="1027" width="11.7109375" style="745" customWidth="1"/>
    <col min="1028" max="1028" width="9.85546875" style="745" customWidth="1"/>
    <col min="1029" max="1029" width="2.5703125" style="745" bestFit="1" customWidth="1"/>
    <col min="1030" max="1030" width="9.140625" style="745"/>
    <col min="1031" max="1031" width="9" style="745" customWidth="1"/>
    <col min="1032" max="1272" width="9.140625" style="745"/>
    <col min="1273" max="1273" width="2.5703125" style="745" customWidth="1"/>
    <col min="1274" max="1274" width="5.7109375" style="745" customWidth="1"/>
    <col min="1275" max="1275" width="43.7109375" style="745" customWidth="1"/>
    <col min="1276" max="1276" width="6.28515625" style="745" customWidth="1"/>
    <col min="1277" max="1277" width="7.5703125" style="745" customWidth="1"/>
    <col min="1278" max="1278" width="9.5703125" style="745" customWidth="1"/>
    <col min="1279" max="1279" width="13.28515625" style="745" customWidth="1"/>
    <col min="1280" max="1280" width="20.42578125" style="745" customWidth="1"/>
    <col min="1281" max="1283" width="11.7109375" style="745" customWidth="1"/>
    <col min="1284" max="1284" width="9.85546875" style="745" customWidth="1"/>
    <col min="1285" max="1285" width="2.5703125" style="745" bestFit="1" customWidth="1"/>
    <col min="1286" max="1286" width="9.140625" style="745"/>
    <col min="1287" max="1287" width="9" style="745" customWidth="1"/>
    <col min="1288" max="1528" width="9.140625" style="745"/>
    <col min="1529" max="1529" width="2.5703125" style="745" customWidth="1"/>
    <col min="1530" max="1530" width="5.7109375" style="745" customWidth="1"/>
    <col min="1531" max="1531" width="43.7109375" style="745" customWidth="1"/>
    <col min="1532" max="1532" width="6.28515625" style="745" customWidth="1"/>
    <col min="1533" max="1533" width="7.5703125" style="745" customWidth="1"/>
    <col min="1534" max="1534" width="9.5703125" style="745" customWidth="1"/>
    <col min="1535" max="1535" width="13.28515625" style="745" customWidth="1"/>
    <col min="1536" max="1536" width="20.42578125" style="745" customWidth="1"/>
    <col min="1537" max="1539" width="11.7109375" style="745" customWidth="1"/>
    <col min="1540" max="1540" width="9.85546875" style="745" customWidth="1"/>
    <col min="1541" max="1541" width="2.5703125" style="745" bestFit="1" customWidth="1"/>
    <col min="1542" max="1542" width="9.140625" style="745"/>
    <col min="1543" max="1543" width="9" style="745" customWidth="1"/>
    <col min="1544" max="1784" width="9.140625" style="745"/>
    <col min="1785" max="1785" width="2.5703125" style="745" customWidth="1"/>
    <col min="1786" max="1786" width="5.7109375" style="745" customWidth="1"/>
    <col min="1787" max="1787" width="43.7109375" style="745" customWidth="1"/>
    <col min="1788" max="1788" width="6.28515625" style="745" customWidth="1"/>
    <col min="1789" max="1789" width="7.5703125" style="745" customWidth="1"/>
    <col min="1790" max="1790" width="9.5703125" style="745" customWidth="1"/>
    <col min="1791" max="1791" width="13.28515625" style="745" customWidth="1"/>
    <col min="1792" max="1792" width="20.42578125" style="745" customWidth="1"/>
    <col min="1793" max="1795" width="11.7109375" style="745" customWidth="1"/>
    <col min="1796" max="1796" width="9.85546875" style="745" customWidth="1"/>
    <col min="1797" max="1797" width="2.5703125" style="745" bestFit="1" customWidth="1"/>
    <col min="1798" max="1798" width="9.140625" style="745"/>
    <col min="1799" max="1799" width="9" style="745" customWidth="1"/>
    <col min="1800" max="2040" width="9.140625" style="745"/>
    <col min="2041" max="2041" width="2.5703125" style="745" customWidth="1"/>
    <col min="2042" max="2042" width="5.7109375" style="745" customWidth="1"/>
    <col min="2043" max="2043" width="43.7109375" style="745" customWidth="1"/>
    <col min="2044" max="2044" width="6.28515625" style="745" customWidth="1"/>
    <col min="2045" max="2045" width="7.5703125" style="745" customWidth="1"/>
    <col min="2046" max="2046" width="9.5703125" style="745" customWidth="1"/>
    <col min="2047" max="2047" width="13.28515625" style="745" customWidth="1"/>
    <col min="2048" max="2048" width="20.42578125" style="745" customWidth="1"/>
    <col min="2049" max="2051" width="11.7109375" style="745" customWidth="1"/>
    <col min="2052" max="2052" width="9.85546875" style="745" customWidth="1"/>
    <col min="2053" max="2053" width="2.5703125" style="745" bestFit="1" customWidth="1"/>
    <col min="2054" max="2054" width="9.140625" style="745"/>
    <col min="2055" max="2055" width="9" style="745" customWidth="1"/>
    <col min="2056" max="2296" width="9.140625" style="745"/>
    <col min="2297" max="2297" width="2.5703125" style="745" customWidth="1"/>
    <col min="2298" max="2298" width="5.7109375" style="745" customWidth="1"/>
    <col min="2299" max="2299" width="43.7109375" style="745" customWidth="1"/>
    <col min="2300" max="2300" width="6.28515625" style="745" customWidth="1"/>
    <col min="2301" max="2301" width="7.5703125" style="745" customWidth="1"/>
    <col min="2302" max="2302" width="9.5703125" style="745" customWidth="1"/>
    <col min="2303" max="2303" width="13.28515625" style="745" customWidth="1"/>
    <col min="2304" max="2304" width="20.42578125" style="745" customWidth="1"/>
    <col min="2305" max="2307" width="11.7109375" style="745" customWidth="1"/>
    <col min="2308" max="2308" width="9.85546875" style="745" customWidth="1"/>
    <col min="2309" max="2309" width="2.5703125" style="745" bestFit="1" customWidth="1"/>
    <col min="2310" max="2310" width="9.140625" style="745"/>
    <col min="2311" max="2311" width="9" style="745" customWidth="1"/>
    <col min="2312" max="2552" width="9.140625" style="745"/>
    <col min="2553" max="2553" width="2.5703125" style="745" customWidth="1"/>
    <col min="2554" max="2554" width="5.7109375" style="745" customWidth="1"/>
    <col min="2555" max="2555" width="43.7109375" style="745" customWidth="1"/>
    <col min="2556" max="2556" width="6.28515625" style="745" customWidth="1"/>
    <col min="2557" max="2557" width="7.5703125" style="745" customWidth="1"/>
    <col min="2558" max="2558" width="9.5703125" style="745" customWidth="1"/>
    <col min="2559" max="2559" width="13.28515625" style="745" customWidth="1"/>
    <col min="2560" max="2560" width="20.42578125" style="745" customWidth="1"/>
    <col min="2561" max="2563" width="11.7109375" style="745" customWidth="1"/>
    <col min="2564" max="2564" width="9.85546875" style="745" customWidth="1"/>
    <col min="2565" max="2565" width="2.5703125" style="745" bestFit="1" customWidth="1"/>
    <col min="2566" max="2566" width="9.140625" style="745"/>
    <col min="2567" max="2567" width="9" style="745" customWidth="1"/>
    <col min="2568" max="2808" width="9.140625" style="745"/>
    <col min="2809" max="2809" width="2.5703125" style="745" customWidth="1"/>
    <col min="2810" max="2810" width="5.7109375" style="745" customWidth="1"/>
    <col min="2811" max="2811" width="43.7109375" style="745" customWidth="1"/>
    <col min="2812" max="2812" width="6.28515625" style="745" customWidth="1"/>
    <col min="2813" max="2813" width="7.5703125" style="745" customWidth="1"/>
    <col min="2814" max="2814" width="9.5703125" style="745" customWidth="1"/>
    <col min="2815" max="2815" width="13.28515625" style="745" customWidth="1"/>
    <col min="2816" max="2816" width="20.42578125" style="745" customWidth="1"/>
    <col min="2817" max="2819" width="11.7109375" style="745" customWidth="1"/>
    <col min="2820" max="2820" width="9.85546875" style="745" customWidth="1"/>
    <col min="2821" max="2821" width="2.5703125" style="745" bestFit="1" customWidth="1"/>
    <col min="2822" max="2822" width="9.140625" style="745"/>
    <col min="2823" max="2823" width="9" style="745" customWidth="1"/>
    <col min="2824" max="3064" width="9.140625" style="745"/>
    <col min="3065" max="3065" width="2.5703125" style="745" customWidth="1"/>
    <col min="3066" max="3066" width="5.7109375" style="745" customWidth="1"/>
    <col min="3067" max="3067" width="43.7109375" style="745" customWidth="1"/>
    <col min="3068" max="3068" width="6.28515625" style="745" customWidth="1"/>
    <col min="3069" max="3069" width="7.5703125" style="745" customWidth="1"/>
    <col min="3070" max="3070" width="9.5703125" style="745" customWidth="1"/>
    <col min="3071" max="3071" width="13.28515625" style="745" customWidth="1"/>
    <col min="3072" max="3072" width="20.42578125" style="745" customWidth="1"/>
    <col min="3073" max="3075" width="11.7109375" style="745" customWidth="1"/>
    <col min="3076" max="3076" width="9.85546875" style="745" customWidth="1"/>
    <col min="3077" max="3077" width="2.5703125" style="745" bestFit="1" customWidth="1"/>
    <col min="3078" max="3078" width="9.140625" style="745"/>
    <col min="3079" max="3079" width="9" style="745" customWidth="1"/>
    <col min="3080" max="3320" width="9.140625" style="745"/>
    <col min="3321" max="3321" width="2.5703125" style="745" customWidth="1"/>
    <col min="3322" max="3322" width="5.7109375" style="745" customWidth="1"/>
    <col min="3323" max="3323" width="43.7109375" style="745" customWidth="1"/>
    <col min="3324" max="3324" width="6.28515625" style="745" customWidth="1"/>
    <col min="3325" max="3325" width="7.5703125" style="745" customWidth="1"/>
    <col min="3326" max="3326" width="9.5703125" style="745" customWidth="1"/>
    <col min="3327" max="3327" width="13.28515625" style="745" customWidth="1"/>
    <col min="3328" max="3328" width="20.42578125" style="745" customWidth="1"/>
    <col min="3329" max="3331" width="11.7109375" style="745" customWidth="1"/>
    <col min="3332" max="3332" width="9.85546875" style="745" customWidth="1"/>
    <col min="3333" max="3333" width="2.5703125" style="745" bestFit="1" customWidth="1"/>
    <col min="3334" max="3334" width="9.140625" style="745"/>
    <col min="3335" max="3335" width="9" style="745" customWidth="1"/>
    <col min="3336" max="3576" width="9.140625" style="745"/>
    <col min="3577" max="3577" width="2.5703125" style="745" customWidth="1"/>
    <col min="3578" max="3578" width="5.7109375" style="745" customWidth="1"/>
    <col min="3579" max="3579" width="43.7109375" style="745" customWidth="1"/>
    <col min="3580" max="3580" width="6.28515625" style="745" customWidth="1"/>
    <col min="3581" max="3581" width="7.5703125" style="745" customWidth="1"/>
    <col min="3582" max="3582" width="9.5703125" style="745" customWidth="1"/>
    <col min="3583" max="3583" width="13.28515625" style="745" customWidth="1"/>
    <col min="3584" max="3584" width="20.42578125" style="745" customWidth="1"/>
    <col min="3585" max="3587" width="11.7109375" style="745" customWidth="1"/>
    <col min="3588" max="3588" width="9.85546875" style="745" customWidth="1"/>
    <col min="3589" max="3589" width="2.5703125" style="745" bestFit="1" customWidth="1"/>
    <col min="3590" max="3590" width="9.140625" style="745"/>
    <col min="3591" max="3591" width="9" style="745" customWidth="1"/>
    <col min="3592" max="3832" width="9.140625" style="745"/>
    <col min="3833" max="3833" width="2.5703125" style="745" customWidth="1"/>
    <col min="3834" max="3834" width="5.7109375" style="745" customWidth="1"/>
    <col min="3835" max="3835" width="43.7109375" style="745" customWidth="1"/>
    <col min="3836" max="3836" width="6.28515625" style="745" customWidth="1"/>
    <col min="3837" max="3837" width="7.5703125" style="745" customWidth="1"/>
    <col min="3838" max="3838" width="9.5703125" style="745" customWidth="1"/>
    <col min="3839" max="3839" width="13.28515625" style="745" customWidth="1"/>
    <col min="3840" max="3840" width="20.42578125" style="745" customWidth="1"/>
    <col min="3841" max="3843" width="11.7109375" style="745" customWidth="1"/>
    <col min="3844" max="3844" width="9.85546875" style="745" customWidth="1"/>
    <col min="3845" max="3845" width="2.5703125" style="745" bestFit="1" customWidth="1"/>
    <col min="3846" max="3846" width="9.140625" style="745"/>
    <col min="3847" max="3847" width="9" style="745" customWidth="1"/>
    <col min="3848" max="4088" width="9.140625" style="745"/>
    <col min="4089" max="4089" width="2.5703125" style="745" customWidth="1"/>
    <col min="4090" max="4090" width="5.7109375" style="745" customWidth="1"/>
    <col min="4091" max="4091" width="43.7109375" style="745" customWidth="1"/>
    <col min="4092" max="4092" width="6.28515625" style="745" customWidth="1"/>
    <col min="4093" max="4093" width="7.5703125" style="745" customWidth="1"/>
    <col min="4094" max="4094" width="9.5703125" style="745" customWidth="1"/>
    <col min="4095" max="4095" width="13.28515625" style="745" customWidth="1"/>
    <col min="4096" max="4096" width="20.42578125" style="745" customWidth="1"/>
    <col min="4097" max="4099" width="11.7109375" style="745" customWidth="1"/>
    <col min="4100" max="4100" width="9.85546875" style="745" customWidth="1"/>
    <col min="4101" max="4101" width="2.5703125" style="745" bestFit="1" customWidth="1"/>
    <col min="4102" max="4102" width="9.140625" style="745"/>
    <col min="4103" max="4103" width="9" style="745" customWidth="1"/>
    <col min="4104" max="4344" width="9.140625" style="745"/>
    <col min="4345" max="4345" width="2.5703125" style="745" customWidth="1"/>
    <col min="4346" max="4346" width="5.7109375" style="745" customWidth="1"/>
    <col min="4347" max="4347" width="43.7109375" style="745" customWidth="1"/>
    <col min="4348" max="4348" width="6.28515625" style="745" customWidth="1"/>
    <col min="4349" max="4349" width="7.5703125" style="745" customWidth="1"/>
    <col min="4350" max="4350" width="9.5703125" style="745" customWidth="1"/>
    <col min="4351" max="4351" width="13.28515625" style="745" customWidth="1"/>
    <col min="4352" max="4352" width="20.42578125" style="745" customWidth="1"/>
    <col min="4353" max="4355" width="11.7109375" style="745" customWidth="1"/>
    <col min="4356" max="4356" width="9.85546875" style="745" customWidth="1"/>
    <col min="4357" max="4357" width="2.5703125" style="745" bestFit="1" customWidth="1"/>
    <col min="4358" max="4358" width="9.140625" style="745"/>
    <col min="4359" max="4359" width="9" style="745" customWidth="1"/>
    <col min="4360" max="4600" width="9.140625" style="745"/>
    <col min="4601" max="4601" width="2.5703125" style="745" customWidth="1"/>
    <col min="4602" max="4602" width="5.7109375" style="745" customWidth="1"/>
    <col min="4603" max="4603" width="43.7109375" style="745" customWidth="1"/>
    <col min="4604" max="4604" width="6.28515625" style="745" customWidth="1"/>
    <col min="4605" max="4605" width="7.5703125" style="745" customWidth="1"/>
    <col min="4606" max="4606" width="9.5703125" style="745" customWidth="1"/>
    <col min="4607" max="4607" width="13.28515625" style="745" customWidth="1"/>
    <col min="4608" max="4608" width="20.42578125" style="745" customWidth="1"/>
    <col min="4609" max="4611" width="11.7109375" style="745" customWidth="1"/>
    <col min="4612" max="4612" width="9.85546875" style="745" customWidth="1"/>
    <col min="4613" max="4613" width="2.5703125" style="745" bestFit="1" customWidth="1"/>
    <col min="4614" max="4614" width="9.140625" style="745"/>
    <col min="4615" max="4615" width="9" style="745" customWidth="1"/>
    <col min="4616" max="4856" width="9.140625" style="745"/>
    <col min="4857" max="4857" width="2.5703125" style="745" customWidth="1"/>
    <col min="4858" max="4858" width="5.7109375" style="745" customWidth="1"/>
    <col min="4859" max="4859" width="43.7109375" style="745" customWidth="1"/>
    <col min="4860" max="4860" width="6.28515625" style="745" customWidth="1"/>
    <col min="4861" max="4861" width="7.5703125" style="745" customWidth="1"/>
    <col min="4862" max="4862" width="9.5703125" style="745" customWidth="1"/>
    <col min="4863" max="4863" width="13.28515625" style="745" customWidth="1"/>
    <col min="4864" max="4864" width="20.42578125" style="745" customWidth="1"/>
    <col min="4865" max="4867" width="11.7109375" style="745" customWidth="1"/>
    <col min="4868" max="4868" width="9.85546875" style="745" customWidth="1"/>
    <col min="4869" max="4869" width="2.5703125" style="745" bestFit="1" customWidth="1"/>
    <col min="4870" max="4870" width="9.140625" style="745"/>
    <col min="4871" max="4871" width="9" style="745" customWidth="1"/>
    <col min="4872" max="5112" width="9.140625" style="745"/>
    <col min="5113" max="5113" width="2.5703125" style="745" customWidth="1"/>
    <col min="5114" max="5114" width="5.7109375" style="745" customWidth="1"/>
    <col min="5115" max="5115" width="43.7109375" style="745" customWidth="1"/>
    <col min="5116" max="5116" width="6.28515625" style="745" customWidth="1"/>
    <col min="5117" max="5117" width="7.5703125" style="745" customWidth="1"/>
    <col min="5118" max="5118" width="9.5703125" style="745" customWidth="1"/>
    <col min="5119" max="5119" width="13.28515625" style="745" customWidth="1"/>
    <col min="5120" max="5120" width="20.42578125" style="745" customWidth="1"/>
    <col min="5121" max="5123" width="11.7109375" style="745" customWidth="1"/>
    <col min="5124" max="5124" width="9.85546875" style="745" customWidth="1"/>
    <col min="5125" max="5125" width="2.5703125" style="745" bestFit="1" customWidth="1"/>
    <col min="5126" max="5126" width="9.140625" style="745"/>
    <col min="5127" max="5127" width="9" style="745" customWidth="1"/>
    <col min="5128" max="5368" width="9.140625" style="745"/>
    <col min="5369" max="5369" width="2.5703125" style="745" customWidth="1"/>
    <col min="5370" max="5370" width="5.7109375" style="745" customWidth="1"/>
    <col min="5371" max="5371" width="43.7109375" style="745" customWidth="1"/>
    <col min="5372" max="5372" width="6.28515625" style="745" customWidth="1"/>
    <col min="5373" max="5373" width="7.5703125" style="745" customWidth="1"/>
    <col min="5374" max="5374" width="9.5703125" style="745" customWidth="1"/>
    <col min="5375" max="5375" width="13.28515625" style="745" customWidth="1"/>
    <col min="5376" max="5376" width="20.42578125" style="745" customWidth="1"/>
    <col min="5377" max="5379" width="11.7109375" style="745" customWidth="1"/>
    <col min="5380" max="5380" width="9.85546875" style="745" customWidth="1"/>
    <col min="5381" max="5381" width="2.5703125" style="745" bestFit="1" customWidth="1"/>
    <col min="5382" max="5382" width="9.140625" style="745"/>
    <col min="5383" max="5383" width="9" style="745" customWidth="1"/>
    <col min="5384" max="5624" width="9.140625" style="745"/>
    <col min="5625" max="5625" width="2.5703125" style="745" customWidth="1"/>
    <col min="5626" max="5626" width="5.7109375" style="745" customWidth="1"/>
    <col min="5627" max="5627" width="43.7109375" style="745" customWidth="1"/>
    <col min="5628" max="5628" width="6.28515625" style="745" customWidth="1"/>
    <col min="5629" max="5629" width="7.5703125" style="745" customWidth="1"/>
    <col min="5630" max="5630" width="9.5703125" style="745" customWidth="1"/>
    <col min="5631" max="5631" width="13.28515625" style="745" customWidth="1"/>
    <col min="5632" max="5632" width="20.42578125" style="745" customWidth="1"/>
    <col min="5633" max="5635" width="11.7109375" style="745" customWidth="1"/>
    <col min="5636" max="5636" width="9.85546875" style="745" customWidth="1"/>
    <col min="5637" max="5637" width="2.5703125" style="745" bestFit="1" customWidth="1"/>
    <col min="5638" max="5638" width="9.140625" style="745"/>
    <col min="5639" max="5639" width="9" style="745" customWidth="1"/>
    <col min="5640" max="5880" width="9.140625" style="745"/>
    <col min="5881" max="5881" width="2.5703125" style="745" customWidth="1"/>
    <col min="5882" max="5882" width="5.7109375" style="745" customWidth="1"/>
    <col min="5883" max="5883" width="43.7109375" style="745" customWidth="1"/>
    <col min="5884" max="5884" width="6.28515625" style="745" customWidth="1"/>
    <col min="5885" max="5885" width="7.5703125" style="745" customWidth="1"/>
    <col min="5886" max="5886" width="9.5703125" style="745" customWidth="1"/>
    <col min="5887" max="5887" width="13.28515625" style="745" customWidth="1"/>
    <col min="5888" max="5888" width="20.42578125" style="745" customWidth="1"/>
    <col min="5889" max="5891" width="11.7109375" style="745" customWidth="1"/>
    <col min="5892" max="5892" width="9.85546875" style="745" customWidth="1"/>
    <col min="5893" max="5893" width="2.5703125" style="745" bestFit="1" customWidth="1"/>
    <col min="5894" max="5894" width="9.140625" style="745"/>
    <col min="5895" max="5895" width="9" style="745" customWidth="1"/>
    <col min="5896" max="6136" width="9.140625" style="745"/>
    <col min="6137" max="6137" width="2.5703125" style="745" customWidth="1"/>
    <col min="6138" max="6138" width="5.7109375" style="745" customWidth="1"/>
    <col min="6139" max="6139" width="43.7109375" style="745" customWidth="1"/>
    <col min="6140" max="6140" width="6.28515625" style="745" customWidth="1"/>
    <col min="6141" max="6141" width="7.5703125" style="745" customWidth="1"/>
    <col min="6142" max="6142" width="9.5703125" style="745" customWidth="1"/>
    <col min="6143" max="6143" width="13.28515625" style="745" customWidth="1"/>
    <col min="6144" max="6144" width="20.42578125" style="745" customWidth="1"/>
    <col min="6145" max="6147" width="11.7109375" style="745" customWidth="1"/>
    <col min="6148" max="6148" width="9.85546875" style="745" customWidth="1"/>
    <col min="6149" max="6149" width="2.5703125" style="745" bestFit="1" customWidth="1"/>
    <col min="6150" max="6150" width="9.140625" style="745"/>
    <col min="6151" max="6151" width="9" style="745" customWidth="1"/>
    <col min="6152" max="6392" width="9.140625" style="745"/>
    <col min="6393" max="6393" width="2.5703125" style="745" customWidth="1"/>
    <col min="6394" max="6394" width="5.7109375" style="745" customWidth="1"/>
    <col min="6395" max="6395" width="43.7109375" style="745" customWidth="1"/>
    <col min="6396" max="6396" width="6.28515625" style="745" customWidth="1"/>
    <col min="6397" max="6397" width="7.5703125" style="745" customWidth="1"/>
    <col min="6398" max="6398" width="9.5703125" style="745" customWidth="1"/>
    <col min="6399" max="6399" width="13.28515625" style="745" customWidth="1"/>
    <col min="6400" max="6400" width="20.42578125" style="745" customWidth="1"/>
    <col min="6401" max="6403" width="11.7109375" style="745" customWidth="1"/>
    <col min="6404" max="6404" width="9.85546875" style="745" customWidth="1"/>
    <col min="6405" max="6405" width="2.5703125" style="745" bestFit="1" customWidth="1"/>
    <col min="6406" max="6406" width="9.140625" style="745"/>
    <col min="6407" max="6407" width="9" style="745" customWidth="1"/>
    <col min="6408" max="6648" width="9.140625" style="745"/>
    <col min="6649" max="6649" width="2.5703125" style="745" customWidth="1"/>
    <col min="6650" max="6650" width="5.7109375" style="745" customWidth="1"/>
    <col min="6651" max="6651" width="43.7109375" style="745" customWidth="1"/>
    <col min="6652" max="6652" width="6.28515625" style="745" customWidth="1"/>
    <col min="6653" max="6653" width="7.5703125" style="745" customWidth="1"/>
    <col min="6654" max="6654" width="9.5703125" style="745" customWidth="1"/>
    <col min="6655" max="6655" width="13.28515625" style="745" customWidth="1"/>
    <col min="6656" max="6656" width="20.42578125" style="745" customWidth="1"/>
    <col min="6657" max="6659" width="11.7109375" style="745" customWidth="1"/>
    <col min="6660" max="6660" width="9.85546875" style="745" customWidth="1"/>
    <col min="6661" max="6661" width="2.5703125" style="745" bestFit="1" customWidth="1"/>
    <col min="6662" max="6662" width="9.140625" style="745"/>
    <col min="6663" max="6663" width="9" style="745" customWidth="1"/>
    <col min="6664" max="6904" width="9.140625" style="745"/>
    <col min="6905" max="6905" width="2.5703125" style="745" customWidth="1"/>
    <col min="6906" max="6906" width="5.7109375" style="745" customWidth="1"/>
    <col min="6907" max="6907" width="43.7109375" style="745" customWidth="1"/>
    <col min="6908" max="6908" width="6.28515625" style="745" customWidth="1"/>
    <col min="6909" max="6909" width="7.5703125" style="745" customWidth="1"/>
    <col min="6910" max="6910" width="9.5703125" style="745" customWidth="1"/>
    <col min="6911" max="6911" width="13.28515625" style="745" customWidth="1"/>
    <col min="6912" max="6912" width="20.42578125" style="745" customWidth="1"/>
    <col min="6913" max="6915" width="11.7109375" style="745" customWidth="1"/>
    <col min="6916" max="6916" width="9.85546875" style="745" customWidth="1"/>
    <col min="6917" max="6917" width="2.5703125" style="745" bestFit="1" customWidth="1"/>
    <col min="6918" max="6918" width="9.140625" style="745"/>
    <col min="6919" max="6919" width="9" style="745" customWidth="1"/>
    <col min="6920" max="7160" width="9.140625" style="745"/>
    <col min="7161" max="7161" width="2.5703125" style="745" customWidth="1"/>
    <col min="7162" max="7162" width="5.7109375" style="745" customWidth="1"/>
    <col min="7163" max="7163" width="43.7109375" style="745" customWidth="1"/>
    <col min="7164" max="7164" width="6.28515625" style="745" customWidth="1"/>
    <col min="7165" max="7165" width="7.5703125" style="745" customWidth="1"/>
    <col min="7166" max="7166" width="9.5703125" style="745" customWidth="1"/>
    <col min="7167" max="7167" width="13.28515625" style="745" customWidth="1"/>
    <col min="7168" max="7168" width="20.42578125" style="745" customWidth="1"/>
    <col min="7169" max="7171" width="11.7109375" style="745" customWidth="1"/>
    <col min="7172" max="7172" width="9.85546875" style="745" customWidth="1"/>
    <col min="7173" max="7173" width="2.5703125" style="745" bestFit="1" customWidth="1"/>
    <col min="7174" max="7174" width="9.140625" style="745"/>
    <col min="7175" max="7175" width="9" style="745" customWidth="1"/>
    <col min="7176" max="7416" width="9.140625" style="745"/>
    <col min="7417" max="7417" width="2.5703125" style="745" customWidth="1"/>
    <col min="7418" max="7418" width="5.7109375" style="745" customWidth="1"/>
    <col min="7419" max="7419" width="43.7109375" style="745" customWidth="1"/>
    <col min="7420" max="7420" width="6.28515625" style="745" customWidth="1"/>
    <col min="7421" max="7421" width="7.5703125" style="745" customWidth="1"/>
    <col min="7422" max="7422" width="9.5703125" style="745" customWidth="1"/>
    <col min="7423" max="7423" width="13.28515625" style="745" customWidth="1"/>
    <col min="7424" max="7424" width="20.42578125" style="745" customWidth="1"/>
    <col min="7425" max="7427" width="11.7109375" style="745" customWidth="1"/>
    <col min="7428" max="7428" width="9.85546875" style="745" customWidth="1"/>
    <col min="7429" max="7429" width="2.5703125" style="745" bestFit="1" customWidth="1"/>
    <col min="7430" max="7430" width="9.140625" style="745"/>
    <col min="7431" max="7431" width="9" style="745" customWidth="1"/>
    <col min="7432" max="7672" width="9.140625" style="745"/>
    <col min="7673" max="7673" width="2.5703125" style="745" customWidth="1"/>
    <col min="7674" max="7674" width="5.7109375" style="745" customWidth="1"/>
    <col min="7675" max="7675" width="43.7109375" style="745" customWidth="1"/>
    <col min="7676" max="7676" width="6.28515625" style="745" customWidth="1"/>
    <col min="7677" max="7677" width="7.5703125" style="745" customWidth="1"/>
    <col min="7678" max="7678" width="9.5703125" style="745" customWidth="1"/>
    <col min="7679" max="7679" width="13.28515625" style="745" customWidth="1"/>
    <col min="7680" max="7680" width="20.42578125" style="745" customWidth="1"/>
    <col min="7681" max="7683" width="11.7109375" style="745" customWidth="1"/>
    <col min="7684" max="7684" width="9.85546875" style="745" customWidth="1"/>
    <col min="7685" max="7685" width="2.5703125" style="745" bestFit="1" customWidth="1"/>
    <col min="7686" max="7686" width="9.140625" style="745"/>
    <col min="7687" max="7687" width="9" style="745" customWidth="1"/>
    <col min="7688" max="7928" width="9.140625" style="745"/>
    <col min="7929" max="7929" width="2.5703125" style="745" customWidth="1"/>
    <col min="7930" max="7930" width="5.7109375" style="745" customWidth="1"/>
    <col min="7931" max="7931" width="43.7109375" style="745" customWidth="1"/>
    <col min="7932" max="7932" width="6.28515625" style="745" customWidth="1"/>
    <col min="7933" max="7933" width="7.5703125" style="745" customWidth="1"/>
    <col min="7934" max="7934" width="9.5703125" style="745" customWidth="1"/>
    <col min="7935" max="7935" width="13.28515625" style="745" customWidth="1"/>
    <col min="7936" max="7936" width="20.42578125" style="745" customWidth="1"/>
    <col min="7937" max="7939" width="11.7109375" style="745" customWidth="1"/>
    <col min="7940" max="7940" width="9.85546875" style="745" customWidth="1"/>
    <col min="7941" max="7941" width="2.5703125" style="745" bestFit="1" customWidth="1"/>
    <col min="7942" max="7942" width="9.140625" style="745"/>
    <col min="7943" max="7943" width="9" style="745" customWidth="1"/>
    <col min="7944" max="8184" width="9.140625" style="745"/>
    <col min="8185" max="8185" width="2.5703125" style="745" customWidth="1"/>
    <col min="8186" max="8186" width="5.7109375" style="745" customWidth="1"/>
    <col min="8187" max="8187" width="43.7109375" style="745" customWidth="1"/>
    <col min="8188" max="8188" width="6.28515625" style="745" customWidth="1"/>
    <col min="8189" max="8189" width="7.5703125" style="745" customWidth="1"/>
    <col min="8190" max="8190" width="9.5703125" style="745" customWidth="1"/>
    <col min="8191" max="8191" width="13.28515625" style="745" customWidth="1"/>
    <col min="8192" max="8192" width="20.42578125" style="745" customWidth="1"/>
    <col min="8193" max="8195" width="11.7109375" style="745" customWidth="1"/>
    <col min="8196" max="8196" width="9.85546875" style="745" customWidth="1"/>
    <col min="8197" max="8197" width="2.5703125" style="745" bestFit="1" customWidth="1"/>
    <col min="8198" max="8198" width="9.140625" style="745"/>
    <col min="8199" max="8199" width="9" style="745" customWidth="1"/>
    <col min="8200" max="8440" width="9.140625" style="745"/>
    <col min="8441" max="8441" width="2.5703125" style="745" customWidth="1"/>
    <col min="8442" max="8442" width="5.7109375" style="745" customWidth="1"/>
    <col min="8443" max="8443" width="43.7109375" style="745" customWidth="1"/>
    <col min="8444" max="8444" width="6.28515625" style="745" customWidth="1"/>
    <col min="8445" max="8445" width="7.5703125" style="745" customWidth="1"/>
    <col min="8446" max="8446" width="9.5703125" style="745" customWidth="1"/>
    <col min="8447" max="8447" width="13.28515625" style="745" customWidth="1"/>
    <col min="8448" max="8448" width="20.42578125" style="745" customWidth="1"/>
    <col min="8449" max="8451" width="11.7109375" style="745" customWidth="1"/>
    <col min="8452" max="8452" width="9.85546875" style="745" customWidth="1"/>
    <col min="8453" max="8453" width="2.5703125" style="745" bestFit="1" customWidth="1"/>
    <col min="8454" max="8454" width="9.140625" style="745"/>
    <col min="8455" max="8455" width="9" style="745" customWidth="1"/>
    <col min="8456" max="8696" width="9.140625" style="745"/>
    <col min="8697" max="8697" width="2.5703125" style="745" customWidth="1"/>
    <col min="8698" max="8698" width="5.7109375" style="745" customWidth="1"/>
    <col min="8699" max="8699" width="43.7109375" style="745" customWidth="1"/>
    <col min="8700" max="8700" width="6.28515625" style="745" customWidth="1"/>
    <col min="8701" max="8701" width="7.5703125" style="745" customWidth="1"/>
    <col min="8702" max="8702" width="9.5703125" style="745" customWidth="1"/>
    <col min="8703" max="8703" width="13.28515625" style="745" customWidth="1"/>
    <col min="8704" max="8704" width="20.42578125" style="745" customWidth="1"/>
    <col min="8705" max="8707" width="11.7109375" style="745" customWidth="1"/>
    <col min="8708" max="8708" width="9.85546875" style="745" customWidth="1"/>
    <col min="8709" max="8709" width="2.5703125" style="745" bestFit="1" customWidth="1"/>
    <col min="8710" max="8710" width="9.140625" style="745"/>
    <col min="8711" max="8711" width="9" style="745" customWidth="1"/>
    <col min="8712" max="8952" width="9.140625" style="745"/>
    <col min="8953" max="8953" width="2.5703125" style="745" customWidth="1"/>
    <col min="8954" max="8954" width="5.7109375" style="745" customWidth="1"/>
    <col min="8955" max="8955" width="43.7109375" style="745" customWidth="1"/>
    <col min="8956" max="8956" width="6.28515625" style="745" customWidth="1"/>
    <col min="8957" max="8957" width="7.5703125" style="745" customWidth="1"/>
    <col min="8958" max="8958" width="9.5703125" style="745" customWidth="1"/>
    <col min="8959" max="8959" width="13.28515625" style="745" customWidth="1"/>
    <col min="8960" max="8960" width="20.42578125" style="745" customWidth="1"/>
    <col min="8961" max="8963" width="11.7109375" style="745" customWidth="1"/>
    <col min="8964" max="8964" width="9.85546875" style="745" customWidth="1"/>
    <col min="8965" max="8965" width="2.5703125" style="745" bestFit="1" customWidth="1"/>
    <col min="8966" max="8966" width="9.140625" style="745"/>
    <col min="8967" max="8967" width="9" style="745" customWidth="1"/>
    <col min="8968" max="9208" width="9.140625" style="745"/>
    <col min="9209" max="9209" width="2.5703125" style="745" customWidth="1"/>
    <col min="9210" max="9210" width="5.7109375" style="745" customWidth="1"/>
    <col min="9211" max="9211" width="43.7109375" style="745" customWidth="1"/>
    <col min="9212" max="9212" width="6.28515625" style="745" customWidth="1"/>
    <col min="9213" max="9213" width="7.5703125" style="745" customWidth="1"/>
    <col min="9214" max="9214" width="9.5703125" style="745" customWidth="1"/>
    <col min="9215" max="9215" width="13.28515625" style="745" customWidth="1"/>
    <col min="9216" max="9216" width="20.42578125" style="745" customWidth="1"/>
    <col min="9217" max="9219" width="11.7109375" style="745" customWidth="1"/>
    <col min="9220" max="9220" width="9.85546875" style="745" customWidth="1"/>
    <col min="9221" max="9221" width="2.5703125" style="745" bestFit="1" customWidth="1"/>
    <col min="9222" max="9222" width="9.140625" style="745"/>
    <col min="9223" max="9223" width="9" style="745" customWidth="1"/>
    <col min="9224" max="9464" width="9.140625" style="745"/>
    <col min="9465" max="9465" width="2.5703125" style="745" customWidth="1"/>
    <col min="9466" max="9466" width="5.7109375" style="745" customWidth="1"/>
    <col min="9467" max="9467" width="43.7109375" style="745" customWidth="1"/>
    <col min="9468" max="9468" width="6.28515625" style="745" customWidth="1"/>
    <col min="9469" max="9469" width="7.5703125" style="745" customWidth="1"/>
    <col min="9470" max="9470" width="9.5703125" style="745" customWidth="1"/>
    <col min="9471" max="9471" width="13.28515625" style="745" customWidth="1"/>
    <col min="9472" max="9472" width="20.42578125" style="745" customWidth="1"/>
    <col min="9473" max="9475" width="11.7109375" style="745" customWidth="1"/>
    <col min="9476" max="9476" width="9.85546875" style="745" customWidth="1"/>
    <col min="9477" max="9477" width="2.5703125" style="745" bestFit="1" customWidth="1"/>
    <col min="9478" max="9478" width="9.140625" style="745"/>
    <col min="9479" max="9479" width="9" style="745" customWidth="1"/>
    <col min="9480" max="9720" width="9.140625" style="745"/>
    <col min="9721" max="9721" width="2.5703125" style="745" customWidth="1"/>
    <col min="9722" max="9722" width="5.7109375" style="745" customWidth="1"/>
    <col min="9723" max="9723" width="43.7109375" style="745" customWidth="1"/>
    <col min="9724" max="9724" width="6.28515625" style="745" customWidth="1"/>
    <col min="9725" max="9725" width="7.5703125" style="745" customWidth="1"/>
    <col min="9726" max="9726" width="9.5703125" style="745" customWidth="1"/>
    <col min="9727" max="9727" width="13.28515625" style="745" customWidth="1"/>
    <col min="9728" max="9728" width="20.42578125" style="745" customWidth="1"/>
    <col min="9729" max="9731" width="11.7109375" style="745" customWidth="1"/>
    <col min="9732" max="9732" width="9.85546875" style="745" customWidth="1"/>
    <col min="9733" max="9733" width="2.5703125" style="745" bestFit="1" customWidth="1"/>
    <col min="9734" max="9734" width="9.140625" style="745"/>
    <col min="9735" max="9735" width="9" style="745" customWidth="1"/>
    <col min="9736" max="9976" width="9.140625" style="745"/>
    <col min="9977" max="9977" width="2.5703125" style="745" customWidth="1"/>
    <col min="9978" max="9978" width="5.7109375" style="745" customWidth="1"/>
    <col min="9979" max="9979" width="43.7109375" style="745" customWidth="1"/>
    <col min="9980" max="9980" width="6.28515625" style="745" customWidth="1"/>
    <col min="9981" max="9981" width="7.5703125" style="745" customWidth="1"/>
    <col min="9982" max="9982" width="9.5703125" style="745" customWidth="1"/>
    <col min="9983" max="9983" width="13.28515625" style="745" customWidth="1"/>
    <col min="9984" max="9984" width="20.42578125" style="745" customWidth="1"/>
    <col min="9985" max="9987" width="11.7109375" style="745" customWidth="1"/>
    <col min="9988" max="9988" width="9.85546875" style="745" customWidth="1"/>
    <col min="9989" max="9989" width="2.5703125" style="745" bestFit="1" customWidth="1"/>
    <col min="9990" max="9990" width="9.140625" style="745"/>
    <col min="9991" max="9991" width="9" style="745" customWidth="1"/>
    <col min="9992" max="10232" width="9.140625" style="745"/>
    <col min="10233" max="10233" width="2.5703125" style="745" customWidth="1"/>
    <col min="10234" max="10234" width="5.7109375" style="745" customWidth="1"/>
    <col min="10235" max="10235" width="43.7109375" style="745" customWidth="1"/>
    <col min="10236" max="10236" width="6.28515625" style="745" customWidth="1"/>
    <col min="10237" max="10237" width="7.5703125" style="745" customWidth="1"/>
    <col min="10238" max="10238" width="9.5703125" style="745" customWidth="1"/>
    <col min="10239" max="10239" width="13.28515625" style="745" customWidth="1"/>
    <col min="10240" max="10240" width="20.42578125" style="745" customWidth="1"/>
    <col min="10241" max="10243" width="11.7109375" style="745" customWidth="1"/>
    <col min="10244" max="10244" width="9.85546875" style="745" customWidth="1"/>
    <col min="10245" max="10245" width="2.5703125" style="745" bestFit="1" customWidth="1"/>
    <col min="10246" max="10246" width="9.140625" style="745"/>
    <col min="10247" max="10247" width="9" style="745" customWidth="1"/>
    <col min="10248" max="10488" width="9.140625" style="745"/>
    <col min="10489" max="10489" width="2.5703125" style="745" customWidth="1"/>
    <col min="10490" max="10490" width="5.7109375" style="745" customWidth="1"/>
    <col min="10491" max="10491" width="43.7109375" style="745" customWidth="1"/>
    <col min="10492" max="10492" width="6.28515625" style="745" customWidth="1"/>
    <col min="10493" max="10493" width="7.5703125" style="745" customWidth="1"/>
    <col min="10494" max="10494" width="9.5703125" style="745" customWidth="1"/>
    <col min="10495" max="10495" width="13.28515625" style="745" customWidth="1"/>
    <col min="10496" max="10496" width="20.42578125" style="745" customWidth="1"/>
    <col min="10497" max="10499" width="11.7109375" style="745" customWidth="1"/>
    <col min="10500" max="10500" width="9.85546875" style="745" customWidth="1"/>
    <col min="10501" max="10501" width="2.5703125" style="745" bestFit="1" customWidth="1"/>
    <col min="10502" max="10502" width="9.140625" style="745"/>
    <col min="10503" max="10503" width="9" style="745" customWidth="1"/>
    <col min="10504" max="10744" width="9.140625" style="745"/>
    <col min="10745" max="10745" width="2.5703125" style="745" customWidth="1"/>
    <col min="10746" max="10746" width="5.7109375" style="745" customWidth="1"/>
    <col min="10747" max="10747" width="43.7109375" style="745" customWidth="1"/>
    <col min="10748" max="10748" width="6.28515625" style="745" customWidth="1"/>
    <col min="10749" max="10749" width="7.5703125" style="745" customWidth="1"/>
    <col min="10750" max="10750" width="9.5703125" style="745" customWidth="1"/>
    <col min="10751" max="10751" width="13.28515625" style="745" customWidth="1"/>
    <col min="10752" max="10752" width="20.42578125" style="745" customWidth="1"/>
    <col min="10753" max="10755" width="11.7109375" style="745" customWidth="1"/>
    <col min="10756" max="10756" width="9.85546875" style="745" customWidth="1"/>
    <col min="10757" max="10757" width="2.5703125" style="745" bestFit="1" customWidth="1"/>
    <col min="10758" max="10758" width="9.140625" style="745"/>
    <col min="10759" max="10759" width="9" style="745" customWidth="1"/>
    <col min="10760" max="11000" width="9.140625" style="745"/>
    <col min="11001" max="11001" width="2.5703125" style="745" customWidth="1"/>
    <col min="11002" max="11002" width="5.7109375" style="745" customWidth="1"/>
    <col min="11003" max="11003" width="43.7109375" style="745" customWidth="1"/>
    <col min="11004" max="11004" width="6.28515625" style="745" customWidth="1"/>
    <col min="11005" max="11005" width="7.5703125" style="745" customWidth="1"/>
    <col min="11006" max="11006" width="9.5703125" style="745" customWidth="1"/>
    <col min="11007" max="11007" width="13.28515625" style="745" customWidth="1"/>
    <col min="11008" max="11008" width="20.42578125" style="745" customWidth="1"/>
    <col min="11009" max="11011" width="11.7109375" style="745" customWidth="1"/>
    <col min="11012" max="11012" width="9.85546875" style="745" customWidth="1"/>
    <col min="11013" max="11013" width="2.5703125" style="745" bestFit="1" customWidth="1"/>
    <col min="11014" max="11014" width="9.140625" style="745"/>
    <col min="11015" max="11015" width="9" style="745" customWidth="1"/>
    <col min="11016" max="11256" width="9.140625" style="745"/>
    <col min="11257" max="11257" width="2.5703125" style="745" customWidth="1"/>
    <col min="11258" max="11258" width="5.7109375" style="745" customWidth="1"/>
    <col min="11259" max="11259" width="43.7109375" style="745" customWidth="1"/>
    <col min="11260" max="11260" width="6.28515625" style="745" customWidth="1"/>
    <col min="11261" max="11261" width="7.5703125" style="745" customWidth="1"/>
    <col min="11262" max="11262" width="9.5703125" style="745" customWidth="1"/>
    <col min="11263" max="11263" width="13.28515625" style="745" customWidth="1"/>
    <col min="11264" max="11264" width="20.42578125" style="745" customWidth="1"/>
    <col min="11265" max="11267" width="11.7109375" style="745" customWidth="1"/>
    <col min="11268" max="11268" width="9.85546875" style="745" customWidth="1"/>
    <col min="11269" max="11269" width="2.5703125" style="745" bestFit="1" customWidth="1"/>
    <col min="11270" max="11270" width="9.140625" style="745"/>
    <col min="11271" max="11271" width="9" style="745" customWidth="1"/>
    <col min="11272" max="11512" width="9.140625" style="745"/>
    <col min="11513" max="11513" width="2.5703125" style="745" customWidth="1"/>
    <col min="11514" max="11514" width="5.7109375" style="745" customWidth="1"/>
    <col min="11515" max="11515" width="43.7109375" style="745" customWidth="1"/>
    <col min="11516" max="11516" width="6.28515625" style="745" customWidth="1"/>
    <col min="11517" max="11517" width="7.5703125" style="745" customWidth="1"/>
    <col min="11518" max="11518" width="9.5703125" style="745" customWidth="1"/>
    <col min="11519" max="11519" width="13.28515625" style="745" customWidth="1"/>
    <col min="11520" max="11520" width="20.42578125" style="745" customWidth="1"/>
    <col min="11521" max="11523" width="11.7109375" style="745" customWidth="1"/>
    <col min="11524" max="11524" width="9.85546875" style="745" customWidth="1"/>
    <col min="11525" max="11525" width="2.5703125" style="745" bestFit="1" customWidth="1"/>
    <col min="11526" max="11526" width="9.140625" style="745"/>
    <col min="11527" max="11527" width="9" style="745" customWidth="1"/>
    <col min="11528" max="11768" width="9.140625" style="745"/>
    <col min="11769" max="11769" width="2.5703125" style="745" customWidth="1"/>
    <col min="11770" max="11770" width="5.7109375" style="745" customWidth="1"/>
    <col min="11771" max="11771" width="43.7109375" style="745" customWidth="1"/>
    <col min="11772" max="11772" width="6.28515625" style="745" customWidth="1"/>
    <col min="11773" max="11773" width="7.5703125" style="745" customWidth="1"/>
    <col min="11774" max="11774" width="9.5703125" style="745" customWidth="1"/>
    <col min="11775" max="11775" width="13.28515625" style="745" customWidth="1"/>
    <col min="11776" max="11776" width="20.42578125" style="745" customWidth="1"/>
    <col min="11777" max="11779" width="11.7109375" style="745" customWidth="1"/>
    <col min="11780" max="11780" width="9.85546875" style="745" customWidth="1"/>
    <col min="11781" max="11781" width="2.5703125" style="745" bestFit="1" customWidth="1"/>
    <col min="11782" max="11782" width="9.140625" style="745"/>
    <col min="11783" max="11783" width="9" style="745" customWidth="1"/>
    <col min="11784" max="12024" width="9.140625" style="745"/>
    <col min="12025" max="12025" width="2.5703125" style="745" customWidth="1"/>
    <col min="12026" max="12026" width="5.7109375" style="745" customWidth="1"/>
    <col min="12027" max="12027" width="43.7109375" style="745" customWidth="1"/>
    <col min="12028" max="12028" width="6.28515625" style="745" customWidth="1"/>
    <col min="12029" max="12029" width="7.5703125" style="745" customWidth="1"/>
    <col min="12030" max="12030" width="9.5703125" style="745" customWidth="1"/>
    <col min="12031" max="12031" width="13.28515625" style="745" customWidth="1"/>
    <col min="12032" max="12032" width="20.42578125" style="745" customWidth="1"/>
    <col min="12033" max="12035" width="11.7109375" style="745" customWidth="1"/>
    <col min="12036" max="12036" width="9.85546875" style="745" customWidth="1"/>
    <col min="12037" max="12037" width="2.5703125" style="745" bestFit="1" customWidth="1"/>
    <col min="12038" max="12038" width="9.140625" style="745"/>
    <col min="12039" max="12039" width="9" style="745" customWidth="1"/>
    <col min="12040" max="12280" width="9.140625" style="745"/>
    <col min="12281" max="12281" width="2.5703125" style="745" customWidth="1"/>
    <col min="12282" max="12282" width="5.7109375" style="745" customWidth="1"/>
    <col min="12283" max="12283" width="43.7109375" style="745" customWidth="1"/>
    <col min="12284" max="12284" width="6.28515625" style="745" customWidth="1"/>
    <col min="12285" max="12285" width="7.5703125" style="745" customWidth="1"/>
    <col min="12286" max="12286" width="9.5703125" style="745" customWidth="1"/>
    <col min="12287" max="12287" width="13.28515625" style="745" customWidth="1"/>
    <col min="12288" max="12288" width="20.42578125" style="745" customWidth="1"/>
    <col min="12289" max="12291" width="11.7109375" style="745" customWidth="1"/>
    <col min="12292" max="12292" width="9.85546875" style="745" customWidth="1"/>
    <col min="12293" max="12293" width="2.5703125" style="745" bestFit="1" customWidth="1"/>
    <col min="12294" max="12294" width="9.140625" style="745"/>
    <col min="12295" max="12295" width="9" style="745" customWidth="1"/>
    <col min="12296" max="12536" width="9.140625" style="745"/>
    <col min="12537" max="12537" width="2.5703125" style="745" customWidth="1"/>
    <col min="12538" max="12538" width="5.7109375" style="745" customWidth="1"/>
    <col min="12539" max="12539" width="43.7109375" style="745" customWidth="1"/>
    <col min="12540" max="12540" width="6.28515625" style="745" customWidth="1"/>
    <col min="12541" max="12541" width="7.5703125" style="745" customWidth="1"/>
    <col min="12542" max="12542" width="9.5703125" style="745" customWidth="1"/>
    <col min="12543" max="12543" width="13.28515625" style="745" customWidth="1"/>
    <col min="12544" max="12544" width="20.42578125" style="745" customWidth="1"/>
    <col min="12545" max="12547" width="11.7109375" style="745" customWidth="1"/>
    <col min="12548" max="12548" width="9.85546875" style="745" customWidth="1"/>
    <col min="12549" max="12549" width="2.5703125" style="745" bestFit="1" customWidth="1"/>
    <col min="12550" max="12550" width="9.140625" style="745"/>
    <col min="12551" max="12551" width="9" style="745" customWidth="1"/>
    <col min="12552" max="12792" width="9.140625" style="745"/>
    <col min="12793" max="12793" width="2.5703125" style="745" customWidth="1"/>
    <col min="12794" max="12794" width="5.7109375" style="745" customWidth="1"/>
    <col min="12795" max="12795" width="43.7109375" style="745" customWidth="1"/>
    <col min="12796" max="12796" width="6.28515625" style="745" customWidth="1"/>
    <col min="12797" max="12797" width="7.5703125" style="745" customWidth="1"/>
    <col min="12798" max="12798" width="9.5703125" style="745" customWidth="1"/>
    <col min="12799" max="12799" width="13.28515625" style="745" customWidth="1"/>
    <col min="12800" max="12800" width="20.42578125" style="745" customWidth="1"/>
    <col min="12801" max="12803" width="11.7109375" style="745" customWidth="1"/>
    <col min="12804" max="12804" width="9.85546875" style="745" customWidth="1"/>
    <col min="12805" max="12805" width="2.5703125" style="745" bestFit="1" customWidth="1"/>
    <col min="12806" max="12806" width="9.140625" style="745"/>
    <col min="12807" max="12807" width="9" style="745" customWidth="1"/>
    <col min="12808" max="13048" width="9.140625" style="745"/>
    <col min="13049" max="13049" width="2.5703125" style="745" customWidth="1"/>
    <col min="13050" max="13050" width="5.7109375" style="745" customWidth="1"/>
    <col min="13051" max="13051" width="43.7109375" style="745" customWidth="1"/>
    <col min="13052" max="13052" width="6.28515625" style="745" customWidth="1"/>
    <col min="13053" max="13053" width="7.5703125" style="745" customWidth="1"/>
    <col min="13054" max="13054" width="9.5703125" style="745" customWidth="1"/>
    <col min="13055" max="13055" width="13.28515625" style="745" customWidth="1"/>
    <col min="13056" max="13056" width="20.42578125" style="745" customWidth="1"/>
    <col min="13057" max="13059" width="11.7109375" style="745" customWidth="1"/>
    <col min="13060" max="13060" width="9.85546875" style="745" customWidth="1"/>
    <col min="13061" max="13061" width="2.5703125" style="745" bestFit="1" customWidth="1"/>
    <col min="13062" max="13062" width="9.140625" style="745"/>
    <col min="13063" max="13063" width="9" style="745" customWidth="1"/>
    <col min="13064" max="13304" width="9.140625" style="745"/>
    <col min="13305" max="13305" width="2.5703125" style="745" customWidth="1"/>
    <col min="13306" max="13306" width="5.7109375" style="745" customWidth="1"/>
    <col min="13307" max="13307" width="43.7109375" style="745" customWidth="1"/>
    <col min="13308" max="13308" width="6.28515625" style="745" customWidth="1"/>
    <col min="13309" max="13309" width="7.5703125" style="745" customWidth="1"/>
    <col min="13310" max="13310" width="9.5703125" style="745" customWidth="1"/>
    <col min="13311" max="13311" width="13.28515625" style="745" customWidth="1"/>
    <col min="13312" max="13312" width="20.42578125" style="745" customWidth="1"/>
    <col min="13313" max="13315" width="11.7109375" style="745" customWidth="1"/>
    <col min="13316" max="13316" width="9.85546875" style="745" customWidth="1"/>
    <col min="13317" max="13317" width="2.5703125" style="745" bestFit="1" customWidth="1"/>
    <col min="13318" max="13318" width="9.140625" style="745"/>
    <col min="13319" max="13319" width="9" style="745" customWidth="1"/>
    <col min="13320" max="13560" width="9.140625" style="745"/>
    <col min="13561" max="13561" width="2.5703125" style="745" customWidth="1"/>
    <col min="13562" max="13562" width="5.7109375" style="745" customWidth="1"/>
    <col min="13563" max="13563" width="43.7109375" style="745" customWidth="1"/>
    <col min="13564" max="13564" width="6.28515625" style="745" customWidth="1"/>
    <col min="13565" max="13565" width="7.5703125" style="745" customWidth="1"/>
    <col min="13566" max="13566" width="9.5703125" style="745" customWidth="1"/>
    <col min="13567" max="13567" width="13.28515625" style="745" customWidth="1"/>
    <col min="13568" max="13568" width="20.42578125" style="745" customWidth="1"/>
    <col min="13569" max="13571" width="11.7109375" style="745" customWidth="1"/>
    <col min="13572" max="13572" width="9.85546875" style="745" customWidth="1"/>
    <col min="13573" max="13573" width="2.5703125" style="745" bestFit="1" customWidth="1"/>
    <col min="13574" max="13574" width="9.140625" style="745"/>
    <col min="13575" max="13575" width="9" style="745" customWidth="1"/>
    <col min="13576" max="13816" width="9.140625" style="745"/>
    <col min="13817" max="13817" width="2.5703125" style="745" customWidth="1"/>
    <col min="13818" max="13818" width="5.7109375" style="745" customWidth="1"/>
    <col min="13819" max="13819" width="43.7109375" style="745" customWidth="1"/>
    <col min="13820" max="13820" width="6.28515625" style="745" customWidth="1"/>
    <col min="13821" max="13821" width="7.5703125" style="745" customWidth="1"/>
    <col min="13822" max="13822" width="9.5703125" style="745" customWidth="1"/>
    <col min="13823" max="13823" width="13.28515625" style="745" customWidth="1"/>
    <col min="13824" max="13824" width="20.42578125" style="745" customWidth="1"/>
    <col min="13825" max="13827" width="11.7109375" style="745" customWidth="1"/>
    <col min="13828" max="13828" width="9.85546875" style="745" customWidth="1"/>
    <col min="13829" max="13829" width="2.5703125" style="745" bestFit="1" customWidth="1"/>
    <col min="13830" max="13830" width="9.140625" style="745"/>
    <col min="13831" max="13831" width="9" style="745" customWidth="1"/>
    <col min="13832" max="14072" width="9.140625" style="745"/>
    <col min="14073" max="14073" width="2.5703125" style="745" customWidth="1"/>
    <col min="14074" max="14074" width="5.7109375" style="745" customWidth="1"/>
    <col min="14075" max="14075" width="43.7109375" style="745" customWidth="1"/>
    <col min="14076" max="14076" width="6.28515625" style="745" customWidth="1"/>
    <col min="14077" max="14077" width="7.5703125" style="745" customWidth="1"/>
    <col min="14078" max="14078" width="9.5703125" style="745" customWidth="1"/>
    <col min="14079" max="14079" width="13.28515625" style="745" customWidth="1"/>
    <col min="14080" max="14080" width="20.42578125" style="745" customWidth="1"/>
    <col min="14081" max="14083" width="11.7109375" style="745" customWidth="1"/>
    <col min="14084" max="14084" width="9.85546875" style="745" customWidth="1"/>
    <col min="14085" max="14085" width="2.5703125" style="745" bestFit="1" customWidth="1"/>
    <col min="14086" max="14086" width="9.140625" style="745"/>
    <col min="14087" max="14087" width="9" style="745" customWidth="1"/>
    <col min="14088" max="14328" width="9.140625" style="745"/>
    <col min="14329" max="14329" width="2.5703125" style="745" customWidth="1"/>
    <col min="14330" max="14330" width="5.7109375" style="745" customWidth="1"/>
    <col min="14331" max="14331" width="43.7109375" style="745" customWidth="1"/>
    <col min="14332" max="14332" width="6.28515625" style="745" customWidth="1"/>
    <col min="14333" max="14333" width="7.5703125" style="745" customWidth="1"/>
    <col min="14334" max="14334" width="9.5703125" style="745" customWidth="1"/>
    <col min="14335" max="14335" width="13.28515625" style="745" customWidth="1"/>
    <col min="14336" max="14336" width="20.42578125" style="745" customWidth="1"/>
    <col min="14337" max="14339" width="11.7109375" style="745" customWidth="1"/>
    <col min="14340" max="14340" width="9.85546875" style="745" customWidth="1"/>
    <col min="14341" max="14341" width="2.5703125" style="745" bestFit="1" customWidth="1"/>
    <col min="14342" max="14342" width="9.140625" style="745"/>
    <col min="14343" max="14343" width="9" style="745" customWidth="1"/>
    <col min="14344" max="14584" width="9.140625" style="745"/>
    <col min="14585" max="14585" width="2.5703125" style="745" customWidth="1"/>
    <col min="14586" max="14586" width="5.7109375" style="745" customWidth="1"/>
    <col min="14587" max="14587" width="43.7109375" style="745" customWidth="1"/>
    <col min="14588" max="14588" width="6.28515625" style="745" customWidth="1"/>
    <col min="14589" max="14589" width="7.5703125" style="745" customWidth="1"/>
    <col min="14590" max="14590" width="9.5703125" style="745" customWidth="1"/>
    <col min="14591" max="14591" width="13.28515625" style="745" customWidth="1"/>
    <col min="14592" max="14592" width="20.42578125" style="745" customWidth="1"/>
    <col min="14593" max="14595" width="11.7109375" style="745" customWidth="1"/>
    <col min="14596" max="14596" width="9.85546875" style="745" customWidth="1"/>
    <col min="14597" max="14597" width="2.5703125" style="745" bestFit="1" customWidth="1"/>
    <col min="14598" max="14598" width="9.140625" style="745"/>
    <col min="14599" max="14599" width="9" style="745" customWidth="1"/>
    <col min="14600" max="14840" width="9.140625" style="745"/>
    <col min="14841" max="14841" width="2.5703125" style="745" customWidth="1"/>
    <col min="14842" max="14842" width="5.7109375" style="745" customWidth="1"/>
    <col min="14843" max="14843" width="43.7109375" style="745" customWidth="1"/>
    <col min="14844" max="14844" width="6.28515625" style="745" customWidth="1"/>
    <col min="14845" max="14845" width="7.5703125" style="745" customWidth="1"/>
    <col min="14846" max="14846" width="9.5703125" style="745" customWidth="1"/>
    <col min="14847" max="14847" width="13.28515625" style="745" customWidth="1"/>
    <col min="14848" max="14848" width="20.42578125" style="745" customWidth="1"/>
    <col min="14849" max="14851" width="11.7109375" style="745" customWidth="1"/>
    <col min="14852" max="14852" width="9.85546875" style="745" customWidth="1"/>
    <col min="14853" max="14853" width="2.5703125" style="745" bestFit="1" customWidth="1"/>
    <col min="14854" max="14854" width="9.140625" style="745"/>
    <col min="14855" max="14855" width="9" style="745" customWidth="1"/>
    <col min="14856" max="15096" width="9.140625" style="745"/>
    <col min="15097" max="15097" width="2.5703125" style="745" customWidth="1"/>
    <col min="15098" max="15098" width="5.7109375" style="745" customWidth="1"/>
    <col min="15099" max="15099" width="43.7109375" style="745" customWidth="1"/>
    <col min="15100" max="15100" width="6.28515625" style="745" customWidth="1"/>
    <col min="15101" max="15101" width="7.5703125" style="745" customWidth="1"/>
    <col min="15102" max="15102" width="9.5703125" style="745" customWidth="1"/>
    <col min="15103" max="15103" width="13.28515625" style="745" customWidth="1"/>
    <col min="15104" max="15104" width="20.42578125" style="745" customWidth="1"/>
    <col min="15105" max="15107" width="11.7109375" style="745" customWidth="1"/>
    <col min="15108" max="15108" width="9.85546875" style="745" customWidth="1"/>
    <col min="15109" max="15109" width="2.5703125" style="745" bestFit="1" customWidth="1"/>
    <col min="15110" max="15110" width="9.140625" style="745"/>
    <col min="15111" max="15111" width="9" style="745" customWidth="1"/>
    <col min="15112" max="15352" width="9.140625" style="745"/>
    <col min="15353" max="15353" width="2.5703125" style="745" customWidth="1"/>
    <col min="15354" max="15354" width="5.7109375" style="745" customWidth="1"/>
    <col min="15355" max="15355" width="43.7109375" style="745" customWidth="1"/>
    <col min="15356" max="15356" width="6.28515625" style="745" customWidth="1"/>
    <col min="15357" max="15357" width="7.5703125" style="745" customWidth="1"/>
    <col min="15358" max="15358" width="9.5703125" style="745" customWidth="1"/>
    <col min="15359" max="15359" width="13.28515625" style="745" customWidth="1"/>
    <col min="15360" max="15360" width="20.42578125" style="745" customWidth="1"/>
    <col min="15361" max="15363" width="11.7109375" style="745" customWidth="1"/>
    <col min="15364" max="15364" width="9.85546875" style="745" customWidth="1"/>
    <col min="15365" max="15365" width="2.5703125" style="745" bestFit="1" customWidth="1"/>
    <col min="15366" max="15366" width="9.140625" style="745"/>
    <col min="15367" max="15367" width="9" style="745" customWidth="1"/>
    <col min="15368" max="15608" width="9.140625" style="745"/>
    <col min="15609" max="15609" width="2.5703125" style="745" customWidth="1"/>
    <col min="15610" max="15610" width="5.7109375" style="745" customWidth="1"/>
    <col min="15611" max="15611" width="43.7109375" style="745" customWidth="1"/>
    <col min="15612" max="15612" width="6.28515625" style="745" customWidth="1"/>
    <col min="15613" max="15613" width="7.5703125" style="745" customWidth="1"/>
    <col min="15614" max="15614" width="9.5703125" style="745" customWidth="1"/>
    <col min="15615" max="15615" width="13.28515625" style="745" customWidth="1"/>
    <col min="15616" max="15616" width="20.42578125" style="745" customWidth="1"/>
    <col min="15617" max="15619" width="11.7109375" style="745" customWidth="1"/>
    <col min="15620" max="15620" width="9.85546875" style="745" customWidth="1"/>
    <col min="15621" max="15621" width="2.5703125" style="745" bestFit="1" customWidth="1"/>
    <col min="15622" max="15622" width="9.140625" style="745"/>
    <col min="15623" max="15623" width="9" style="745" customWidth="1"/>
    <col min="15624" max="15864" width="9.140625" style="745"/>
    <col min="15865" max="15865" width="2.5703125" style="745" customWidth="1"/>
    <col min="15866" max="15866" width="5.7109375" style="745" customWidth="1"/>
    <col min="15867" max="15867" width="43.7109375" style="745" customWidth="1"/>
    <col min="15868" max="15868" width="6.28515625" style="745" customWidth="1"/>
    <col min="15869" max="15869" width="7.5703125" style="745" customWidth="1"/>
    <col min="15870" max="15870" width="9.5703125" style="745" customWidth="1"/>
    <col min="15871" max="15871" width="13.28515625" style="745" customWidth="1"/>
    <col min="15872" max="15872" width="20.42578125" style="745" customWidth="1"/>
    <col min="15873" max="15875" width="11.7109375" style="745" customWidth="1"/>
    <col min="15876" max="15876" width="9.85546875" style="745" customWidth="1"/>
    <col min="15877" max="15877" width="2.5703125" style="745" bestFit="1" customWidth="1"/>
    <col min="15878" max="15878" width="9.140625" style="745"/>
    <col min="15879" max="15879" width="9" style="745" customWidth="1"/>
    <col min="15880" max="16120" width="9.140625" style="745"/>
    <col min="16121" max="16121" width="2.5703125" style="745" customWidth="1"/>
    <col min="16122" max="16122" width="5.7109375" style="745" customWidth="1"/>
    <col min="16123" max="16123" width="43.7109375" style="745" customWidth="1"/>
    <col min="16124" max="16124" width="6.28515625" style="745" customWidth="1"/>
    <col min="16125" max="16125" width="7.5703125" style="745" customWidth="1"/>
    <col min="16126" max="16126" width="9.5703125" style="745" customWidth="1"/>
    <col min="16127" max="16127" width="13.28515625" style="745" customWidth="1"/>
    <col min="16128" max="16128" width="20.42578125" style="745" customWidth="1"/>
    <col min="16129" max="16131" width="11.7109375" style="745" customWidth="1"/>
    <col min="16132" max="16132" width="9.85546875" style="745" customWidth="1"/>
    <col min="16133" max="16133" width="2.5703125" style="745" bestFit="1" customWidth="1"/>
    <col min="16134" max="16134" width="9.140625" style="745"/>
    <col min="16135" max="16135" width="9" style="745" customWidth="1"/>
    <col min="16136" max="16384" width="9.140625" style="745"/>
  </cols>
  <sheetData>
    <row r="1" spans="1:7" s="1006" customFormat="1" ht="18">
      <c r="A1" s="1002"/>
      <c r="B1" s="1003"/>
      <c r="C1" s="1002"/>
      <c r="D1" s="1004"/>
      <c r="E1" s="1004"/>
      <c r="G1" s="1004"/>
    </row>
    <row r="2" spans="1:7" s="1006" customFormat="1" ht="18">
      <c r="A2" s="1078" t="s">
        <v>3352</v>
      </c>
      <c r="B2" s="1003"/>
      <c r="C2" s="1002" t="s">
        <v>3353</v>
      </c>
      <c r="D2" s="1004"/>
      <c r="E2" s="1004"/>
      <c r="G2" s="1004"/>
    </row>
    <row r="3" spans="1:7" ht="14.25" customHeight="1">
      <c r="A3" s="737" t="s">
        <v>107</v>
      </c>
      <c r="B3" s="737"/>
      <c r="C3" s="1024" t="s">
        <v>109</v>
      </c>
    </row>
    <row r="4" spans="1:7" ht="48">
      <c r="C4" s="585" t="s">
        <v>926</v>
      </c>
      <c r="D4" s="861"/>
      <c r="E4" s="861"/>
      <c r="F4" s="737"/>
      <c r="G4" s="861"/>
    </row>
    <row r="5" spans="1:7" s="1028" customFormat="1">
      <c r="A5" s="407" t="s">
        <v>29</v>
      </c>
      <c r="B5" s="407"/>
      <c r="C5" s="408" t="s">
        <v>30</v>
      </c>
      <c r="D5" s="407" t="s">
        <v>31</v>
      </c>
      <c r="E5" s="409" t="s">
        <v>183</v>
      </c>
      <c r="F5" s="409" t="s">
        <v>184</v>
      </c>
      <c r="G5" s="409" t="s">
        <v>185</v>
      </c>
    </row>
    <row r="6" spans="1:7" s="737" customFormat="1" ht="12">
      <c r="A6" s="738"/>
      <c r="B6" s="749"/>
      <c r="C6" s="860"/>
      <c r="D6" s="861"/>
      <c r="E6" s="861"/>
      <c r="G6" s="861"/>
    </row>
    <row r="7" spans="1:7" ht="16.5" thickBot="1">
      <c r="A7" s="232"/>
      <c r="B7" s="233" t="s">
        <v>105</v>
      </c>
      <c r="C7" s="234" t="s">
        <v>1350</v>
      </c>
      <c r="D7" s="751"/>
      <c r="E7" s="752"/>
      <c r="F7" s="137"/>
      <c r="G7" s="751"/>
    </row>
    <row r="8" spans="1:7" s="737" customFormat="1" ht="12">
      <c r="A8" s="758"/>
      <c r="B8" s="749"/>
      <c r="C8" s="585"/>
      <c r="D8" s="746"/>
      <c r="E8" s="747"/>
      <c r="F8" s="764"/>
      <c r="G8" s="748"/>
    </row>
    <row r="9" spans="1:7" s="737" customFormat="1" ht="12">
      <c r="A9" s="758"/>
      <c r="B9" s="749"/>
      <c r="C9" s="165" t="s">
        <v>1351</v>
      </c>
      <c r="D9" s="746"/>
      <c r="E9" s="747"/>
      <c r="F9" s="764"/>
      <c r="G9" s="748"/>
    </row>
    <row r="10" spans="1:7" s="737" customFormat="1" ht="72">
      <c r="A10" s="758" t="str">
        <f>$B$7</f>
        <v>I.</v>
      </c>
      <c r="B10" s="759">
        <f>COUNT($A6:B$8)+1</f>
        <v>1</v>
      </c>
      <c r="C10" s="1053" t="s">
        <v>1352</v>
      </c>
      <c r="D10" s="772" t="s">
        <v>188</v>
      </c>
      <c r="E10" s="747">
        <v>1</v>
      </c>
      <c r="F10" s="764"/>
      <c r="G10" s="748">
        <f>E10*F10</f>
        <v>0</v>
      </c>
    </row>
    <row r="11" spans="1:7" s="865" customFormat="1" ht="12">
      <c r="A11" s="738"/>
      <c r="B11" s="749"/>
      <c r="C11" s="1053" t="s">
        <v>1353</v>
      </c>
      <c r="D11" s="746"/>
      <c r="E11" s="747"/>
      <c r="F11" s="764"/>
      <c r="G11" s="748"/>
    </row>
    <row r="12" spans="1:7" s="865" customFormat="1" ht="24">
      <c r="A12" s="738"/>
      <c r="B12" s="749"/>
      <c r="C12" s="1053" t="s">
        <v>1354</v>
      </c>
      <c r="D12" s="746"/>
      <c r="E12" s="747"/>
      <c r="F12" s="764"/>
      <c r="G12" s="748"/>
    </row>
    <row r="13" spans="1:7" s="865" customFormat="1" ht="12">
      <c r="A13" s="738"/>
      <c r="B13" s="749"/>
      <c r="C13" s="1053" t="s">
        <v>1355</v>
      </c>
      <c r="D13" s="746"/>
      <c r="E13" s="747"/>
      <c r="F13" s="764"/>
      <c r="G13" s="748"/>
    </row>
    <row r="14" spans="1:7" s="865" customFormat="1" ht="36">
      <c r="A14" s="738"/>
      <c r="B14" s="749"/>
      <c r="C14" s="1053" t="s">
        <v>1356</v>
      </c>
      <c r="D14" s="746"/>
      <c r="E14" s="747"/>
      <c r="F14" s="764"/>
      <c r="G14" s="748"/>
    </row>
    <row r="15" spans="1:7" s="865" customFormat="1" ht="12">
      <c r="A15" s="738"/>
      <c r="B15" s="749"/>
      <c r="C15" s="1053" t="s">
        <v>1357</v>
      </c>
      <c r="D15" s="746"/>
      <c r="E15" s="747"/>
      <c r="F15" s="764"/>
      <c r="G15" s="748"/>
    </row>
    <row r="16" spans="1:7" s="865" customFormat="1" ht="12">
      <c r="A16" s="738"/>
      <c r="B16" s="749"/>
      <c r="C16" s="1053" t="s">
        <v>1358</v>
      </c>
      <c r="D16" s="746"/>
      <c r="E16" s="747"/>
      <c r="F16" s="764"/>
      <c r="G16" s="748"/>
    </row>
    <row r="17" spans="1:7" s="865" customFormat="1" ht="36">
      <c r="A17" s="738"/>
      <c r="B17" s="749"/>
      <c r="C17" s="1053" t="s">
        <v>1359</v>
      </c>
      <c r="D17" s="746"/>
      <c r="E17" s="747"/>
      <c r="F17" s="764"/>
      <c r="G17" s="748"/>
    </row>
    <row r="18" spans="1:7" s="865" customFormat="1" ht="24">
      <c r="A18" s="738"/>
      <c r="B18" s="749"/>
      <c r="C18" s="1053" t="s">
        <v>1360</v>
      </c>
      <c r="D18" s="746"/>
      <c r="E18" s="747"/>
      <c r="F18" s="764"/>
      <c r="G18" s="748"/>
    </row>
    <row r="19" spans="1:7" s="865" customFormat="1" ht="12">
      <c r="A19" s="738"/>
      <c r="B19" s="749"/>
      <c r="C19" s="1053" t="s">
        <v>1361</v>
      </c>
      <c r="D19" s="746"/>
      <c r="E19" s="747"/>
      <c r="F19" s="764"/>
      <c r="G19" s="748"/>
    </row>
    <row r="20" spans="1:7" s="865" customFormat="1" ht="24">
      <c r="A20" s="738"/>
      <c r="B20" s="749"/>
      <c r="C20" s="1053" t="s">
        <v>1362</v>
      </c>
      <c r="D20" s="746"/>
      <c r="E20" s="747"/>
      <c r="F20" s="764"/>
      <c r="G20" s="748"/>
    </row>
    <row r="21" spans="1:7" s="865" customFormat="1" ht="36">
      <c r="A21" s="738"/>
      <c r="B21" s="749"/>
      <c r="C21" s="1053" t="s">
        <v>1363</v>
      </c>
      <c r="D21" s="746"/>
      <c r="E21" s="747"/>
      <c r="F21" s="764"/>
      <c r="G21" s="748"/>
    </row>
    <row r="22" spans="1:7" s="865" customFormat="1" ht="24">
      <c r="A22" s="738"/>
      <c r="B22" s="749"/>
      <c r="C22" s="1053" t="s">
        <v>1364</v>
      </c>
      <c r="D22" s="746"/>
      <c r="E22" s="747"/>
      <c r="F22" s="764"/>
      <c r="G22" s="748"/>
    </row>
    <row r="23" spans="1:7" s="865" customFormat="1" ht="24">
      <c r="A23" s="738"/>
      <c r="B23" s="749"/>
      <c r="C23" s="1053" t="s">
        <v>1365</v>
      </c>
      <c r="D23" s="746"/>
      <c r="E23" s="747"/>
      <c r="F23" s="764"/>
      <c r="G23" s="748"/>
    </row>
    <row r="24" spans="1:7" s="865" customFormat="1" ht="24">
      <c r="A24" s="738"/>
      <c r="B24" s="749"/>
      <c r="C24" s="1053" t="s">
        <v>1366</v>
      </c>
      <c r="D24" s="746"/>
      <c r="E24" s="747"/>
      <c r="F24" s="764"/>
      <c r="G24" s="748"/>
    </row>
    <row r="25" spans="1:7" s="865" customFormat="1" ht="24">
      <c r="A25" s="738"/>
      <c r="B25" s="749"/>
      <c r="C25" s="1053" t="s">
        <v>1367</v>
      </c>
      <c r="D25" s="746"/>
      <c r="E25" s="747"/>
      <c r="F25" s="764"/>
      <c r="G25" s="748"/>
    </row>
    <row r="26" spans="1:7" s="865" customFormat="1" ht="12">
      <c r="A26" s="738"/>
      <c r="B26" s="749"/>
      <c r="C26" s="1053"/>
      <c r="D26" s="746"/>
      <c r="E26" s="747"/>
      <c r="F26" s="764"/>
      <c r="G26" s="748"/>
    </row>
    <row r="27" spans="1:7" s="737" customFormat="1" ht="24">
      <c r="A27" s="758" t="str">
        <f>$B$7</f>
        <v>I.</v>
      </c>
      <c r="B27" s="759">
        <f>COUNT($A10:B$11)+1</f>
        <v>2</v>
      </c>
      <c r="C27" s="1053" t="s">
        <v>1368</v>
      </c>
      <c r="D27" s="772" t="s">
        <v>188</v>
      </c>
      <c r="E27" s="747">
        <v>1</v>
      </c>
      <c r="F27" s="764"/>
      <c r="G27" s="748">
        <f>E27*F27</f>
        <v>0</v>
      </c>
    </row>
    <row r="28" spans="1:7" s="865" customFormat="1" ht="24">
      <c r="A28" s="738"/>
      <c r="B28" s="749"/>
      <c r="C28" s="1053" t="s">
        <v>1369</v>
      </c>
      <c r="D28" s="746"/>
      <c r="E28" s="747"/>
      <c r="F28" s="764"/>
      <c r="G28" s="748"/>
    </row>
    <row r="29" spans="1:7" s="865" customFormat="1" ht="12">
      <c r="A29" s="738"/>
      <c r="B29" s="749"/>
      <c r="C29" s="1053"/>
      <c r="D29" s="746"/>
      <c r="E29" s="747"/>
      <c r="F29" s="764"/>
      <c r="G29" s="748"/>
    </row>
    <row r="30" spans="1:7" s="737" customFormat="1" ht="12">
      <c r="A30" s="758" t="str">
        <f>$B$7</f>
        <v>I.</v>
      </c>
      <c r="B30" s="759">
        <f>COUNT($A$10:B28)+1</f>
        <v>3</v>
      </c>
      <c r="C30" s="1053" t="s">
        <v>1370</v>
      </c>
      <c r="D30" s="772" t="s">
        <v>188</v>
      </c>
      <c r="E30" s="747">
        <v>1</v>
      </c>
      <c r="F30" s="764"/>
      <c r="G30" s="748">
        <f>E30*F30</f>
        <v>0</v>
      </c>
    </row>
    <row r="31" spans="1:7" s="865" customFormat="1" ht="12">
      <c r="A31" s="738"/>
      <c r="B31" s="749"/>
      <c r="C31" s="1053" t="s">
        <v>3658</v>
      </c>
      <c r="D31" s="746"/>
      <c r="E31" s="747"/>
      <c r="F31" s="764"/>
      <c r="G31" s="748"/>
    </row>
    <row r="32" spans="1:7" s="865" customFormat="1" ht="12">
      <c r="A32" s="738"/>
      <c r="B32" s="749"/>
      <c r="C32" s="1053"/>
      <c r="D32" s="746"/>
      <c r="E32" s="747"/>
      <c r="F32" s="764"/>
      <c r="G32" s="748"/>
    </row>
    <row r="33" spans="1:7" s="737" customFormat="1" ht="12">
      <c r="A33" s="758" t="str">
        <f>$B$7</f>
        <v>I.</v>
      </c>
      <c r="B33" s="759">
        <f>COUNT($A$10:B30)+1</f>
        <v>4</v>
      </c>
      <c r="C33" s="1053" t="s">
        <v>1371</v>
      </c>
      <c r="D33" s="772" t="s">
        <v>188</v>
      </c>
      <c r="E33" s="747">
        <v>1</v>
      </c>
      <c r="F33" s="764"/>
      <c r="G33" s="748">
        <f>E33*F33</f>
        <v>0</v>
      </c>
    </row>
    <row r="34" spans="1:7" s="865" customFormat="1" ht="12">
      <c r="A34" s="738"/>
      <c r="B34" s="749"/>
      <c r="C34" s="1053" t="s">
        <v>3659</v>
      </c>
      <c r="D34" s="746"/>
      <c r="E34" s="747"/>
      <c r="F34" s="764"/>
      <c r="G34" s="748"/>
    </row>
    <row r="35" spans="1:7" s="865" customFormat="1" ht="12">
      <c r="A35" s="738"/>
      <c r="B35" s="749"/>
      <c r="C35" s="1053"/>
      <c r="D35" s="746"/>
      <c r="E35" s="747"/>
      <c r="F35" s="764"/>
      <c r="G35" s="748"/>
    </row>
    <row r="36" spans="1:7" s="737" customFormat="1" ht="12">
      <c r="A36" s="758" t="str">
        <f>$B$7</f>
        <v>I.</v>
      </c>
      <c r="B36" s="759">
        <f>COUNT($A$10:B33)+1</f>
        <v>5</v>
      </c>
      <c r="C36" s="1053" t="s">
        <v>1372</v>
      </c>
      <c r="D36" s="772" t="s">
        <v>188</v>
      </c>
      <c r="E36" s="747">
        <v>1</v>
      </c>
      <c r="F36" s="764"/>
      <c r="G36" s="748">
        <f>E36*F36</f>
        <v>0</v>
      </c>
    </row>
    <row r="37" spans="1:7" s="865" customFormat="1" ht="12">
      <c r="A37" s="738"/>
      <c r="B37" s="749"/>
      <c r="C37" s="1053" t="s">
        <v>3660</v>
      </c>
      <c r="D37" s="746"/>
      <c r="E37" s="747"/>
      <c r="F37" s="764"/>
      <c r="G37" s="748"/>
    </row>
    <row r="38" spans="1:7" s="865" customFormat="1" ht="12">
      <c r="A38" s="738"/>
      <c r="B38" s="749"/>
      <c r="C38" s="1053"/>
      <c r="D38" s="746"/>
      <c r="E38" s="747"/>
      <c r="F38" s="764"/>
      <c r="G38" s="748"/>
    </row>
    <row r="39" spans="1:7" s="737" customFormat="1" ht="24">
      <c r="A39" s="758" t="str">
        <f>$B$7</f>
        <v>I.</v>
      </c>
      <c r="B39" s="759">
        <f>COUNT($A$10:B36)+1</f>
        <v>6</v>
      </c>
      <c r="C39" s="1053" t="s">
        <v>1373</v>
      </c>
      <c r="D39" s="772" t="s">
        <v>188</v>
      </c>
      <c r="E39" s="747">
        <v>1</v>
      </c>
      <c r="F39" s="764"/>
      <c r="G39" s="748">
        <f>E39*F39</f>
        <v>0</v>
      </c>
    </row>
    <row r="40" spans="1:7" s="865" customFormat="1" ht="12">
      <c r="A40" s="738"/>
      <c r="B40" s="749"/>
      <c r="C40" s="1053" t="s">
        <v>3661</v>
      </c>
      <c r="D40" s="746"/>
      <c r="E40" s="747"/>
      <c r="F40" s="764"/>
      <c r="G40" s="748"/>
    </row>
    <row r="41" spans="1:7" s="865" customFormat="1" ht="12">
      <c r="A41" s="738"/>
      <c r="B41" s="749"/>
      <c r="C41" s="1053"/>
      <c r="D41" s="746"/>
      <c r="E41" s="747"/>
      <c r="F41" s="764"/>
      <c r="G41" s="748"/>
    </row>
    <row r="42" spans="1:7" s="737" customFormat="1" ht="12">
      <c r="A42" s="758" t="str">
        <f>$B$7</f>
        <v>I.</v>
      </c>
      <c r="B42" s="759">
        <f>COUNT($A$10:B39)+1</f>
        <v>7</v>
      </c>
      <c r="C42" s="1053" t="s">
        <v>1374</v>
      </c>
      <c r="D42" s="772" t="s">
        <v>188</v>
      </c>
      <c r="E42" s="747">
        <v>1</v>
      </c>
      <c r="F42" s="764"/>
      <c r="G42" s="748">
        <f>E42*F42</f>
        <v>0</v>
      </c>
    </row>
    <row r="43" spans="1:7" s="865" customFormat="1" ht="12">
      <c r="A43" s="738"/>
      <c r="B43" s="749"/>
      <c r="C43" s="1053" t="s">
        <v>3662</v>
      </c>
      <c r="D43" s="746"/>
      <c r="E43" s="747"/>
      <c r="F43" s="764"/>
      <c r="G43" s="748"/>
    </row>
    <row r="44" spans="1:7" s="865" customFormat="1" ht="12">
      <c r="A44" s="738"/>
      <c r="B44" s="749"/>
      <c r="C44" s="1053"/>
      <c r="D44" s="746"/>
      <c r="E44" s="747"/>
      <c r="F44" s="764"/>
      <c r="G44" s="748"/>
    </row>
    <row r="45" spans="1:7" s="737" customFormat="1" ht="12">
      <c r="A45" s="758" t="str">
        <f>$B$7</f>
        <v>I.</v>
      </c>
      <c r="B45" s="759">
        <f>COUNT($A$10:B42)+1</f>
        <v>8</v>
      </c>
      <c r="C45" s="1053" t="s">
        <v>1375</v>
      </c>
      <c r="D45" s="772" t="s">
        <v>188</v>
      </c>
      <c r="E45" s="747">
        <v>1</v>
      </c>
      <c r="F45" s="764"/>
      <c r="G45" s="748">
        <f>E45*F45</f>
        <v>0</v>
      </c>
    </row>
    <row r="46" spans="1:7" s="865" customFormat="1" ht="12">
      <c r="A46" s="738"/>
      <c r="B46" s="749"/>
      <c r="C46" s="1053" t="s">
        <v>3663</v>
      </c>
      <c r="D46" s="746"/>
      <c r="E46" s="747"/>
      <c r="F46" s="764"/>
      <c r="G46" s="748"/>
    </row>
    <row r="47" spans="1:7" s="865" customFormat="1" ht="12">
      <c r="A47" s="738"/>
      <c r="B47" s="749"/>
      <c r="C47" s="1053"/>
      <c r="D47" s="746"/>
      <c r="E47" s="747"/>
      <c r="F47" s="764"/>
      <c r="G47" s="748"/>
    </row>
    <row r="48" spans="1:7" s="737" customFormat="1" ht="48">
      <c r="A48" s="758" t="str">
        <f>$B$7</f>
        <v>I.</v>
      </c>
      <c r="B48" s="759">
        <f>COUNT($A$10:B45)+1</f>
        <v>9</v>
      </c>
      <c r="C48" s="1053" t="s">
        <v>1376</v>
      </c>
      <c r="D48" s="772" t="s">
        <v>188</v>
      </c>
      <c r="E48" s="747">
        <v>1</v>
      </c>
      <c r="F48" s="764"/>
      <c r="G48" s="748">
        <f>E48*F48</f>
        <v>0</v>
      </c>
    </row>
    <row r="49" spans="1:7" s="865" customFormat="1" ht="24">
      <c r="A49" s="738"/>
      <c r="B49" s="749"/>
      <c r="C49" s="1053" t="s">
        <v>3664</v>
      </c>
      <c r="D49" s="746"/>
      <c r="E49" s="747"/>
      <c r="F49" s="764"/>
      <c r="G49" s="748"/>
    </row>
    <row r="50" spans="1:7" s="865" customFormat="1" ht="12">
      <c r="A50" s="738"/>
      <c r="B50" s="749"/>
      <c r="C50" s="1053"/>
      <c r="D50" s="746"/>
      <c r="E50" s="747"/>
      <c r="F50" s="764"/>
      <c r="G50" s="748"/>
    </row>
    <row r="51" spans="1:7" s="737" customFormat="1" ht="12">
      <c r="A51" s="758" t="str">
        <f>$B$7</f>
        <v>I.</v>
      </c>
      <c r="B51" s="759">
        <f>COUNT($A$10:B48)+1</f>
        <v>10</v>
      </c>
      <c r="C51" s="1053" t="s">
        <v>1377</v>
      </c>
      <c r="D51" s="772" t="s">
        <v>188</v>
      </c>
      <c r="E51" s="747">
        <v>1</v>
      </c>
      <c r="F51" s="764"/>
      <c r="G51" s="748">
        <f>E51*F51</f>
        <v>0</v>
      </c>
    </row>
    <row r="52" spans="1:7" s="865" customFormat="1" ht="12">
      <c r="A52" s="738"/>
      <c r="B52" s="749"/>
      <c r="C52" s="1053" t="s">
        <v>3665</v>
      </c>
      <c r="D52" s="746"/>
      <c r="E52" s="747"/>
      <c r="F52" s="764"/>
      <c r="G52" s="748"/>
    </row>
    <row r="53" spans="1:7" s="865" customFormat="1" ht="12">
      <c r="A53" s="738"/>
      <c r="B53" s="749"/>
      <c r="C53" s="1053"/>
      <c r="D53" s="746"/>
      <c r="E53" s="747"/>
      <c r="F53" s="764"/>
      <c r="G53" s="748"/>
    </row>
    <row r="54" spans="1:7" s="865" customFormat="1" ht="12">
      <c r="A54" s="738"/>
      <c r="B54" s="749"/>
      <c r="C54" s="906" t="s">
        <v>1378</v>
      </c>
      <c r="D54" s="746"/>
      <c r="E54" s="747"/>
      <c r="F54" s="764"/>
      <c r="G54" s="748"/>
    </row>
    <row r="55" spans="1:7" s="737" customFormat="1" ht="24">
      <c r="A55" s="758" t="str">
        <f>$B$7</f>
        <v>I.</v>
      </c>
      <c r="B55" s="759">
        <f>COUNT($A$10:B51)+1</f>
        <v>11</v>
      </c>
      <c r="C55" s="1053" t="s">
        <v>1379</v>
      </c>
      <c r="D55" s="772" t="s">
        <v>188</v>
      </c>
      <c r="E55" s="747">
        <v>2</v>
      </c>
      <c r="F55" s="764"/>
      <c r="G55" s="748">
        <f>E55*F55</f>
        <v>0</v>
      </c>
    </row>
    <row r="56" spans="1:7" s="865" customFormat="1" ht="24">
      <c r="A56" s="738"/>
      <c r="B56" s="749"/>
      <c r="C56" s="1053" t="s">
        <v>3666</v>
      </c>
      <c r="D56" s="746"/>
      <c r="E56" s="747"/>
      <c r="F56" s="764"/>
      <c r="G56" s="748"/>
    </row>
    <row r="57" spans="1:7" s="865" customFormat="1" ht="12">
      <c r="A57" s="738"/>
      <c r="B57" s="749"/>
      <c r="C57" s="1053"/>
      <c r="D57" s="746"/>
      <c r="E57" s="747"/>
      <c r="F57" s="764"/>
      <c r="G57" s="748"/>
    </row>
    <row r="58" spans="1:7" s="737" customFormat="1" ht="12">
      <c r="A58" s="758" t="str">
        <f>$B$7</f>
        <v>I.</v>
      </c>
      <c r="B58" s="759">
        <f>COUNT($A$10:B55)+1</f>
        <v>12</v>
      </c>
      <c r="C58" s="1053" t="s">
        <v>1380</v>
      </c>
      <c r="D58" s="772" t="s">
        <v>188</v>
      </c>
      <c r="E58" s="747">
        <v>2</v>
      </c>
      <c r="F58" s="764"/>
      <c r="G58" s="748">
        <f>E58*F58</f>
        <v>0</v>
      </c>
    </row>
    <row r="59" spans="1:7" s="865" customFormat="1" ht="24">
      <c r="A59" s="738"/>
      <c r="B59" s="749"/>
      <c r="C59" s="1053" t="s">
        <v>3667</v>
      </c>
      <c r="D59" s="746"/>
      <c r="E59" s="747"/>
      <c r="F59" s="764"/>
      <c r="G59" s="748"/>
    </row>
    <row r="60" spans="1:7" s="865" customFormat="1" ht="12">
      <c r="A60" s="738"/>
      <c r="B60" s="749"/>
      <c r="C60" s="1053"/>
      <c r="D60" s="746"/>
      <c r="E60" s="747"/>
      <c r="F60" s="764"/>
      <c r="G60" s="748"/>
    </row>
    <row r="61" spans="1:7" s="737" customFormat="1" ht="24">
      <c r="A61" s="758" t="str">
        <f>$B$7</f>
        <v>I.</v>
      </c>
      <c r="B61" s="759">
        <f>COUNT($A$10:B58)+1</f>
        <v>13</v>
      </c>
      <c r="C61" s="1053" t="s">
        <v>1381</v>
      </c>
      <c r="D61" s="772" t="s">
        <v>188</v>
      </c>
      <c r="E61" s="747">
        <v>4</v>
      </c>
      <c r="F61" s="764"/>
      <c r="G61" s="748">
        <f>E61*F61</f>
        <v>0</v>
      </c>
    </row>
    <row r="62" spans="1:7" s="865" customFormat="1" ht="24">
      <c r="A62" s="738"/>
      <c r="B62" s="749"/>
      <c r="C62" s="1053" t="s">
        <v>3668</v>
      </c>
      <c r="D62" s="746"/>
      <c r="E62" s="747"/>
      <c r="F62" s="764"/>
      <c r="G62" s="748"/>
    </row>
    <row r="63" spans="1:7" s="865" customFormat="1" ht="12">
      <c r="A63" s="738"/>
      <c r="B63" s="749"/>
      <c r="C63" s="1053"/>
      <c r="D63" s="746"/>
      <c r="E63" s="747"/>
      <c r="F63" s="764"/>
      <c r="G63" s="748"/>
    </row>
    <row r="64" spans="1:7" s="737" customFormat="1" ht="12">
      <c r="A64" s="758" t="str">
        <f>$B$7</f>
        <v>I.</v>
      </c>
      <c r="B64" s="759">
        <f>COUNT($A$10:B61)+1</f>
        <v>14</v>
      </c>
      <c r="C64" s="1053" t="s">
        <v>1382</v>
      </c>
      <c r="D64" s="772" t="s">
        <v>188</v>
      </c>
      <c r="E64" s="747">
        <v>4</v>
      </c>
      <c r="F64" s="764"/>
      <c r="G64" s="748">
        <f>E64*F64</f>
        <v>0</v>
      </c>
    </row>
    <row r="65" spans="1:7" s="865" customFormat="1" ht="24">
      <c r="A65" s="738"/>
      <c r="B65" s="749"/>
      <c r="C65" s="1053" t="s">
        <v>3669</v>
      </c>
      <c r="D65" s="746"/>
      <c r="E65" s="747"/>
      <c r="F65" s="764"/>
      <c r="G65" s="748"/>
    </row>
    <row r="66" spans="1:7" s="865" customFormat="1" ht="12">
      <c r="A66" s="738"/>
      <c r="B66" s="749"/>
      <c r="C66" s="1053"/>
      <c r="D66" s="746"/>
      <c r="E66" s="747"/>
      <c r="F66" s="764"/>
      <c r="G66" s="748"/>
    </row>
    <row r="67" spans="1:7" s="737" customFormat="1" ht="24">
      <c r="A67" s="758" t="str">
        <f>$B$7</f>
        <v>I.</v>
      </c>
      <c r="B67" s="759">
        <f>COUNT($A$10:B64)+1</f>
        <v>15</v>
      </c>
      <c r="C67" s="1053" t="s">
        <v>1383</v>
      </c>
      <c r="D67" s="772" t="s">
        <v>188</v>
      </c>
      <c r="E67" s="747">
        <v>1</v>
      </c>
      <c r="F67" s="764"/>
      <c r="G67" s="748">
        <f>E67*F67</f>
        <v>0</v>
      </c>
    </row>
    <row r="68" spans="1:7" s="865" customFormat="1" ht="24">
      <c r="A68" s="738"/>
      <c r="B68" s="749"/>
      <c r="C68" s="1053" t="s">
        <v>3670</v>
      </c>
      <c r="D68" s="746"/>
      <c r="E68" s="747"/>
      <c r="F68" s="764"/>
      <c r="G68" s="748"/>
    </row>
    <row r="69" spans="1:7" s="865" customFormat="1" ht="12">
      <c r="A69" s="738"/>
      <c r="B69" s="749"/>
      <c r="C69" s="1053"/>
      <c r="D69" s="746"/>
      <c r="E69" s="747"/>
      <c r="F69" s="764"/>
      <c r="G69" s="748"/>
    </row>
    <row r="70" spans="1:7" s="737" customFormat="1" ht="24">
      <c r="A70" s="758" t="str">
        <f>$B$7</f>
        <v>I.</v>
      </c>
      <c r="B70" s="759">
        <f>COUNT($A$10:B67)+1</f>
        <v>16</v>
      </c>
      <c r="C70" s="1053" t="s">
        <v>3407</v>
      </c>
      <c r="D70" s="772" t="s">
        <v>188</v>
      </c>
      <c r="E70" s="747">
        <v>1</v>
      </c>
      <c r="F70" s="764"/>
      <c r="G70" s="748">
        <f>E70*F70</f>
        <v>0</v>
      </c>
    </row>
    <row r="71" spans="1:7" s="865" customFormat="1" ht="24">
      <c r="A71" s="738"/>
      <c r="B71" s="749"/>
      <c r="C71" s="1053" t="s">
        <v>3671</v>
      </c>
      <c r="D71" s="746"/>
      <c r="E71" s="747"/>
      <c r="F71" s="764"/>
      <c r="G71" s="748"/>
    </row>
    <row r="72" spans="1:7" s="865" customFormat="1" ht="12">
      <c r="A72" s="738"/>
      <c r="B72" s="749"/>
      <c r="C72" s="1053"/>
      <c r="D72" s="746"/>
      <c r="E72" s="747"/>
      <c r="F72" s="764"/>
      <c r="G72" s="748"/>
    </row>
    <row r="73" spans="1:7" s="737" customFormat="1" ht="12">
      <c r="A73" s="758" t="str">
        <f>$B$7</f>
        <v>I.</v>
      </c>
      <c r="B73" s="759">
        <f>COUNT($A$10:B70)+1</f>
        <v>17</v>
      </c>
      <c r="C73" s="1053" t="s">
        <v>1380</v>
      </c>
      <c r="D73" s="772" t="s">
        <v>188</v>
      </c>
      <c r="E73" s="747">
        <v>1</v>
      </c>
      <c r="F73" s="764"/>
      <c r="G73" s="748">
        <f>E73*F73</f>
        <v>0</v>
      </c>
    </row>
    <row r="74" spans="1:7" s="865" customFormat="1" ht="24">
      <c r="A74" s="738"/>
      <c r="B74" s="749"/>
      <c r="C74" s="1053" t="s">
        <v>3672</v>
      </c>
      <c r="D74" s="746"/>
      <c r="E74" s="747"/>
      <c r="F74" s="764"/>
      <c r="G74" s="748"/>
    </row>
    <row r="75" spans="1:7" s="865" customFormat="1" ht="12">
      <c r="A75" s="738"/>
      <c r="B75" s="749"/>
      <c r="C75" s="1053"/>
      <c r="D75" s="746"/>
      <c r="E75" s="747"/>
      <c r="F75" s="764"/>
      <c r="G75" s="748"/>
    </row>
    <row r="76" spans="1:7" s="865" customFormat="1" ht="12">
      <c r="A76" s="738"/>
      <c r="B76" s="749"/>
      <c r="C76" s="906" t="s">
        <v>1384</v>
      </c>
      <c r="D76" s="746"/>
      <c r="E76" s="747"/>
      <c r="F76" s="764"/>
      <c r="G76" s="748"/>
    </row>
    <row r="77" spans="1:7" s="737" customFormat="1" ht="12">
      <c r="A77" s="758" t="str">
        <f>$B$7</f>
        <v>I.</v>
      </c>
      <c r="B77" s="759">
        <f>COUNT($A$10:B73)+1</f>
        <v>18</v>
      </c>
      <c r="C77" s="1053" t="s">
        <v>1385</v>
      </c>
      <c r="D77" s="772" t="s">
        <v>125</v>
      </c>
      <c r="E77" s="747">
        <v>1</v>
      </c>
      <c r="F77" s="764"/>
      <c r="G77" s="748">
        <f>E77*F77</f>
        <v>0</v>
      </c>
    </row>
    <row r="78" spans="1:7" s="865" customFormat="1" ht="12">
      <c r="A78" s="738"/>
      <c r="B78" s="749"/>
      <c r="C78" s="1053" t="s">
        <v>1386</v>
      </c>
      <c r="D78" s="746"/>
      <c r="E78" s="747"/>
      <c r="F78" s="764"/>
      <c r="G78" s="748"/>
    </row>
    <row r="79" spans="1:7" s="865" customFormat="1" ht="12">
      <c r="A79" s="738"/>
      <c r="B79" s="749"/>
      <c r="C79" s="1053" t="s">
        <v>1387</v>
      </c>
      <c r="D79" s="746"/>
      <c r="E79" s="747"/>
      <c r="F79" s="764"/>
      <c r="G79" s="748"/>
    </row>
    <row r="80" spans="1:7" s="865" customFormat="1" ht="12">
      <c r="A80" s="738"/>
      <c r="B80" s="749"/>
      <c r="C80" s="1053" t="s">
        <v>1388</v>
      </c>
      <c r="D80" s="746"/>
      <c r="E80" s="747"/>
      <c r="F80" s="764"/>
      <c r="G80" s="748"/>
    </row>
    <row r="81" spans="1:7" s="865" customFormat="1" ht="12">
      <c r="A81" s="738"/>
      <c r="B81" s="749"/>
      <c r="C81" s="1053" t="s">
        <v>1389</v>
      </c>
      <c r="D81" s="746"/>
      <c r="E81" s="747"/>
      <c r="F81" s="764"/>
      <c r="G81" s="748"/>
    </row>
    <row r="82" spans="1:7" s="865" customFormat="1" ht="12">
      <c r="A82" s="738"/>
      <c r="B82" s="749"/>
      <c r="C82" s="1053" t="s">
        <v>1390</v>
      </c>
      <c r="D82" s="746"/>
      <c r="E82" s="747"/>
      <c r="F82" s="764"/>
      <c r="G82" s="748"/>
    </row>
    <row r="83" spans="1:7" s="865" customFormat="1" ht="12">
      <c r="A83" s="738"/>
      <c r="B83" s="749"/>
      <c r="C83" s="1053"/>
      <c r="D83" s="746"/>
      <c r="E83" s="747"/>
      <c r="F83" s="764"/>
      <c r="G83" s="748"/>
    </row>
    <row r="84" spans="1:7" s="845" customFormat="1" ht="13.5" thickBot="1">
      <c r="A84" s="770"/>
      <c r="B84" s="771"/>
      <c r="C84" s="226" t="str">
        <f>CONCATENATE(B7," ",C7," - SKUPAJ:")</f>
        <v>I. TOPLOTNA IN HLADILNA POSTAJA - SKUPAJ:</v>
      </c>
      <c r="D84" s="225"/>
      <c r="E84" s="225"/>
      <c r="F84" s="224"/>
      <c r="G84" s="859">
        <f>SUM(G10:G77)</f>
        <v>0</v>
      </c>
    </row>
    <row r="85" spans="1:7" s="737" customFormat="1" ht="12">
      <c r="A85" s="738"/>
      <c r="B85" s="749"/>
      <c r="C85" s="860"/>
      <c r="D85" s="861"/>
      <c r="E85" s="861"/>
      <c r="G85" s="861"/>
    </row>
    <row r="86" spans="1:7" ht="16.5" thickBot="1">
      <c r="A86" s="232"/>
      <c r="B86" s="233" t="s">
        <v>106</v>
      </c>
      <c r="C86" s="234" t="s">
        <v>1391</v>
      </c>
      <c r="D86" s="751"/>
      <c r="E86" s="752"/>
      <c r="F86" s="137"/>
      <c r="G86" s="751"/>
    </row>
    <row r="87" spans="1:7" s="737" customFormat="1" ht="12">
      <c r="A87" s="758"/>
      <c r="B87" s="749"/>
      <c r="C87" s="585"/>
      <c r="D87" s="746"/>
      <c r="E87" s="747"/>
      <c r="F87" s="764"/>
      <c r="G87" s="748"/>
    </row>
    <row r="88" spans="1:7" s="737" customFormat="1" ht="12">
      <c r="A88" s="758"/>
      <c r="B88" s="749"/>
      <c r="C88" s="165" t="s">
        <v>1351</v>
      </c>
      <c r="D88" s="746"/>
      <c r="E88" s="747"/>
      <c r="F88" s="764"/>
      <c r="G88" s="748"/>
    </row>
    <row r="89" spans="1:7" s="737" customFormat="1" ht="96">
      <c r="A89" s="758" t="str">
        <f>$B$86</f>
        <v>II.</v>
      </c>
      <c r="B89" s="749">
        <f>COUNT($A$85:B86)+1</f>
        <v>1</v>
      </c>
      <c r="C89" s="1053" t="s">
        <v>1392</v>
      </c>
      <c r="D89" s="772" t="s">
        <v>188</v>
      </c>
      <c r="E89" s="747">
        <v>161</v>
      </c>
      <c r="F89" s="764"/>
      <c r="G89" s="748">
        <f>E89*F89</f>
        <v>0</v>
      </c>
    </row>
    <row r="90" spans="1:7" s="737" customFormat="1" ht="24">
      <c r="A90" s="758"/>
      <c r="B90" s="759"/>
      <c r="C90" s="1053" t="s">
        <v>3673</v>
      </c>
      <c r="D90" s="861"/>
      <c r="E90" s="861"/>
      <c r="G90" s="861"/>
    </row>
    <row r="91" spans="1:7" s="737" customFormat="1" ht="12">
      <c r="A91" s="758"/>
      <c r="B91" s="759"/>
      <c r="C91" s="1053"/>
      <c r="D91" s="772"/>
      <c r="E91" s="747"/>
      <c r="F91" s="764"/>
      <c r="G91" s="748"/>
    </row>
    <row r="92" spans="1:7" s="737" customFormat="1" ht="12">
      <c r="A92" s="758" t="str">
        <f>$B$86</f>
        <v>II.</v>
      </c>
      <c r="B92" s="759">
        <f>COUNT($A$89:B90)+1</f>
        <v>2</v>
      </c>
      <c r="C92" s="1053" t="s">
        <v>1393</v>
      </c>
      <c r="D92" s="772" t="s">
        <v>188</v>
      </c>
      <c r="E92" s="747">
        <v>181</v>
      </c>
      <c r="F92" s="764"/>
      <c r="G92" s="748">
        <f>E92*F92</f>
        <v>0</v>
      </c>
    </row>
    <row r="93" spans="1:7" s="737" customFormat="1" ht="12">
      <c r="A93" s="758"/>
      <c r="B93" s="759"/>
      <c r="C93" s="1053" t="s">
        <v>1394</v>
      </c>
      <c r="D93" s="772"/>
      <c r="E93" s="747"/>
      <c r="F93" s="764"/>
      <c r="G93" s="748"/>
    </row>
    <row r="94" spans="1:7" s="737" customFormat="1" ht="12">
      <c r="A94" s="758"/>
      <c r="B94" s="759"/>
      <c r="C94" s="1053" t="s">
        <v>1395</v>
      </c>
      <c r="D94" s="746"/>
      <c r="E94" s="747"/>
      <c r="F94" s="764"/>
      <c r="G94" s="748"/>
    </row>
    <row r="95" spans="1:7" s="737" customFormat="1" ht="12">
      <c r="A95" s="758"/>
      <c r="B95" s="759"/>
      <c r="C95" s="1053" t="s">
        <v>1396</v>
      </c>
      <c r="D95" s="772"/>
      <c r="E95" s="747"/>
      <c r="F95" s="764"/>
      <c r="G95" s="748"/>
    </row>
    <row r="96" spans="1:7" s="737" customFormat="1" ht="12">
      <c r="A96" s="758"/>
      <c r="B96" s="759"/>
      <c r="C96" s="1053" t="s">
        <v>1397</v>
      </c>
      <c r="D96" s="746"/>
      <c r="E96" s="747"/>
      <c r="F96" s="764"/>
      <c r="G96" s="748"/>
    </row>
    <row r="97" spans="1:7" s="737" customFormat="1" ht="24">
      <c r="A97" s="758"/>
      <c r="B97" s="759"/>
      <c r="C97" s="1053" t="s">
        <v>3674</v>
      </c>
      <c r="D97" s="772"/>
      <c r="E97" s="747"/>
      <c r="F97" s="764"/>
      <c r="G97" s="748"/>
    </row>
    <row r="98" spans="1:7" s="737" customFormat="1" ht="12">
      <c r="A98" s="758"/>
      <c r="B98" s="759"/>
      <c r="C98" s="1053"/>
      <c r="D98" s="746"/>
      <c r="E98" s="747"/>
      <c r="F98" s="764"/>
      <c r="G98" s="748"/>
    </row>
    <row r="99" spans="1:7" s="737" customFormat="1" ht="60">
      <c r="A99" s="758" t="str">
        <f>$B$86</f>
        <v>II.</v>
      </c>
      <c r="B99" s="759">
        <f>COUNT($A$89:B93)+1</f>
        <v>3</v>
      </c>
      <c r="C99" s="1053" t="s">
        <v>1398</v>
      </c>
      <c r="D99" s="772" t="s">
        <v>188</v>
      </c>
      <c r="E99" s="747">
        <v>23</v>
      </c>
      <c r="F99" s="764"/>
      <c r="G99" s="748">
        <f>E99*F99</f>
        <v>0</v>
      </c>
    </row>
    <row r="100" spans="1:7" s="737" customFormat="1" ht="24">
      <c r="A100" s="758"/>
      <c r="B100" s="759"/>
      <c r="C100" s="1053" t="s">
        <v>3675</v>
      </c>
      <c r="D100" s="772"/>
      <c r="E100" s="747"/>
      <c r="F100" s="764"/>
      <c r="G100" s="748"/>
    </row>
    <row r="101" spans="1:7" s="737" customFormat="1" ht="12">
      <c r="A101" s="758"/>
      <c r="B101" s="759"/>
      <c r="C101" s="1053"/>
      <c r="D101" s="746"/>
      <c r="E101" s="747"/>
      <c r="F101" s="764"/>
      <c r="G101" s="748"/>
    </row>
    <row r="102" spans="1:7" s="737" customFormat="1" ht="12">
      <c r="A102" s="758"/>
      <c r="B102" s="749"/>
      <c r="C102" s="165" t="s">
        <v>1399</v>
      </c>
      <c r="D102" s="746"/>
      <c r="E102" s="747"/>
      <c r="F102" s="764"/>
      <c r="G102" s="748"/>
    </row>
    <row r="103" spans="1:7" s="737" customFormat="1" ht="12">
      <c r="A103" s="758" t="str">
        <f>$B$86</f>
        <v>II.</v>
      </c>
      <c r="B103" s="759">
        <f>COUNT($A$89:B99)+1</f>
        <v>4</v>
      </c>
      <c r="C103" s="1053" t="s">
        <v>1400</v>
      </c>
      <c r="D103" s="772" t="s">
        <v>188</v>
      </c>
      <c r="E103" s="747">
        <v>2</v>
      </c>
      <c r="F103" s="764"/>
      <c r="G103" s="748">
        <f>E103*F103</f>
        <v>0</v>
      </c>
    </row>
    <row r="104" spans="1:7" s="737" customFormat="1" ht="12">
      <c r="A104" s="758"/>
      <c r="B104" s="759"/>
      <c r="C104" s="1053" t="s">
        <v>3676</v>
      </c>
      <c r="D104" s="746"/>
      <c r="E104" s="747"/>
      <c r="F104" s="764"/>
      <c r="G104" s="748"/>
    </row>
    <row r="105" spans="1:7" s="737" customFormat="1" ht="12">
      <c r="A105" s="758"/>
      <c r="B105" s="759"/>
      <c r="C105" s="1053"/>
      <c r="D105" s="746"/>
      <c r="E105" s="747"/>
      <c r="F105" s="764"/>
      <c r="G105" s="748"/>
    </row>
    <row r="106" spans="1:7" s="737" customFormat="1" ht="12">
      <c r="A106" s="758" t="str">
        <f>$B$86</f>
        <v>II.</v>
      </c>
      <c r="B106" s="759">
        <f>COUNT($A$89:B103)+1</f>
        <v>5</v>
      </c>
      <c r="C106" s="1053" t="s">
        <v>1401</v>
      </c>
      <c r="D106" s="772" t="s">
        <v>188</v>
      </c>
      <c r="E106" s="747">
        <v>2</v>
      </c>
      <c r="F106" s="764"/>
      <c r="G106" s="748">
        <f>E106*F106</f>
        <v>0</v>
      </c>
    </row>
    <row r="107" spans="1:7" s="737" customFormat="1" ht="12">
      <c r="A107" s="758"/>
      <c r="B107" s="759"/>
      <c r="C107" s="1053" t="s">
        <v>3677</v>
      </c>
      <c r="D107" s="746"/>
      <c r="E107" s="747"/>
      <c r="F107" s="764"/>
      <c r="G107" s="748"/>
    </row>
    <row r="108" spans="1:7" s="737" customFormat="1" ht="12">
      <c r="A108" s="758"/>
      <c r="B108" s="759"/>
      <c r="C108" s="1053"/>
      <c r="D108" s="746"/>
      <c r="E108" s="747"/>
      <c r="F108" s="764"/>
      <c r="G108" s="748"/>
    </row>
    <row r="109" spans="1:7" s="865" customFormat="1" ht="24">
      <c r="A109" s="758" t="str">
        <f>$B$86</f>
        <v>II.</v>
      </c>
      <c r="B109" s="759">
        <f>COUNT($A$89:B106)+1</f>
        <v>6</v>
      </c>
      <c r="C109" s="1053" t="s">
        <v>1402</v>
      </c>
      <c r="D109" s="746" t="s">
        <v>188</v>
      </c>
      <c r="E109" s="747">
        <v>7</v>
      </c>
      <c r="F109" s="764"/>
      <c r="G109" s="748">
        <f>E109*F109</f>
        <v>0</v>
      </c>
    </row>
    <row r="110" spans="1:7" s="737" customFormat="1" ht="24">
      <c r="A110" s="758"/>
      <c r="B110" s="759"/>
      <c r="C110" s="1053" t="s">
        <v>3678</v>
      </c>
      <c r="D110" s="772"/>
      <c r="E110" s="747"/>
      <c r="F110" s="764"/>
      <c r="G110" s="748"/>
    </row>
    <row r="111" spans="1:7" s="865" customFormat="1" ht="12">
      <c r="A111" s="738"/>
      <c r="B111" s="749"/>
      <c r="C111" s="1053"/>
      <c r="D111" s="746"/>
      <c r="E111" s="747"/>
      <c r="F111" s="764"/>
      <c r="G111" s="748"/>
    </row>
    <row r="112" spans="1:7" s="865" customFormat="1" ht="24">
      <c r="A112" s="758" t="str">
        <f>$B$86</f>
        <v>II.</v>
      </c>
      <c r="B112" s="759">
        <f>COUNT($A$89:B109)+1</f>
        <v>7</v>
      </c>
      <c r="C112" s="1053" t="s">
        <v>1403</v>
      </c>
      <c r="D112" s="746" t="s">
        <v>188</v>
      </c>
      <c r="E112" s="747">
        <v>2</v>
      </c>
      <c r="F112" s="764"/>
      <c r="G112" s="748">
        <f>E112*F112</f>
        <v>0</v>
      </c>
    </row>
    <row r="113" spans="1:7" s="737" customFormat="1" ht="24">
      <c r="A113" s="758"/>
      <c r="B113" s="759"/>
      <c r="C113" s="1053" t="s">
        <v>3679</v>
      </c>
      <c r="D113" s="772"/>
      <c r="E113" s="747"/>
      <c r="F113" s="764"/>
      <c r="G113" s="748"/>
    </row>
    <row r="114" spans="1:7" s="865" customFormat="1" ht="12">
      <c r="A114" s="738"/>
      <c r="B114" s="749"/>
      <c r="C114" s="1053"/>
      <c r="D114" s="746"/>
      <c r="E114" s="747"/>
      <c r="F114" s="764"/>
      <c r="G114" s="748"/>
    </row>
    <row r="115" spans="1:7" s="865" customFormat="1" ht="36">
      <c r="A115" s="758" t="str">
        <f>$B$86</f>
        <v>II.</v>
      </c>
      <c r="B115" s="759">
        <f>COUNT($A$89:B113)+1</f>
        <v>8</v>
      </c>
      <c r="C115" s="1053" t="s">
        <v>1404</v>
      </c>
      <c r="D115" s="746" t="s">
        <v>188</v>
      </c>
      <c r="E115" s="747">
        <v>7</v>
      </c>
      <c r="F115" s="764"/>
      <c r="G115" s="748">
        <f>E115*F115</f>
        <v>0</v>
      </c>
    </row>
    <row r="116" spans="1:7" s="865" customFormat="1" ht="12">
      <c r="A116" s="738"/>
      <c r="B116" s="749"/>
      <c r="C116" s="1053" t="s">
        <v>3680</v>
      </c>
      <c r="D116" s="746"/>
      <c r="E116" s="747"/>
      <c r="F116" s="764"/>
      <c r="G116" s="748"/>
    </row>
    <row r="117" spans="1:7" s="737" customFormat="1" ht="12">
      <c r="A117" s="758"/>
      <c r="B117" s="759"/>
      <c r="C117" s="1053"/>
      <c r="D117" s="772"/>
      <c r="E117" s="747"/>
      <c r="F117" s="764"/>
      <c r="G117" s="748"/>
    </row>
    <row r="118" spans="1:7" s="737" customFormat="1" ht="12">
      <c r="A118" s="758"/>
      <c r="B118" s="749"/>
      <c r="C118" s="165" t="s">
        <v>1384</v>
      </c>
      <c r="D118" s="746"/>
      <c r="E118" s="747"/>
      <c r="F118" s="764"/>
      <c r="G118" s="748"/>
    </row>
    <row r="119" spans="1:7" s="737" customFormat="1" ht="12">
      <c r="A119" s="758" t="str">
        <f>$B$86</f>
        <v>II.</v>
      </c>
      <c r="B119" s="759">
        <f>COUNT($A$89:B116)+1</f>
        <v>9</v>
      </c>
      <c r="C119" s="1053" t="s">
        <v>1385</v>
      </c>
      <c r="D119" s="772" t="s">
        <v>125</v>
      </c>
      <c r="E119" s="747">
        <v>1</v>
      </c>
      <c r="F119" s="764"/>
      <c r="G119" s="748">
        <f>E119*F119</f>
        <v>0</v>
      </c>
    </row>
    <row r="120" spans="1:7" s="737" customFormat="1" ht="12">
      <c r="A120" s="758"/>
      <c r="B120" s="759"/>
      <c r="C120" s="1053" t="s">
        <v>1386</v>
      </c>
      <c r="D120" s="772"/>
      <c r="E120" s="747"/>
      <c r="F120" s="764"/>
      <c r="G120" s="748"/>
    </row>
    <row r="121" spans="1:7" s="737" customFormat="1" ht="12">
      <c r="A121" s="758"/>
      <c r="B121" s="759"/>
      <c r="C121" s="1053" t="s">
        <v>1387</v>
      </c>
      <c r="D121" s="772"/>
      <c r="E121" s="747"/>
      <c r="F121" s="764"/>
      <c r="G121" s="748"/>
    </row>
    <row r="122" spans="1:7" s="737" customFormat="1" ht="12">
      <c r="A122" s="758"/>
      <c r="B122" s="759"/>
      <c r="C122" s="1053" t="s">
        <v>1388</v>
      </c>
      <c r="D122" s="772"/>
      <c r="E122" s="747"/>
      <c r="F122" s="764"/>
      <c r="G122" s="748"/>
    </row>
    <row r="123" spans="1:7" s="737" customFormat="1" ht="12">
      <c r="A123" s="758"/>
      <c r="B123" s="759"/>
      <c r="C123" s="1053" t="s">
        <v>1389</v>
      </c>
      <c r="D123" s="772"/>
      <c r="E123" s="747"/>
      <c r="F123" s="764"/>
      <c r="G123" s="748"/>
    </row>
    <row r="124" spans="1:7" s="737" customFormat="1" ht="12">
      <c r="A124" s="758"/>
      <c r="B124" s="759"/>
      <c r="C124" s="1053" t="s">
        <v>1390</v>
      </c>
      <c r="D124" s="772"/>
      <c r="E124" s="747"/>
      <c r="F124" s="764"/>
      <c r="G124" s="748"/>
    </row>
    <row r="125" spans="1:7" s="737" customFormat="1" ht="12">
      <c r="A125" s="758"/>
      <c r="B125" s="759"/>
      <c r="C125" s="1053"/>
      <c r="D125" s="772"/>
      <c r="E125" s="747"/>
      <c r="F125" s="764"/>
      <c r="G125" s="748"/>
    </row>
    <row r="126" spans="1:7" s="845" customFormat="1" ht="13.5" thickBot="1">
      <c r="A126" s="770"/>
      <c r="B126" s="771"/>
      <c r="C126" s="226" t="str">
        <f>CONCATENATE(B86," ",C86," - SKUPAJ:")</f>
        <v>II. PROSTORSKA REGULACIJA - SKUPAJ:</v>
      </c>
      <c r="D126" s="225"/>
      <c r="E126" s="225"/>
      <c r="F126" s="224"/>
      <c r="G126" s="859">
        <f>SUM(G89:G119)</f>
        <v>0</v>
      </c>
    </row>
    <row r="127" spans="1:7" s="845" customFormat="1" ht="13.5" thickBot="1">
      <c r="A127" s="770"/>
      <c r="B127" s="771"/>
      <c r="C127" s="226"/>
      <c r="D127" s="225"/>
      <c r="E127" s="225"/>
      <c r="F127" s="224"/>
      <c r="G127" s="859"/>
    </row>
    <row r="128" spans="1:7" ht="16.5" thickBot="1">
      <c r="A128" s="232"/>
      <c r="B128" s="233" t="s">
        <v>138</v>
      </c>
      <c r="C128" s="234" t="s">
        <v>1405</v>
      </c>
      <c r="D128" s="751"/>
      <c r="E128" s="752"/>
      <c r="F128" s="137"/>
      <c r="G128" s="751"/>
    </row>
    <row r="129" spans="1:7" s="737" customFormat="1" ht="12">
      <c r="A129" s="758"/>
      <c r="B129" s="749"/>
      <c r="C129" s="585"/>
      <c r="D129" s="746"/>
      <c r="E129" s="747"/>
      <c r="F129" s="764"/>
      <c r="G129" s="748"/>
    </row>
    <row r="130" spans="1:7" s="737" customFormat="1" ht="12">
      <c r="A130" s="758"/>
      <c r="B130" s="749"/>
      <c r="C130" s="906" t="s">
        <v>1406</v>
      </c>
      <c r="D130" s="746"/>
      <c r="E130" s="747"/>
      <c r="F130" s="764"/>
      <c r="G130" s="748"/>
    </row>
    <row r="131" spans="1:7" s="737" customFormat="1" ht="72">
      <c r="A131" s="758" t="str">
        <f>$B$128</f>
        <v>III.</v>
      </c>
      <c r="B131" s="759">
        <f>COUNT($A$127:B128)+1</f>
        <v>1</v>
      </c>
      <c r="C131" s="1053" t="s">
        <v>1407</v>
      </c>
      <c r="D131" s="772" t="s">
        <v>125</v>
      </c>
      <c r="E131" s="747">
        <v>1</v>
      </c>
      <c r="F131" s="764"/>
      <c r="G131" s="748">
        <f>E131*F131</f>
        <v>0</v>
      </c>
    </row>
    <row r="132" spans="1:7" s="737" customFormat="1" ht="48">
      <c r="A132" s="758"/>
      <c r="B132" s="759"/>
      <c r="C132" s="1053" t="s">
        <v>1408</v>
      </c>
      <c r="D132" s="861"/>
      <c r="E132" s="861"/>
      <c r="G132" s="861"/>
    </row>
    <row r="133" spans="1:7" s="737" customFormat="1" ht="36">
      <c r="A133" s="758"/>
      <c r="B133" s="759"/>
      <c r="C133" s="1053" t="s">
        <v>1356</v>
      </c>
      <c r="D133" s="772"/>
      <c r="E133" s="747"/>
      <c r="F133" s="764"/>
      <c r="G133" s="748"/>
    </row>
    <row r="134" spans="1:7" s="737" customFormat="1" ht="24">
      <c r="A134" s="758"/>
      <c r="B134" s="759"/>
      <c r="C134" s="1053" t="s">
        <v>1409</v>
      </c>
      <c r="D134" s="861"/>
      <c r="E134" s="861"/>
      <c r="G134" s="861"/>
    </row>
    <row r="135" spans="1:7" s="737" customFormat="1" ht="24">
      <c r="A135" s="758"/>
      <c r="B135" s="759"/>
      <c r="C135" s="1053" t="s">
        <v>1410</v>
      </c>
      <c r="D135" s="772"/>
      <c r="E135" s="747"/>
      <c r="F135" s="764"/>
      <c r="G135" s="748"/>
    </row>
    <row r="136" spans="1:7" s="737" customFormat="1" ht="24">
      <c r="A136" s="758"/>
      <c r="B136" s="759"/>
      <c r="C136" s="1053" t="s">
        <v>1411</v>
      </c>
      <c r="D136" s="861"/>
      <c r="E136" s="861"/>
      <c r="G136" s="861"/>
    </row>
    <row r="137" spans="1:7" s="737" customFormat="1" ht="24">
      <c r="A137" s="758"/>
      <c r="B137" s="759"/>
      <c r="C137" s="1053" t="s">
        <v>1412</v>
      </c>
      <c r="D137" s="772"/>
      <c r="E137" s="747"/>
      <c r="F137" s="764"/>
      <c r="G137" s="748"/>
    </row>
    <row r="138" spans="1:7" s="737" customFormat="1" ht="24">
      <c r="A138" s="758"/>
      <c r="B138" s="759"/>
      <c r="C138" s="1053" t="s">
        <v>1413</v>
      </c>
      <c r="D138" s="861"/>
      <c r="E138" s="861"/>
      <c r="G138" s="861"/>
    </row>
    <row r="139" spans="1:7" s="737" customFormat="1" ht="36">
      <c r="A139" s="758"/>
      <c r="B139" s="759"/>
      <c r="C139" s="1053" t="s">
        <v>1414</v>
      </c>
      <c r="D139" s="772"/>
      <c r="E139" s="747"/>
      <c r="F139" s="764"/>
      <c r="G139" s="748"/>
    </row>
    <row r="140" spans="1:7" s="737" customFormat="1" ht="24">
      <c r="A140" s="758"/>
      <c r="B140" s="759"/>
      <c r="C140" s="1053" t="s">
        <v>1415</v>
      </c>
      <c r="D140" s="861"/>
      <c r="E140" s="861"/>
      <c r="G140" s="861"/>
    </row>
    <row r="141" spans="1:7" s="737" customFormat="1" ht="36">
      <c r="A141" s="758"/>
      <c r="B141" s="759"/>
      <c r="C141" s="1053" t="s">
        <v>1416</v>
      </c>
      <c r="D141" s="772"/>
      <c r="E141" s="747"/>
      <c r="F141" s="764"/>
      <c r="G141" s="748"/>
    </row>
    <row r="142" spans="1:7" s="737" customFormat="1" ht="24">
      <c r="A142" s="758"/>
      <c r="B142" s="759"/>
      <c r="C142" s="1053" t="s">
        <v>1417</v>
      </c>
      <c r="D142" s="861"/>
      <c r="E142" s="861"/>
      <c r="G142" s="861"/>
    </row>
    <row r="143" spans="1:7" s="737" customFormat="1" ht="24">
      <c r="A143" s="758"/>
      <c r="B143" s="759"/>
      <c r="C143" s="1053" t="s">
        <v>1418</v>
      </c>
      <c r="D143" s="772"/>
      <c r="E143" s="747"/>
      <c r="F143" s="764"/>
      <c r="G143" s="748"/>
    </row>
    <row r="144" spans="1:7" s="737" customFormat="1" ht="24">
      <c r="A144" s="758"/>
      <c r="B144" s="759"/>
      <c r="C144" s="1053" t="s">
        <v>1365</v>
      </c>
      <c r="D144" s="861"/>
      <c r="E144" s="861"/>
      <c r="G144" s="861"/>
    </row>
    <row r="145" spans="1:7" s="737" customFormat="1" ht="24">
      <c r="A145" s="758"/>
      <c r="B145" s="759"/>
      <c r="C145" s="1053" t="s">
        <v>1419</v>
      </c>
      <c r="D145" s="772"/>
      <c r="E145" s="747"/>
      <c r="F145" s="764"/>
      <c r="G145" s="748"/>
    </row>
    <row r="146" spans="1:7" s="737" customFormat="1" ht="12">
      <c r="A146" s="758"/>
      <c r="B146" s="759"/>
      <c r="C146" s="1053" t="s">
        <v>1420</v>
      </c>
      <c r="D146" s="861"/>
      <c r="E146" s="861"/>
      <c r="G146" s="861"/>
    </row>
    <row r="147" spans="1:7" s="737" customFormat="1" ht="12">
      <c r="A147" s="758"/>
      <c r="B147" s="759"/>
      <c r="C147" s="1053" t="s">
        <v>1421</v>
      </c>
      <c r="D147" s="772"/>
      <c r="E147" s="747"/>
      <c r="F147" s="764"/>
      <c r="G147" s="748"/>
    </row>
    <row r="148" spans="1:7" s="737" customFormat="1" ht="12">
      <c r="A148" s="758"/>
      <c r="B148" s="759"/>
      <c r="C148" s="1053"/>
      <c r="D148" s="772"/>
      <c r="E148" s="747"/>
      <c r="F148" s="764"/>
      <c r="G148" s="748"/>
    </row>
    <row r="149" spans="1:7" s="737" customFormat="1" ht="12">
      <c r="A149" s="758" t="str">
        <f>$B$128</f>
        <v>III.</v>
      </c>
      <c r="B149" s="759">
        <f>COUNT($A$131:B132)+1</f>
        <v>2</v>
      </c>
      <c r="C149" s="1053" t="s">
        <v>1422</v>
      </c>
      <c r="D149" s="772" t="s">
        <v>125</v>
      </c>
      <c r="E149" s="747">
        <v>1</v>
      </c>
      <c r="F149" s="764"/>
      <c r="G149" s="748">
        <f>E149*F149</f>
        <v>0</v>
      </c>
    </row>
    <row r="150" spans="1:7" s="737" customFormat="1" ht="24">
      <c r="A150" s="758"/>
      <c r="B150" s="759"/>
      <c r="C150" s="1053" t="s">
        <v>3681</v>
      </c>
      <c r="D150" s="772"/>
      <c r="E150" s="747"/>
      <c r="F150" s="764"/>
      <c r="G150" s="748"/>
    </row>
    <row r="151" spans="1:7" s="737" customFormat="1" ht="12">
      <c r="A151" s="758"/>
      <c r="B151" s="759"/>
      <c r="C151" s="1053"/>
      <c r="D151" s="746"/>
      <c r="E151" s="747"/>
      <c r="F151" s="764"/>
      <c r="G151" s="748"/>
    </row>
    <row r="152" spans="1:7" s="737" customFormat="1" ht="48">
      <c r="A152" s="758" t="str">
        <f>$B$128</f>
        <v>III.</v>
      </c>
      <c r="B152" s="759">
        <f>COUNT($A$131:B149)+1</f>
        <v>3</v>
      </c>
      <c r="C152" s="1053" t="s">
        <v>1423</v>
      </c>
      <c r="D152" s="772" t="s">
        <v>125</v>
      </c>
      <c r="E152" s="747">
        <v>1</v>
      </c>
      <c r="F152" s="764"/>
      <c r="G152" s="748">
        <f>E152*F152</f>
        <v>0</v>
      </c>
    </row>
    <row r="153" spans="1:7" s="737" customFormat="1" ht="36">
      <c r="A153" s="758"/>
      <c r="B153" s="759"/>
      <c r="C153" s="1053" t="s">
        <v>1424</v>
      </c>
      <c r="D153" s="772"/>
      <c r="E153" s="747"/>
      <c r="F153" s="764"/>
      <c r="G153" s="748"/>
    </row>
    <row r="154" spans="1:7" s="737" customFormat="1" ht="36">
      <c r="A154" s="758"/>
      <c r="B154" s="759"/>
      <c r="C154" s="1053" t="s">
        <v>1425</v>
      </c>
      <c r="D154" s="772"/>
      <c r="E154" s="747"/>
      <c r="F154" s="764"/>
      <c r="G154" s="748"/>
    </row>
    <row r="155" spans="1:7" s="737" customFormat="1" ht="36">
      <c r="A155" s="758"/>
      <c r="B155" s="759"/>
      <c r="C155" s="1053" t="s">
        <v>1426</v>
      </c>
      <c r="D155" s="772"/>
      <c r="E155" s="747"/>
      <c r="F155" s="764"/>
      <c r="G155" s="748"/>
    </row>
    <row r="156" spans="1:7" s="737" customFormat="1" ht="36">
      <c r="A156" s="758"/>
      <c r="B156" s="759"/>
      <c r="C156" s="1053" t="s">
        <v>1427</v>
      </c>
      <c r="D156" s="772"/>
      <c r="E156" s="747"/>
      <c r="F156" s="764"/>
      <c r="G156" s="748"/>
    </row>
    <row r="157" spans="1:7" s="737" customFormat="1" ht="12">
      <c r="A157" s="758"/>
      <c r="B157" s="759"/>
      <c r="C157" s="1053" t="s">
        <v>1428</v>
      </c>
      <c r="D157" s="772"/>
      <c r="E157" s="747"/>
      <c r="F157" s="764"/>
      <c r="G157" s="748"/>
    </row>
    <row r="158" spans="1:7" s="737" customFormat="1" ht="24">
      <c r="A158" s="758"/>
      <c r="B158" s="759"/>
      <c r="C158" s="1053" t="s">
        <v>1429</v>
      </c>
      <c r="D158" s="772"/>
      <c r="E158" s="747"/>
      <c r="F158" s="764"/>
      <c r="G158" s="748"/>
    </row>
    <row r="159" spans="1:7" s="737" customFormat="1" ht="12">
      <c r="A159" s="758"/>
      <c r="B159" s="759"/>
      <c r="C159" s="1053" t="s">
        <v>1430</v>
      </c>
      <c r="D159" s="772"/>
      <c r="E159" s="747"/>
      <c r="F159" s="764"/>
      <c r="G159" s="748"/>
    </row>
    <row r="160" spans="1:7" s="737" customFormat="1" ht="24">
      <c r="A160" s="758"/>
      <c r="B160" s="759"/>
      <c r="C160" s="1053" t="s">
        <v>1431</v>
      </c>
      <c r="D160" s="772"/>
      <c r="E160" s="747"/>
      <c r="F160" s="764"/>
      <c r="G160" s="748"/>
    </row>
    <row r="161" spans="1:7" s="737" customFormat="1" ht="12">
      <c r="A161" s="758"/>
      <c r="B161" s="759"/>
      <c r="C161" s="1053" t="s">
        <v>1432</v>
      </c>
      <c r="D161" s="772"/>
      <c r="E161" s="747"/>
      <c r="F161" s="764"/>
      <c r="G161" s="748"/>
    </row>
    <row r="162" spans="1:7" s="737" customFormat="1" ht="24">
      <c r="A162" s="758"/>
      <c r="B162" s="759"/>
      <c r="C162" s="1053" t="s">
        <v>1433</v>
      </c>
      <c r="D162" s="772"/>
      <c r="E162" s="747"/>
      <c r="F162" s="764"/>
      <c r="G162" s="748"/>
    </row>
    <row r="163" spans="1:7" s="737" customFormat="1" ht="24">
      <c r="A163" s="758"/>
      <c r="B163" s="759"/>
      <c r="C163" s="1053" t="s">
        <v>1434</v>
      </c>
      <c r="D163" s="772"/>
      <c r="E163" s="747"/>
      <c r="F163" s="764"/>
      <c r="G163" s="748"/>
    </row>
    <row r="164" spans="1:7" s="737" customFormat="1" ht="36">
      <c r="A164" s="758"/>
      <c r="B164" s="759"/>
      <c r="C164" s="1053" t="s">
        <v>1435</v>
      </c>
      <c r="D164" s="772"/>
      <c r="E164" s="747"/>
      <c r="F164" s="764"/>
      <c r="G164" s="748"/>
    </row>
    <row r="165" spans="1:7" s="737" customFormat="1" ht="12">
      <c r="A165" s="758"/>
      <c r="B165" s="759"/>
      <c r="C165" s="1053" t="s">
        <v>1436</v>
      </c>
      <c r="D165" s="772"/>
      <c r="E165" s="747"/>
      <c r="F165" s="764"/>
      <c r="G165" s="748"/>
    </row>
    <row r="166" spans="1:7" s="737" customFormat="1" ht="36">
      <c r="A166" s="758"/>
      <c r="B166" s="759"/>
      <c r="C166" s="1053" t="s">
        <v>1437</v>
      </c>
      <c r="D166" s="772"/>
      <c r="E166" s="747"/>
      <c r="F166" s="764"/>
      <c r="G166" s="748"/>
    </row>
    <row r="167" spans="1:7" s="737" customFormat="1" ht="24">
      <c r="A167" s="758"/>
      <c r="B167" s="759"/>
      <c r="C167" s="1053" t="s">
        <v>1438</v>
      </c>
      <c r="D167" s="772"/>
      <c r="E167" s="747"/>
      <c r="F167" s="764"/>
      <c r="G167" s="748"/>
    </row>
    <row r="168" spans="1:7" s="737" customFormat="1" ht="24">
      <c r="A168" s="758"/>
      <c r="B168" s="759"/>
      <c r="C168" s="1053" t="s">
        <v>1439</v>
      </c>
      <c r="D168" s="772"/>
      <c r="E168" s="747"/>
      <c r="F168" s="764"/>
      <c r="G168" s="748"/>
    </row>
    <row r="169" spans="1:7" s="737" customFormat="1" ht="12">
      <c r="A169" s="758"/>
      <c r="B169" s="759"/>
      <c r="C169" s="1053" t="s">
        <v>1440</v>
      </c>
      <c r="D169" s="772"/>
      <c r="E169" s="747"/>
      <c r="F169" s="764"/>
      <c r="G169" s="748"/>
    </row>
    <row r="170" spans="1:7" s="737" customFormat="1" ht="24">
      <c r="A170" s="758"/>
      <c r="B170" s="759"/>
      <c r="C170" s="1053" t="s">
        <v>3682</v>
      </c>
      <c r="D170" s="772"/>
      <c r="E170" s="747"/>
      <c r="F170" s="764"/>
      <c r="G170" s="748"/>
    </row>
    <row r="171" spans="1:7" s="737" customFormat="1" ht="12">
      <c r="A171" s="758"/>
      <c r="B171" s="759"/>
      <c r="C171" s="1053"/>
      <c r="D171" s="772"/>
      <c r="E171" s="747"/>
      <c r="F171" s="764"/>
      <c r="G171" s="748"/>
    </row>
    <row r="172" spans="1:7" s="737" customFormat="1" ht="24">
      <c r="A172" s="758" t="str">
        <f>$B$128</f>
        <v>III.</v>
      </c>
      <c r="B172" s="759">
        <f>COUNT($A$131:B152)+1</f>
        <v>4</v>
      </c>
      <c r="C172" s="1053" t="s">
        <v>1441</v>
      </c>
      <c r="D172" s="772" t="s">
        <v>125</v>
      </c>
      <c r="E172" s="747">
        <v>1</v>
      </c>
      <c r="F172" s="764"/>
      <c r="G172" s="748">
        <f>E172*F172</f>
        <v>0</v>
      </c>
    </row>
    <row r="173" spans="1:7" s="737" customFormat="1" ht="24">
      <c r="A173" s="758"/>
      <c r="B173" s="759"/>
      <c r="C173" s="1053" t="s">
        <v>3683</v>
      </c>
      <c r="D173" s="746"/>
      <c r="E173" s="747"/>
      <c r="F173" s="764"/>
      <c r="G173" s="748"/>
    </row>
    <row r="174" spans="1:7" s="737" customFormat="1" ht="12">
      <c r="A174" s="758"/>
      <c r="B174" s="759"/>
      <c r="C174" s="1053"/>
      <c r="D174" s="746"/>
      <c r="E174" s="747"/>
      <c r="F174" s="764"/>
      <c r="G174" s="748"/>
    </row>
    <row r="175" spans="1:7" s="737" customFormat="1" ht="12">
      <c r="A175" s="758"/>
      <c r="B175" s="749"/>
      <c r="C175" s="906" t="s">
        <v>1442</v>
      </c>
      <c r="D175" s="746"/>
      <c r="E175" s="747"/>
      <c r="F175" s="764"/>
      <c r="G175" s="748"/>
    </row>
    <row r="176" spans="1:7" s="737" customFormat="1" ht="132">
      <c r="A176" s="758" t="str">
        <f>$B$128</f>
        <v>III.</v>
      </c>
      <c r="B176" s="759">
        <f>COUNT($A$131:B172)+1</f>
        <v>5</v>
      </c>
      <c r="C176" s="1053" t="s">
        <v>1443</v>
      </c>
      <c r="D176" s="772" t="s">
        <v>125</v>
      </c>
      <c r="E176" s="747">
        <v>1</v>
      </c>
      <c r="F176" s="764"/>
      <c r="G176" s="748">
        <f>E176*F176</f>
        <v>0</v>
      </c>
    </row>
    <row r="177" spans="1:7" s="737" customFormat="1" ht="12">
      <c r="A177" s="758"/>
      <c r="B177" s="759"/>
      <c r="C177" s="1053"/>
      <c r="D177" s="772"/>
      <c r="E177" s="747"/>
      <c r="F177" s="764"/>
      <c r="G177" s="748"/>
    </row>
    <row r="178" spans="1:7" s="737" customFormat="1" ht="12">
      <c r="A178" s="758" t="str">
        <f>$B$128</f>
        <v>III.</v>
      </c>
      <c r="B178" s="759">
        <f>COUNT($A$131:B176)+1</f>
        <v>6</v>
      </c>
      <c r="C178" s="1053" t="s">
        <v>1444</v>
      </c>
      <c r="D178" s="772" t="s">
        <v>188</v>
      </c>
      <c r="E178" s="747">
        <v>2</v>
      </c>
      <c r="F178" s="764"/>
      <c r="G178" s="748">
        <f>E178*F178</f>
        <v>0</v>
      </c>
    </row>
    <row r="179" spans="1:7" s="737" customFormat="1" ht="12">
      <c r="A179" s="758"/>
      <c r="B179" s="759"/>
      <c r="C179" s="1053" t="s">
        <v>3684</v>
      </c>
      <c r="D179" s="746"/>
      <c r="E179" s="747"/>
      <c r="F179" s="764"/>
      <c r="G179" s="748"/>
    </row>
    <row r="180" spans="1:7" s="737" customFormat="1" ht="12">
      <c r="A180" s="758"/>
      <c r="B180" s="759"/>
      <c r="C180" s="1053"/>
      <c r="D180" s="746"/>
      <c r="E180" s="747"/>
      <c r="F180" s="764"/>
      <c r="G180" s="748"/>
    </row>
    <row r="181" spans="1:7" s="737" customFormat="1" ht="12">
      <c r="A181" s="758" t="str">
        <f>$B$128</f>
        <v>III.</v>
      </c>
      <c r="B181" s="759">
        <f>COUNT($A$131:B178)+1</f>
        <v>7</v>
      </c>
      <c r="C181" s="1053" t="s">
        <v>1445</v>
      </c>
      <c r="D181" s="772" t="s">
        <v>125</v>
      </c>
      <c r="E181" s="747">
        <v>1</v>
      </c>
      <c r="F181" s="764"/>
      <c r="G181" s="748">
        <f>E181*F181</f>
        <v>0</v>
      </c>
    </row>
    <row r="182" spans="1:7" s="737" customFormat="1" ht="12">
      <c r="A182" s="758"/>
      <c r="B182" s="759"/>
      <c r="C182" s="1053" t="s">
        <v>3685</v>
      </c>
      <c r="D182" s="772"/>
      <c r="E182" s="747"/>
      <c r="F182" s="764"/>
      <c r="G182" s="748"/>
    </row>
    <row r="183" spans="1:7" s="737" customFormat="1" ht="12">
      <c r="A183" s="758"/>
      <c r="B183" s="759"/>
      <c r="C183" s="1053"/>
      <c r="D183" s="772"/>
      <c r="E183" s="747"/>
      <c r="F183" s="764"/>
      <c r="G183" s="748"/>
    </row>
    <row r="184" spans="1:7" s="737" customFormat="1" ht="12">
      <c r="A184" s="758" t="str">
        <f>$B$128</f>
        <v>III.</v>
      </c>
      <c r="B184" s="759">
        <f>COUNT($A$131:B181)+1</f>
        <v>8</v>
      </c>
      <c r="C184" s="1053" t="s">
        <v>1401</v>
      </c>
      <c r="D184" s="772" t="s">
        <v>188</v>
      </c>
      <c r="E184" s="747">
        <v>3</v>
      </c>
      <c r="F184" s="764"/>
      <c r="G184" s="748">
        <f>E184*F184</f>
        <v>0</v>
      </c>
    </row>
    <row r="185" spans="1:7" s="737" customFormat="1" ht="12">
      <c r="A185" s="758"/>
      <c r="B185" s="759"/>
      <c r="C185" s="1053" t="s">
        <v>3677</v>
      </c>
      <c r="D185" s="746"/>
      <c r="E185" s="747"/>
      <c r="F185" s="764"/>
      <c r="G185" s="748"/>
    </row>
    <row r="186" spans="1:7" s="737" customFormat="1" ht="12">
      <c r="A186" s="758"/>
      <c r="B186" s="759"/>
      <c r="C186" s="1053"/>
      <c r="D186" s="746"/>
      <c r="E186" s="747"/>
      <c r="F186" s="764"/>
      <c r="G186" s="748"/>
    </row>
    <row r="187" spans="1:7" s="737" customFormat="1" ht="12">
      <c r="A187" s="758"/>
      <c r="B187" s="759"/>
      <c r="C187" s="906" t="s">
        <v>1446</v>
      </c>
      <c r="D187" s="746"/>
      <c r="E187" s="747"/>
      <c r="F187" s="764"/>
      <c r="G187" s="748"/>
    </row>
    <row r="188" spans="1:7" s="737" customFormat="1" ht="36">
      <c r="A188" s="758" t="str">
        <f>$B$128</f>
        <v>III.</v>
      </c>
      <c r="B188" s="759">
        <f>COUNT($A$131:B184)+1</f>
        <v>9</v>
      </c>
      <c r="C188" s="1053" t="s">
        <v>1447</v>
      </c>
      <c r="D188" s="772" t="s">
        <v>125</v>
      </c>
      <c r="E188" s="747">
        <v>1</v>
      </c>
      <c r="F188" s="764"/>
      <c r="G188" s="748">
        <f>E188*F188</f>
        <v>0</v>
      </c>
    </row>
    <row r="189" spans="1:7" s="737" customFormat="1" ht="12">
      <c r="A189" s="758"/>
      <c r="B189" s="759"/>
      <c r="C189" s="1053" t="s">
        <v>1448</v>
      </c>
      <c r="D189" s="746"/>
      <c r="E189" s="747"/>
      <c r="F189" s="764"/>
      <c r="G189" s="748"/>
    </row>
    <row r="190" spans="1:7" s="737" customFormat="1" ht="36">
      <c r="A190" s="758"/>
      <c r="B190" s="759"/>
      <c r="C190" s="1053" t="s">
        <v>1449</v>
      </c>
      <c r="D190" s="746"/>
      <c r="E190" s="747"/>
      <c r="F190" s="764"/>
      <c r="G190" s="748"/>
    </row>
    <row r="191" spans="1:7" s="737" customFormat="1" ht="12">
      <c r="A191" s="758"/>
      <c r="B191" s="759"/>
      <c r="C191" s="1053" t="s">
        <v>1450</v>
      </c>
      <c r="D191" s="746"/>
      <c r="E191" s="747"/>
      <c r="F191" s="764"/>
      <c r="G191" s="748"/>
    </row>
    <row r="192" spans="1:7" s="737" customFormat="1" ht="24">
      <c r="A192" s="758"/>
      <c r="B192" s="759"/>
      <c r="C192" s="1053" t="s">
        <v>1451</v>
      </c>
      <c r="D192" s="746"/>
      <c r="E192" s="747"/>
      <c r="F192" s="764"/>
      <c r="G192" s="748"/>
    </row>
    <row r="193" spans="1:7" s="737" customFormat="1" ht="24">
      <c r="A193" s="758"/>
      <c r="B193" s="759"/>
      <c r="C193" s="1053" t="s">
        <v>1452</v>
      </c>
      <c r="D193" s="746"/>
      <c r="E193" s="747"/>
      <c r="F193" s="764"/>
      <c r="G193" s="748"/>
    </row>
    <row r="194" spans="1:7" s="737" customFormat="1" ht="12">
      <c r="A194" s="758"/>
      <c r="B194" s="759"/>
      <c r="C194" s="1053" t="s">
        <v>1453</v>
      </c>
      <c r="D194" s="746"/>
      <c r="E194" s="747"/>
      <c r="F194" s="764"/>
      <c r="G194" s="748"/>
    </row>
    <row r="195" spans="1:7" s="737" customFormat="1" ht="12">
      <c r="A195" s="758"/>
      <c r="B195" s="759"/>
      <c r="C195" s="1053" t="s">
        <v>1454</v>
      </c>
      <c r="D195" s="746"/>
      <c r="E195" s="747"/>
      <c r="F195" s="764"/>
      <c r="G195" s="748"/>
    </row>
    <row r="196" spans="1:7" s="737" customFormat="1" ht="24">
      <c r="A196" s="758"/>
      <c r="B196" s="759"/>
      <c r="C196" s="1053" t="s">
        <v>1455</v>
      </c>
      <c r="D196" s="746"/>
      <c r="E196" s="747"/>
      <c r="F196" s="764"/>
      <c r="G196" s="748"/>
    </row>
    <row r="197" spans="1:7" s="737" customFormat="1" ht="12">
      <c r="A197" s="758"/>
      <c r="B197" s="759"/>
      <c r="C197" s="1053" t="s">
        <v>1456</v>
      </c>
      <c r="D197" s="746"/>
      <c r="E197" s="747"/>
      <c r="F197" s="764"/>
      <c r="G197" s="748"/>
    </row>
    <row r="198" spans="1:7" s="737" customFormat="1" ht="12">
      <c r="A198" s="758"/>
      <c r="B198" s="759"/>
      <c r="C198" s="1053" t="s">
        <v>1457</v>
      </c>
      <c r="D198" s="746"/>
      <c r="E198" s="747"/>
      <c r="F198" s="764"/>
      <c r="G198" s="748"/>
    </row>
    <row r="199" spans="1:7" s="737" customFormat="1" ht="12">
      <c r="A199" s="758"/>
      <c r="B199" s="759"/>
      <c r="C199" s="1053" t="s">
        <v>1458</v>
      </c>
      <c r="D199" s="746"/>
      <c r="E199" s="747"/>
      <c r="F199" s="764"/>
      <c r="G199" s="748"/>
    </row>
    <row r="200" spans="1:7" s="737" customFormat="1" ht="12">
      <c r="A200" s="758"/>
      <c r="B200" s="759"/>
      <c r="C200" s="1053" t="s">
        <v>1459</v>
      </c>
      <c r="D200" s="746"/>
      <c r="E200" s="747"/>
      <c r="F200" s="764"/>
      <c r="G200" s="748"/>
    </row>
    <row r="201" spans="1:7" s="737" customFormat="1" ht="12">
      <c r="A201" s="758"/>
      <c r="B201" s="759"/>
      <c r="C201" s="1053" t="s">
        <v>1460</v>
      </c>
      <c r="D201" s="746"/>
      <c r="E201" s="747"/>
      <c r="F201" s="764"/>
      <c r="G201" s="748"/>
    </row>
    <row r="202" spans="1:7" s="737" customFormat="1" ht="12">
      <c r="A202" s="758"/>
      <c r="B202" s="759"/>
      <c r="C202" s="1053" t="s">
        <v>1461</v>
      </c>
      <c r="D202" s="746"/>
      <c r="E202" s="747"/>
      <c r="F202" s="764"/>
      <c r="G202" s="748"/>
    </row>
    <row r="203" spans="1:7" s="737" customFormat="1" ht="12">
      <c r="A203" s="758"/>
      <c r="B203" s="759"/>
      <c r="C203" s="1053"/>
      <c r="D203" s="746"/>
      <c r="E203" s="747"/>
      <c r="F203" s="764"/>
      <c r="G203" s="748"/>
    </row>
    <row r="204" spans="1:7" s="737" customFormat="1" ht="36">
      <c r="A204" s="758" t="str">
        <f>$B$128</f>
        <v>III.</v>
      </c>
      <c r="B204" s="759">
        <f>COUNT($A$131:B189)+1</f>
        <v>10</v>
      </c>
      <c r="C204" s="1053" t="s">
        <v>1462</v>
      </c>
      <c r="D204" s="772" t="s">
        <v>125</v>
      </c>
      <c r="E204" s="747">
        <v>1</v>
      </c>
      <c r="F204" s="764"/>
      <c r="G204" s="748">
        <f>E204*F204</f>
        <v>0</v>
      </c>
    </row>
    <row r="205" spans="1:7" s="737" customFormat="1" ht="36">
      <c r="A205" s="758"/>
      <c r="B205" s="759"/>
      <c r="C205" s="1053" t="s">
        <v>1463</v>
      </c>
      <c r="D205" s="746"/>
      <c r="E205" s="747"/>
      <c r="F205" s="764"/>
      <c r="G205" s="748"/>
    </row>
    <row r="206" spans="1:7" s="737" customFormat="1" ht="12">
      <c r="A206" s="758"/>
      <c r="B206" s="759"/>
      <c r="C206" s="1053" t="s">
        <v>1464</v>
      </c>
      <c r="D206" s="746"/>
      <c r="E206" s="747"/>
      <c r="F206" s="764"/>
      <c r="G206" s="748"/>
    </row>
    <row r="207" spans="1:7" s="737" customFormat="1" ht="24">
      <c r="A207" s="758"/>
      <c r="B207" s="759"/>
      <c r="C207" s="1053" t="s">
        <v>1429</v>
      </c>
      <c r="D207" s="746"/>
      <c r="E207" s="747"/>
      <c r="F207" s="764"/>
      <c r="G207" s="748"/>
    </row>
    <row r="208" spans="1:7" s="737" customFormat="1" ht="12">
      <c r="A208" s="758"/>
      <c r="B208" s="759"/>
      <c r="C208" s="1053" t="s">
        <v>1465</v>
      </c>
      <c r="D208" s="746"/>
      <c r="E208" s="747"/>
      <c r="F208" s="764"/>
      <c r="G208" s="748"/>
    </row>
    <row r="209" spans="1:7" s="737" customFormat="1" ht="12">
      <c r="A209" s="758"/>
      <c r="B209" s="759"/>
      <c r="C209" s="1053" t="s">
        <v>1432</v>
      </c>
      <c r="D209" s="746"/>
      <c r="E209" s="747"/>
      <c r="F209" s="764"/>
      <c r="G209" s="748"/>
    </row>
    <row r="210" spans="1:7" s="737" customFormat="1" ht="24">
      <c r="A210" s="758"/>
      <c r="B210" s="759"/>
      <c r="C210" s="1053" t="s">
        <v>1466</v>
      </c>
      <c r="D210" s="746"/>
      <c r="E210" s="747"/>
      <c r="F210" s="764"/>
      <c r="G210" s="748"/>
    </row>
    <row r="211" spans="1:7" s="737" customFormat="1" ht="36">
      <c r="A211" s="758"/>
      <c r="B211" s="759"/>
      <c r="C211" s="1053" t="s">
        <v>1467</v>
      </c>
      <c r="D211" s="746"/>
      <c r="E211" s="747"/>
      <c r="F211" s="764"/>
      <c r="G211" s="748"/>
    </row>
    <row r="212" spans="1:7" s="737" customFormat="1" ht="24">
      <c r="A212" s="758"/>
      <c r="B212" s="759"/>
      <c r="C212" s="1053" t="s">
        <v>1468</v>
      </c>
      <c r="D212" s="746"/>
      <c r="E212" s="747"/>
      <c r="F212" s="764"/>
      <c r="G212" s="748"/>
    </row>
    <row r="213" spans="1:7" s="737" customFormat="1" ht="12">
      <c r="A213" s="758"/>
      <c r="B213" s="759"/>
      <c r="C213" s="1053" t="s">
        <v>1469</v>
      </c>
      <c r="D213" s="746"/>
      <c r="E213" s="747"/>
      <c r="F213" s="764"/>
      <c r="G213" s="748"/>
    </row>
    <row r="214" spans="1:7" s="737" customFormat="1" ht="12">
      <c r="A214" s="758"/>
      <c r="B214" s="759"/>
      <c r="C214" s="1053" t="s">
        <v>1458</v>
      </c>
      <c r="D214" s="746"/>
      <c r="E214" s="747"/>
      <c r="F214" s="764"/>
      <c r="G214" s="748"/>
    </row>
    <row r="215" spans="1:7" s="737" customFormat="1" ht="12">
      <c r="A215" s="758"/>
      <c r="B215" s="759"/>
      <c r="C215" s="1053" t="s">
        <v>1460</v>
      </c>
      <c r="D215" s="746"/>
      <c r="E215" s="747"/>
      <c r="F215" s="764"/>
      <c r="G215" s="748"/>
    </row>
    <row r="216" spans="1:7" s="737" customFormat="1" ht="12">
      <c r="A216" s="758"/>
      <c r="B216" s="759"/>
      <c r="C216" s="1053" t="s">
        <v>1461</v>
      </c>
      <c r="D216" s="746"/>
      <c r="E216" s="747"/>
      <c r="F216" s="764"/>
      <c r="G216" s="748"/>
    </row>
    <row r="217" spans="1:7" s="737" customFormat="1" ht="12">
      <c r="A217" s="758"/>
      <c r="B217" s="759"/>
      <c r="C217" s="1053"/>
      <c r="D217" s="746"/>
      <c r="E217" s="747"/>
      <c r="F217" s="764"/>
      <c r="G217" s="748"/>
    </row>
    <row r="218" spans="1:7" s="845" customFormat="1" ht="13.5" thickBot="1">
      <c r="A218" s="770"/>
      <c r="B218" s="771"/>
      <c r="C218" s="226" t="str">
        <f>CONCATENATE(B128," ",C128," - SKUPAJ:")</f>
        <v>III. NADZ. SIST. - SIST. PROG. OPREMA - SKUPAJ:</v>
      </c>
      <c r="D218" s="225"/>
      <c r="E218" s="225"/>
      <c r="F218" s="224"/>
      <c r="G218" s="859">
        <f>SUM(G131:G204)</f>
        <v>0</v>
      </c>
    </row>
    <row r="219" spans="1:7" s="737" customFormat="1" ht="12">
      <c r="A219" s="738"/>
      <c r="B219" s="749"/>
      <c r="C219" s="860"/>
      <c r="D219" s="861"/>
      <c r="E219" s="861"/>
      <c r="G219" s="861"/>
    </row>
    <row r="220" spans="1:7" s="862" customFormat="1">
      <c r="A220" s="846"/>
      <c r="B220" s="846"/>
      <c r="C220" s="847"/>
      <c r="D220" s="848"/>
      <c r="E220" s="849"/>
      <c r="F220" s="1083"/>
      <c r="G220" s="849"/>
    </row>
    <row r="221" spans="1:7" s="845" customFormat="1" ht="15">
      <c r="A221" s="841"/>
      <c r="B221" s="1057"/>
      <c r="C221" s="1058" t="str">
        <f>CONCATENATE(A2,"",C2," - SKUPAJ:")</f>
        <v>E13.CNS - SKUPAJ:</v>
      </c>
      <c r="D221" s="1059"/>
      <c r="E221" s="1059"/>
      <c r="F221" s="1067"/>
      <c r="G221" s="1043">
        <f>G84+G126+G218</f>
        <v>0</v>
      </c>
    </row>
    <row r="222" spans="1:7" s="862" customFormat="1">
      <c r="C222" s="863"/>
      <c r="D222" s="864"/>
      <c r="E222" s="864"/>
      <c r="G222" s="867"/>
    </row>
    <row r="223" spans="1:7" s="737" customFormat="1" ht="12">
      <c r="C223" s="759"/>
      <c r="D223" s="861"/>
      <c r="E223" s="861"/>
      <c r="G223" s="861"/>
    </row>
    <row r="224" spans="1:7" s="737" customFormat="1" ht="12">
      <c r="C224" s="759"/>
      <c r="D224" s="861"/>
      <c r="E224" s="861"/>
      <c r="G224" s="861"/>
    </row>
    <row r="225" spans="3:7" s="737" customFormat="1" ht="12">
      <c r="C225" s="759"/>
      <c r="D225" s="861"/>
      <c r="E225" s="861"/>
      <c r="G225" s="861"/>
    </row>
    <row r="226" spans="3:7" s="737" customFormat="1" ht="12">
      <c r="C226" s="759"/>
      <c r="D226" s="861"/>
      <c r="E226" s="861"/>
      <c r="G226" s="861"/>
    </row>
    <row r="227" spans="3:7" s="737" customFormat="1" ht="12">
      <c r="C227" s="759"/>
      <c r="D227" s="861"/>
      <c r="E227" s="861"/>
      <c r="G227" s="861"/>
    </row>
    <row r="228" spans="3:7" s="737" customFormat="1" ht="12">
      <c r="C228" s="759"/>
      <c r="D228" s="861"/>
      <c r="E228" s="861"/>
      <c r="G228" s="861"/>
    </row>
    <row r="229" spans="3:7" s="737" customFormat="1" ht="12">
      <c r="C229" s="759"/>
      <c r="D229" s="861"/>
      <c r="E229" s="861"/>
      <c r="G229" s="861"/>
    </row>
    <row r="230" spans="3:7" s="737" customFormat="1" ht="12">
      <c r="C230" s="759"/>
      <c r="D230" s="861"/>
      <c r="E230" s="861"/>
      <c r="G230" s="861"/>
    </row>
    <row r="231" spans="3:7" s="737" customFormat="1" ht="12">
      <c r="C231" s="759"/>
      <c r="D231" s="861"/>
      <c r="E231" s="861"/>
      <c r="G231" s="861"/>
    </row>
    <row r="232" spans="3:7" s="737" customFormat="1" ht="12">
      <c r="C232" s="759"/>
      <c r="D232" s="861"/>
      <c r="E232" s="861"/>
      <c r="G232" s="861"/>
    </row>
    <row r="233" spans="3:7" s="737" customFormat="1" ht="12">
      <c r="C233" s="759"/>
      <c r="D233" s="861"/>
      <c r="E233" s="861"/>
      <c r="G233" s="861"/>
    </row>
    <row r="234" spans="3:7" s="737" customFormat="1" ht="12">
      <c r="C234" s="759"/>
      <c r="D234" s="861"/>
      <c r="E234" s="861"/>
      <c r="G234" s="861"/>
    </row>
    <row r="235" spans="3:7" s="737" customFormat="1" ht="12">
      <c r="C235" s="759"/>
      <c r="D235" s="861"/>
      <c r="E235" s="861"/>
      <c r="G235" s="861"/>
    </row>
    <row r="236" spans="3:7" s="737" customFormat="1" ht="12">
      <c r="C236" s="759"/>
      <c r="D236" s="861"/>
      <c r="E236" s="861"/>
      <c r="G236" s="861"/>
    </row>
    <row r="237" spans="3:7" s="737" customFormat="1" ht="12">
      <c r="C237" s="759"/>
      <c r="D237" s="861"/>
      <c r="E237" s="861"/>
      <c r="G237" s="861"/>
    </row>
    <row r="238" spans="3:7" s="737" customFormat="1" ht="12">
      <c r="C238" s="759"/>
      <c r="D238" s="861"/>
      <c r="E238" s="861"/>
      <c r="G238" s="861"/>
    </row>
    <row r="239" spans="3:7" s="737" customFormat="1" ht="12">
      <c r="C239" s="759"/>
      <c r="D239" s="861"/>
      <c r="E239" s="861"/>
      <c r="G239" s="861"/>
    </row>
    <row r="240" spans="3:7" s="737" customFormat="1" ht="12">
      <c r="C240" s="759"/>
      <c r="D240" s="861"/>
      <c r="E240" s="861"/>
      <c r="G240" s="861"/>
    </row>
    <row r="241" spans="3:7" s="737" customFormat="1" ht="12">
      <c r="C241" s="759"/>
      <c r="D241" s="861"/>
      <c r="E241" s="861"/>
      <c r="G241" s="861"/>
    </row>
    <row r="242" spans="3:7" s="737" customFormat="1" ht="12">
      <c r="C242" s="759"/>
      <c r="D242" s="861"/>
      <c r="E242" s="861"/>
      <c r="G242" s="861"/>
    </row>
    <row r="243" spans="3:7" s="737" customFormat="1" ht="12">
      <c r="C243" s="759"/>
      <c r="D243" s="861"/>
      <c r="E243" s="861"/>
      <c r="G243" s="861"/>
    </row>
    <row r="244" spans="3:7" s="737" customFormat="1" ht="12">
      <c r="C244" s="759"/>
      <c r="D244" s="861"/>
      <c r="E244" s="861"/>
      <c r="G244" s="861"/>
    </row>
    <row r="245" spans="3:7" s="737" customFormat="1" ht="12">
      <c r="C245" s="759"/>
      <c r="D245" s="861"/>
      <c r="E245" s="861"/>
      <c r="G245" s="861"/>
    </row>
    <row r="246" spans="3:7" s="737" customFormat="1" ht="12">
      <c r="C246" s="759"/>
      <c r="D246" s="861"/>
      <c r="E246" s="861"/>
      <c r="G246" s="861"/>
    </row>
    <row r="247" spans="3:7" s="737" customFormat="1" ht="12">
      <c r="C247" s="759"/>
      <c r="D247" s="861"/>
      <c r="E247" s="861"/>
      <c r="G247" s="861"/>
    </row>
    <row r="248" spans="3:7" s="737" customFormat="1" ht="12">
      <c r="C248" s="759"/>
      <c r="D248" s="861"/>
      <c r="E248" s="861"/>
      <c r="G248" s="861"/>
    </row>
    <row r="249" spans="3:7" s="737" customFormat="1" ht="12">
      <c r="C249" s="759"/>
      <c r="D249" s="861"/>
      <c r="E249" s="861"/>
      <c r="G249" s="861"/>
    </row>
    <row r="250" spans="3:7" s="737" customFormat="1" ht="12">
      <c r="C250" s="759"/>
      <c r="D250" s="861"/>
      <c r="E250" s="861"/>
      <c r="G250" s="861"/>
    </row>
    <row r="251" spans="3:7" s="737" customFormat="1" ht="12">
      <c r="C251" s="759"/>
      <c r="D251" s="861"/>
      <c r="E251" s="861"/>
      <c r="G251" s="861"/>
    </row>
    <row r="252" spans="3:7" s="737" customFormat="1" ht="12">
      <c r="C252" s="759"/>
      <c r="D252" s="861"/>
      <c r="E252" s="861"/>
      <c r="G252" s="861"/>
    </row>
    <row r="253" spans="3:7" s="737" customFormat="1" ht="12">
      <c r="C253" s="759"/>
      <c r="D253" s="861"/>
      <c r="E253" s="861"/>
      <c r="G253" s="861"/>
    </row>
    <row r="254" spans="3:7" s="737" customFormat="1" ht="12">
      <c r="C254" s="759"/>
      <c r="D254" s="861"/>
      <c r="E254" s="861"/>
      <c r="G254" s="861"/>
    </row>
    <row r="255" spans="3:7" s="737" customFormat="1" ht="12">
      <c r="C255" s="759"/>
      <c r="D255" s="861"/>
      <c r="E255" s="861"/>
      <c r="G255" s="861"/>
    </row>
    <row r="256" spans="3:7" s="737" customFormat="1" ht="12">
      <c r="C256" s="759"/>
      <c r="D256" s="861"/>
      <c r="E256" s="861"/>
      <c r="G256" s="861"/>
    </row>
    <row r="257" spans="3:7" s="737" customFormat="1" ht="12">
      <c r="C257" s="759"/>
      <c r="D257" s="861"/>
      <c r="E257" s="861"/>
      <c r="G257" s="861"/>
    </row>
    <row r="258" spans="3:7" s="737" customFormat="1" ht="12">
      <c r="C258" s="759"/>
      <c r="D258" s="861"/>
      <c r="E258" s="861"/>
      <c r="G258" s="861"/>
    </row>
    <row r="259" spans="3:7" s="737" customFormat="1" ht="12">
      <c r="C259" s="759"/>
      <c r="D259" s="861"/>
      <c r="E259" s="861"/>
      <c r="G259" s="861"/>
    </row>
    <row r="260" spans="3:7" s="737" customFormat="1" ht="12">
      <c r="C260" s="759"/>
      <c r="D260" s="861"/>
      <c r="E260" s="861"/>
      <c r="G260" s="861"/>
    </row>
    <row r="261" spans="3:7" s="737" customFormat="1" ht="12">
      <c r="C261" s="759"/>
      <c r="D261" s="861"/>
      <c r="E261" s="861"/>
      <c r="G261" s="861"/>
    </row>
    <row r="262" spans="3:7" s="737" customFormat="1" ht="12">
      <c r="C262" s="759"/>
      <c r="D262" s="861"/>
      <c r="E262" s="861"/>
      <c r="G262" s="861"/>
    </row>
    <row r="263" spans="3:7" s="737" customFormat="1" ht="12">
      <c r="C263" s="759"/>
      <c r="D263" s="861"/>
      <c r="E263" s="861"/>
      <c r="G263" s="861"/>
    </row>
    <row r="264" spans="3:7" s="737" customFormat="1" ht="12">
      <c r="C264" s="759"/>
      <c r="D264" s="861"/>
      <c r="E264" s="861"/>
      <c r="G264" s="861"/>
    </row>
    <row r="265" spans="3:7" s="737" customFormat="1" ht="12">
      <c r="C265" s="759"/>
      <c r="D265" s="861"/>
      <c r="E265" s="861"/>
      <c r="G265" s="861"/>
    </row>
    <row r="266" spans="3:7" s="737" customFormat="1" ht="12">
      <c r="C266" s="759"/>
      <c r="D266" s="861"/>
      <c r="E266" s="861"/>
      <c r="G266" s="861"/>
    </row>
    <row r="267" spans="3:7" s="737" customFormat="1" ht="12">
      <c r="C267" s="759"/>
      <c r="D267" s="861"/>
      <c r="E267" s="861"/>
      <c r="G267" s="861"/>
    </row>
    <row r="268" spans="3:7" s="737" customFormat="1" ht="12">
      <c r="C268" s="759"/>
      <c r="D268" s="861"/>
      <c r="E268" s="861"/>
      <c r="G268" s="861"/>
    </row>
    <row r="269" spans="3:7" s="737" customFormat="1" ht="12">
      <c r="C269" s="759"/>
      <c r="D269" s="861"/>
      <c r="E269" s="861"/>
      <c r="G269" s="861"/>
    </row>
    <row r="270" spans="3:7" s="737" customFormat="1" ht="12">
      <c r="C270" s="759"/>
      <c r="D270" s="861"/>
      <c r="E270" s="861"/>
      <c r="G270" s="861"/>
    </row>
    <row r="271" spans="3:7" s="737" customFormat="1" ht="12">
      <c r="C271" s="759"/>
      <c r="D271" s="861"/>
      <c r="E271" s="861"/>
      <c r="G271" s="861"/>
    </row>
    <row r="272" spans="3:7" s="737" customFormat="1" ht="12">
      <c r="C272" s="759"/>
      <c r="D272" s="861"/>
      <c r="E272" s="861"/>
      <c r="G272" s="861"/>
    </row>
    <row r="273" spans="3:7" s="737" customFormat="1" ht="12">
      <c r="C273" s="759"/>
      <c r="D273" s="861"/>
      <c r="E273" s="861"/>
      <c r="G273" s="861"/>
    </row>
    <row r="274" spans="3:7" s="737" customFormat="1" ht="12">
      <c r="C274" s="759"/>
      <c r="D274" s="861"/>
      <c r="E274" s="861"/>
      <c r="G274" s="861"/>
    </row>
    <row r="275" spans="3:7" s="737" customFormat="1" ht="12">
      <c r="C275" s="759"/>
      <c r="D275" s="861"/>
      <c r="E275" s="861"/>
      <c r="G275" s="861"/>
    </row>
    <row r="276" spans="3:7" s="737" customFormat="1" ht="12">
      <c r="C276" s="759"/>
      <c r="D276" s="861"/>
      <c r="E276" s="861"/>
      <c r="G276" s="861"/>
    </row>
    <row r="277" spans="3:7" s="737" customFormat="1" ht="12">
      <c r="C277" s="759"/>
      <c r="D277" s="861"/>
      <c r="E277" s="861"/>
      <c r="G277" s="861"/>
    </row>
    <row r="278" spans="3:7" s="737" customFormat="1" ht="12">
      <c r="C278" s="759"/>
      <c r="D278" s="861"/>
      <c r="E278" s="861"/>
      <c r="G278" s="861"/>
    </row>
    <row r="279" spans="3:7" s="737" customFormat="1" ht="12">
      <c r="C279" s="759"/>
      <c r="D279" s="861"/>
      <c r="E279" s="861"/>
      <c r="G279" s="861"/>
    </row>
    <row r="280" spans="3:7" s="737" customFormat="1" ht="12">
      <c r="C280" s="759"/>
      <c r="D280" s="861"/>
      <c r="E280" s="861"/>
      <c r="G280" s="861"/>
    </row>
    <row r="281" spans="3:7" s="737" customFormat="1" ht="12">
      <c r="C281" s="759"/>
      <c r="D281" s="861"/>
      <c r="E281" s="861"/>
      <c r="G281" s="861"/>
    </row>
    <row r="282" spans="3:7" s="737" customFormat="1" ht="12">
      <c r="C282" s="759"/>
      <c r="D282" s="861"/>
      <c r="E282" s="861"/>
      <c r="G282" s="861"/>
    </row>
    <row r="283" spans="3:7" s="737" customFormat="1" ht="12">
      <c r="C283" s="759"/>
      <c r="D283" s="861"/>
      <c r="E283" s="861"/>
      <c r="G283" s="861"/>
    </row>
    <row r="284" spans="3:7" s="737" customFormat="1" ht="12">
      <c r="C284" s="759"/>
      <c r="D284" s="861"/>
      <c r="E284" s="861"/>
      <c r="G284" s="861"/>
    </row>
    <row r="285" spans="3:7" s="737" customFormat="1" ht="12">
      <c r="C285" s="759"/>
      <c r="D285" s="861"/>
      <c r="E285" s="861"/>
      <c r="G285" s="861"/>
    </row>
    <row r="286" spans="3:7" s="737" customFormat="1" ht="12">
      <c r="C286" s="759"/>
      <c r="D286" s="861"/>
      <c r="E286" s="861"/>
      <c r="G286" s="861"/>
    </row>
    <row r="287" spans="3:7" s="737" customFormat="1" ht="12">
      <c r="C287" s="759"/>
      <c r="D287" s="861"/>
      <c r="E287" s="861"/>
      <c r="G287" s="861"/>
    </row>
    <row r="288" spans="3:7" s="737" customFormat="1" ht="12">
      <c r="C288" s="759"/>
      <c r="D288" s="861"/>
      <c r="E288" s="861"/>
      <c r="G288" s="861"/>
    </row>
    <row r="289" spans="3:7" s="737" customFormat="1" ht="12">
      <c r="C289" s="759"/>
      <c r="D289" s="861"/>
      <c r="E289" s="861"/>
      <c r="G289" s="861"/>
    </row>
    <row r="290" spans="3:7" s="737" customFormat="1" ht="12">
      <c r="C290" s="759"/>
      <c r="D290" s="861"/>
      <c r="E290" s="861"/>
      <c r="G290" s="861"/>
    </row>
    <row r="291" spans="3:7" s="737" customFormat="1" ht="12">
      <c r="C291" s="759"/>
      <c r="D291" s="861"/>
      <c r="E291" s="861"/>
      <c r="G291" s="861"/>
    </row>
    <row r="292" spans="3:7" s="737" customFormat="1" ht="12">
      <c r="C292" s="759"/>
      <c r="D292" s="861"/>
      <c r="E292" s="861"/>
      <c r="G292" s="861"/>
    </row>
    <row r="293" spans="3:7" s="737" customFormat="1" ht="12">
      <c r="C293" s="759"/>
      <c r="D293" s="861"/>
      <c r="E293" s="861"/>
      <c r="G293" s="861"/>
    </row>
    <row r="294" spans="3:7" s="737" customFormat="1" ht="12">
      <c r="C294" s="759"/>
      <c r="D294" s="861"/>
      <c r="E294" s="861"/>
      <c r="G294" s="861"/>
    </row>
    <row r="295" spans="3:7" s="737" customFormat="1" ht="12">
      <c r="C295" s="759"/>
      <c r="D295" s="861"/>
      <c r="E295" s="861"/>
      <c r="G295" s="861"/>
    </row>
    <row r="296" spans="3:7" s="737" customFormat="1" ht="12">
      <c r="C296" s="759"/>
      <c r="D296" s="861"/>
      <c r="E296" s="861"/>
      <c r="G296" s="861"/>
    </row>
    <row r="297" spans="3:7" s="737" customFormat="1" ht="12">
      <c r="C297" s="759"/>
      <c r="D297" s="861"/>
      <c r="E297" s="861"/>
      <c r="G297" s="861"/>
    </row>
    <row r="298" spans="3:7" s="737" customFormat="1" ht="12">
      <c r="C298" s="759"/>
      <c r="D298" s="861"/>
      <c r="E298" s="861"/>
      <c r="G298" s="861"/>
    </row>
    <row r="299" spans="3:7" s="737" customFormat="1" ht="12">
      <c r="C299" s="759"/>
      <c r="D299" s="861"/>
      <c r="E299" s="861"/>
      <c r="G299" s="861"/>
    </row>
    <row r="300" spans="3:7" s="737" customFormat="1" ht="12">
      <c r="C300" s="759"/>
      <c r="D300" s="861"/>
      <c r="E300" s="861"/>
      <c r="G300" s="861"/>
    </row>
    <row r="301" spans="3:7" s="737" customFormat="1" ht="12">
      <c r="C301" s="759"/>
      <c r="D301" s="861"/>
      <c r="E301" s="861"/>
      <c r="G301" s="861"/>
    </row>
    <row r="302" spans="3:7" s="737" customFormat="1" ht="12">
      <c r="C302" s="759"/>
      <c r="D302" s="861"/>
      <c r="E302" s="861"/>
      <c r="G302" s="861"/>
    </row>
    <row r="303" spans="3:7" s="737" customFormat="1" ht="12">
      <c r="C303" s="759"/>
      <c r="D303" s="861"/>
      <c r="E303" s="861"/>
      <c r="G303" s="861"/>
    </row>
    <row r="304" spans="3:7" s="737" customFormat="1" ht="12">
      <c r="C304" s="759"/>
      <c r="D304" s="861"/>
      <c r="E304" s="861"/>
      <c r="G304" s="861"/>
    </row>
    <row r="305" spans="3:7" s="737" customFormat="1" ht="12">
      <c r="C305" s="759"/>
      <c r="D305" s="861"/>
      <c r="E305" s="861"/>
      <c r="G305" s="861"/>
    </row>
    <row r="306" spans="3:7" s="737" customFormat="1" ht="12">
      <c r="C306" s="759"/>
      <c r="D306" s="861"/>
      <c r="E306" s="861"/>
      <c r="G306" s="861"/>
    </row>
    <row r="307" spans="3:7" s="737" customFormat="1" ht="12">
      <c r="C307" s="759"/>
      <c r="D307" s="861"/>
      <c r="E307" s="861"/>
      <c r="G307" s="861"/>
    </row>
    <row r="308" spans="3:7" s="737" customFormat="1" ht="12">
      <c r="C308" s="759"/>
      <c r="D308" s="861"/>
      <c r="E308" s="861"/>
      <c r="G308" s="861"/>
    </row>
    <row r="309" spans="3:7" s="737" customFormat="1" ht="12">
      <c r="C309" s="759"/>
      <c r="D309" s="861"/>
      <c r="E309" s="861"/>
      <c r="G309" s="861"/>
    </row>
    <row r="310" spans="3:7" s="737" customFormat="1" ht="12">
      <c r="C310" s="759"/>
      <c r="D310" s="861"/>
      <c r="E310" s="861"/>
      <c r="G310" s="861"/>
    </row>
    <row r="311" spans="3:7" s="737" customFormat="1" ht="12">
      <c r="C311" s="759"/>
      <c r="D311" s="861"/>
      <c r="E311" s="861"/>
      <c r="G311" s="861"/>
    </row>
    <row r="312" spans="3:7" s="737" customFormat="1" ht="12">
      <c r="C312" s="759"/>
      <c r="D312" s="861"/>
      <c r="E312" s="861"/>
      <c r="G312" s="861"/>
    </row>
    <row r="313" spans="3:7" s="737" customFormat="1" ht="12">
      <c r="C313" s="759"/>
      <c r="D313" s="861"/>
      <c r="E313" s="861"/>
      <c r="G313" s="861"/>
    </row>
    <row r="314" spans="3:7" s="737" customFormat="1" ht="12">
      <c r="C314" s="759"/>
      <c r="D314" s="861"/>
      <c r="E314" s="861"/>
      <c r="G314" s="861"/>
    </row>
    <row r="315" spans="3:7" s="737" customFormat="1" ht="12">
      <c r="C315" s="759"/>
      <c r="D315" s="861"/>
      <c r="E315" s="861"/>
      <c r="G315" s="861"/>
    </row>
    <row r="316" spans="3:7" s="737" customFormat="1" ht="12">
      <c r="C316" s="759"/>
      <c r="D316" s="861"/>
      <c r="E316" s="861"/>
      <c r="G316" s="861"/>
    </row>
    <row r="317" spans="3:7" s="737" customFormat="1" ht="12">
      <c r="C317" s="759"/>
      <c r="D317" s="861"/>
      <c r="E317" s="861"/>
      <c r="G317" s="861"/>
    </row>
    <row r="318" spans="3:7" s="737" customFormat="1" ht="12">
      <c r="C318" s="759"/>
      <c r="D318" s="861"/>
      <c r="E318" s="861"/>
      <c r="G318" s="861"/>
    </row>
    <row r="319" spans="3:7" s="737" customFormat="1" ht="12">
      <c r="C319" s="759"/>
      <c r="D319" s="861"/>
      <c r="E319" s="861"/>
      <c r="G319" s="861"/>
    </row>
    <row r="320" spans="3:7" s="737" customFormat="1" ht="12">
      <c r="C320" s="759"/>
      <c r="D320" s="861"/>
      <c r="E320" s="861"/>
      <c r="G320" s="861"/>
    </row>
    <row r="321" spans="3:7" s="737" customFormat="1" ht="12">
      <c r="C321" s="759"/>
      <c r="D321" s="861"/>
      <c r="E321" s="861"/>
      <c r="G321" s="861"/>
    </row>
    <row r="322" spans="3:7" s="737" customFormat="1" ht="12">
      <c r="C322" s="759"/>
      <c r="D322" s="861"/>
      <c r="E322" s="861"/>
      <c r="G322" s="861"/>
    </row>
    <row r="323" spans="3:7" s="737" customFormat="1" ht="12">
      <c r="C323" s="759"/>
      <c r="D323" s="861"/>
      <c r="E323" s="861"/>
      <c r="G323" s="861"/>
    </row>
    <row r="324" spans="3:7" s="737" customFormat="1" ht="12">
      <c r="C324" s="759"/>
      <c r="D324" s="861"/>
      <c r="E324" s="861"/>
      <c r="G324" s="861"/>
    </row>
    <row r="325" spans="3:7" s="737" customFormat="1" ht="12">
      <c r="C325" s="759"/>
      <c r="D325" s="861"/>
      <c r="E325" s="861"/>
      <c r="G325"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1" manualBreakCount="1">
    <brk id="75"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D7242-9AE4-428E-BBEE-B3D53C857B7C}">
  <sheetPr codeName="List42">
    <tabColor theme="6" tint="-0.249977111117893"/>
  </sheetPr>
  <dimension ref="A1:K193"/>
  <sheetViews>
    <sheetView view="pageBreakPreview" zoomScaleNormal="100" zoomScaleSheetLayoutView="100" workbookViewId="0">
      <selection activeCell="G85" sqref="G85"/>
    </sheetView>
  </sheetViews>
  <sheetFormatPr defaultColWidth="9.140625" defaultRowHeight="12.75"/>
  <cols>
    <col min="1" max="1" width="2.5703125" style="745" customWidth="1"/>
    <col min="2" max="2" width="5.7109375" style="745" customWidth="1"/>
    <col min="3" max="3" width="43.7109375" style="1024" customWidth="1"/>
    <col min="4" max="4" width="6.28515625" style="1017" customWidth="1"/>
    <col min="5" max="5" width="7.5703125" style="1017" customWidth="1"/>
    <col min="6" max="6" width="9.5703125" style="1017" customWidth="1"/>
    <col min="7" max="7" width="13.28515625" style="1017" customWidth="1"/>
    <col min="8" max="8" width="9.85546875" style="745" customWidth="1"/>
    <col min="9" max="9" width="2.5703125" style="745" bestFit="1" customWidth="1"/>
    <col min="10" max="10" width="9.140625" style="745"/>
    <col min="11" max="11" width="9" style="745" customWidth="1"/>
    <col min="12" max="252" width="9.140625" style="745"/>
    <col min="253" max="253" width="2.5703125" style="745" customWidth="1"/>
    <col min="254" max="254" width="5.7109375" style="745" customWidth="1"/>
    <col min="255" max="255" width="43.7109375" style="745" customWidth="1"/>
    <col min="256" max="256" width="6.28515625" style="745" customWidth="1"/>
    <col min="257" max="257" width="7.5703125" style="745" customWidth="1"/>
    <col min="258" max="258" width="9.5703125" style="745" customWidth="1"/>
    <col min="259" max="259" width="13.28515625" style="745" customWidth="1"/>
    <col min="260" max="260" width="20.42578125" style="745" customWidth="1"/>
    <col min="261" max="263" width="11.7109375" style="745" customWidth="1"/>
    <col min="264" max="264" width="9.85546875" style="745" customWidth="1"/>
    <col min="265" max="265" width="2.5703125" style="745" bestFit="1" customWidth="1"/>
    <col min="266" max="266" width="9.140625" style="745"/>
    <col min="267" max="267" width="9" style="745" customWidth="1"/>
    <col min="268" max="508" width="9.140625" style="745"/>
    <col min="509" max="509" width="2.5703125" style="745" customWidth="1"/>
    <col min="510" max="510" width="5.7109375" style="745" customWidth="1"/>
    <col min="511" max="511" width="43.7109375" style="745" customWidth="1"/>
    <col min="512" max="512" width="6.28515625" style="745" customWidth="1"/>
    <col min="513" max="513" width="7.5703125" style="745" customWidth="1"/>
    <col min="514" max="514" width="9.5703125" style="745" customWidth="1"/>
    <col min="515" max="515" width="13.28515625" style="745" customWidth="1"/>
    <col min="516" max="516" width="20.42578125" style="745" customWidth="1"/>
    <col min="517" max="519" width="11.7109375" style="745" customWidth="1"/>
    <col min="520" max="520" width="9.85546875" style="745" customWidth="1"/>
    <col min="521" max="521" width="2.5703125" style="745" bestFit="1" customWidth="1"/>
    <col min="522" max="522" width="9.140625" style="745"/>
    <col min="523" max="523" width="9" style="745" customWidth="1"/>
    <col min="524" max="764" width="9.140625" style="745"/>
    <col min="765" max="765" width="2.5703125" style="745" customWidth="1"/>
    <col min="766" max="766" width="5.7109375" style="745" customWidth="1"/>
    <col min="767" max="767" width="43.7109375" style="745" customWidth="1"/>
    <col min="768" max="768" width="6.28515625" style="745" customWidth="1"/>
    <col min="769" max="769" width="7.5703125" style="745" customWidth="1"/>
    <col min="770" max="770" width="9.5703125" style="745" customWidth="1"/>
    <col min="771" max="771" width="13.28515625" style="745" customWidth="1"/>
    <col min="772" max="772" width="20.42578125" style="745" customWidth="1"/>
    <col min="773" max="775" width="11.7109375" style="745" customWidth="1"/>
    <col min="776" max="776" width="9.85546875" style="745" customWidth="1"/>
    <col min="777" max="777" width="2.5703125" style="745" bestFit="1" customWidth="1"/>
    <col min="778" max="778" width="9.140625" style="745"/>
    <col min="779" max="779" width="9" style="745" customWidth="1"/>
    <col min="780" max="1020" width="9.140625" style="745"/>
    <col min="1021" max="1021" width="2.5703125" style="745" customWidth="1"/>
    <col min="1022" max="1022" width="5.7109375" style="745" customWidth="1"/>
    <col min="1023" max="1023" width="43.7109375" style="745" customWidth="1"/>
    <col min="1024" max="1024" width="6.28515625" style="745" customWidth="1"/>
    <col min="1025" max="1025" width="7.5703125" style="745" customWidth="1"/>
    <col min="1026" max="1026" width="9.5703125" style="745" customWidth="1"/>
    <col min="1027" max="1027" width="13.28515625" style="745" customWidth="1"/>
    <col min="1028" max="1028" width="20.42578125" style="745" customWidth="1"/>
    <col min="1029" max="1031" width="11.7109375" style="745" customWidth="1"/>
    <col min="1032" max="1032" width="9.85546875" style="745" customWidth="1"/>
    <col min="1033" max="1033" width="2.5703125" style="745" bestFit="1" customWidth="1"/>
    <col min="1034" max="1034" width="9.140625" style="745"/>
    <col min="1035" max="1035" width="9" style="745" customWidth="1"/>
    <col min="1036" max="1276" width="9.140625" style="745"/>
    <col min="1277" max="1277" width="2.5703125" style="745" customWidth="1"/>
    <col min="1278" max="1278" width="5.7109375" style="745" customWidth="1"/>
    <col min="1279" max="1279" width="43.7109375" style="745" customWidth="1"/>
    <col min="1280" max="1280" width="6.28515625" style="745" customWidth="1"/>
    <col min="1281" max="1281" width="7.5703125" style="745" customWidth="1"/>
    <col min="1282" max="1282" width="9.5703125" style="745" customWidth="1"/>
    <col min="1283" max="1283" width="13.28515625" style="745" customWidth="1"/>
    <col min="1284" max="1284" width="20.42578125" style="745" customWidth="1"/>
    <col min="1285" max="1287" width="11.7109375" style="745" customWidth="1"/>
    <col min="1288" max="1288" width="9.85546875" style="745" customWidth="1"/>
    <col min="1289" max="1289" width="2.5703125" style="745" bestFit="1" customWidth="1"/>
    <col min="1290" max="1290" width="9.140625" style="745"/>
    <col min="1291" max="1291" width="9" style="745" customWidth="1"/>
    <col min="1292" max="1532" width="9.140625" style="745"/>
    <col min="1533" max="1533" width="2.5703125" style="745" customWidth="1"/>
    <col min="1534" max="1534" width="5.7109375" style="745" customWidth="1"/>
    <col min="1535" max="1535" width="43.7109375" style="745" customWidth="1"/>
    <col min="1536" max="1536" width="6.28515625" style="745" customWidth="1"/>
    <col min="1537" max="1537" width="7.5703125" style="745" customWidth="1"/>
    <col min="1538" max="1538" width="9.5703125" style="745" customWidth="1"/>
    <col min="1539" max="1539" width="13.28515625" style="745" customWidth="1"/>
    <col min="1540" max="1540" width="20.42578125" style="745" customWidth="1"/>
    <col min="1541" max="1543" width="11.7109375" style="745" customWidth="1"/>
    <col min="1544" max="1544" width="9.85546875" style="745" customWidth="1"/>
    <col min="1545" max="1545" width="2.5703125" style="745" bestFit="1" customWidth="1"/>
    <col min="1546" max="1546" width="9.140625" style="745"/>
    <col min="1547" max="1547" width="9" style="745" customWidth="1"/>
    <col min="1548" max="1788" width="9.140625" style="745"/>
    <col min="1789" max="1789" width="2.5703125" style="745" customWidth="1"/>
    <col min="1790" max="1790" width="5.7109375" style="745" customWidth="1"/>
    <col min="1791" max="1791" width="43.7109375" style="745" customWidth="1"/>
    <col min="1792" max="1792" width="6.28515625" style="745" customWidth="1"/>
    <col min="1793" max="1793" width="7.5703125" style="745" customWidth="1"/>
    <col min="1794" max="1794" width="9.5703125" style="745" customWidth="1"/>
    <col min="1795" max="1795" width="13.28515625" style="745" customWidth="1"/>
    <col min="1796" max="1796" width="20.42578125" style="745" customWidth="1"/>
    <col min="1797" max="1799" width="11.7109375" style="745" customWidth="1"/>
    <col min="1800" max="1800" width="9.85546875" style="745" customWidth="1"/>
    <col min="1801" max="1801" width="2.5703125" style="745" bestFit="1" customWidth="1"/>
    <col min="1802" max="1802" width="9.140625" style="745"/>
    <col min="1803" max="1803" width="9" style="745" customWidth="1"/>
    <col min="1804" max="2044" width="9.140625" style="745"/>
    <col min="2045" max="2045" width="2.5703125" style="745" customWidth="1"/>
    <col min="2046" max="2046" width="5.7109375" style="745" customWidth="1"/>
    <col min="2047" max="2047" width="43.7109375" style="745" customWidth="1"/>
    <col min="2048" max="2048" width="6.28515625" style="745" customWidth="1"/>
    <col min="2049" max="2049" width="7.5703125" style="745" customWidth="1"/>
    <col min="2050" max="2050" width="9.5703125" style="745" customWidth="1"/>
    <col min="2051" max="2051" width="13.28515625" style="745" customWidth="1"/>
    <col min="2052" max="2052" width="20.42578125" style="745" customWidth="1"/>
    <col min="2053" max="2055" width="11.7109375" style="745" customWidth="1"/>
    <col min="2056" max="2056" width="9.85546875" style="745" customWidth="1"/>
    <col min="2057" max="2057" width="2.5703125" style="745" bestFit="1" customWidth="1"/>
    <col min="2058" max="2058" width="9.140625" style="745"/>
    <col min="2059" max="2059" width="9" style="745" customWidth="1"/>
    <col min="2060" max="2300" width="9.140625" style="745"/>
    <col min="2301" max="2301" width="2.5703125" style="745" customWidth="1"/>
    <col min="2302" max="2302" width="5.7109375" style="745" customWidth="1"/>
    <col min="2303" max="2303" width="43.7109375" style="745" customWidth="1"/>
    <col min="2304" max="2304" width="6.28515625" style="745" customWidth="1"/>
    <col min="2305" max="2305" width="7.5703125" style="745" customWidth="1"/>
    <col min="2306" max="2306" width="9.5703125" style="745" customWidth="1"/>
    <col min="2307" max="2307" width="13.28515625" style="745" customWidth="1"/>
    <col min="2308" max="2308" width="20.42578125" style="745" customWidth="1"/>
    <col min="2309" max="2311" width="11.7109375" style="745" customWidth="1"/>
    <col min="2312" max="2312" width="9.85546875" style="745" customWidth="1"/>
    <col min="2313" max="2313" width="2.5703125" style="745" bestFit="1" customWidth="1"/>
    <col min="2314" max="2314" width="9.140625" style="745"/>
    <col min="2315" max="2315" width="9" style="745" customWidth="1"/>
    <col min="2316" max="2556" width="9.140625" style="745"/>
    <col min="2557" max="2557" width="2.5703125" style="745" customWidth="1"/>
    <col min="2558" max="2558" width="5.7109375" style="745" customWidth="1"/>
    <col min="2559" max="2559" width="43.7109375" style="745" customWidth="1"/>
    <col min="2560" max="2560" width="6.28515625" style="745" customWidth="1"/>
    <col min="2561" max="2561" width="7.5703125" style="745" customWidth="1"/>
    <col min="2562" max="2562" width="9.5703125" style="745" customWidth="1"/>
    <col min="2563" max="2563" width="13.28515625" style="745" customWidth="1"/>
    <col min="2564" max="2564" width="20.42578125" style="745" customWidth="1"/>
    <col min="2565" max="2567" width="11.7109375" style="745" customWidth="1"/>
    <col min="2568" max="2568" width="9.85546875" style="745" customWidth="1"/>
    <col min="2569" max="2569" width="2.5703125" style="745" bestFit="1" customWidth="1"/>
    <col min="2570" max="2570" width="9.140625" style="745"/>
    <col min="2571" max="2571" width="9" style="745" customWidth="1"/>
    <col min="2572" max="2812" width="9.140625" style="745"/>
    <col min="2813" max="2813" width="2.5703125" style="745" customWidth="1"/>
    <col min="2814" max="2814" width="5.7109375" style="745" customWidth="1"/>
    <col min="2815" max="2815" width="43.7109375" style="745" customWidth="1"/>
    <col min="2816" max="2816" width="6.28515625" style="745" customWidth="1"/>
    <col min="2817" max="2817" width="7.5703125" style="745" customWidth="1"/>
    <col min="2818" max="2818" width="9.5703125" style="745" customWidth="1"/>
    <col min="2819" max="2819" width="13.28515625" style="745" customWidth="1"/>
    <col min="2820" max="2820" width="20.42578125" style="745" customWidth="1"/>
    <col min="2821" max="2823" width="11.7109375" style="745" customWidth="1"/>
    <col min="2824" max="2824" width="9.85546875" style="745" customWidth="1"/>
    <col min="2825" max="2825" width="2.5703125" style="745" bestFit="1" customWidth="1"/>
    <col min="2826" max="2826" width="9.140625" style="745"/>
    <col min="2827" max="2827" width="9" style="745" customWidth="1"/>
    <col min="2828" max="3068" width="9.140625" style="745"/>
    <col min="3069" max="3069" width="2.5703125" style="745" customWidth="1"/>
    <col min="3070" max="3070" width="5.7109375" style="745" customWidth="1"/>
    <col min="3071" max="3071" width="43.7109375" style="745" customWidth="1"/>
    <col min="3072" max="3072" width="6.28515625" style="745" customWidth="1"/>
    <col min="3073" max="3073" width="7.5703125" style="745" customWidth="1"/>
    <col min="3074" max="3074" width="9.5703125" style="745" customWidth="1"/>
    <col min="3075" max="3075" width="13.28515625" style="745" customWidth="1"/>
    <col min="3076" max="3076" width="20.42578125" style="745" customWidth="1"/>
    <col min="3077" max="3079" width="11.7109375" style="745" customWidth="1"/>
    <col min="3080" max="3080" width="9.85546875" style="745" customWidth="1"/>
    <col min="3081" max="3081" width="2.5703125" style="745" bestFit="1" customWidth="1"/>
    <col min="3082" max="3082" width="9.140625" style="745"/>
    <col min="3083" max="3083" width="9" style="745" customWidth="1"/>
    <col min="3084" max="3324" width="9.140625" style="745"/>
    <col min="3325" max="3325" width="2.5703125" style="745" customWidth="1"/>
    <col min="3326" max="3326" width="5.7109375" style="745" customWidth="1"/>
    <col min="3327" max="3327" width="43.7109375" style="745" customWidth="1"/>
    <col min="3328" max="3328" width="6.28515625" style="745" customWidth="1"/>
    <col min="3329" max="3329" width="7.5703125" style="745" customWidth="1"/>
    <col min="3330" max="3330" width="9.5703125" style="745" customWidth="1"/>
    <col min="3331" max="3331" width="13.28515625" style="745" customWidth="1"/>
    <col min="3332" max="3332" width="20.42578125" style="745" customWidth="1"/>
    <col min="3333" max="3335" width="11.7109375" style="745" customWidth="1"/>
    <col min="3336" max="3336" width="9.85546875" style="745" customWidth="1"/>
    <col min="3337" max="3337" width="2.5703125" style="745" bestFit="1" customWidth="1"/>
    <col min="3338" max="3338" width="9.140625" style="745"/>
    <col min="3339" max="3339" width="9" style="745" customWidth="1"/>
    <col min="3340" max="3580" width="9.140625" style="745"/>
    <col min="3581" max="3581" width="2.5703125" style="745" customWidth="1"/>
    <col min="3582" max="3582" width="5.7109375" style="745" customWidth="1"/>
    <col min="3583" max="3583" width="43.7109375" style="745" customWidth="1"/>
    <col min="3584" max="3584" width="6.28515625" style="745" customWidth="1"/>
    <col min="3585" max="3585" width="7.5703125" style="745" customWidth="1"/>
    <col min="3586" max="3586" width="9.5703125" style="745" customWidth="1"/>
    <col min="3587" max="3587" width="13.28515625" style="745" customWidth="1"/>
    <col min="3588" max="3588" width="20.42578125" style="745" customWidth="1"/>
    <col min="3589" max="3591" width="11.7109375" style="745" customWidth="1"/>
    <col min="3592" max="3592" width="9.85546875" style="745" customWidth="1"/>
    <col min="3593" max="3593" width="2.5703125" style="745" bestFit="1" customWidth="1"/>
    <col min="3594" max="3594" width="9.140625" style="745"/>
    <col min="3595" max="3595" width="9" style="745" customWidth="1"/>
    <col min="3596" max="3836" width="9.140625" style="745"/>
    <col min="3837" max="3837" width="2.5703125" style="745" customWidth="1"/>
    <col min="3838" max="3838" width="5.7109375" style="745" customWidth="1"/>
    <col min="3839" max="3839" width="43.7109375" style="745" customWidth="1"/>
    <col min="3840" max="3840" width="6.28515625" style="745" customWidth="1"/>
    <col min="3841" max="3841" width="7.5703125" style="745" customWidth="1"/>
    <col min="3842" max="3842" width="9.5703125" style="745" customWidth="1"/>
    <col min="3843" max="3843" width="13.28515625" style="745" customWidth="1"/>
    <col min="3844" max="3844" width="20.42578125" style="745" customWidth="1"/>
    <col min="3845" max="3847" width="11.7109375" style="745" customWidth="1"/>
    <col min="3848" max="3848" width="9.85546875" style="745" customWidth="1"/>
    <col min="3849" max="3849" width="2.5703125" style="745" bestFit="1" customWidth="1"/>
    <col min="3850" max="3850" width="9.140625" style="745"/>
    <col min="3851" max="3851" width="9" style="745" customWidth="1"/>
    <col min="3852" max="4092" width="9.140625" style="745"/>
    <col min="4093" max="4093" width="2.5703125" style="745" customWidth="1"/>
    <col min="4094" max="4094" width="5.7109375" style="745" customWidth="1"/>
    <col min="4095" max="4095" width="43.7109375" style="745" customWidth="1"/>
    <col min="4096" max="4096" width="6.28515625" style="745" customWidth="1"/>
    <col min="4097" max="4097" width="7.5703125" style="745" customWidth="1"/>
    <col min="4098" max="4098" width="9.5703125" style="745" customWidth="1"/>
    <col min="4099" max="4099" width="13.28515625" style="745" customWidth="1"/>
    <col min="4100" max="4100" width="20.42578125" style="745" customWidth="1"/>
    <col min="4101" max="4103" width="11.7109375" style="745" customWidth="1"/>
    <col min="4104" max="4104" width="9.85546875" style="745" customWidth="1"/>
    <col min="4105" max="4105" width="2.5703125" style="745" bestFit="1" customWidth="1"/>
    <col min="4106" max="4106" width="9.140625" style="745"/>
    <col min="4107" max="4107" width="9" style="745" customWidth="1"/>
    <col min="4108" max="4348" width="9.140625" style="745"/>
    <col min="4349" max="4349" width="2.5703125" style="745" customWidth="1"/>
    <col min="4350" max="4350" width="5.7109375" style="745" customWidth="1"/>
    <col min="4351" max="4351" width="43.7109375" style="745" customWidth="1"/>
    <col min="4352" max="4352" width="6.28515625" style="745" customWidth="1"/>
    <col min="4353" max="4353" width="7.5703125" style="745" customWidth="1"/>
    <col min="4354" max="4354" width="9.5703125" style="745" customWidth="1"/>
    <col min="4355" max="4355" width="13.28515625" style="745" customWidth="1"/>
    <col min="4356" max="4356" width="20.42578125" style="745" customWidth="1"/>
    <col min="4357" max="4359" width="11.7109375" style="745" customWidth="1"/>
    <col min="4360" max="4360" width="9.85546875" style="745" customWidth="1"/>
    <col min="4361" max="4361" width="2.5703125" style="745" bestFit="1" customWidth="1"/>
    <col min="4362" max="4362" width="9.140625" style="745"/>
    <col min="4363" max="4363" width="9" style="745" customWidth="1"/>
    <col min="4364" max="4604" width="9.140625" style="745"/>
    <col min="4605" max="4605" width="2.5703125" style="745" customWidth="1"/>
    <col min="4606" max="4606" width="5.7109375" style="745" customWidth="1"/>
    <col min="4607" max="4607" width="43.7109375" style="745" customWidth="1"/>
    <col min="4608" max="4608" width="6.28515625" style="745" customWidth="1"/>
    <col min="4609" max="4609" width="7.5703125" style="745" customWidth="1"/>
    <col min="4610" max="4610" width="9.5703125" style="745" customWidth="1"/>
    <col min="4611" max="4611" width="13.28515625" style="745" customWidth="1"/>
    <col min="4612" max="4612" width="20.42578125" style="745" customWidth="1"/>
    <col min="4613" max="4615" width="11.7109375" style="745" customWidth="1"/>
    <col min="4616" max="4616" width="9.85546875" style="745" customWidth="1"/>
    <col min="4617" max="4617" width="2.5703125" style="745" bestFit="1" customWidth="1"/>
    <col min="4618" max="4618" width="9.140625" style="745"/>
    <col min="4619" max="4619" width="9" style="745" customWidth="1"/>
    <col min="4620" max="4860" width="9.140625" style="745"/>
    <col min="4861" max="4861" width="2.5703125" style="745" customWidth="1"/>
    <col min="4862" max="4862" width="5.7109375" style="745" customWidth="1"/>
    <col min="4863" max="4863" width="43.7109375" style="745" customWidth="1"/>
    <col min="4864" max="4864" width="6.28515625" style="745" customWidth="1"/>
    <col min="4865" max="4865" width="7.5703125" style="745" customWidth="1"/>
    <col min="4866" max="4866" width="9.5703125" style="745" customWidth="1"/>
    <col min="4867" max="4867" width="13.28515625" style="745" customWidth="1"/>
    <col min="4868" max="4868" width="20.42578125" style="745" customWidth="1"/>
    <col min="4869" max="4871" width="11.7109375" style="745" customWidth="1"/>
    <col min="4872" max="4872" width="9.85546875" style="745" customWidth="1"/>
    <col min="4873" max="4873" width="2.5703125" style="745" bestFit="1" customWidth="1"/>
    <col min="4874" max="4874" width="9.140625" style="745"/>
    <col min="4875" max="4875" width="9" style="745" customWidth="1"/>
    <col min="4876" max="5116" width="9.140625" style="745"/>
    <col min="5117" max="5117" width="2.5703125" style="745" customWidth="1"/>
    <col min="5118" max="5118" width="5.7109375" style="745" customWidth="1"/>
    <col min="5119" max="5119" width="43.7109375" style="745" customWidth="1"/>
    <col min="5120" max="5120" width="6.28515625" style="745" customWidth="1"/>
    <col min="5121" max="5121" width="7.5703125" style="745" customWidth="1"/>
    <col min="5122" max="5122" width="9.5703125" style="745" customWidth="1"/>
    <col min="5123" max="5123" width="13.28515625" style="745" customWidth="1"/>
    <col min="5124" max="5124" width="20.42578125" style="745" customWidth="1"/>
    <col min="5125" max="5127" width="11.7109375" style="745" customWidth="1"/>
    <col min="5128" max="5128" width="9.85546875" style="745" customWidth="1"/>
    <col min="5129" max="5129" width="2.5703125" style="745" bestFit="1" customWidth="1"/>
    <col min="5130" max="5130" width="9.140625" style="745"/>
    <col min="5131" max="5131" width="9" style="745" customWidth="1"/>
    <col min="5132" max="5372" width="9.140625" style="745"/>
    <col min="5373" max="5373" width="2.5703125" style="745" customWidth="1"/>
    <col min="5374" max="5374" width="5.7109375" style="745" customWidth="1"/>
    <col min="5375" max="5375" width="43.7109375" style="745" customWidth="1"/>
    <col min="5376" max="5376" width="6.28515625" style="745" customWidth="1"/>
    <col min="5377" max="5377" width="7.5703125" style="745" customWidth="1"/>
    <col min="5378" max="5378" width="9.5703125" style="745" customWidth="1"/>
    <col min="5379" max="5379" width="13.28515625" style="745" customWidth="1"/>
    <col min="5380" max="5380" width="20.42578125" style="745" customWidth="1"/>
    <col min="5381" max="5383" width="11.7109375" style="745" customWidth="1"/>
    <col min="5384" max="5384" width="9.85546875" style="745" customWidth="1"/>
    <col min="5385" max="5385" width="2.5703125" style="745" bestFit="1" customWidth="1"/>
    <col min="5386" max="5386" width="9.140625" style="745"/>
    <col min="5387" max="5387" width="9" style="745" customWidth="1"/>
    <col min="5388" max="5628" width="9.140625" style="745"/>
    <col min="5629" max="5629" width="2.5703125" style="745" customWidth="1"/>
    <col min="5630" max="5630" width="5.7109375" style="745" customWidth="1"/>
    <col min="5631" max="5631" width="43.7109375" style="745" customWidth="1"/>
    <col min="5632" max="5632" width="6.28515625" style="745" customWidth="1"/>
    <col min="5633" max="5633" width="7.5703125" style="745" customWidth="1"/>
    <col min="5634" max="5634" width="9.5703125" style="745" customWidth="1"/>
    <col min="5635" max="5635" width="13.28515625" style="745" customWidth="1"/>
    <col min="5636" max="5636" width="20.42578125" style="745" customWidth="1"/>
    <col min="5637" max="5639" width="11.7109375" style="745" customWidth="1"/>
    <col min="5640" max="5640" width="9.85546875" style="745" customWidth="1"/>
    <col min="5641" max="5641" width="2.5703125" style="745" bestFit="1" customWidth="1"/>
    <col min="5642" max="5642" width="9.140625" style="745"/>
    <col min="5643" max="5643" width="9" style="745" customWidth="1"/>
    <col min="5644" max="5884" width="9.140625" style="745"/>
    <col min="5885" max="5885" width="2.5703125" style="745" customWidth="1"/>
    <col min="5886" max="5886" width="5.7109375" style="745" customWidth="1"/>
    <col min="5887" max="5887" width="43.7109375" style="745" customWidth="1"/>
    <col min="5888" max="5888" width="6.28515625" style="745" customWidth="1"/>
    <col min="5889" max="5889" width="7.5703125" style="745" customWidth="1"/>
    <col min="5890" max="5890" width="9.5703125" style="745" customWidth="1"/>
    <col min="5891" max="5891" width="13.28515625" style="745" customWidth="1"/>
    <col min="5892" max="5892" width="20.42578125" style="745" customWidth="1"/>
    <col min="5893" max="5895" width="11.7109375" style="745" customWidth="1"/>
    <col min="5896" max="5896" width="9.85546875" style="745" customWidth="1"/>
    <col min="5897" max="5897" width="2.5703125" style="745" bestFit="1" customWidth="1"/>
    <col min="5898" max="5898" width="9.140625" style="745"/>
    <col min="5899" max="5899" width="9" style="745" customWidth="1"/>
    <col min="5900" max="6140" width="9.140625" style="745"/>
    <col min="6141" max="6141" width="2.5703125" style="745" customWidth="1"/>
    <col min="6142" max="6142" width="5.7109375" style="745" customWidth="1"/>
    <col min="6143" max="6143" width="43.7109375" style="745" customWidth="1"/>
    <col min="6144" max="6144" width="6.28515625" style="745" customWidth="1"/>
    <col min="6145" max="6145" width="7.5703125" style="745" customWidth="1"/>
    <col min="6146" max="6146" width="9.5703125" style="745" customWidth="1"/>
    <col min="6147" max="6147" width="13.28515625" style="745" customWidth="1"/>
    <col min="6148" max="6148" width="20.42578125" style="745" customWidth="1"/>
    <col min="6149" max="6151" width="11.7109375" style="745" customWidth="1"/>
    <col min="6152" max="6152" width="9.85546875" style="745" customWidth="1"/>
    <col min="6153" max="6153" width="2.5703125" style="745" bestFit="1" customWidth="1"/>
    <col min="6154" max="6154" width="9.140625" style="745"/>
    <col min="6155" max="6155" width="9" style="745" customWidth="1"/>
    <col min="6156" max="6396" width="9.140625" style="745"/>
    <col min="6397" max="6397" width="2.5703125" style="745" customWidth="1"/>
    <col min="6398" max="6398" width="5.7109375" style="745" customWidth="1"/>
    <col min="6399" max="6399" width="43.7109375" style="745" customWidth="1"/>
    <col min="6400" max="6400" width="6.28515625" style="745" customWidth="1"/>
    <col min="6401" max="6401" width="7.5703125" style="745" customWidth="1"/>
    <col min="6402" max="6402" width="9.5703125" style="745" customWidth="1"/>
    <col min="6403" max="6403" width="13.28515625" style="745" customWidth="1"/>
    <col min="6404" max="6404" width="20.42578125" style="745" customWidth="1"/>
    <col min="6405" max="6407" width="11.7109375" style="745" customWidth="1"/>
    <col min="6408" max="6408" width="9.85546875" style="745" customWidth="1"/>
    <col min="6409" max="6409" width="2.5703125" style="745" bestFit="1" customWidth="1"/>
    <col min="6410" max="6410" width="9.140625" style="745"/>
    <col min="6411" max="6411" width="9" style="745" customWidth="1"/>
    <col min="6412" max="6652" width="9.140625" style="745"/>
    <col min="6653" max="6653" width="2.5703125" style="745" customWidth="1"/>
    <col min="6654" max="6654" width="5.7109375" style="745" customWidth="1"/>
    <col min="6655" max="6655" width="43.7109375" style="745" customWidth="1"/>
    <col min="6656" max="6656" width="6.28515625" style="745" customWidth="1"/>
    <col min="6657" max="6657" width="7.5703125" style="745" customWidth="1"/>
    <col min="6658" max="6658" width="9.5703125" style="745" customWidth="1"/>
    <col min="6659" max="6659" width="13.28515625" style="745" customWidth="1"/>
    <col min="6660" max="6660" width="20.42578125" style="745" customWidth="1"/>
    <col min="6661" max="6663" width="11.7109375" style="745" customWidth="1"/>
    <col min="6664" max="6664" width="9.85546875" style="745" customWidth="1"/>
    <col min="6665" max="6665" width="2.5703125" style="745" bestFit="1" customWidth="1"/>
    <col min="6666" max="6666" width="9.140625" style="745"/>
    <col min="6667" max="6667" width="9" style="745" customWidth="1"/>
    <col min="6668" max="6908" width="9.140625" style="745"/>
    <col min="6909" max="6909" width="2.5703125" style="745" customWidth="1"/>
    <col min="6910" max="6910" width="5.7109375" style="745" customWidth="1"/>
    <col min="6911" max="6911" width="43.7109375" style="745" customWidth="1"/>
    <col min="6912" max="6912" width="6.28515625" style="745" customWidth="1"/>
    <col min="6913" max="6913" width="7.5703125" style="745" customWidth="1"/>
    <col min="6914" max="6914" width="9.5703125" style="745" customWidth="1"/>
    <col min="6915" max="6915" width="13.28515625" style="745" customWidth="1"/>
    <col min="6916" max="6916" width="20.42578125" style="745" customWidth="1"/>
    <col min="6917" max="6919" width="11.7109375" style="745" customWidth="1"/>
    <col min="6920" max="6920" width="9.85546875" style="745" customWidth="1"/>
    <col min="6921" max="6921" width="2.5703125" style="745" bestFit="1" customWidth="1"/>
    <col min="6922" max="6922" width="9.140625" style="745"/>
    <col min="6923" max="6923" width="9" style="745" customWidth="1"/>
    <col min="6924" max="7164" width="9.140625" style="745"/>
    <col min="7165" max="7165" width="2.5703125" style="745" customWidth="1"/>
    <col min="7166" max="7166" width="5.7109375" style="745" customWidth="1"/>
    <col min="7167" max="7167" width="43.7109375" style="745" customWidth="1"/>
    <col min="7168" max="7168" width="6.28515625" style="745" customWidth="1"/>
    <col min="7169" max="7169" width="7.5703125" style="745" customWidth="1"/>
    <col min="7170" max="7170" width="9.5703125" style="745" customWidth="1"/>
    <col min="7171" max="7171" width="13.28515625" style="745" customWidth="1"/>
    <col min="7172" max="7172" width="20.42578125" style="745" customWidth="1"/>
    <col min="7173" max="7175" width="11.7109375" style="745" customWidth="1"/>
    <col min="7176" max="7176" width="9.85546875" style="745" customWidth="1"/>
    <col min="7177" max="7177" width="2.5703125" style="745" bestFit="1" customWidth="1"/>
    <col min="7178" max="7178" width="9.140625" style="745"/>
    <col min="7179" max="7179" width="9" style="745" customWidth="1"/>
    <col min="7180" max="7420" width="9.140625" style="745"/>
    <col min="7421" max="7421" width="2.5703125" style="745" customWidth="1"/>
    <col min="7422" max="7422" width="5.7109375" style="745" customWidth="1"/>
    <col min="7423" max="7423" width="43.7109375" style="745" customWidth="1"/>
    <col min="7424" max="7424" width="6.28515625" style="745" customWidth="1"/>
    <col min="7425" max="7425" width="7.5703125" style="745" customWidth="1"/>
    <col min="7426" max="7426" width="9.5703125" style="745" customWidth="1"/>
    <col min="7427" max="7427" width="13.28515625" style="745" customWidth="1"/>
    <col min="7428" max="7428" width="20.42578125" style="745" customWidth="1"/>
    <col min="7429" max="7431" width="11.7109375" style="745" customWidth="1"/>
    <col min="7432" max="7432" width="9.85546875" style="745" customWidth="1"/>
    <col min="7433" max="7433" width="2.5703125" style="745" bestFit="1" customWidth="1"/>
    <col min="7434" max="7434" width="9.140625" style="745"/>
    <col min="7435" max="7435" width="9" style="745" customWidth="1"/>
    <col min="7436" max="7676" width="9.140625" style="745"/>
    <col min="7677" max="7677" width="2.5703125" style="745" customWidth="1"/>
    <col min="7678" max="7678" width="5.7109375" style="745" customWidth="1"/>
    <col min="7679" max="7679" width="43.7109375" style="745" customWidth="1"/>
    <col min="7680" max="7680" width="6.28515625" style="745" customWidth="1"/>
    <col min="7681" max="7681" width="7.5703125" style="745" customWidth="1"/>
    <col min="7682" max="7682" width="9.5703125" style="745" customWidth="1"/>
    <col min="7683" max="7683" width="13.28515625" style="745" customWidth="1"/>
    <col min="7684" max="7684" width="20.42578125" style="745" customWidth="1"/>
    <col min="7685" max="7687" width="11.7109375" style="745" customWidth="1"/>
    <col min="7688" max="7688" width="9.85546875" style="745" customWidth="1"/>
    <col min="7689" max="7689" width="2.5703125" style="745" bestFit="1" customWidth="1"/>
    <col min="7690" max="7690" width="9.140625" style="745"/>
    <col min="7691" max="7691" width="9" style="745" customWidth="1"/>
    <col min="7692" max="7932" width="9.140625" style="745"/>
    <col min="7933" max="7933" width="2.5703125" style="745" customWidth="1"/>
    <col min="7934" max="7934" width="5.7109375" style="745" customWidth="1"/>
    <col min="7935" max="7935" width="43.7109375" style="745" customWidth="1"/>
    <col min="7936" max="7936" width="6.28515625" style="745" customWidth="1"/>
    <col min="7937" max="7937" width="7.5703125" style="745" customWidth="1"/>
    <col min="7938" max="7938" width="9.5703125" style="745" customWidth="1"/>
    <col min="7939" max="7939" width="13.28515625" style="745" customWidth="1"/>
    <col min="7940" max="7940" width="20.42578125" style="745" customWidth="1"/>
    <col min="7941" max="7943" width="11.7109375" style="745" customWidth="1"/>
    <col min="7944" max="7944" width="9.85546875" style="745" customWidth="1"/>
    <col min="7945" max="7945" width="2.5703125" style="745" bestFit="1" customWidth="1"/>
    <col min="7946" max="7946" width="9.140625" style="745"/>
    <col min="7947" max="7947" width="9" style="745" customWidth="1"/>
    <col min="7948" max="8188" width="9.140625" style="745"/>
    <col min="8189" max="8189" width="2.5703125" style="745" customWidth="1"/>
    <col min="8190" max="8190" width="5.7109375" style="745" customWidth="1"/>
    <col min="8191" max="8191" width="43.7109375" style="745" customWidth="1"/>
    <col min="8192" max="8192" width="6.28515625" style="745" customWidth="1"/>
    <col min="8193" max="8193" width="7.5703125" style="745" customWidth="1"/>
    <col min="8194" max="8194" width="9.5703125" style="745" customWidth="1"/>
    <col min="8195" max="8195" width="13.28515625" style="745" customWidth="1"/>
    <col min="8196" max="8196" width="20.42578125" style="745" customWidth="1"/>
    <col min="8197" max="8199" width="11.7109375" style="745" customWidth="1"/>
    <col min="8200" max="8200" width="9.85546875" style="745" customWidth="1"/>
    <col min="8201" max="8201" width="2.5703125" style="745" bestFit="1" customWidth="1"/>
    <col min="8202" max="8202" width="9.140625" style="745"/>
    <col min="8203" max="8203" width="9" style="745" customWidth="1"/>
    <col min="8204" max="8444" width="9.140625" style="745"/>
    <col min="8445" max="8445" width="2.5703125" style="745" customWidth="1"/>
    <col min="8446" max="8446" width="5.7109375" style="745" customWidth="1"/>
    <col min="8447" max="8447" width="43.7109375" style="745" customWidth="1"/>
    <col min="8448" max="8448" width="6.28515625" style="745" customWidth="1"/>
    <col min="8449" max="8449" width="7.5703125" style="745" customWidth="1"/>
    <col min="8450" max="8450" width="9.5703125" style="745" customWidth="1"/>
    <col min="8451" max="8451" width="13.28515625" style="745" customWidth="1"/>
    <col min="8452" max="8452" width="20.42578125" style="745" customWidth="1"/>
    <col min="8453" max="8455" width="11.7109375" style="745" customWidth="1"/>
    <col min="8456" max="8456" width="9.85546875" style="745" customWidth="1"/>
    <col min="8457" max="8457" width="2.5703125" style="745" bestFit="1" customWidth="1"/>
    <col min="8458" max="8458" width="9.140625" style="745"/>
    <col min="8459" max="8459" width="9" style="745" customWidth="1"/>
    <col min="8460" max="8700" width="9.140625" style="745"/>
    <col min="8701" max="8701" width="2.5703125" style="745" customWidth="1"/>
    <col min="8702" max="8702" width="5.7109375" style="745" customWidth="1"/>
    <col min="8703" max="8703" width="43.7109375" style="745" customWidth="1"/>
    <col min="8704" max="8704" width="6.28515625" style="745" customWidth="1"/>
    <col min="8705" max="8705" width="7.5703125" style="745" customWidth="1"/>
    <col min="8706" max="8706" width="9.5703125" style="745" customWidth="1"/>
    <col min="8707" max="8707" width="13.28515625" style="745" customWidth="1"/>
    <col min="8708" max="8708" width="20.42578125" style="745" customWidth="1"/>
    <col min="8709" max="8711" width="11.7109375" style="745" customWidth="1"/>
    <col min="8712" max="8712" width="9.85546875" style="745" customWidth="1"/>
    <col min="8713" max="8713" width="2.5703125" style="745" bestFit="1" customWidth="1"/>
    <col min="8714" max="8714" width="9.140625" style="745"/>
    <col min="8715" max="8715" width="9" style="745" customWidth="1"/>
    <col min="8716" max="8956" width="9.140625" style="745"/>
    <col min="8957" max="8957" width="2.5703125" style="745" customWidth="1"/>
    <col min="8958" max="8958" width="5.7109375" style="745" customWidth="1"/>
    <col min="8959" max="8959" width="43.7109375" style="745" customWidth="1"/>
    <col min="8960" max="8960" width="6.28515625" style="745" customWidth="1"/>
    <col min="8961" max="8961" width="7.5703125" style="745" customWidth="1"/>
    <col min="8962" max="8962" width="9.5703125" style="745" customWidth="1"/>
    <col min="8963" max="8963" width="13.28515625" style="745" customWidth="1"/>
    <col min="8964" max="8964" width="20.42578125" style="745" customWidth="1"/>
    <col min="8965" max="8967" width="11.7109375" style="745" customWidth="1"/>
    <col min="8968" max="8968" width="9.85546875" style="745" customWidth="1"/>
    <col min="8969" max="8969" width="2.5703125" style="745" bestFit="1" customWidth="1"/>
    <col min="8970" max="8970" width="9.140625" style="745"/>
    <col min="8971" max="8971" width="9" style="745" customWidth="1"/>
    <col min="8972" max="9212" width="9.140625" style="745"/>
    <col min="9213" max="9213" width="2.5703125" style="745" customWidth="1"/>
    <col min="9214" max="9214" width="5.7109375" style="745" customWidth="1"/>
    <col min="9215" max="9215" width="43.7109375" style="745" customWidth="1"/>
    <col min="9216" max="9216" width="6.28515625" style="745" customWidth="1"/>
    <col min="9217" max="9217" width="7.5703125" style="745" customWidth="1"/>
    <col min="9218" max="9218" width="9.5703125" style="745" customWidth="1"/>
    <col min="9219" max="9219" width="13.28515625" style="745" customWidth="1"/>
    <col min="9220" max="9220" width="20.42578125" style="745" customWidth="1"/>
    <col min="9221" max="9223" width="11.7109375" style="745" customWidth="1"/>
    <col min="9224" max="9224" width="9.85546875" style="745" customWidth="1"/>
    <col min="9225" max="9225" width="2.5703125" style="745" bestFit="1" customWidth="1"/>
    <col min="9226" max="9226" width="9.140625" style="745"/>
    <col min="9227" max="9227" width="9" style="745" customWidth="1"/>
    <col min="9228" max="9468" width="9.140625" style="745"/>
    <col min="9469" max="9469" width="2.5703125" style="745" customWidth="1"/>
    <col min="9470" max="9470" width="5.7109375" style="745" customWidth="1"/>
    <col min="9471" max="9471" width="43.7109375" style="745" customWidth="1"/>
    <col min="9472" max="9472" width="6.28515625" style="745" customWidth="1"/>
    <col min="9473" max="9473" width="7.5703125" style="745" customWidth="1"/>
    <col min="9474" max="9474" width="9.5703125" style="745" customWidth="1"/>
    <col min="9475" max="9475" width="13.28515625" style="745" customWidth="1"/>
    <col min="9476" max="9476" width="20.42578125" style="745" customWidth="1"/>
    <col min="9477" max="9479" width="11.7109375" style="745" customWidth="1"/>
    <col min="9480" max="9480" width="9.85546875" style="745" customWidth="1"/>
    <col min="9481" max="9481" width="2.5703125" style="745" bestFit="1" customWidth="1"/>
    <col min="9482" max="9482" width="9.140625" style="745"/>
    <col min="9483" max="9483" width="9" style="745" customWidth="1"/>
    <col min="9484" max="9724" width="9.140625" style="745"/>
    <col min="9725" max="9725" width="2.5703125" style="745" customWidth="1"/>
    <col min="9726" max="9726" width="5.7109375" style="745" customWidth="1"/>
    <col min="9727" max="9727" width="43.7109375" style="745" customWidth="1"/>
    <col min="9728" max="9728" width="6.28515625" style="745" customWidth="1"/>
    <col min="9729" max="9729" width="7.5703125" style="745" customWidth="1"/>
    <col min="9730" max="9730" width="9.5703125" style="745" customWidth="1"/>
    <col min="9731" max="9731" width="13.28515625" style="745" customWidth="1"/>
    <col min="9732" max="9732" width="20.42578125" style="745" customWidth="1"/>
    <col min="9733" max="9735" width="11.7109375" style="745" customWidth="1"/>
    <col min="9736" max="9736" width="9.85546875" style="745" customWidth="1"/>
    <col min="9737" max="9737" width="2.5703125" style="745" bestFit="1" customWidth="1"/>
    <col min="9738" max="9738" width="9.140625" style="745"/>
    <col min="9739" max="9739" width="9" style="745" customWidth="1"/>
    <col min="9740" max="9980" width="9.140625" style="745"/>
    <col min="9981" max="9981" width="2.5703125" style="745" customWidth="1"/>
    <col min="9982" max="9982" width="5.7109375" style="745" customWidth="1"/>
    <col min="9983" max="9983" width="43.7109375" style="745" customWidth="1"/>
    <col min="9984" max="9984" width="6.28515625" style="745" customWidth="1"/>
    <col min="9985" max="9985" width="7.5703125" style="745" customWidth="1"/>
    <col min="9986" max="9986" width="9.5703125" style="745" customWidth="1"/>
    <col min="9987" max="9987" width="13.28515625" style="745" customWidth="1"/>
    <col min="9988" max="9988" width="20.42578125" style="745" customWidth="1"/>
    <col min="9989" max="9991" width="11.7109375" style="745" customWidth="1"/>
    <col min="9992" max="9992" width="9.85546875" style="745" customWidth="1"/>
    <col min="9993" max="9993" width="2.5703125" style="745" bestFit="1" customWidth="1"/>
    <col min="9994" max="9994" width="9.140625" style="745"/>
    <col min="9995" max="9995" width="9" style="745" customWidth="1"/>
    <col min="9996" max="10236" width="9.140625" style="745"/>
    <col min="10237" max="10237" width="2.5703125" style="745" customWidth="1"/>
    <col min="10238" max="10238" width="5.7109375" style="745" customWidth="1"/>
    <col min="10239" max="10239" width="43.7109375" style="745" customWidth="1"/>
    <col min="10240" max="10240" width="6.28515625" style="745" customWidth="1"/>
    <col min="10241" max="10241" width="7.5703125" style="745" customWidth="1"/>
    <col min="10242" max="10242" width="9.5703125" style="745" customWidth="1"/>
    <col min="10243" max="10243" width="13.28515625" style="745" customWidth="1"/>
    <col min="10244" max="10244" width="20.42578125" style="745" customWidth="1"/>
    <col min="10245" max="10247" width="11.7109375" style="745" customWidth="1"/>
    <col min="10248" max="10248" width="9.85546875" style="745" customWidth="1"/>
    <col min="10249" max="10249" width="2.5703125" style="745" bestFit="1" customWidth="1"/>
    <col min="10250" max="10250" width="9.140625" style="745"/>
    <col min="10251" max="10251" width="9" style="745" customWidth="1"/>
    <col min="10252" max="10492" width="9.140625" style="745"/>
    <col min="10493" max="10493" width="2.5703125" style="745" customWidth="1"/>
    <col min="10494" max="10494" width="5.7109375" style="745" customWidth="1"/>
    <col min="10495" max="10495" width="43.7109375" style="745" customWidth="1"/>
    <col min="10496" max="10496" width="6.28515625" style="745" customWidth="1"/>
    <col min="10497" max="10497" width="7.5703125" style="745" customWidth="1"/>
    <col min="10498" max="10498" width="9.5703125" style="745" customWidth="1"/>
    <col min="10499" max="10499" width="13.28515625" style="745" customWidth="1"/>
    <col min="10500" max="10500" width="20.42578125" style="745" customWidth="1"/>
    <col min="10501" max="10503" width="11.7109375" style="745" customWidth="1"/>
    <col min="10504" max="10504" width="9.85546875" style="745" customWidth="1"/>
    <col min="10505" max="10505" width="2.5703125" style="745" bestFit="1" customWidth="1"/>
    <col min="10506" max="10506" width="9.140625" style="745"/>
    <col min="10507" max="10507" width="9" style="745" customWidth="1"/>
    <col min="10508" max="10748" width="9.140625" style="745"/>
    <col min="10749" max="10749" width="2.5703125" style="745" customWidth="1"/>
    <col min="10750" max="10750" width="5.7109375" style="745" customWidth="1"/>
    <col min="10751" max="10751" width="43.7109375" style="745" customWidth="1"/>
    <col min="10752" max="10752" width="6.28515625" style="745" customWidth="1"/>
    <col min="10753" max="10753" width="7.5703125" style="745" customWidth="1"/>
    <col min="10754" max="10754" width="9.5703125" style="745" customWidth="1"/>
    <col min="10755" max="10755" width="13.28515625" style="745" customWidth="1"/>
    <col min="10756" max="10756" width="20.42578125" style="745" customWidth="1"/>
    <col min="10757" max="10759" width="11.7109375" style="745" customWidth="1"/>
    <col min="10760" max="10760" width="9.85546875" style="745" customWidth="1"/>
    <col min="10761" max="10761" width="2.5703125" style="745" bestFit="1" customWidth="1"/>
    <col min="10762" max="10762" width="9.140625" style="745"/>
    <col min="10763" max="10763" width="9" style="745" customWidth="1"/>
    <col min="10764" max="11004" width="9.140625" style="745"/>
    <col min="11005" max="11005" width="2.5703125" style="745" customWidth="1"/>
    <col min="11006" max="11006" width="5.7109375" style="745" customWidth="1"/>
    <col min="11007" max="11007" width="43.7109375" style="745" customWidth="1"/>
    <col min="11008" max="11008" width="6.28515625" style="745" customWidth="1"/>
    <col min="11009" max="11009" width="7.5703125" style="745" customWidth="1"/>
    <col min="11010" max="11010" width="9.5703125" style="745" customWidth="1"/>
    <col min="11011" max="11011" width="13.28515625" style="745" customWidth="1"/>
    <col min="11012" max="11012" width="20.42578125" style="745" customWidth="1"/>
    <col min="11013" max="11015" width="11.7109375" style="745" customWidth="1"/>
    <col min="11016" max="11016" width="9.85546875" style="745" customWidth="1"/>
    <col min="11017" max="11017" width="2.5703125" style="745" bestFit="1" customWidth="1"/>
    <col min="11018" max="11018" width="9.140625" style="745"/>
    <col min="11019" max="11019" width="9" style="745" customWidth="1"/>
    <col min="11020" max="11260" width="9.140625" style="745"/>
    <col min="11261" max="11261" width="2.5703125" style="745" customWidth="1"/>
    <col min="11262" max="11262" width="5.7109375" style="745" customWidth="1"/>
    <col min="11263" max="11263" width="43.7109375" style="745" customWidth="1"/>
    <col min="11264" max="11264" width="6.28515625" style="745" customWidth="1"/>
    <col min="11265" max="11265" width="7.5703125" style="745" customWidth="1"/>
    <col min="11266" max="11266" width="9.5703125" style="745" customWidth="1"/>
    <col min="11267" max="11267" width="13.28515625" style="745" customWidth="1"/>
    <col min="11268" max="11268" width="20.42578125" style="745" customWidth="1"/>
    <col min="11269" max="11271" width="11.7109375" style="745" customWidth="1"/>
    <col min="11272" max="11272" width="9.85546875" style="745" customWidth="1"/>
    <col min="11273" max="11273" width="2.5703125" style="745" bestFit="1" customWidth="1"/>
    <col min="11274" max="11274" width="9.140625" style="745"/>
    <col min="11275" max="11275" width="9" style="745" customWidth="1"/>
    <col min="11276" max="11516" width="9.140625" style="745"/>
    <col min="11517" max="11517" width="2.5703125" style="745" customWidth="1"/>
    <col min="11518" max="11518" width="5.7109375" style="745" customWidth="1"/>
    <col min="11519" max="11519" width="43.7109375" style="745" customWidth="1"/>
    <col min="11520" max="11520" width="6.28515625" style="745" customWidth="1"/>
    <col min="11521" max="11521" width="7.5703125" style="745" customWidth="1"/>
    <col min="11522" max="11522" width="9.5703125" style="745" customWidth="1"/>
    <col min="11523" max="11523" width="13.28515625" style="745" customWidth="1"/>
    <col min="11524" max="11524" width="20.42578125" style="745" customWidth="1"/>
    <col min="11525" max="11527" width="11.7109375" style="745" customWidth="1"/>
    <col min="11528" max="11528" width="9.85546875" style="745" customWidth="1"/>
    <col min="11529" max="11529" width="2.5703125" style="745" bestFit="1" customWidth="1"/>
    <col min="11530" max="11530" width="9.140625" style="745"/>
    <col min="11531" max="11531" width="9" style="745" customWidth="1"/>
    <col min="11532" max="11772" width="9.140625" style="745"/>
    <col min="11773" max="11773" width="2.5703125" style="745" customWidth="1"/>
    <col min="11774" max="11774" width="5.7109375" style="745" customWidth="1"/>
    <col min="11775" max="11775" width="43.7109375" style="745" customWidth="1"/>
    <col min="11776" max="11776" width="6.28515625" style="745" customWidth="1"/>
    <col min="11777" max="11777" width="7.5703125" style="745" customWidth="1"/>
    <col min="11778" max="11778" width="9.5703125" style="745" customWidth="1"/>
    <col min="11779" max="11779" width="13.28515625" style="745" customWidth="1"/>
    <col min="11780" max="11780" width="20.42578125" style="745" customWidth="1"/>
    <col min="11781" max="11783" width="11.7109375" style="745" customWidth="1"/>
    <col min="11784" max="11784" width="9.85546875" style="745" customWidth="1"/>
    <col min="11785" max="11785" width="2.5703125" style="745" bestFit="1" customWidth="1"/>
    <col min="11786" max="11786" width="9.140625" style="745"/>
    <col min="11787" max="11787" width="9" style="745" customWidth="1"/>
    <col min="11788" max="12028" width="9.140625" style="745"/>
    <col min="12029" max="12029" width="2.5703125" style="745" customWidth="1"/>
    <col min="12030" max="12030" width="5.7109375" style="745" customWidth="1"/>
    <col min="12031" max="12031" width="43.7109375" style="745" customWidth="1"/>
    <col min="12032" max="12032" width="6.28515625" style="745" customWidth="1"/>
    <col min="12033" max="12033" width="7.5703125" style="745" customWidth="1"/>
    <col min="12034" max="12034" width="9.5703125" style="745" customWidth="1"/>
    <col min="12035" max="12035" width="13.28515625" style="745" customWidth="1"/>
    <col min="12036" max="12036" width="20.42578125" style="745" customWidth="1"/>
    <col min="12037" max="12039" width="11.7109375" style="745" customWidth="1"/>
    <col min="12040" max="12040" width="9.85546875" style="745" customWidth="1"/>
    <col min="12041" max="12041" width="2.5703125" style="745" bestFit="1" customWidth="1"/>
    <col min="12042" max="12042" width="9.140625" style="745"/>
    <col min="12043" max="12043" width="9" style="745" customWidth="1"/>
    <col min="12044" max="12284" width="9.140625" style="745"/>
    <col min="12285" max="12285" width="2.5703125" style="745" customWidth="1"/>
    <col min="12286" max="12286" width="5.7109375" style="745" customWidth="1"/>
    <col min="12287" max="12287" width="43.7109375" style="745" customWidth="1"/>
    <col min="12288" max="12288" width="6.28515625" style="745" customWidth="1"/>
    <col min="12289" max="12289" width="7.5703125" style="745" customWidth="1"/>
    <col min="12290" max="12290" width="9.5703125" style="745" customWidth="1"/>
    <col min="12291" max="12291" width="13.28515625" style="745" customWidth="1"/>
    <col min="12292" max="12292" width="20.42578125" style="745" customWidth="1"/>
    <col min="12293" max="12295" width="11.7109375" style="745" customWidth="1"/>
    <col min="12296" max="12296" width="9.85546875" style="745" customWidth="1"/>
    <col min="12297" max="12297" width="2.5703125" style="745" bestFit="1" customWidth="1"/>
    <col min="12298" max="12298" width="9.140625" style="745"/>
    <col min="12299" max="12299" width="9" style="745" customWidth="1"/>
    <col min="12300" max="12540" width="9.140625" style="745"/>
    <col min="12541" max="12541" width="2.5703125" style="745" customWidth="1"/>
    <col min="12542" max="12542" width="5.7109375" style="745" customWidth="1"/>
    <col min="12543" max="12543" width="43.7109375" style="745" customWidth="1"/>
    <col min="12544" max="12544" width="6.28515625" style="745" customWidth="1"/>
    <col min="12545" max="12545" width="7.5703125" style="745" customWidth="1"/>
    <col min="12546" max="12546" width="9.5703125" style="745" customWidth="1"/>
    <col min="12547" max="12547" width="13.28515625" style="745" customWidth="1"/>
    <col min="12548" max="12548" width="20.42578125" style="745" customWidth="1"/>
    <col min="12549" max="12551" width="11.7109375" style="745" customWidth="1"/>
    <col min="12552" max="12552" width="9.85546875" style="745" customWidth="1"/>
    <col min="12553" max="12553" width="2.5703125" style="745" bestFit="1" customWidth="1"/>
    <col min="12554" max="12554" width="9.140625" style="745"/>
    <col min="12555" max="12555" width="9" style="745" customWidth="1"/>
    <col min="12556" max="12796" width="9.140625" style="745"/>
    <col min="12797" max="12797" width="2.5703125" style="745" customWidth="1"/>
    <col min="12798" max="12798" width="5.7109375" style="745" customWidth="1"/>
    <col min="12799" max="12799" width="43.7109375" style="745" customWidth="1"/>
    <col min="12800" max="12800" width="6.28515625" style="745" customWidth="1"/>
    <col min="12801" max="12801" width="7.5703125" style="745" customWidth="1"/>
    <col min="12802" max="12802" width="9.5703125" style="745" customWidth="1"/>
    <col min="12803" max="12803" width="13.28515625" style="745" customWidth="1"/>
    <col min="12804" max="12804" width="20.42578125" style="745" customWidth="1"/>
    <col min="12805" max="12807" width="11.7109375" style="745" customWidth="1"/>
    <col min="12808" max="12808" width="9.85546875" style="745" customWidth="1"/>
    <col min="12809" max="12809" width="2.5703125" style="745" bestFit="1" customWidth="1"/>
    <col min="12810" max="12810" width="9.140625" style="745"/>
    <col min="12811" max="12811" width="9" style="745" customWidth="1"/>
    <col min="12812" max="13052" width="9.140625" style="745"/>
    <col min="13053" max="13053" width="2.5703125" style="745" customWidth="1"/>
    <col min="13054" max="13054" width="5.7109375" style="745" customWidth="1"/>
    <col min="13055" max="13055" width="43.7109375" style="745" customWidth="1"/>
    <col min="13056" max="13056" width="6.28515625" style="745" customWidth="1"/>
    <col min="13057" max="13057" width="7.5703125" style="745" customWidth="1"/>
    <col min="13058" max="13058" width="9.5703125" style="745" customWidth="1"/>
    <col min="13059" max="13059" width="13.28515625" style="745" customWidth="1"/>
    <col min="13060" max="13060" width="20.42578125" style="745" customWidth="1"/>
    <col min="13061" max="13063" width="11.7109375" style="745" customWidth="1"/>
    <col min="13064" max="13064" width="9.85546875" style="745" customWidth="1"/>
    <col min="13065" max="13065" width="2.5703125" style="745" bestFit="1" customWidth="1"/>
    <col min="13066" max="13066" width="9.140625" style="745"/>
    <col min="13067" max="13067" width="9" style="745" customWidth="1"/>
    <col min="13068" max="13308" width="9.140625" style="745"/>
    <col min="13309" max="13309" width="2.5703125" style="745" customWidth="1"/>
    <col min="13310" max="13310" width="5.7109375" style="745" customWidth="1"/>
    <col min="13311" max="13311" width="43.7109375" style="745" customWidth="1"/>
    <col min="13312" max="13312" width="6.28515625" style="745" customWidth="1"/>
    <col min="13313" max="13313" width="7.5703125" style="745" customWidth="1"/>
    <col min="13314" max="13314" width="9.5703125" style="745" customWidth="1"/>
    <col min="13315" max="13315" width="13.28515625" style="745" customWidth="1"/>
    <col min="13316" max="13316" width="20.42578125" style="745" customWidth="1"/>
    <col min="13317" max="13319" width="11.7109375" style="745" customWidth="1"/>
    <col min="13320" max="13320" width="9.85546875" style="745" customWidth="1"/>
    <col min="13321" max="13321" width="2.5703125" style="745" bestFit="1" customWidth="1"/>
    <col min="13322" max="13322" width="9.140625" style="745"/>
    <col min="13323" max="13323" width="9" style="745" customWidth="1"/>
    <col min="13324" max="13564" width="9.140625" style="745"/>
    <col min="13565" max="13565" width="2.5703125" style="745" customWidth="1"/>
    <col min="13566" max="13566" width="5.7109375" style="745" customWidth="1"/>
    <col min="13567" max="13567" width="43.7109375" style="745" customWidth="1"/>
    <col min="13568" max="13568" width="6.28515625" style="745" customWidth="1"/>
    <col min="13569" max="13569" width="7.5703125" style="745" customWidth="1"/>
    <col min="13570" max="13570" width="9.5703125" style="745" customWidth="1"/>
    <col min="13571" max="13571" width="13.28515625" style="745" customWidth="1"/>
    <col min="13572" max="13572" width="20.42578125" style="745" customWidth="1"/>
    <col min="13573" max="13575" width="11.7109375" style="745" customWidth="1"/>
    <col min="13576" max="13576" width="9.85546875" style="745" customWidth="1"/>
    <col min="13577" max="13577" width="2.5703125" style="745" bestFit="1" customWidth="1"/>
    <col min="13578" max="13578" width="9.140625" style="745"/>
    <col min="13579" max="13579" width="9" style="745" customWidth="1"/>
    <col min="13580" max="13820" width="9.140625" style="745"/>
    <col min="13821" max="13821" width="2.5703125" style="745" customWidth="1"/>
    <col min="13822" max="13822" width="5.7109375" style="745" customWidth="1"/>
    <col min="13823" max="13823" width="43.7109375" style="745" customWidth="1"/>
    <col min="13824" max="13824" width="6.28515625" style="745" customWidth="1"/>
    <col min="13825" max="13825" width="7.5703125" style="745" customWidth="1"/>
    <col min="13826" max="13826" width="9.5703125" style="745" customWidth="1"/>
    <col min="13827" max="13827" width="13.28515625" style="745" customWidth="1"/>
    <col min="13828" max="13828" width="20.42578125" style="745" customWidth="1"/>
    <col min="13829" max="13831" width="11.7109375" style="745" customWidth="1"/>
    <col min="13832" max="13832" width="9.85546875" style="745" customWidth="1"/>
    <col min="13833" max="13833" width="2.5703125" style="745" bestFit="1" customWidth="1"/>
    <col min="13834" max="13834" width="9.140625" style="745"/>
    <col min="13835" max="13835" width="9" style="745" customWidth="1"/>
    <col min="13836" max="14076" width="9.140625" style="745"/>
    <col min="14077" max="14077" width="2.5703125" style="745" customWidth="1"/>
    <col min="14078" max="14078" width="5.7109375" style="745" customWidth="1"/>
    <col min="14079" max="14079" width="43.7109375" style="745" customWidth="1"/>
    <col min="14080" max="14080" width="6.28515625" style="745" customWidth="1"/>
    <col min="14081" max="14081" width="7.5703125" style="745" customWidth="1"/>
    <col min="14082" max="14082" width="9.5703125" style="745" customWidth="1"/>
    <col min="14083" max="14083" width="13.28515625" style="745" customWidth="1"/>
    <col min="14084" max="14084" width="20.42578125" style="745" customWidth="1"/>
    <col min="14085" max="14087" width="11.7109375" style="745" customWidth="1"/>
    <col min="14088" max="14088" width="9.85546875" style="745" customWidth="1"/>
    <col min="14089" max="14089" width="2.5703125" style="745" bestFit="1" customWidth="1"/>
    <col min="14090" max="14090" width="9.140625" style="745"/>
    <col min="14091" max="14091" width="9" style="745" customWidth="1"/>
    <col min="14092" max="14332" width="9.140625" style="745"/>
    <col min="14333" max="14333" width="2.5703125" style="745" customWidth="1"/>
    <col min="14334" max="14334" width="5.7109375" style="745" customWidth="1"/>
    <col min="14335" max="14335" width="43.7109375" style="745" customWidth="1"/>
    <col min="14336" max="14336" width="6.28515625" style="745" customWidth="1"/>
    <col min="14337" max="14337" width="7.5703125" style="745" customWidth="1"/>
    <col min="14338" max="14338" width="9.5703125" style="745" customWidth="1"/>
    <col min="14339" max="14339" width="13.28515625" style="745" customWidth="1"/>
    <col min="14340" max="14340" width="20.42578125" style="745" customWidth="1"/>
    <col min="14341" max="14343" width="11.7109375" style="745" customWidth="1"/>
    <col min="14344" max="14344" width="9.85546875" style="745" customWidth="1"/>
    <col min="14345" max="14345" width="2.5703125" style="745" bestFit="1" customWidth="1"/>
    <col min="14346" max="14346" width="9.140625" style="745"/>
    <col min="14347" max="14347" width="9" style="745" customWidth="1"/>
    <col min="14348" max="14588" width="9.140625" style="745"/>
    <col min="14589" max="14589" width="2.5703125" style="745" customWidth="1"/>
    <col min="14590" max="14590" width="5.7109375" style="745" customWidth="1"/>
    <col min="14591" max="14591" width="43.7109375" style="745" customWidth="1"/>
    <col min="14592" max="14592" width="6.28515625" style="745" customWidth="1"/>
    <col min="14593" max="14593" width="7.5703125" style="745" customWidth="1"/>
    <col min="14594" max="14594" width="9.5703125" style="745" customWidth="1"/>
    <col min="14595" max="14595" width="13.28515625" style="745" customWidth="1"/>
    <col min="14596" max="14596" width="20.42578125" style="745" customWidth="1"/>
    <col min="14597" max="14599" width="11.7109375" style="745" customWidth="1"/>
    <col min="14600" max="14600" width="9.85546875" style="745" customWidth="1"/>
    <col min="14601" max="14601" width="2.5703125" style="745" bestFit="1" customWidth="1"/>
    <col min="14602" max="14602" width="9.140625" style="745"/>
    <col min="14603" max="14603" width="9" style="745" customWidth="1"/>
    <col min="14604" max="14844" width="9.140625" style="745"/>
    <col min="14845" max="14845" width="2.5703125" style="745" customWidth="1"/>
    <col min="14846" max="14846" width="5.7109375" style="745" customWidth="1"/>
    <col min="14847" max="14847" width="43.7109375" style="745" customWidth="1"/>
    <col min="14848" max="14848" width="6.28515625" style="745" customWidth="1"/>
    <col min="14849" max="14849" width="7.5703125" style="745" customWidth="1"/>
    <col min="14850" max="14850" width="9.5703125" style="745" customWidth="1"/>
    <col min="14851" max="14851" width="13.28515625" style="745" customWidth="1"/>
    <col min="14852" max="14852" width="20.42578125" style="745" customWidth="1"/>
    <col min="14853" max="14855" width="11.7109375" style="745" customWidth="1"/>
    <col min="14856" max="14856" width="9.85546875" style="745" customWidth="1"/>
    <col min="14857" max="14857" width="2.5703125" style="745" bestFit="1" customWidth="1"/>
    <col min="14858" max="14858" width="9.140625" style="745"/>
    <col min="14859" max="14859" width="9" style="745" customWidth="1"/>
    <col min="14860" max="15100" width="9.140625" style="745"/>
    <col min="15101" max="15101" width="2.5703125" style="745" customWidth="1"/>
    <col min="15102" max="15102" width="5.7109375" style="745" customWidth="1"/>
    <col min="15103" max="15103" width="43.7109375" style="745" customWidth="1"/>
    <col min="15104" max="15104" width="6.28515625" style="745" customWidth="1"/>
    <col min="15105" max="15105" width="7.5703125" style="745" customWidth="1"/>
    <col min="15106" max="15106" width="9.5703125" style="745" customWidth="1"/>
    <col min="15107" max="15107" width="13.28515625" style="745" customWidth="1"/>
    <col min="15108" max="15108" width="20.42578125" style="745" customWidth="1"/>
    <col min="15109" max="15111" width="11.7109375" style="745" customWidth="1"/>
    <col min="15112" max="15112" width="9.85546875" style="745" customWidth="1"/>
    <col min="15113" max="15113" width="2.5703125" style="745" bestFit="1" customWidth="1"/>
    <col min="15114" max="15114" width="9.140625" style="745"/>
    <col min="15115" max="15115" width="9" style="745" customWidth="1"/>
    <col min="15116" max="15356" width="9.140625" style="745"/>
    <col min="15357" max="15357" width="2.5703125" style="745" customWidth="1"/>
    <col min="15358" max="15358" width="5.7109375" style="745" customWidth="1"/>
    <col min="15359" max="15359" width="43.7109375" style="745" customWidth="1"/>
    <col min="15360" max="15360" width="6.28515625" style="745" customWidth="1"/>
    <col min="15361" max="15361" width="7.5703125" style="745" customWidth="1"/>
    <col min="15362" max="15362" width="9.5703125" style="745" customWidth="1"/>
    <col min="15363" max="15363" width="13.28515625" style="745" customWidth="1"/>
    <col min="15364" max="15364" width="20.42578125" style="745" customWidth="1"/>
    <col min="15365" max="15367" width="11.7109375" style="745" customWidth="1"/>
    <col min="15368" max="15368" width="9.85546875" style="745" customWidth="1"/>
    <col min="15369" max="15369" width="2.5703125" style="745" bestFit="1" customWidth="1"/>
    <col min="15370" max="15370" width="9.140625" style="745"/>
    <col min="15371" max="15371" width="9" style="745" customWidth="1"/>
    <col min="15372" max="15612" width="9.140625" style="745"/>
    <col min="15613" max="15613" width="2.5703125" style="745" customWidth="1"/>
    <col min="15614" max="15614" width="5.7109375" style="745" customWidth="1"/>
    <col min="15615" max="15615" width="43.7109375" style="745" customWidth="1"/>
    <col min="15616" max="15616" width="6.28515625" style="745" customWidth="1"/>
    <col min="15617" max="15617" width="7.5703125" style="745" customWidth="1"/>
    <col min="15618" max="15618" width="9.5703125" style="745" customWidth="1"/>
    <col min="15619" max="15619" width="13.28515625" style="745" customWidth="1"/>
    <col min="15620" max="15620" width="20.42578125" style="745" customWidth="1"/>
    <col min="15621" max="15623" width="11.7109375" style="745" customWidth="1"/>
    <col min="15624" max="15624" width="9.85546875" style="745" customWidth="1"/>
    <col min="15625" max="15625" width="2.5703125" style="745" bestFit="1" customWidth="1"/>
    <col min="15626" max="15626" width="9.140625" style="745"/>
    <col min="15627" max="15627" width="9" style="745" customWidth="1"/>
    <col min="15628" max="15868" width="9.140625" style="745"/>
    <col min="15869" max="15869" width="2.5703125" style="745" customWidth="1"/>
    <col min="15870" max="15870" width="5.7109375" style="745" customWidth="1"/>
    <col min="15871" max="15871" width="43.7109375" style="745" customWidth="1"/>
    <col min="15872" max="15872" width="6.28515625" style="745" customWidth="1"/>
    <col min="15873" max="15873" width="7.5703125" style="745" customWidth="1"/>
    <col min="15874" max="15874" width="9.5703125" style="745" customWidth="1"/>
    <col min="15875" max="15875" width="13.28515625" style="745" customWidth="1"/>
    <col min="15876" max="15876" width="20.42578125" style="745" customWidth="1"/>
    <col min="15877" max="15879" width="11.7109375" style="745" customWidth="1"/>
    <col min="15880" max="15880" width="9.85546875" style="745" customWidth="1"/>
    <col min="15881" max="15881" width="2.5703125" style="745" bestFit="1" customWidth="1"/>
    <col min="15882" max="15882" width="9.140625" style="745"/>
    <col min="15883" max="15883" width="9" style="745" customWidth="1"/>
    <col min="15884" max="16124" width="9.140625" style="745"/>
    <col min="16125" max="16125" width="2.5703125" style="745" customWidth="1"/>
    <col min="16126" max="16126" width="5.7109375" style="745" customWidth="1"/>
    <col min="16127" max="16127" width="43.7109375" style="745" customWidth="1"/>
    <col min="16128" max="16128" width="6.28515625" style="745" customWidth="1"/>
    <col min="16129" max="16129" width="7.5703125" style="745" customWidth="1"/>
    <col min="16130" max="16130" width="9.5703125" style="745" customWidth="1"/>
    <col min="16131" max="16131" width="13.28515625" style="745" customWidth="1"/>
    <col min="16132" max="16132" width="20.42578125" style="745" customWidth="1"/>
    <col min="16133" max="16135" width="11.7109375" style="745" customWidth="1"/>
    <col min="16136" max="16136" width="9.85546875" style="745" customWidth="1"/>
    <col min="16137" max="16137" width="2.5703125" style="745" bestFit="1" customWidth="1"/>
    <col min="16138" max="16138" width="9.140625" style="745"/>
    <col min="16139" max="16139" width="9" style="745" customWidth="1"/>
    <col min="16140" max="16384" width="9.140625" style="745"/>
  </cols>
  <sheetData>
    <row r="1" spans="1:11" s="1006" customFormat="1" ht="18">
      <c r="A1" s="1078" t="s">
        <v>3354</v>
      </c>
      <c r="B1" s="1003"/>
      <c r="C1" s="1002" t="s">
        <v>916</v>
      </c>
      <c r="D1" s="1004"/>
      <c r="E1" s="1004"/>
      <c r="F1" s="1004"/>
      <c r="G1" s="1004"/>
    </row>
    <row r="2" spans="1:11" ht="14.25" customHeight="1">
      <c r="A2" s="737" t="s">
        <v>107</v>
      </c>
      <c r="B2" s="737"/>
      <c r="C2" s="1024" t="s">
        <v>109</v>
      </c>
      <c r="H2" s="822"/>
    </row>
    <row r="3" spans="1:11" s="1028" customFormat="1">
      <c r="A3" s="407" t="s">
        <v>29</v>
      </c>
      <c r="B3" s="407"/>
      <c r="C3" s="408" t="s">
        <v>30</v>
      </c>
      <c r="D3" s="407" t="s">
        <v>31</v>
      </c>
      <c r="E3" s="409" t="s">
        <v>183</v>
      </c>
      <c r="F3" s="409" t="s">
        <v>184</v>
      </c>
      <c r="G3" s="409" t="s">
        <v>185</v>
      </c>
      <c r="H3" s="1029"/>
    </row>
    <row r="4" spans="1:11" s="737" customFormat="1" ht="12">
      <c r="A4" s="738"/>
      <c r="B4" s="749"/>
      <c r="C4" s="860"/>
      <c r="D4" s="861"/>
      <c r="E4" s="861"/>
      <c r="F4" s="861"/>
      <c r="G4" s="861"/>
    </row>
    <row r="5" spans="1:11" ht="16.5" thickBot="1">
      <c r="A5" s="232"/>
      <c r="B5" s="233" t="s">
        <v>105</v>
      </c>
      <c r="C5" s="234" t="s">
        <v>983</v>
      </c>
      <c r="D5" s="751"/>
      <c r="E5" s="752"/>
      <c r="F5" s="751"/>
      <c r="G5" s="751"/>
    </row>
    <row r="6" spans="1:11" s="737" customFormat="1">
      <c r="A6" s="758"/>
      <c r="B6" s="759"/>
      <c r="D6" s="746"/>
      <c r="E6" s="747"/>
      <c r="F6" s="748"/>
      <c r="G6" s="748"/>
      <c r="H6" s="856"/>
      <c r="I6" s="851"/>
      <c r="J6" s="852"/>
      <c r="K6" s="853"/>
    </row>
    <row r="7" spans="1:11" s="737" customFormat="1" ht="108">
      <c r="A7" s="758" t="str">
        <f>$B$5</f>
        <v>I.</v>
      </c>
      <c r="B7" s="749">
        <f>1</f>
        <v>1</v>
      </c>
      <c r="C7" s="822" t="s">
        <v>1470</v>
      </c>
      <c r="D7" s="1256" t="s">
        <v>125</v>
      </c>
      <c r="E7" s="1040">
        <v>1</v>
      </c>
      <c r="F7" s="1257"/>
      <c r="G7" s="1257">
        <f>E7*F7</f>
        <v>0</v>
      </c>
      <c r="H7" s="856"/>
      <c r="I7" s="851"/>
      <c r="J7" s="852"/>
      <c r="K7" s="853"/>
    </row>
    <row r="8" spans="1:11" s="737" customFormat="1">
      <c r="A8" s="758"/>
      <c r="B8" s="749"/>
      <c r="C8" s="585" t="s">
        <v>1471</v>
      </c>
      <c r="D8" s="746"/>
      <c r="E8" s="747"/>
      <c r="F8" s="748"/>
      <c r="G8" s="748"/>
      <c r="H8" s="856"/>
      <c r="I8" s="851"/>
      <c r="J8" s="852"/>
      <c r="K8" s="853"/>
    </row>
    <row r="9" spans="1:11" s="737" customFormat="1">
      <c r="A9" s="758"/>
      <c r="B9" s="749"/>
      <c r="C9" s="585" t="s">
        <v>1472</v>
      </c>
      <c r="D9" s="746"/>
      <c r="E9" s="747"/>
      <c r="F9" s="748"/>
      <c r="G9" s="748"/>
      <c r="H9" s="856"/>
      <c r="I9" s="851"/>
      <c r="J9" s="852"/>
      <c r="K9" s="853"/>
    </row>
    <row r="10" spans="1:11" s="737" customFormat="1">
      <c r="A10" s="758"/>
      <c r="B10" s="749"/>
      <c r="C10" s="585" t="s">
        <v>1473</v>
      </c>
      <c r="D10" s="746"/>
      <c r="E10" s="747"/>
      <c r="F10" s="748"/>
      <c r="G10" s="748"/>
      <c r="H10" s="856"/>
      <c r="I10" s="851"/>
      <c r="J10" s="852"/>
      <c r="K10" s="853"/>
    </row>
    <row r="11" spans="1:11" s="737" customFormat="1">
      <c r="A11" s="758"/>
      <c r="B11" s="749"/>
      <c r="C11" s="585" t="s">
        <v>1474</v>
      </c>
      <c r="D11" s="746"/>
      <c r="E11" s="747"/>
      <c r="F11" s="748"/>
      <c r="G11" s="748"/>
      <c r="H11" s="856"/>
      <c r="I11" s="851"/>
      <c r="J11" s="852"/>
      <c r="K11" s="853"/>
    </row>
    <row r="12" spans="1:11" s="737" customFormat="1">
      <c r="A12" s="758"/>
      <c r="B12" s="749"/>
      <c r="C12" s="585" t="s">
        <v>1475</v>
      </c>
      <c r="D12" s="746"/>
      <c r="E12" s="747"/>
      <c r="F12" s="748"/>
      <c r="G12" s="748"/>
      <c r="H12" s="856"/>
      <c r="I12" s="851"/>
      <c r="J12" s="852"/>
      <c r="K12" s="853"/>
    </row>
    <row r="13" spans="1:11" s="737" customFormat="1">
      <c r="A13" s="758"/>
      <c r="B13" s="749"/>
      <c r="C13" s="585" t="s">
        <v>1476</v>
      </c>
      <c r="D13" s="746"/>
      <c r="E13" s="747"/>
      <c r="F13" s="748"/>
      <c r="G13" s="748"/>
      <c r="H13" s="856"/>
      <c r="I13" s="851"/>
      <c r="J13" s="852"/>
      <c r="K13" s="853"/>
    </row>
    <row r="14" spans="1:11" s="737" customFormat="1">
      <c r="A14" s="758"/>
      <c r="B14" s="749"/>
      <c r="C14" s="585" t="s">
        <v>1477</v>
      </c>
      <c r="D14" s="746"/>
      <c r="E14" s="747"/>
      <c r="F14" s="748"/>
      <c r="G14" s="748"/>
      <c r="H14" s="856"/>
      <c r="I14" s="851"/>
      <c r="J14" s="852"/>
      <c r="K14" s="853"/>
    </row>
    <row r="15" spans="1:11" s="737" customFormat="1">
      <c r="A15" s="758"/>
      <c r="B15" s="749"/>
      <c r="C15" s="585" t="s">
        <v>1478</v>
      </c>
      <c r="D15" s="746"/>
      <c r="E15" s="747"/>
      <c r="F15" s="748"/>
      <c r="G15" s="748"/>
      <c r="H15" s="856"/>
      <c r="I15" s="851"/>
      <c r="J15" s="852"/>
      <c r="K15" s="853"/>
    </row>
    <row r="16" spans="1:11" s="737" customFormat="1">
      <c r="A16" s="758"/>
      <c r="B16" s="749"/>
      <c r="C16" s="585" t="s">
        <v>1479</v>
      </c>
      <c r="D16" s="746"/>
      <c r="E16" s="747"/>
      <c r="F16" s="748"/>
      <c r="G16" s="748"/>
      <c r="H16" s="856"/>
      <c r="I16" s="851"/>
      <c r="J16" s="852"/>
      <c r="K16" s="853"/>
    </row>
    <row r="17" spans="1:11" s="737" customFormat="1">
      <c r="A17" s="758"/>
      <c r="B17" s="749"/>
      <c r="C17" s="585" t="s">
        <v>1480</v>
      </c>
      <c r="D17" s="746"/>
      <c r="E17" s="747"/>
      <c r="F17" s="748"/>
      <c r="G17" s="748"/>
      <c r="H17" s="856"/>
      <c r="I17" s="851"/>
      <c r="J17" s="852"/>
      <c r="K17" s="853"/>
    </row>
    <row r="18" spans="1:11" s="737" customFormat="1" ht="24">
      <c r="A18" s="758"/>
      <c r="B18" s="749"/>
      <c r="C18" s="585" t="s">
        <v>1481</v>
      </c>
      <c r="D18" s="746"/>
      <c r="E18" s="747"/>
      <c r="F18" s="748"/>
      <c r="G18" s="748"/>
      <c r="H18" s="856"/>
      <c r="I18" s="851"/>
      <c r="J18" s="852"/>
      <c r="K18" s="853"/>
    </row>
    <row r="19" spans="1:11" s="737" customFormat="1">
      <c r="A19" s="758"/>
      <c r="B19" s="749"/>
      <c r="C19" s="585" t="s">
        <v>1482</v>
      </c>
      <c r="D19" s="746"/>
      <c r="E19" s="747"/>
      <c r="F19" s="748"/>
      <c r="G19" s="748"/>
      <c r="H19" s="856"/>
      <c r="I19" s="851"/>
      <c r="J19" s="852"/>
      <c r="K19" s="853"/>
    </row>
    <row r="20" spans="1:11" s="737" customFormat="1">
      <c r="A20" s="758"/>
      <c r="B20" s="749"/>
      <c r="C20" s="585" t="s">
        <v>1483</v>
      </c>
      <c r="D20" s="746"/>
      <c r="E20" s="747"/>
      <c r="F20" s="748"/>
      <c r="G20" s="748"/>
      <c r="H20" s="856"/>
      <c r="I20" s="851"/>
      <c r="J20" s="852"/>
      <c r="K20" s="853"/>
    </row>
    <row r="21" spans="1:11" s="737" customFormat="1">
      <c r="A21" s="758"/>
      <c r="B21" s="749"/>
      <c r="C21" s="585" t="s">
        <v>1484</v>
      </c>
      <c r="D21" s="746"/>
      <c r="E21" s="747"/>
      <c r="F21" s="748"/>
      <c r="G21" s="748"/>
      <c r="H21" s="856"/>
      <c r="I21" s="851"/>
      <c r="J21" s="852"/>
      <c r="K21" s="853"/>
    </row>
    <row r="22" spans="1:11" s="737" customFormat="1">
      <c r="A22" s="758"/>
      <c r="B22" s="749"/>
      <c r="C22" s="585" t="s">
        <v>1485</v>
      </c>
      <c r="D22" s="746"/>
      <c r="E22" s="747"/>
      <c r="F22" s="748"/>
      <c r="G22" s="748"/>
      <c r="H22" s="856"/>
      <c r="I22" s="851"/>
      <c r="J22" s="852"/>
      <c r="K22" s="853"/>
    </row>
    <row r="23" spans="1:11" s="737" customFormat="1" ht="24">
      <c r="A23" s="758"/>
      <c r="B23" s="749"/>
      <c r="C23" s="585" t="s">
        <v>1486</v>
      </c>
      <c r="D23" s="746"/>
      <c r="E23" s="747"/>
      <c r="F23" s="748"/>
      <c r="G23" s="748"/>
      <c r="H23" s="856"/>
      <c r="I23" s="851"/>
      <c r="J23" s="852"/>
      <c r="K23" s="853"/>
    </row>
    <row r="24" spans="1:11" s="737" customFormat="1">
      <c r="A24" s="758"/>
      <c r="B24" s="749"/>
      <c r="C24" s="585" t="s">
        <v>1487</v>
      </c>
      <c r="D24" s="746"/>
      <c r="E24" s="747"/>
      <c r="F24" s="748"/>
      <c r="G24" s="748"/>
      <c r="H24" s="856"/>
      <c r="I24" s="851"/>
      <c r="J24" s="852"/>
      <c r="K24" s="853"/>
    </row>
    <row r="25" spans="1:11" s="737" customFormat="1">
      <c r="A25" s="758"/>
      <c r="B25" s="749"/>
      <c r="C25" s="585" t="s">
        <v>1488</v>
      </c>
      <c r="D25" s="746"/>
      <c r="E25" s="747"/>
      <c r="F25" s="748"/>
      <c r="G25" s="748"/>
      <c r="H25" s="856"/>
      <c r="I25" s="851"/>
      <c r="J25" s="852"/>
      <c r="K25" s="853"/>
    </row>
    <row r="26" spans="1:11" s="737" customFormat="1" ht="24">
      <c r="A26" s="758"/>
      <c r="B26" s="749"/>
      <c r="C26" s="585" t="s">
        <v>1489</v>
      </c>
      <c r="D26" s="746"/>
      <c r="E26" s="747"/>
      <c r="F26" s="748"/>
      <c r="G26" s="748"/>
      <c r="H26" s="856"/>
      <c r="I26" s="851"/>
      <c r="J26" s="852"/>
      <c r="K26" s="853"/>
    </row>
    <row r="27" spans="1:11" s="737" customFormat="1" ht="36">
      <c r="A27" s="758"/>
      <c r="B27" s="749"/>
      <c r="C27" s="585" t="s">
        <v>1490</v>
      </c>
      <c r="D27" s="746"/>
      <c r="E27" s="747"/>
      <c r="F27" s="748"/>
      <c r="G27" s="748"/>
      <c r="H27" s="856"/>
      <c r="I27" s="851"/>
      <c r="J27" s="852"/>
      <c r="K27" s="853"/>
    </row>
    <row r="28" spans="1:11" s="737" customFormat="1">
      <c r="A28" s="758"/>
      <c r="B28" s="749"/>
      <c r="C28" s="585" t="s">
        <v>1491</v>
      </c>
      <c r="D28" s="746"/>
      <c r="E28" s="747"/>
      <c r="F28" s="748"/>
      <c r="G28" s="748"/>
      <c r="H28" s="856"/>
      <c r="I28" s="851"/>
      <c r="J28" s="852"/>
      <c r="K28" s="853"/>
    </row>
    <row r="29" spans="1:11" s="737" customFormat="1" ht="24">
      <c r="A29" s="758"/>
      <c r="B29" s="749"/>
      <c r="C29" s="585" t="s">
        <v>1492</v>
      </c>
      <c r="D29" s="746"/>
      <c r="E29" s="747"/>
      <c r="F29" s="748"/>
      <c r="G29" s="748"/>
      <c r="H29" s="856"/>
      <c r="I29" s="851"/>
      <c r="J29" s="852"/>
      <c r="K29" s="853"/>
    </row>
    <row r="30" spans="1:11" s="737" customFormat="1" ht="36">
      <c r="A30" s="758"/>
      <c r="B30" s="749"/>
      <c r="C30" s="585" t="s">
        <v>1493</v>
      </c>
      <c r="D30" s="746"/>
      <c r="E30" s="747"/>
      <c r="F30" s="748"/>
      <c r="G30" s="748"/>
      <c r="H30" s="856"/>
      <c r="I30" s="851"/>
      <c r="J30" s="852"/>
      <c r="K30" s="853"/>
    </row>
    <row r="31" spans="1:11" s="737" customFormat="1" ht="36">
      <c r="A31" s="758"/>
      <c r="B31" s="749"/>
      <c r="C31" s="585" t="s">
        <v>1494</v>
      </c>
      <c r="D31" s="746"/>
      <c r="E31" s="747"/>
      <c r="F31" s="748"/>
      <c r="G31" s="748"/>
      <c r="H31" s="856"/>
      <c r="I31" s="851"/>
      <c r="J31" s="852"/>
      <c r="K31" s="853"/>
    </row>
    <row r="32" spans="1:11" s="737" customFormat="1">
      <c r="A32" s="758"/>
      <c r="B32" s="749"/>
      <c r="C32" s="585" t="s">
        <v>1495</v>
      </c>
      <c r="D32" s="746"/>
      <c r="E32" s="747"/>
      <c r="F32" s="748"/>
      <c r="G32" s="748"/>
      <c r="H32" s="856"/>
      <c r="I32" s="851"/>
      <c r="J32" s="852"/>
      <c r="K32" s="853"/>
    </row>
    <row r="33" spans="1:11" s="737" customFormat="1" ht="48">
      <c r="A33" s="758"/>
      <c r="B33" s="749"/>
      <c r="C33" s="585" t="s">
        <v>1496</v>
      </c>
      <c r="D33" s="746"/>
      <c r="E33" s="747"/>
      <c r="F33" s="748"/>
      <c r="G33" s="748"/>
      <c r="H33" s="856"/>
      <c r="I33" s="851"/>
      <c r="J33" s="852"/>
      <c r="K33" s="853"/>
    </row>
    <row r="34" spans="1:11" s="737" customFormat="1" ht="60">
      <c r="A34" s="758"/>
      <c r="B34" s="749"/>
      <c r="C34" s="585" t="s">
        <v>1497</v>
      </c>
      <c r="D34" s="746"/>
      <c r="E34" s="747"/>
      <c r="F34" s="748"/>
      <c r="G34" s="748"/>
      <c r="H34" s="856"/>
      <c r="I34" s="851"/>
      <c r="J34" s="852"/>
      <c r="K34" s="853"/>
    </row>
    <row r="35" spans="1:11" s="737" customFormat="1" ht="36">
      <c r="A35" s="758"/>
      <c r="B35" s="749"/>
      <c r="C35" s="585" t="s">
        <v>1498</v>
      </c>
      <c r="D35" s="746"/>
      <c r="E35" s="747"/>
      <c r="F35" s="748"/>
      <c r="G35" s="748"/>
      <c r="H35" s="856"/>
      <c r="I35" s="851"/>
      <c r="J35" s="852"/>
      <c r="K35" s="853"/>
    </row>
    <row r="36" spans="1:11" s="737" customFormat="1" ht="84">
      <c r="A36" s="758"/>
      <c r="B36" s="749"/>
      <c r="C36" s="585" t="s">
        <v>1499</v>
      </c>
      <c r="D36" s="746"/>
      <c r="E36" s="747"/>
      <c r="F36" s="748"/>
      <c r="G36" s="748"/>
      <c r="H36" s="856"/>
      <c r="I36" s="851"/>
      <c r="J36" s="852"/>
      <c r="K36" s="853"/>
    </row>
    <row r="37" spans="1:11" s="737" customFormat="1" ht="216">
      <c r="A37" s="758"/>
      <c r="B37" s="749"/>
      <c r="C37" s="585" t="s">
        <v>1500</v>
      </c>
      <c r="D37" s="746"/>
      <c r="E37" s="747"/>
      <c r="F37" s="748"/>
      <c r="G37" s="748"/>
      <c r="H37" s="856"/>
      <c r="I37" s="851"/>
      <c r="J37" s="852"/>
      <c r="K37" s="853"/>
    </row>
    <row r="38" spans="1:11" s="737" customFormat="1" ht="36">
      <c r="A38" s="758"/>
      <c r="B38" s="749"/>
      <c r="C38" s="585" t="s">
        <v>1501</v>
      </c>
      <c r="D38" s="746"/>
      <c r="E38" s="747"/>
      <c r="F38" s="748"/>
      <c r="G38" s="748"/>
      <c r="H38" s="856"/>
      <c r="I38" s="851"/>
      <c r="J38" s="852"/>
      <c r="K38" s="853"/>
    </row>
    <row r="39" spans="1:11" s="737" customFormat="1" ht="24">
      <c r="A39" s="758"/>
      <c r="B39" s="749"/>
      <c r="C39" s="585" t="s">
        <v>1502</v>
      </c>
      <c r="D39" s="746"/>
      <c r="E39" s="747"/>
      <c r="F39" s="748"/>
      <c r="G39" s="748"/>
      <c r="H39" s="856"/>
      <c r="I39" s="851"/>
      <c r="J39" s="852"/>
      <c r="K39" s="853"/>
    </row>
    <row r="40" spans="1:11" s="737" customFormat="1" ht="24">
      <c r="A40" s="758"/>
      <c r="B40" s="749"/>
      <c r="C40" s="585" t="s">
        <v>1503</v>
      </c>
      <c r="D40" s="746"/>
      <c r="E40" s="747"/>
      <c r="F40" s="748"/>
      <c r="G40" s="748"/>
      <c r="H40" s="856"/>
      <c r="I40" s="851"/>
      <c r="J40" s="852"/>
      <c r="K40" s="853"/>
    </row>
    <row r="41" spans="1:11" s="737" customFormat="1" ht="72">
      <c r="A41" s="758"/>
      <c r="B41" s="749"/>
      <c r="C41" s="585" t="s">
        <v>1504</v>
      </c>
      <c r="D41" s="746"/>
      <c r="E41" s="747"/>
      <c r="F41" s="748"/>
      <c r="G41" s="748"/>
      <c r="H41" s="856"/>
      <c r="I41" s="851"/>
      <c r="J41" s="852"/>
      <c r="K41" s="853"/>
    </row>
    <row r="42" spans="1:11" s="737" customFormat="1" ht="24">
      <c r="A42" s="758"/>
      <c r="B42" s="749"/>
      <c r="C42" s="585" t="s">
        <v>1505</v>
      </c>
      <c r="D42" s="746"/>
      <c r="E42" s="747"/>
      <c r="F42" s="748"/>
      <c r="G42" s="748"/>
      <c r="H42" s="856"/>
      <c r="I42" s="851"/>
      <c r="J42" s="852"/>
      <c r="K42" s="853"/>
    </row>
    <row r="43" spans="1:11" s="737" customFormat="1" ht="24">
      <c r="A43" s="758"/>
      <c r="B43" s="749"/>
      <c r="C43" s="585" t="s">
        <v>1506</v>
      </c>
      <c r="D43" s="746"/>
      <c r="E43" s="747"/>
      <c r="F43" s="748"/>
      <c r="G43" s="748"/>
      <c r="H43" s="856"/>
      <c r="I43" s="851"/>
      <c r="J43" s="852"/>
      <c r="K43" s="853"/>
    </row>
    <row r="44" spans="1:11" s="737" customFormat="1">
      <c r="A44" s="758"/>
      <c r="B44" s="749"/>
      <c r="C44" s="585" t="s">
        <v>3686</v>
      </c>
      <c r="D44" s="746"/>
      <c r="E44" s="747"/>
      <c r="F44" s="748"/>
      <c r="G44" s="748"/>
      <c r="H44" s="856"/>
      <c r="I44" s="851"/>
      <c r="J44" s="852"/>
      <c r="K44" s="853"/>
    </row>
    <row r="45" spans="1:11" s="737" customFormat="1">
      <c r="A45" s="758"/>
      <c r="B45" s="749"/>
      <c r="C45" s="585"/>
      <c r="D45" s="746"/>
      <c r="E45" s="747"/>
      <c r="F45" s="748"/>
      <c r="G45" s="748"/>
      <c r="H45" s="856"/>
      <c r="I45" s="851"/>
      <c r="J45" s="852"/>
      <c r="K45" s="853"/>
    </row>
    <row r="46" spans="1:11" s="737" customFormat="1" ht="84">
      <c r="A46" s="758" t="str">
        <f>$B$5</f>
        <v>I.</v>
      </c>
      <c r="B46" s="759">
        <f>COUNT($A$7:B9)+1</f>
        <v>2</v>
      </c>
      <c r="C46" s="822" t="s">
        <v>1507</v>
      </c>
      <c r="D46" s="1258" t="s">
        <v>188</v>
      </c>
      <c r="E46" s="1040">
        <v>1</v>
      </c>
      <c r="F46" s="1257"/>
      <c r="G46" s="1257">
        <f>E46*F46</f>
        <v>0</v>
      </c>
      <c r="H46" s="856"/>
      <c r="I46" s="851"/>
      <c r="J46" s="852"/>
      <c r="K46" s="853"/>
    </row>
    <row r="47" spans="1:11">
      <c r="A47" s="1030"/>
      <c r="B47" s="773"/>
      <c r="C47" s="1087" t="s">
        <v>1508</v>
      </c>
      <c r="E47" s="1054"/>
    </row>
    <row r="48" spans="1:11" s="737" customFormat="1">
      <c r="A48" s="758"/>
      <c r="B48" s="749"/>
      <c r="C48" s="119" t="s">
        <v>1509</v>
      </c>
      <c r="D48" s="746"/>
      <c r="E48" s="747"/>
      <c r="F48" s="748"/>
      <c r="G48" s="748"/>
      <c r="H48" s="856"/>
      <c r="I48" s="851"/>
      <c r="J48" s="852"/>
      <c r="K48" s="853"/>
    </row>
    <row r="49" spans="1:11">
      <c r="A49" s="1030"/>
      <c r="B49" s="773"/>
      <c r="C49" s="119" t="s">
        <v>1510</v>
      </c>
      <c r="E49" s="1054"/>
    </row>
    <row r="50" spans="1:11" s="737" customFormat="1">
      <c r="A50" s="758"/>
      <c r="B50" s="749"/>
      <c r="C50" s="119" t="s">
        <v>1511</v>
      </c>
      <c r="D50" s="746"/>
      <c r="E50" s="747"/>
      <c r="F50" s="748"/>
      <c r="G50" s="748"/>
      <c r="H50" s="856"/>
      <c r="I50" s="851"/>
      <c r="J50" s="852"/>
      <c r="K50" s="853"/>
    </row>
    <row r="51" spans="1:11">
      <c r="A51" s="1030"/>
      <c r="B51" s="773"/>
      <c r="C51" s="119" t="s">
        <v>1512</v>
      </c>
      <c r="E51" s="1054"/>
    </row>
    <row r="52" spans="1:11" s="737" customFormat="1">
      <c r="A52" s="758"/>
      <c r="B52" s="749"/>
      <c r="C52" s="119" t="s">
        <v>1513</v>
      </c>
      <c r="D52" s="746"/>
      <c r="E52" s="747"/>
      <c r="F52" s="748"/>
      <c r="G52" s="748"/>
      <c r="H52" s="856"/>
      <c r="I52" s="851"/>
      <c r="J52" s="852"/>
      <c r="K52" s="853"/>
    </row>
    <row r="53" spans="1:11">
      <c r="A53" s="1030"/>
      <c r="B53" s="773"/>
      <c r="C53" s="119"/>
      <c r="E53" s="1054"/>
    </row>
    <row r="54" spans="1:11" s="737" customFormat="1" ht="24">
      <c r="A54" s="758"/>
      <c r="B54" s="749"/>
      <c r="C54" s="119" t="s">
        <v>1514</v>
      </c>
      <c r="D54" s="746"/>
      <c r="E54" s="747"/>
      <c r="F54" s="748"/>
      <c r="G54" s="748"/>
      <c r="H54" s="856"/>
      <c r="I54" s="851"/>
      <c r="J54" s="852"/>
      <c r="K54" s="853"/>
    </row>
    <row r="55" spans="1:11" ht="24">
      <c r="A55" s="1030"/>
      <c r="B55" s="773"/>
      <c r="C55" s="119" t="s">
        <v>1515</v>
      </c>
      <c r="E55" s="1054"/>
    </row>
    <row r="56" spans="1:11" s="737" customFormat="1" ht="24">
      <c r="A56" s="758"/>
      <c r="B56" s="749"/>
      <c r="C56" s="119" t="s">
        <v>1516</v>
      </c>
      <c r="D56" s="746"/>
      <c r="E56" s="747"/>
      <c r="F56" s="748"/>
      <c r="G56" s="748"/>
      <c r="H56" s="856"/>
      <c r="I56" s="851"/>
      <c r="J56" s="852"/>
      <c r="K56" s="853"/>
    </row>
    <row r="57" spans="1:11" ht="24">
      <c r="A57" s="1030"/>
      <c r="B57" s="773"/>
      <c r="C57" s="119" t="s">
        <v>1517</v>
      </c>
      <c r="E57" s="1054"/>
    </row>
    <row r="58" spans="1:11" s="737" customFormat="1">
      <c r="A58" s="758"/>
      <c r="B58" s="749"/>
      <c r="C58" s="119" t="s">
        <v>1518</v>
      </c>
      <c r="D58" s="746"/>
      <c r="E58" s="747"/>
      <c r="F58" s="748"/>
      <c r="G58" s="748"/>
      <c r="H58" s="856"/>
      <c r="I58" s="851"/>
      <c r="J58" s="852"/>
      <c r="K58" s="853"/>
    </row>
    <row r="59" spans="1:11">
      <c r="A59" s="1030"/>
      <c r="B59" s="773"/>
      <c r="C59" s="119" t="s">
        <v>1519</v>
      </c>
      <c r="E59" s="1054"/>
    </row>
    <row r="60" spans="1:11" s="737" customFormat="1">
      <c r="A60" s="758"/>
      <c r="B60" s="749"/>
      <c r="C60" s="119"/>
      <c r="D60" s="746"/>
      <c r="E60" s="747"/>
      <c r="F60" s="748"/>
      <c r="G60" s="748"/>
      <c r="H60" s="856"/>
      <c r="I60" s="851"/>
      <c r="J60" s="852"/>
      <c r="K60" s="853"/>
    </row>
    <row r="61" spans="1:11">
      <c r="A61" s="1030"/>
      <c r="B61" s="773"/>
      <c r="C61" s="170" t="s">
        <v>1520</v>
      </c>
      <c r="E61" s="1054"/>
    </row>
    <row r="62" spans="1:11" s="737" customFormat="1">
      <c r="A62" s="758"/>
      <c r="B62" s="749"/>
      <c r="C62" s="119" t="s">
        <v>1521</v>
      </c>
      <c r="D62" s="746"/>
      <c r="E62" s="747"/>
      <c r="F62" s="748"/>
      <c r="G62" s="748"/>
      <c r="H62" s="856"/>
      <c r="I62" s="851"/>
      <c r="J62" s="852"/>
      <c r="K62" s="853"/>
    </row>
    <row r="63" spans="1:11" ht="48">
      <c r="A63" s="1030"/>
      <c r="B63" s="773"/>
      <c r="C63" s="119" t="s">
        <v>1522</v>
      </c>
      <c r="E63" s="1054"/>
    </row>
    <row r="64" spans="1:11" s="737" customFormat="1" ht="48">
      <c r="A64" s="758"/>
      <c r="B64" s="749"/>
      <c r="C64" s="119" t="s">
        <v>1523</v>
      </c>
      <c r="D64" s="746"/>
      <c r="E64" s="747"/>
      <c r="F64" s="748"/>
      <c r="G64" s="748"/>
      <c r="H64" s="856"/>
      <c r="I64" s="851"/>
      <c r="J64" s="852"/>
      <c r="K64" s="853"/>
    </row>
    <row r="65" spans="1:11">
      <c r="A65" s="1030"/>
      <c r="B65" s="773"/>
      <c r="C65" s="119"/>
      <c r="E65" s="1054"/>
    </row>
    <row r="66" spans="1:11" s="737" customFormat="1">
      <c r="A66" s="758"/>
      <c r="B66" s="749"/>
      <c r="C66" s="170" t="s">
        <v>1524</v>
      </c>
      <c r="D66" s="746"/>
      <c r="E66" s="747"/>
      <c r="F66" s="748"/>
      <c r="G66" s="748"/>
      <c r="H66" s="856"/>
      <c r="I66" s="851"/>
      <c r="J66" s="852"/>
      <c r="K66" s="853"/>
    </row>
    <row r="67" spans="1:11" ht="36">
      <c r="A67" s="1030"/>
      <c r="B67" s="773"/>
      <c r="C67" s="119" t="s">
        <v>1525</v>
      </c>
      <c r="E67" s="1054"/>
    </row>
    <row r="68" spans="1:11" s="737" customFormat="1">
      <c r="A68" s="758"/>
      <c r="B68" s="749"/>
      <c r="C68" s="119" t="s">
        <v>1526</v>
      </c>
      <c r="D68" s="746"/>
      <c r="E68" s="747"/>
      <c r="F68" s="748"/>
      <c r="G68" s="748"/>
      <c r="H68" s="856"/>
      <c r="I68" s="851"/>
      <c r="J68" s="852"/>
      <c r="K68" s="853"/>
    </row>
    <row r="69" spans="1:11">
      <c r="A69" s="1030"/>
      <c r="B69" s="773"/>
      <c r="C69" s="119" t="s">
        <v>1527</v>
      </c>
      <c r="E69" s="1054"/>
    </row>
    <row r="70" spans="1:11" s="737" customFormat="1">
      <c r="A70" s="758"/>
      <c r="B70" s="749"/>
      <c r="C70" s="119"/>
      <c r="D70" s="746"/>
      <c r="E70" s="747"/>
      <c r="F70" s="748"/>
      <c r="G70" s="748"/>
      <c r="H70" s="856"/>
      <c r="I70" s="851"/>
      <c r="J70" s="852"/>
      <c r="K70" s="853"/>
    </row>
    <row r="71" spans="1:11">
      <c r="A71" s="1030"/>
      <c r="B71" s="773"/>
      <c r="C71" s="170" t="s">
        <v>1528</v>
      </c>
      <c r="E71" s="1054"/>
    </row>
    <row r="72" spans="1:11" s="737" customFormat="1" ht="60">
      <c r="A72" s="758"/>
      <c r="B72" s="749"/>
      <c r="C72" s="119" t="s">
        <v>3408</v>
      </c>
      <c r="D72" s="746"/>
      <c r="E72" s="747"/>
      <c r="F72" s="748"/>
      <c r="G72" s="748"/>
      <c r="H72" s="856"/>
      <c r="I72" s="851"/>
      <c r="J72" s="852"/>
      <c r="K72" s="853"/>
    </row>
    <row r="73" spans="1:11">
      <c r="A73" s="1030"/>
      <c r="B73" s="773"/>
      <c r="C73" s="119"/>
      <c r="E73" s="1054"/>
    </row>
    <row r="74" spans="1:11" s="737" customFormat="1">
      <c r="A74" s="758"/>
      <c r="B74" s="749"/>
      <c r="C74" s="170" t="s">
        <v>1529</v>
      </c>
      <c r="D74" s="746"/>
      <c r="E74" s="747"/>
      <c r="F74" s="748"/>
      <c r="G74" s="748"/>
      <c r="H74" s="856"/>
      <c r="I74" s="851"/>
      <c r="J74" s="852"/>
      <c r="K74" s="853"/>
    </row>
    <row r="75" spans="1:11">
      <c r="A75" s="1030"/>
      <c r="B75" s="773"/>
      <c r="C75" s="119" t="s">
        <v>1530</v>
      </c>
      <c r="E75" s="1054"/>
    </row>
    <row r="76" spans="1:11" s="737" customFormat="1">
      <c r="A76" s="758"/>
      <c r="B76" s="749"/>
      <c r="C76" s="1064" t="s">
        <v>1531</v>
      </c>
      <c r="D76" s="746"/>
      <c r="E76" s="747"/>
      <c r="F76" s="748"/>
      <c r="G76" s="748"/>
      <c r="H76" s="856"/>
      <c r="I76" s="851"/>
      <c r="J76" s="852"/>
      <c r="K76" s="853"/>
    </row>
    <row r="77" spans="1:11" ht="24">
      <c r="A77" s="1030"/>
      <c r="B77" s="773"/>
      <c r="C77" s="119" t="s">
        <v>1532</v>
      </c>
      <c r="E77" s="1054"/>
    </row>
    <row r="78" spans="1:11">
      <c r="A78" s="1030"/>
      <c r="B78" s="773"/>
      <c r="C78" s="119"/>
      <c r="E78" s="1054"/>
    </row>
    <row r="79" spans="1:11">
      <c r="A79" s="1030"/>
      <c r="B79" s="773"/>
      <c r="C79" s="1088" t="s">
        <v>3687</v>
      </c>
      <c r="E79" s="1054"/>
    </row>
    <row r="80" spans="1:11">
      <c r="A80" s="1030"/>
      <c r="B80" s="773"/>
      <c r="C80" s="119"/>
      <c r="E80" s="1054"/>
    </row>
    <row r="81" spans="1:11" s="737" customFormat="1" ht="36">
      <c r="A81" s="758" t="str">
        <f>$B$5</f>
        <v>I.</v>
      </c>
      <c r="B81" s="759">
        <f>COUNT($A$7:B80)+1</f>
        <v>3</v>
      </c>
      <c r="C81" s="822" t="s">
        <v>1533</v>
      </c>
      <c r="D81" s="1258" t="s">
        <v>188</v>
      </c>
      <c r="E81" s="1040">
        <v>1</v>
      </c>
      <c r="F81" s="1257"/>
      <c r="G81" s="1257">
        <f>E81*F81</f>
        <v>0</v>
      </c>
      <c r="H81" s="856"/>
      <c r="I81" s="851"/>
      <c r="J81" s="852"/>
      <c r="K81" s="853"/>
    </row>
    <row r="82" spans="1:11" s="737" customFormat="1">
      <c r="A82" s="758"/>
      <c r="B82" s="749"/>
      <c r="C82" s="585"/>
      <c r="D82" s="1258"/>
      <c r="E82" s="1040"/>
      <c r="F82" s="1257"/>
      <c r="G82" s="1257"/>
      <c r="H82" s="856"/>
      <c r="I82" s="851"/>
      <c r="J82" s="852"/>
      <c r="K82" s="853"/>
    </row>
    <row r="83" spans="1:11" s="737" customFormat="1">
      <c r="A83" s="758" t="str">
        <f>$B$5</f>
        <v>I.</v>
      </c>
      <c r="B83" s="759">
        <f>COUNT($A$7:B82)+1</f>
        <v>4</v>
      </c>
      <c r="C83" s="822" t="s">
        <v>1534</v>
      </c>
      <c r="D83" s="1258" t="s">
        <v>125</v>
      </c>
      <c r="E83" s="1040">
        <v>1</v>
      </c>
      <c r="F83" s="1257"/>
      <c r="G83" s="1257">
        <f>E83*F83</f>
        <v>0</v>
      </c>
      <c r="H83" s="856"/>
      <c r="I83" s="851"/>
      <c r="J83" s="852"/>
      <c r="K83" s="853"/>
    </row>
    <row r="84" spans="1:11" s="737" customFormat="1">
      <c r="A84" s="758"/>
      <c r="B84" s="749"/>
      <c r="C84" s="832"/>
      <c r="D84" s="746"/>
      <c r="E84" s="747"/>
      <c r="F84" s="748"/>
      <c r="G84" s="748"/>
      <c r="H84" s="856"/>
      <c r="I84" s="851"/>
      <c r="J84" s="852"/>
      <c r="K84" s="853"/>
    </row>
    <row r="85" spans="1:11" s="845" customFormat="1" ht="13.5" thickBot="1">
      <c r="A85" s="770"/>
      <c r="B85" s="771"/>
      <c r="C85" s="226" t="str">
        <f>CONCATENATE(B5," ",C5," - SKUPAJ:")</f>
        <v>I. ELEKTRO DEL - SKUPAJ:</v>
      </c>
      <c r="D85" s="225"/>
      <c r="E85" s="225"/>
      <c r="F85" s="225"/>
      <c r="G85" s="859">
        <f>SUM(G7:G83)</f>
        <v>0</v>
      </c>
    </row>
    <row r="86" spans="1:11" s="737" customFormat="1" ht="12">
      <c r="A86" s="738"/>
      <c r="B86" s="749"/>
      <c r="C86" s="860"/>
      <c r="D86" s="861"/>
      <c r="E86" s="861"/>
      <c r="F86" s="861"/>
      <c r="G86" s="861"/>
    </row>
    <row r="87" spans="1:11" s="737" customFormat="1" ht="12">
      <c r="C87" s="860"/>
      <c r="D87" s="861"/>
      <c r="E87" s="861"/>
      <c r="F87" s="861"/>
      <c r="G87" s="861"/>
    </row>
    <row r="88" spans="1:11" s="862" customFormat="1">
      <c r="A88" s="846"/>
      <c r="B88" s="846"/>
      <c r="C88" s="847"/>
      <c r="D88" s="848"/>
      <c r="E88" s="849"/>
      <c r="F88" s="849"/>
      <c r="G88" s="849"/>
      <c r="K88" s="868"/>
    </row>
    <row r="89" spans="1:11" s="845" customFormat="1" ht="15">
      <c r="A89" s="1057"/>
      <c r="B89" s="1057"/>
      <c r="C89" s="1058" t="str">
        <f>CONCATENATE(A1,"",C1," - SKUPAJ:")</f>
        <v>E14.OSTALO - SKUPAJ:</v>
      </c>
      <c r="D89" s="1059"/>
      <c r="E89" s="1059"/>
      <c r="F89" s="1059"/>
      <c r="G89" s="1043">
        <f>G85</f>
        <v>0</v>
      </c>
    </row>
    <row r="90" spans="1:11" s="862" customFormat="1">
      <c r="C90" s="863"/>
      <c r="D90" s="864"/>
      <c r="E90" s="864"/>
      <c r="F90" s="864"/>
      <c r="G90" s="867"/>
    </row>
    <row r="91" spans="1:11" s="737" customFormat="1" ht="12">
      <c r="C91" s="759"/>
      <c r="D91" s="861"/>
      <c r="E91" s="861"/>
      <c r="F91" s="861"/>
      <c r="G91" s="861"/>
    </row>
    <row r="92" spans="1:11" s="737" customFormat="1" ht="12">
      <c r="C92" s="759"/>
      <c r="D92" s="861"/>
      <c r="E92" s="861"/>
      <c r="F92" s="861"/>
      <c r="G92" s="861"/>
    </row>
    <row r="93" spans="1:11" s="737" customFormat="1" ht="12">
      <c r="C93" s="759"/>
      <c r="D93" s="861"/>
      <c r="E93" s="861"/>
      <c r="F93" s="861"/>
      <c r="G93" s="861"/>
    </row>
    <row r="94" spans="1:11" s="737" customFormat="1" ht="12">
      <c r="C94" s="759"/>
      <c r="D94" s="861"/>
      <c r="E94" s="861"/>
      <c r="F94" s="861"/>
      <c r="G94" s="861"/>
    </row>
    <row r="95" spans="1:11" s="737" customFormat="1" ht="12">
      <c r="C95" s="759"/>
      <c r="D95" s="861"/>
      <c r="E95" s="861"/>
      <c r="F95" s="861"/>
      <c r="G95" s="861"/>
    </row>
    <row r="96" spans="1:11" s="737" customFormat="1" ht="12">
      <c r="C96" s="759"/>
      <c r="D96" s="861"/>
      <c r="E96" s="861"/>
      <c r="F96" s="861"/>
      <c r="G96" s="861"/>
    </row>
    <row r="97" spans="3:7" s="737" customFormat="1" ht="12">
      <c r="C97" s="759"/>
      <c r="D97" s="861"/>
      <c r="E97" s="861"/>
      <c r="F97" s="861"/>
      <c r="G97" s="861"/>
    </row>
    <row r="98" spans="3:7" s="737" customFormat="1" ht="12">
      <c r="C98" s="759"/>
      <c r="D98" s="861"/>
      <c r="E98" s="861"/>
      <c r="F98" s="861"/>
      <c r="G98" s="861"/>
    </row>
    <row r="99" spans="3:7" s="737" customFormat="1" ht="12">
      <c r="C99" s="759"/>
      <c r="D99" s="861"/>
      <c r="E99" s="861"/>
      <c r="F99" s="861"/>
      <c r="G99" s="861"/>
    </row>
    <row r="100" spans="3:7" s="737" customFormat="1" ht="12">
      <c r="C100" s="759"/>
      <c r="D100" s="861"/>
      <c r="E100" s="861"/>
      <c r="F100" s="861"/>
      <c r="G100" s="861"/>
    </row>
    <row r="101" spans="3:7" s="737" customFormat="1" ht="12">
      <c r="C101" s="759"/>
      <c r="D101" s="861"/>
      <c r="E101" s="861"/>
      <c r="F101" s="861"/>
      <c r="G101" s="861"/>
    </row>
    <row r="102" spans="3:7" s="737" customFormat="1" ht="12">
      <c r="C102" s="759"/>
      <c r="D102" s="861"/>
      <c r="E102" s="861"/>
      <c r="F102" s="861"/>
      <c r="G102" s="861"/>
    </row>
    <row r="103" spans="3:7" s="737" customFormat="1" ht="12">
      <c r="C103" s="759"/>
      <c r="D103" s="861"/>
      <c r="E103" s="861"/>
      <c r="F103" s="861"/>
      <c r="G103" s="861"/>
    </row>
    <row r="104" spans="3:7" s="737" customFormat="1" ht="12">
      <c r="C104" s="759"/>
      <c r="D104" s="861"/>
      <c r="E104" s="861"/>
      <c r="F104" s="861"/>
      <c r="G104" s="861"/>
    </row>
    <row r="105" spans="3:7" s="737" customFormat="1" ht="12">
      <c r="C105" s="759"/>
      <c r="D105" s="861"/>
      <c r="E105" s="861"/>
      <c r="F105" s="861"/>
      <c r="G105" s="861"/>
    </row>
    <row r="106" spans="3:7" s="737" customFormat="1" ht="12">
      <c r="C106" s="759"/>
      <c r="D106" s="861"/>
      <c r="E106" s="861"/>
      <c r="F106" s="861"/>
      <c r="G106" s="861"/>
    </row>
    <row r="107" spans="3:7" s="737" customFormat="1" ht="12">
      <c r="C107" s="759"/>
      <c r="D107" s="861"/>
      <c r="E107" s="861"/>
      <c r="F107" s="861"/>
      <c r="G107" s="861"/>
    </row>
    <row r="108" spans="3:7" s="737" customFormat="1" ht="12">
      <c r="C108" s="759"/>
      <c r="D108" s="861"/>
      <c r="E108" s="861"/>
      <c r="F108" s="861"/>
      <c r="G108" s="861"/>
    </row>
    <row r="109" spans="3:7" s="737" customFormat="1" ht="12">
      <c r="C109" s="759"/>
      <c r="D109" s="861"/>
      <c r="E109" s="861"/>
      <c r="F109" s="861"/>
      <c r="G109" s="861"/>
    </row>
    <row r="110" spans="3:7" s="737" customFormat="1" ht="12">
      <c r="C110" s="759"/>
      <c r="D110" s="861"/>
      <c r="E110" s="861"/>
      <c r="F110" s="861"/>
      <c r="G110" s="861"/>
    </row>
    <row r="111" spans="3:7" s="737" customFormat="1" ht="12">
      <c r="C111" s="759"/>
      <c r="D111" s="861"/>
      <c r="E111" s="861"/>
      <c r="F111" s="861"/>
      <c r="G111" s="861"/>
    </row>
    <row r="112" spans="3:7" s="737" customFormat="1" ht="12">
      <c r="C112" s="759"/>
      <c r="D112" s="861"/>
      <c r="E112" s="861"/>
      <c r="F112" s="861"/>
      <c r="G112" s="861"/>
    </row>
    <row r="113" spans="3:7" s="737" customFormat="1" ht="12">
      <c r="C113" s="759"/>
      <c r="D113" s="861"/>
      <c r="E113" s="861"/>
      <c r="F113" s="861"/>
      <c r="G113" s="861"/>
    </row>
    <row r="114" spans="3:7" s="737" customFormat="1" ht="12">
      <c r="C114" s="759"/>
      <c r="D114" s="861"/>
      <c r="E114" s="861"/>
      <c r="F114" s="861"/>
      <c r="G114" s="861"/>
    </row>
    <row r="115" spans="3:7" s="737" customFormat="1" ht="12">
      <c r="C115" s="759"/>
      <c r="D115" s="861"/>
      <c r="E115" s="861"/>
      <c r="F115" s="861"/>
      <c r="G115" s="861"/>
    </row>
    <row r="116" spans="3:7" s="737" customFormat="1" ht="12">
      <c r="C116" s="759"/>
      <c r="D116" s="861"/>
      <c r="E116" s="861"/>
      <c r="F116" s="861"/>
      <c r="G116" s="861"/>
    </row>
    <row r="117" spans="3:7" s="737" customFormat="1" ht="12">
      <c r="C117" s="759"/>
      <c r="D117" s="861"/>
      <c r="E117" s="861"/>
      <c r="F117" s="861"/>
      <c r="G117" s="861"/>
    </row>
    <row r="118" spans="3:7" s="737" customFormat="1" ht="12">
      <c r="C118" s="759"/>
      <c r="D118" s="861"/>
      <c r="E118" s="861"/>
      <c r="F118" s="861"/>
      <c r="G118" s="861"/>
    </row>
    <row r="119" spans="3:7" s="737" customFormat="1" ht="12">
      <c r="C119" s="759"/>
      <c r="D119" s="861"/>
      <c r="E119" s="861"/>
      <c r="F119" s="861"/>
      <c r="G119" s="861"/>
    </row>
    <row r="120" spans="3:7" s="737" customFormat="1" ht="12">
      <c r="C120" s="759"/>
      <c r="D120" s="861"/>
      <c r="E120" s="861"/>
      <c r="F120" s="861"/>
      <c r="G120" s="861"/>
    </row>
    <row r="121" spans="3:7" s="737" customFormat="1" ht="12">
      <c r="C121" s="759"/>
      <c r="D121" s="861"/>
      <c r="E121" s="861"/>
      <c r="F121" s="861"/>
      <c r="G121" s="861"/>
    </row>
    <row r="122" spans="3:7" s="737" customFormat="1" ht="12">
      <c r="C122" s="759"/>
      <c r="D122" s="861"/>
      <c r="E122" s="861"/>
      <c r="F122" s="861"/>
      <c r="G122" s="861"/>
    </row>
    <row r="123" spans="3:7" s="737" customFormat="1" ht="12">
      <c r="C123" s="759"/>
      <c r="D123" s="861"/>
      <c r="E123" s="861"/>
      <c r="F123" s="861"/>
      <c r="G123" s="861"/>
    </row>
    <row r="124" spans="3:7" s="737" customFormat="1" ht="12">
      <c r="C124" s="759"/>
      <c r="D124" s="861"/>
      <c r="E124" s="861"/>
      <c r="F124" s="861"/>
      <c r="G124" s="861"/>
    </row>
    <row r="125" spans="3:7" s="737" customFormat="1" ht="12">
      <c r="C125" s="759"/>
      <c r="D125" s="861"/>
      <c r="E125" s="861"/>
      <c r="F125" s="861"/>
      <c r="G125" s="861"/>
    </row>
    <row r="126" spans="3:7" s="737" customFormat="1" ht="12">
      <c r="C126" s="759"/>
      <c r="D126" s="861"/>
      <c r="E126" s="861"/>
      <c r="F126" s="861"/>
      <c r="G126" s="861"/>
    </row>
    <row r="127" spans="3:7" s="737" customFormat="1" ht="12">
      <c r="C127" s="759"/>
      <c r="D127" s="861"/>
      <c r="E127" s="861"/>
      <c r="F127" s="861"/>
      <c r="G127" s="861"/>
    </row>
    <row r="128" spans="3:7" s="737" customFormat="1" ht="12">
      <c r="C128" s="759"/>
      <c r="D128" s="861"/>
      <c r="E128" s="861"/>
      <c r="F128" s="861"/>
      <c r="G128" s="861"/>
    </row>
    <row r="129" spans="3:7" s="737" customFormat="1" ht="12">
      <c r="C129" s="759"/>
      <c r="D129" s="861"/>
      <c r="E129" s="861"/>
      <c r="F129" s="861"/>
      <c r="G129" s="861"/>
    </row>
    <row r="130" spans="3:7" s="737" customFormat="1" ht="12">
      <c r="C130" s="759"/>
      <c r="D130" s="861"/>
      <c r="E130" s="861"/>
      <c r="F130" s="861"/>
      <c r="G130" s="861"/>
    </row>
    <row r="131" spans="3:7" s="737" customFormat="1" ht="12">
      <c r="C131" s="759"/>
      <c r="D131" s="861"/>
      <c r="E131" s="861"/>
      <c r="F131" s="861"/>
      <c r="G131" s="861"/>
    </row>
    <row r="132" spans="3:7" s="737" customFormat="1" ht="12">
      <c r="C132" s="759"/>
      <c r="D132" s="861"/>
      <c r="E132" s="861"/>
      <c r="F132" s="861"/>
      <c r="G132" s="861"/>
    </row>
    <row r="133" spans="3:7" s="737" customFormat="1" ht="12">
      <c r="C133" s="759"/>
      <c r="D133" s="861"/>
      <c r="E133" s="861"/>
      <c r="F133" s="861"/>
      <c r="G133" s="861"/>
    </row>
    <row r="134" spans="3:7" s="737" customFormat="1" ht="12">
      <c r="C134" s="759"/>
      <c r="D134" s="861"/>
      <c r="E134" s="861"/>
      <c r="F134" s="861"/>
      <c r="G134" s="861"/>
    </row>
    <row r="135" spans="3:7" s="737" customFormat="1" ht="12">
      <c r="C135" s="759"/>
      <c r="D135" s="861"/>
      <c r="E135" s="861"/>
      <c r="F135" s="861"/>
      <c r="G135" s="861"/>
    </row>
    <row r="136" spans="3:7" s="737" customFormat="1" ht="12">
      <c r="C136" s="759"/>
      <c r="D136" s="861"/>
      <c r="E136" s="861"/>
      <c r="F136" s="861"/>
      <c r="G136" s="861"/>
    </row>
    <row r="137" spans="3:7" s="737" customFormat="1" ht="12">
      <c r="C137" s="759"/>
      <c r="D137" s="861"/>
      <c r="E137" s="861"/>
      <c r="F137" s="861"/>
      <c r="G137" s="861"/>
    </row>
    <row r="138" spans="3:7" s="737" customFormat="1" ht="12">
      <c r="C138" s="759"/>
      <c r="D138" s="861"/>
      <c r="E138" s="861"/>
      <c r="F138" s="861"/>
      <c r="G138" s="861"/>
    </row>
    <row r="139" spans="3:7" s="737" customFormat="1" ht="12">
      <c r="C139" s="759"/>
      <c r="D139" s="861"/>
      <c r="E139" s="861"/>
      <c r="F139" s="861"/>
      <c r="G139" s="861"/>
    </row>
    <row r="140" spans="3:7" s="737" customFormat="1" ht="12">
      <c r="C140" s="759"/>
      <c r="D140" s="861"/>
      <c r="E140" s="861"/>
      <c r="F140" s="861"/>
      <c r="G140" s="861"/>
    </row>
    <row r="141" spans="3:7" s="737" customFormat="1" ht="12">
      <c r="C141" s="759"/>
      <c r="D141" s="861"/>
      <c r="E141" s="861"/>
      <c r="F141" s="861"/>
      <c r="G141" s="861"/>
    </row>
    <row r="142" spans="3:7" s="737" customFormat="1" ht="12">
      <c r="C142" s="759"/>
      <c r="D142" s="861"/>
      <c r="E142" s="861"/>
      <c r="F142" s="861"/>
      <c r="G142" s="861"/>
    </row>
    <row r="143" spans="3:7" s="737" customFormat="1" ht="12">
      <c r="C143" s="759"/>
      <c r="D143" s="861"/>
      <c r="E143" s="861"/>
      <c r="F143" s="861"/>
      <c r="G143" s="861"/>
    </row>
    <row r="144" spans="3:7" s="737" customFormat="1" ht="12">
      <c r="C144" s="759"/>
      <c r="D144" s="861"/>
      <c r="E144" s="861"/>
      <c r="F144" s="861"/>
      <c r="G144" s="861"/>
    </row>
    <row r="145" spans="3:7" s="737" customFormat="1" ht="12">
      <c r="C145" s="759"/>
      <c r="D145" s="861"/>
      <c r="E145" s="861"/>
      <c r="F145" s="861"/>
      <c r="G145" s="861"/>
    </row>
    <row r="146" spans="3:7" s="737" customFormat="1" ht="12">
      <c r="C146" s="759"/>
      <c r="D146" s="861"/>
      <c r="E146" s="861"/>
      <c r="F146" s="861"/>
      <c r="G146" s="861"/>
    </row>
    <row r="147" spans="3:7" s="737" customFormat="1" ht="12">
      <c r="C147" s="759"/>
      <c r="D147" s="861"/>
      <c r="E147" s="861"/>
      <c r="F147" s="861"/>
      <c r="G147" s="861"/>
    </row>
    <row r="148" spans="3:7" s="737" customFormat="1" ht="12">
      <c r="C148" s="759"/>
      <c r="D148" s="861"/>
      <c r="E148" s="861"/>
      <c r="F148" s="861"/>
      <c r="G148" s="861"/>
    </row>
    <row r="149" spans="3:7" s="737" customFormat="1" ht="12">
      <c r="C149" s="759"/>
      <c r="D149" s="861"/>
      <c r="E149" s="861"/>
      <c r="F149" s="861"/>
      <c r="G149" s="861"/>
    </row>
    <row r="150" spans="3:7" s="737" customFormat="1" ht="12">
      <c r="C150" s="759"/>
      <c r="D150" s="861"/>
      <c r="E150" s="861"/>
      <c r="F150" s="861"/>
      <c r="G150" s="861"/>
    </row>
    <row r="151" spans="3:7" s="737" customFormat="1" ht="12">
      <c r="C151" s="759"/>
      <c r="D151" s="861"/>
      <c r="E151" s="861"/>
      <c r="F151" s="861"/>
      <c r="G151" s="861"/>
    </row>
    <row r="152" spans="3:7" s="737" customFormat="1" ht="12">
      <c r="C152" s="759"/>
      <c r="D152" s="861"/>
      <c r="E152" s="861"/>
      <c r="F152" s="861"/>
      <c r="G152" s="861"/>
    </row>
    <row r="153" spans="3:7" s="737" customFormat="1" ht="12">
      <c r="C153" s="759"/>
      <c r="D153" s="861"/>
      <c r="E153" s="861"/>
      <c r="F153" s="861"/>
      <c r="G153" s="861"/>
    </row>
    <row r="154" spans="3:7" s="737" customFormat="1" ht="12">
      <c r="C154" s="759"/>
      <c r="D154" s="861"/>
      <c r="E154" s="861"/>
      <c r="F154" s="861"/>
      <c r="G154" s="861"/>
    </row>
    <row r="155" spans="3:7" s="737" customFormat="1" ht="12">
      <c r="C155" s="759"/>
      <c r="D155" s="861"/>
      <c r="E155" s="861"/>
      <c r="F155" s="861"/>
      <c r="G155" s="861"/>
    </row>
    <row r="156" spans="3:7" s="737" customFormat="1" ht="12">
      <c r="C156" s="759"/>
      <c r="D156" s="861"/>
      <c r="E156" s="861"/>
      <c r="F156" s="861"/>
      <c r="G156" s="861"/>
    </row>
    <row r="157" spans="3:7" s="737" customFormat="1" ht="12">
      <c r="C157" s="759"/>
      <c r="D157" s="861"/>
      <c r="E157" s="861"/>
      <c r="F157" s="861"/>
      <c r="G157" s="861"/>
    </row>
    <row r="158" spans="3:7" s="737" customFormat="1" ht="12">
      <c r="C158" s="759"/>
      <c r="D158" s="861"/>
      <c r="E158" s="861"/>
      <c r="F158" s="861"/>
      <c r="G158" s="861"/>
    </row>
    <row r="159" spans="3:7" s="737" customFormat="1" ht="12">
      <c r="C159" s="759"/>
      <c r="D159" s="861"/>
      <c r="E159" s="861"/>
      <c r="F159" s="861"/>
      <c r="G159" s="861"/>
    </row>
    <row r="160" spans="3:7" s="737" customFormat="1" ht="12">
      <c r="C160" s="759"/>
      <c r="D160" s="861"/>
      <c r="E160" s="861"/>
      <c r="F160" s="861"/>
      <c r="G160" s="861"/>
    </row>
    <row r="161" spans="3:7" s="737" customFormat="1" ht="12">
      <c r="C161" s="759"/>
      <c r="D161" s="861"/>
      <c r="E161" s="861"/>
      <c r="F161" s="861"/>
      <c r="G161" s="861"/>
    </row>
    <row r="162" spans="3:7" s="737" customFormat="1" ht="12">
      <c r="C162" s="759"/>
      <c r="D162" s="861"/>
      <c r="E162" s="861"/>
      <c r="F162" s="861"/>
      <c r="G162" s="861"/>
    </row>
    <row r="163" spans="3:7" s="737" customFormat="1" ht="12">
      <c r="C163" s="759"/>
      <c r="D163" s="861"/>
      <c r="E163" s="861"/>
      <c r="F163" s="861"/>
      <c r="G163" s="861"/>
    </row>
    <row r="164" spans="3:7" s="737" customFormat="1" ht="12">
      <c r="C164" s="759"/>
      <c r="D164" s="861"/>
      <c r="E164" s="861"/>
      <c r="F164" s="861"/>
      <c r="G164" s="861"/>
    </row>
    <row r="165" spans="3:7" s="737" customFormat="1" ht="12">
      <c r="C165" s="759"/>
      <c r="D165" s="861"/>
      <c r="E165" s="861"/>
      <c r="F165" s="861"/>
      <c r="G165" s="861"/>
    </row>
    <row r="166" spans="3:7" s="737" customFormat="1" ht="12">
      <c r="C166" s="759"/>
      <c r="D166" s="861"/>
      <c r="E166" s="861"/>
      <c r="F166" s="861"/>
      <c r="G166" s="861"/>
    </row>
    <row r="167" spans="3:7" s="737" customFormat="1" ht="12">
      <c r="C167" s="759"/>
      <c r="D167" s="861"/>
      <c r="E167" s="861"/>
      <c r="F167" s="861"/>
      <c r="G167" s="861"/>
    </row>
    <row r="168" spans="3:7" s="737" customFormat="1" ht="12">
      <c r="C168" s="759"/>
      <c r="D168" s="861"/>
      <c r="E168" s="861"/>
      <c r="F168" s="861"/>
      <c r="G168" s="861"/>
    </row>
    <row r="169" spans="3:7" s="737" customFormat="1" ht="12">
      <c r="C169" s="759"/>
      <c r="D169" s="861"/>
      <c r="E169" s="861"/>
      <c r="F169" s="861"/>
      <c r="G169" s="861"/>
    </row>
    <row r="170" spans="3:7" s="737" customFormat="1" ht="12">
      <c r="C170" s="759"/>
      <c r="D170" s="861"/>
      <c r="E170" s="861"/>
      <c r="F170" s="861"/>
      <c r="G170" s="861"/>
    </row>
    <row r="171" spans="3:7" s="737" customFormat="1" ht="12">
      <c r="C171" s="759"/>
      <c r="D171" s="861"/>
      <c r="E171" s="861"/>
      <c r="F171" s="861"/>
      <c r="G171" s="861"/>
    </row>
    <row r="172" spans="3:7" s="737" customFormat="1" ht="12">
      <c r="C172" s="759"/>
      <c r="D172" s="861"/>
      <c r="E172" s="861"/>
      <c r="F172" s="861"/>
      <c r="G172" s="861"/>
    </row>
    <row r="173" spans="3:7" s="737" customFormat="1" ht="12">
      <c r="C173" s="759"/>
      <c r="D173" s="861"/>
      <c r="E173" s="861"/>
      <c r="F173" s="861"/>
      <c r="G173" s="861"/>
    </row>
    <row r="174" spans="3:7" s="737" customFormat="1" ht="12">
      <c r="C174" s="759"/>
      <c r="D174" s="861"/>
      <c r="E174" s="861"/>
      <c r="F174" s="861"/>
      <c r="G174" s="861"/>
    </row>
    <row r="175" spans="3:7" s="737" customFormat="1" ht="12">
      <c r="C175" s="759"/>
      <c r="D175" s="861"/>
      <c r="E175" s="861"/>
      <c r="F175" s="861"/>
      <c r="G175" s="861"/>
    </row>
    <row r="176" spans="3:7" s="737" customFormat="1" ht="12">
      <c r="C176" s="759"/>
      <c r="D176" s="861"/>
      <c r="E176" s="861"/>
      <c r="F176" s="861"/>
      <c r="G176" s="861"/>
    </row>
    <row r="177" spans="3:7" s="737" customFormat="1" ht="12">
      <c r="C177" s="759"/>
      <c r="D177" s="861"/>
      <c r="E177" s="861"/>
      <c r="F177" s="861"/>
      <c r="G177" s="861"/>
    </row>
    <row r="178" spans="3:7" s="737" customFormat="1" ht="12">
      <c r="C178" s="759"/>
      <c r="D178" s="861"/>
      <c r="E178" s="861"/>
      <c r="F178" s="861"/>
      <c r="G178" s="861"/>
    </row>
    <row r="179" spans="3:7" s="737" customFormat="1" ht="12">
      <c r="C179" s="759"/>
      <c r="D179" s="861"/>
      <c r="E179" s="861"/>
      <c r="F179" s="861"/>
      <c r="G179" s="861"/>
    </row>
    <row r="180" spans="3:7" s="737" customFormat="1" ht="12">
      <c r="C180" s="759"/>
      <c r="D180" s="861"/>
      <c r="E180" s="861"/>
      <c r="F180" s="861"/>
      <c r="G180" s="861"/>
    </row>
    <row r="181" spans="3:7" s="737" customFormat="1" ht="12">
      <c r="C181" s="759"/>
      <c r="D181" s="861"/>
      <c r="E181" s="861"/>
      <c r="F181" s="861"/>
      <c r="G181" s="861"/>
    </row>
    <row r="182" spans="3:7" s="737" customFormat="1" ht="12">
      <c r="C182" s="759"/>
      <c r="D182" s="861"/>
      <c r="E182" s="861"/>
      <c r="F182" s="861"/>
      <c r="G182" s="861"/>
    </row>
    <row r="183" spans="3:7" s="737" customFormat="1" ht="12">
      <c r="C183" s="759"/>
      <c r="D183" s="861"/>
      <c r="E183" s="861"/>
      <c r="F183" s="861"/>
      <c r="G183" s="861"/>
    </row>
    <row r="184" spans="3:7" s="737" customFormat="1" ht="12">
      <c r="C184" s="759"/>
      <c r="D184" s="861"/>
      <c r="E184" s="861"/>
      <c r="F184" s="861"/>
      <c r="G184" s="861"/>
    </row>
    <row r="185" spans="3:7" s="737" customFormat="1" ht="12">
      <c r="C185" s="759"/>
      <c r="D185" s="861"/>
      <c r="E185" s="861"/>
      <c r="F185" s="861"/>
      <c r="G185" s="861"/>
    </row>
    <row r="186" spans="3:7" s="737" customFormat="1" ht="12">
      <c r="C186" s="759"/>
      <c r="D186" s="861"/>
      <c r="E186" s="861"/>
      <c r="F186" s="861"/>
      <c r="G186" s="861"/>
    </row>
    <row r="187" spans="3:7" s="737" customFormat="1" ht="12">
      <c r="C187" s="759"/>
      <c r="D187" s="861"/>
      <c r="E187" s="861"/>
      <c r="F187" s="861"/>
      <c r="G187" s="861"/>
    </row>
    <row r="188" spans="3:7" s="737" customFormat="1" ht="12">
      <c r="C188" s="759"/>
      <c r="D188" s="861"/>
      <c r="E188" s="861"/>
      <c r="F188" s="861"/>
      <c r="G188" s="861"/>
    </row>
    <row r="189" spans="3:7" s="737" customFormat="1" ht="12">
      <c r="C189" s="759"/>
      <c r="D189" s="861"/>
      <c r="E189" s="861"/>
      <c r="F189" s="861"/>
      <c r="G189" s="861"/>
    </row>
    <row r="190" spans="3:7" s="737" customFormat="1" ht="12">
      <c r="C190" s="759"/>
      <c r="D190" s="861"/>
      <c r="E190" s="861"/>
      <c r="F190" s="861"/>
      <c r="G190" s="861"/>
    </row>
    <row r="191" spans="3:7" s="737" customFormat="1" ht="12">
      <c r="C191" s="759"/>
      <c r="D191" s="861"/>
      <c r="E191" s="861"/>
      <c r="F191" s="861"/>
      <c r="G191" s="861"/>
    </row>
    <row r="192" spans="3:7" s="737" customFormat="1" ht="12">
      <c r="C192" s="759"/>
      <c r="D192" s="861"/>
      <c r="E192" s="861"/>
      <c r="F192" s="861"/>
      <c r="G192" s="861"/>
    </row>
    <row r="193" spans="3:7" s="737" customFormat="1" ht="12">
      <c r="C193" s="759"/>
      <c r="D193" s="861"/>
      <c r="E193" s="861"/>
      <c r="F193" s="861"/>
      <c r="G193"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62C5-C632-4C74-9996-6C7E50C644C6}">
  <sheetPr codeName="List43">
    <tabColor theme="7" tint="0.79998168889431442"/>
  </sheetPr>
  <dimension ref="A1:L113"/>
  <sheetViews>
    <sheetView view="pageBreakPreview" zoomScaleNormal="100" zoomScaleSheetLayoutView="100" workbookViewId="0">
      <selection activeCell="F11" sqref="F11"/>
    </sheetView>
  </sheetViews>
  <sheetFormatPr defaultColWidth="9.140625" defaultRowHeight="12.75"/>
  <cols>
    <col min="1" max="1" width="5.5703125" style="286" customWidth="1"/>
    <col min="2" max="2" width="44.7109375" style="287" customWidth="1"/>
    <col min="3" max="3" width="10" style="286" customWidth="1"/>
    <col min="4" max="4" width="7.5703125" style="288" customWidth="1"/>
    <col min="5" max="5" width="3" style="286" customWidth="1"/>
    <col min="6" max="6" width="20" style="286" customWidth="1"/>
    <col min="7" max="7" width="9.140625" style="286"/>
    <col min="8" max="8" width="16.7109375" style="286" customWidth="1"/>
    <col min="9" max="9" width="9.85546875" style="286" customWidth="1"/>
    <col min="10" max="10" width="2.5703125" style="286" bestFit="1" customWidth="1"/>
    <col min="11" max="11" width="9.140625" style="286"/>
    <col min="12" max="12" width="9" style="286" customWidth="1"/>
    <col min="13" max="252" width="9.140625" style="286"/>
    <col min="253" max="253" width="5.5703125" style="286" customWidth="1"/>
    <col min="254" max="254" width="44.7109375" style="286" customWidth="1"/>
    <col min="255" max="255" width="10" style="286" customWidth="1"/>
    <col min="256" max="256" width="7.5703125" style="286" customWidth="1"/>
    <col min="257" max="257" width="3" style="286" customWidth="1"/>
    <col min="258" max="258" width="20" style="286" customWidth="1"/>
    <col min="259" max="259" width="20.42578125" style="286" customWidth="1"/>
    <col min="260" max="260" width="19.42578125" style="286" customWidth="1"/>
    <col min="261" max="261" width="11" style="286" customWidth="1"/>
    <col min="262" max="262" width="10.140625" style="286" customWidth="1"/>
    <col min="263" max="263" width="9.140625" style="286"/>
    <col min="264" max="264" width="16.7109375" style="286" customWidth="1"/>
    <col min="265" max="265" width="9.85546875" style="286" customWidth="1"/>
    <col min="266" max="266" width="2.5703125" style="286" bestFit="1" customWidth="1"/>
    <col min="267" max="267" width="9.140625" style="286"/>
    <col min="268" max="268" width="9" style="286" customWidth="1"/>
    <col min="269" max="508" width="9.140625" style="286"/>
    <col min="509" max="509" width="5.5703125" style="286" customWidth="1"/>
    <col min="510" max="510" width="44.7109375" style="286" customWidth="1"/>
    <col min="511" max="511" width="10" style="286" customWidth="1"/>
    <col min="512" max="512" width="7.5703125" style="286" customWidth="1"/>
    <col min="513" max="513" width="3" style="286" customWidth="1"/>
    <col min="514" max="514" width="20" style="286" customWidth="1"/>
    <col min="515" max="515" width="20.42578125" style="286" customWidth="1"/>
    <col min="516" max="516" width="19.42578125" style="286" customWidth="1"/>
    <col min="517" max="517" width="11" style="286" customWidth="1"/>
    <col min="518" max="518" width="10.140625" style="286" customWidth="1"/>
    <col min="519" max="519" width="9.140625" style="286"/>
    <col min="520" max="520" width="16.7109375" style="286" customWidth="1"/>
    <col min="521" max="521" width="9.85546875" style="286" customWidth="1"/>
    <col min="522" max="522" width="2.5703125" style="286" bestFit="1" customWidth="1"/>
    <col min="523" max="523" width="9.140625" style="286"/>
    <col min="524" max="524" width="9" style="286" customWidth="1"/>
    <col min="525" max="764" width="9.140625" style="286"/>
    <col min="765" max="765" width="5.5703125" style="286" customWidth="1"/>
    <col min="766" max="766" width="44.7109375" style="286" customWidth="1"/>
    <col min="767" max="767" width="10" style="286" customWidth="1"/>
    <col min="768" max="768" width="7.5703125" style="286" customWidth="1"/>
    <col min="769" max="769" width="3" style="286" customWidth="1"/>
    <col min="770" max="770" width="20" style="286" customWidth="1"/>
    <col min="771" max="771" width="20.42578125" style="286" customWidth="1"/>
    <col min="772" max="772" width="19.42578125" style="286" customWidth="1"/>
    <col min="773" max="773" width="11" style="286" customWidth="1"/>
    <col min="774" max="774" width="10.140625" style="286" customWidth="1"/>
    <col min="775" max="775" width="9.140625" style="286"/>
    <col min="776" max="776" width="16.7109375" style="286" customWidth="1"/>
    <col min="777" max="777" width="9.85546875" style="286" customWidth="1"/>
    <col min="778" max="778" width="2.5703125" style="286" bestFit="1" customWidth="1"/>
    <col min="779" max="779" width="9.140625" style="286"/>
    <col min="780" max="780" width="9" style="286" customWidth="1"/>
    <col min="781" max="1020" width="9.140625" style="286"/>
    <col min="1021" max="1021" width="5.5703125" style="286" customWidth="1"/>
    <col min="1022" max="1022" width="44.7109375" style="286" customWidth="1"/>
    <col min="1023" max="1023" width="10" style="286" customWidth="1"/>
    <col min="1024" max="1024" width="7.5703125" style="286" customWidth="1"/>
    <col min="1025" max="1025" width="3" style="286" customWidth="1"/>
    <col min="1026" max="1026" width="20" style="286" customWidth="1"/>
    <col min="1027" max="1027" width="20.42578125" style="286" customWidth="1"/>
    <col min="1028" max="1028" width="19.42578125" style="286" customWidth="1"/>
    <col min="1029" max="1029" width="11" style="286" customWidth="1"/>
    <col min="1030" max="1030" width="10.140625" style="286" customWidth="1"/>
    <col min="1031" max="1031" width="9.140625" style="286"/>
    <col min="1032" max="1032" width="16.7109375" style="286" customWidth="1"/>
    <col min="1033" max="1033" width="9.85546875" style="286" customWidth="1"/>
    <col min="1034" max="1034" width="2.5703125" style="286" bestFit="1" customWidth="1"/>
    <col min="1035" max="1035" width="9.140625" style="286"/>
    <col min="1036" max="1036" width="9" style="286" customWidth="1"/>
    <col min="1037" max="1276" width="9.140625" style="286"/>
    <col min="1277" max="1277" width="5.5703125" style="286" customWidth="1"/>
    <col min="1278" max="1278" width="44.7109375" style="286" customWidth="1"/>
    <col min="1279" max="1279" width="10" style="286" customWidth="1"/>
    <col min="1280" max="1280" width="7.5703125" style="286" customWidth="1"/>
    <col min="1281" max="1281" width="3" style="286" customWidth="1"/>
    <col min="1282" max="1282" width="20" style="286" customWidth="1"/>
    <col min="1283" max="1283" width="20.42578125" style="286" customWidth="1"/>
    <col min="1284" max="1284" width="19.42578125" style="286" customWidth="1"/>
    <col min="1285" max="1285" width="11" style="286" customWidth="1"/>
    <col min="1286" max="1286" width="10.140625" style="286" customWidth="1"/>
    <col min="1287" max="1287" width="9.140625" style="286"/>
    <col min="1288" max="1288" width="16.7109375" style="286" customWidth="1"/>
    <col min="1289" max="1289" width="9.85546875" style="286" customWidth="1"/>
    <col min="1290" max="1290" width="2.5703125" style="286" bestFit="1" customWidth="1"/>
    <col min="1291" max="1291" width="9.140625" style="286"/>
    <col min="1292" max="1292" width="9" style="286" customWidth="1"/>
    <col min="1293" max="1532" width="9.140625" style="286"/>
    <col min="1533" max="1533" width="5.5703125" style="286" customWidth="1"/>
    <col min="1534" max="1534" width="44.7109375" style="286" customWidth="1"/>
    <col min="1535" max="1535" width="10" style="286" customWidth="1"/>
    <col min="1536" max="1536" width="7.5703125" style="286" customWidth="1"/>
    <col min="1537" max="1537" width="3" style="286" customWidth="1"/>
    <col min="1538" max="1538" width="20" style="286" customWidth="1"/>
    <col min="1539" max="1539" width="20.42578125" style="286" customWidth="1"/>
    <col min="1540" max="1540" width="19.42578125" style="286" customWidth="1"/>
    <col min="1541" max="1541" width="11" style="286" customWidth="1"/>
    <col min="1542" max="1542" width="10.140625" style="286" customWidth="1"/>
    <col min="1543" max="1543" width="9.140625" style="286"/>
    <col min="1544" max="1544" width="16.7109375" style="286" customWidth="1"/>
    <col min="1545" max="1545" width="9.85546875" style="286" customWidth="1"/>
    <col min="1546" max="1546" width="2.5703125" style="286" bestFit="1" customWidth="1"/>
    <col min="1547" max="1547" width="9.140625" style="286"/>
    <col min="1548" max="1548" width="9" style="286" customWidth="1"/>
    <col min="1549" max="1788" width="9.140625" style="286"/>
    <col min="1789" max="1789" width="5.5703125" style="286" customWidth="1"/>
    <col min="1790" max="1790" width="44.7109375" style="286" customWidth="1"/>
    <col min="1791" max="1791" width="10" style="286" customWidth="1"/>
    <col min="1792" max="1792" width="7.5703125" style="286" customWidth="1"/>
    <col min="1793" max="1793" width="3" style="286" customWidth="1"/>
    <col min="1794" max="1794" width="20" style="286" customWidth="1"/>
    <col min="1795" max="1795" width="20.42578125" style="286" customWidth="1"/>
    <col min="1796" max="1796" width="19.42578125" style="286" customWidth="1"/>
    <col min="1797" max="1797" width="11" style="286" customWidth="1"/>
    <col min="1798" max="1798" width="10.140625" style="286" customWidth="1"/>
    <col min="1799" max="1799" width="9.140625" style="286"/>
    <col min="1800" max="1800" width="16.7109375" style="286" customWidth="1"/>
    <col min="1801" max="1801" width="9.85546875" style="286" customWidth="1"/>
    <col min="1802" max="1802" width="2.5703125" style="286" bestFit="1" customWidth="1"/>
    <col min="1803" max="1803" width="9.140625" style="286"/>
    <col min="1804" max="1804" width="9" style="286" customWidth="1"/>
    <col min="1805" max="2044" width="9.140625" style="286"/>
    <col min="2045" max="2045" width="5.5703125" style="286" customWidth="1"/>
    <col min="2046" max="2046" width="44.7109375" style="286" customWidth="1"/>
    <col min="2047" max="2047" width="10" style="286" customWidth="1"/>
    <col min="2048" max="2048" width="7.5703125" style="286" customWidth="1"/>
    <col min="2049" max="2049" width="3" style="286" customWidth="1"/>
    <col min="2050" max="2050" width="20" style="286" customWidth="1"/>
    <col min="2051" max="2051" width="20.42578125" style="286" customWidth="1"/>
    <col min="2052" max="2052" width="19.42578125" style="286" customWidth="1"/>
    <col min="2053" max="2053" width="11" style="286" customWidth="1"/>
    <col min="2054" max="2054" width="10.140625" style="286" customWidth="1"/>
    <col min="2055" max="2055" width="9.140625" style="286"/>
    <col min="2056" max="2056" width="16.7109375" style="286" customWidth="1"/>
    <col min="2057" max="2057" width="9.85546875" style="286" customWidth="1"/>
    <col min="2058" max="2058" width="2.5703125" style="286" bestFit="1" customWidth="1"/>
    <col min="2059" max="2059" width="9.140625" style="286"/>
    <col min="2060" max="2060" width="9" style="286" customWidth="1"/>
    <col min="2061" max="2300" width="9.140625" style="286"/>
    <col min="2301" max="2301" width="5.5703125" style="286" customWidth="1"/>
    <col min="2302" max="2302" width="44.7109375" style="286" customWidth="1"/>
    <col min="2303" max="2303" width="10" style="286" customWidth="1"/>
    <col min="2304" max="2304" width="7.5703125" style="286" customWidth="1"/>
    <col min="2305" max="2305" width="3" style="286" customWidth="1"/>
    <col min="2306" max="2306" width="20" style="286" customWidth="1"/>
    <col min="2307" max="2307" width="20.42578125" style="286" customWidth="1"/>
    <col min="2308" max="2308" width="19.42578125" style="286" customWidth="1"/>
    <col min="2309" max="2309" width="11" style="286" customWidth="1"/>
    <col min="2310" max="2310" width="10.140625" style="286" customWidth="1"/>
    <col min="2311" max="2311" width="9.140625" style="286"/>
    <col min="2312" max="2312" width="16.7109375" style="286" customWidth="1"/>
    <col min="2313" max="2313" width="9.85546875" style="286" customWidth="1"/>
    <col min="2314" max="2314" width="2.5703125" style="286" bestFit="1" customWidth="1"/>
    <col min="2315" max="2315" width="9.140625" style="286"/>
    <col min="2316" max="2316" width="9" style="286" customWidth="1"/>
    <col min="2317" max="2556" width="9.140625" style="286"/>
    <col min="2557" max="2557" width="5.5703125" style="286" customWidth="1"/>
    <col min="2558" max="2558" width="44.7109375" style="286" customWidth="1"/>
    <col min="2559" max="2559" width="10" style="286" customWidth="1"/>
    <col min="2560" max="2560" width="7.5703125" style="286" customWidth="1"/>
    <col min="2561" max="2561" width="3" style="286" customWidth="1"/>
    <col min="2562" max="2562" width="20" style="286" customWidth="1"/>
    <col min="2563" max="2563" width="20.42578125" style="286" customWidth="1"/>
    <col min="2564" max="2564" width="19.42578125" style="286" customWidth="1"/>
    <col min="2565" max="2565" width="11" style="286" customWidth="1"/>
    <col min="2566" max="2566" width="10.140625" style="286" customWidth="1"/>
    <col min="2567" max="2567" width="9.140625" style="286"/>
    <col min="2568" max="2568" width="16.7109375" style="286" customWidth="1"/>
    <col min="2569" max="2569" width="9.85546875" style="286" customWidth="1"/>
    <col min="2570" max="2570" width="2.5703125" style="286" bestFit="1" customWidth="1"/>
    <col min="2571" max="2571" width="9.140625" style="286"/>
    <col min="2572" max="2572" width="9" style="286" customWidth="1"/>
    <col min="2573" max="2812" width="9.140625" style="286"/>
    <col min="2813" max="2813" width="5.5703125" style="286" customWidth="1"/>
    <col min="2814" max="2814" width="44.7109375" style="286" customWidth="1"/>
    <col min="2815" max="2815" width="10" style="286" customWidth="1"/>
    <col min="2816" max="2816" width="7.5703125" style="286" customWidth="1"/>
    <col min="2817" max="2817" width="3" style="286" customWidth="1"/>
    <col min="2818" max="2818" width="20" style="286" customWidth="1"/>
    <col min="2819" max="2819" width="20.42578125" style="286" customWidth="1"/>
    <col min="2820" max="2820" width="19.42578125" style="286" customWidth="1"/>
    <col min="2821" max="2821" width="11" style="286" customWidth="1"/>
    <col min="2822" max="2822" width="10.140625" style="286" customWidth="1"/>
    <col min="2823" max="2823" width="9.140625" style="286"/>
    <col min="2824" max="2824" width="16.7109375" style="286" customWidth="1"/>
    <col min="2825" max="2825" width="9.85546875" style="286" customWidth="1"/>
    <col min="2826" max="2826" width="2.5703125" style="286" bestFit="1" customWidth="1"/>
    <col min="2827" max="2827" width="9.140625" style="286"/>
    <col min="2828" max="2828" width="9" style="286" customWidth="1"/>
    <col min="2829" max="3068" width="9.140625" style="286"/>
    <col min="3069" max="3069" width="5.5703125" style="286" customWidth="1"/>
    <col min="3070" max="3070" width="44.7109375" style="286" customWidth="1"/>
    <col min="3071" max="3071" width="10" style="286" customWidth="1"/>
    <col min="3072" max="3072" width="7.5703125" style="286" customWidth="1"/>
    <col min="3073" max="3073" width="3" style="286" customWidth="1"/>
    <col min="3074" max="3074" width="20" style="286" customWidth="1"/>
    <col min="3075" max="3075" width="20.42578125" style="286" customWidth="1"/>
    <col min="3076" max="3076" width="19.42578125" style="286" customWidth="1"/>
    <col min="3077" max="3077" width="11" style="286" customWidth="1"/>
    <col min="3078" max="3078" width="10.140625" style="286" customWidth="1"/>
    <col min="3079" max="3079" width="9.140625" style="286"/>
    <col min="3080" max="3080" width="16.7109375" style="286" customWidth="1"/>
    <col min="3081" max="3081" width="9.85546875" style="286" customWidth="1"/>
    <col min="3082" max="3082" width="2.5703125" style="286" bestFit="1" customWidth="1"/>
    <col min="3083" max="3083" width="9.140625" style="286"/>
    <col min="3084" max="3084" width="9" style="286" customWidth="1"/>
    <col min="3085" max="3324" width="9.140625" style="286"/>
    <col min="3325" max="3325" width="5.5703125" style="286" customWidth="1"/>
    <col min="3326" max="3326" width="44.7109375" style="286" customWidth="1"/>
    <col min="3327" max="3327" width="10" style="286" customWidth="1"/>
    <col min="3328" max="3328" width="7.5703125" style="286" customWidth="1"/>
    <col min="3329" max="3329" width="3" style="286" customWidth="1"/>
    <col min="3330" max="3330" width="20" style="286" customWidth="1"/>
    <col min="3331" max="3331" width="20.42578125" style="286" customWidth="1"/>
    <col min="3332" max="3332" width="19.42578125" style="286" customWidth="1"/>
    <col min="3333" max="3333" width="11" style="286" customWidth="1"/>
    <col min="3334" max="3334" width="10.140625" style="286" customWidth="1"/>
    <col min="3335" max="3335" width="9.140625" style="286"/>
    <col min="3336" max="3336" width="16.7109375" style="286" customWidth="1"/>
    <col min="3337" max="3337" width="9.85546875" style="286" customWidth="1"/>
    <col min="3338" max="3338" width="2.5703125" style="286" bestFit="1" customWidth="1"/>
    <col min="3339" max="3339" width="9.140625" style="286"/>
    <col min="3340" max="3340" width="9" style="286" customWidth="1"/>
    <col min="3341" max="3580" width="9.140625" style="286"/>
    <col min="3581" max="3581" width="5.5703125" style="286" customWidth="1"/>
    <col min="3582" max="3582" width="44.7109375" style="286" customWidth="1"/>
    <col min="3583" max="3583" width="10" style="286" customWidth="1"/>
    <col min="3584" max="3584" width="7.5703125" style="286" customWidth="1"/>
    <col min="3585" max="3585" width="3" style="286" customWidth="1"/>
    <col min="3586" max="3586" width="20" style="286" customWidth="1"/>
    <col min="3587" max="3587" width="20.42578125" style="286" customWidth="1"/>
    <col min="3588" max="3588" width="19.42578125" style="286" customWidth="1"/>
    <col min="3589" max="3589" width="11" style="286" customWidth="1"/>
    <col min="3590" max="3590" width="10.140625" style="286" customWidth="1"/>
    <col min="3591" max="3591" width="9.140625" style="286"/>
    <col min="3592" max="3592" width="16.7109375" style="286" customWidth="1"/>
    <col min="3593" max="3593" width="9.85546875" style="286" customWidth="1"/>
    <col min="3594" max="3594" width="2.5703125" style="286" bestFit="1" customWidth="1"/>
    <col min="3595" max="3595" width="9.140625" style="286"/>
    <col min="3596" max="3596" width="9" style="286" customWidth="1"/>
    <col min="3597" max="3836" width="9.140625" style="286"/>
    <col min="3837" max="3837" width="5.5703125" style="286" customWidth="1"/>
    <col min="3838" max="3838" width="44.7109375" style="286" customWidth="1"/>
    <col min="3839" max="3839" width="10" style="286" customWidth="1"/>
    <col min="3840" max="3840" width="7.5703125" style="286" customWidth="1"/>
    <col min="3841" max="3841" width="3" style="286" customWidth="1"/>
    <col min="3842" max="3842" width="20" style="286" customWidth="1"/>
    <col min="3843" max="3843" width="20.42578125" style="286" customWidth="1"/>
    <col min="3844" max="3844" width="19.42578125" style="286" customWidth="1"/>
    <col min="3845" max="3845" width="11" style="286" customWidth="1"/>
    <col min="3846" max="3846" width="10.140625" style="286" customWidth="1"/>
    <col min="3847" max="3847" width="9.140625" style="286"/>
    <col min="3848" max="3848" width="16.7109375" style="286" customWidth="1"/>
    <col min="3849" max="3849" width="9.85546875" style="286" customWidth="1"/>
    <col min="3850" max="3850" width="2.5703125" style="286" bestFit="1" customWidth="1"/>
    <col min="3851" max="3851" width="9.140625" style="286"/>
    <col min="3852" max="3852" width="9" style="286" customWidth="1"/>
    <col min="3853" max="4092" width="9.140625" style="286"/>
    <col min="4093" max="4093" width="5.5703125" style="286" customWidth="1"/>
    <col min="4094" max="4094" width="44.7109375" style="286" customWidth="1"/>
    <col min="4095" max="4095" width="10" style="286" customWidth="1"/>
    <col min="4096" max="4096" width="7.5703125" style="286" customWidth="1"/>
    <col min="4097" max="4097" width="3" style="286" customWidth="1"/>
    <col min="4098" max="4098" width="20" style="286" customWidth="1"/>
    <col min="4099" max="4099" width="20.42578125" style="286" customWidth="1"/>
    <col min="4100" max="4100" width="19.42578125" style="286" customWidth="1"/>
    <col min="4101" max="4101" width="11" style="286" customWidth="1"/>
    <col min="4102" max="4102" width="10.140625" style="286" customWidth="1"/>
    <col min="4103" max="4103" width="9.140625" style="286"/>
    <col min="4104" max="4104" width="16.7109375" style="286" customWidth="1"/>
    <col min="4105" max="4105" width="9.85546875" style="286" customWidth="1"/>
    <col min="4106" max="4106" width="2.5703125" style="286" bestFit="1" customWidth="1"/>
    <col min="4107" max="4107" width="9.140625" style="286"/>
    <col min="4108" max="4108" width="9" style="286" customWidth="1"/>
    <col min="4109" max="4348" width="9.140625" style="286"/>
    <col min="4349" max="4349" width="5.5703125" style="286" customWidth="1"/>
    <col min="4350" max="4350" width="44.7109375" style="286" customWidth="1"/>
    <col min="4351" max="4351" width="10" style="286" customWidth="1"/>
    <col min="4352" max="4352" width="7.5703125" style="286" customWidth="1"/>
    <col min="4353" max="4353" width="3" style="286" customWidth="1"/>
    <col min="4354" max="4354" width="20" style="286" customWidth="1"/>
    <col min="4355" max="4355" width="20.42578125" style="286" customWidth="1"/>
    <col min="4356" max="4356" width="19.42578125" style="286" customWidth="1"/>
    <col min="4357" max="4357" width="11" style="286" customWidth="1"/>
    <col min="4358" max="4358" width="10.140625" style="286" customWidth="1"/>
    <col min="4359" max="4359" width="9.140625" style="286"/>
    <col min="4360" max="4360" width="16.7109375" style="286" customWidth="1"/>
    <col min="4361" max="4361" width="9.85546875" style="286" customWidth="1"/>
    <col min="4362" max="4362" width="2.5703125" style="286" bestFit="1" customWidth="1"/>
    <col min="4363" max="4363" width="9.140625" style="286"/>
    <col min="4364" max="4364" width="9" style="286" customWidth="1"/>
    <col min="4365" max="4604" width="9.140625" style="286"/>
    <col min="4605" max="4605" width="5.5703125" style="286" customWidth="1"/>
    <col min="4606" max="4606" width="44.7109375" style="286" customWidth="1"/>
    <col min="4607" max="4607" width="10" style="286" customWidth="1"/>
    <col min="4608" max="4608" width="7.5703125" style="286" customWidth="1"/>
    <col min="4609" max="4609" width="3" style="286" customWidth="1"/>
    <col min="4610" max="4610" width="20" style="286" customWidth="1"/>
    <col min="4611" max="4611" width="20.42578125" style="286" customWidth="1"/>
    <col min="4612" max="4612" width="19.42578125" style="286" customWidth="1"/>
    <col min="4613" max="4613" width="11" style="286" customWidth="1"/>
    <col min="4614" max="4614" width="10.140625" style="286" customWidth="1"/>
    <col min="4615" max="4615" width="9.140625" style="286"/>
    <col min="4616" max="4616" width="16.7109375" style="286" customWidth="1"/>
    <col min="4617" max="4617" width="9.85546875" style="286" customWidth="1"/>
    <col min="4618" max="4618" width="2.5703125" style="286" bestFit="1" customWidth="1"/>
    <col min="4619" max="4619" width="9.140625" style="286"/>
    <col min="4620" max="4620" width="9" style="286" customWidth="1"/>
    <col min="4621" max="4860" width="9.140625" style="286"/>
    <col min="4861" max="4861" width="5.5703125" style="286" customWidth="1"/>
    <col min="4862" max="4862" width="44.7109375" style="286" customWidth="1"/>
    <col min="4863" max="4863" width="10" style="286" customWidth="1"/>
    <col min="4864" max="4864" width="7.5703125" style="286" customWidth="1"/>
    <col min="4865" max="4865" width="3" style="286" customWidth="1"/>
    <col min="4866" max="4866" width="20" style="286" customWidth="1"/>
    <col min="4867" max="4867" width="20.42578125" style="286" customWidth="1"/>
    <col min="4868" max="4868" width="19.42578125" style="286" customWidth="1"/>
    <col min="4869" max="4869" width="11" style="286" customWidth="1"/>
    <col min="4870" max="4870" width="10.140625" style="286" customWidth="1"/>
    <col min="4871" max="4871" width="9.140625" style="286"/>
    <col min="4872" max="4872" width="16.7109375" style="286" customWidth="1"/>
    <col min="4873" max="4873" width="9.85546875" style="286" customWidth="1"/>
    <col min="4874" max="4874" width="2.5703125" style="286" bestFit="1" customWidth="1"/>
    <col min="4875" max="4875" width="9.140625" style="286"/>
    <col min="4876" max="4876" width="9" style="286" customWidth="1"/>
    <col min="4877" max="5116" width="9.140625" style="286"/>
    <col min="5117" max="5117" width="5.5703125" style="286" customWidth="1"/>
    <col min="5118" max="5118" width="44.7109375" style="286" customWidth="1"/>
    <col min="5119" max="5119" width="10" style="286" customWidth="1"/>
    <col min="5120" max="5120" width="7.5703125" style="286" customWidth="1"/>
    <col min="5121" max="5121" width="3" style="286" customWidth="1"/>
    <col min="5122" max="5122" width="20" style="286" customWidth="1"/>
    <col min="5123" max="5123" width="20.42578125" style="286" customWidth="1"/>
    <col min="5124" max="5124" width="19.42578125" style="286" customWidth="1"/>
    <col min="5125" max="5125" width="11" style="286" customWidth="1"/>
    <col min="5126" max="5126" width="10.140625" style="286" customWidth="1"/>
    <col min="5127" max="5127" width="9.140625" style="286"/>
    <col min="5128" max="5128" width="16.7109375" style="286" customWidth="1"/>
    <col min="5129" max="5129" width="9.85546875" style="286" customWidth="1"/>
    <col min="5130" max="5130" width="2.5703125" style="286" bestFit="1" customWidth="1"/>
    <col min="5131" max="5131" width="9.140625" style="286"/>
    <col min="5132" max="5132" width="9" style="286" customWidth="1"/>
    <col min="5133" max="5372" width="9.140625" style="286"/>
    <col min="5373" max="5373" width="5.5703125" style="286" customWidth="1"/>
    <col min="5374" max="5374" width="44.7109375" style="286" customWidth="1"/>
    <col min="5375" max="5375" width="10" style="286" customWidth="1"/>
    <col min="5376" max="5376" width="7.5703125" style="286" customWidth="1"/>
    <col min="5377" max="5377" width="3" style="286" customWidth="1"/>
    <col min="5378" max="5378" width="20" style="286" customWidth="1"/>
    <col min="5379" max="5379" width="20.42578125" style="286" customWidth="1"/>
    <col min="5380" max="5380" width="19.42578125" style="286" customWidth="1"/>
    <col min="5381" max="5381" width="11" style="286" customWidth="1"/>
    <col min="5382" max="5382" width="10.140625" style="286" customWidth="1"/>
    <col min="5383" max="5383" width="9.140625" style="286"/>
    <col min="5384" max="5384" width="16.7109375" style="286" customWidth="1"/>
    <col min="5385" max="5385" width="9.85546875" style="286" customWidth="1"/>
    <col min="5386" max="5386" width="2.5703125" style="286" bestFit="1" customWidth="1"/>
    <col min="5387" max="5387" width="9.140625" style="286"/>
    <col min="5388" max="5388" width="9" style="286" customWidth="1"/>
    <col min="5389" max="5628" width="9.140625" style="286"/>
    <col min="5629" max="5629" width="5.5703125" style="286" customWidth="1"/>
    <col min="5630" max="5630" width="44.7109375" style="286" customWidth="1"/>
    <col min="5631" max="5631" width="10" style="286" customWidth="1"/>
    <col min="5632" max="5632" width="7.5703125" style="286" customWidth="1"/>
    <col min="5633" max="5633" width="3" style="286" customWidth="1"/>
    <col min="5634" max="5634" width="20" style="286" customWidth="1"/>
    <col min="5635" max="5635" width="20.42578125" style="286" customWidth="1"/>
    <col min="5636" max="5636" width="19.42578125" style="286" customWidth="1"/>
    <col min="5637" max="5637" width="11" style="286" customWidth="1"/>
    <col min="5638" max="5638" width="10.140625" style="286" customWidth="1"/>
    <col min="5639" max="5639" width="9.140625" style="286"/>
    <col min="5640" max="5640" width="16.7109375" style="286" customWidth="1"/>
    <col min="5641" max="5641" width="9.85546875" style="286" customWidth="1"/>
    <col min="5642" max="5642" width="2.5703125" style="286" bestFit="1" customWidth="1"/>
    <col min="5643" max="5643" width="9.140625" style="286"/>
    <col min="5644" max="5644" width="9" style="286" customWidth="1"/>
    <col min="5645" max="5884" width="9.140625" style="286"/>
    <col min="5885" max="5885" width="5.5703125" style="286" customWidth="1"/>
    <col min="5886" max="5886" width="44.7109375" style="286" customWidth="1"/>
    <col min="5887" max="5887" width="10" style="286" customWidth="1"/>
    <col min="5888" max="5888" width="7.5703125" style="286" customWidth="1"/>
    <col min="5889" max="5889" width="3" style="286" customWidth="1"/>
    <col min="5890" max="5890" width="20" style="286" customWidth="1"/>
    <col min="5891" max="5891" width="20.42578125" style="286" customWidth="1"/>
    <col min="5892" max="5892" width="19.42578125" style="286" customWidth="1"/>
    <col min="5893" max="5893" width="11" style="286" customWidth="1"/>
    <col min="5894" max="5894" width="10.140625" style="286" customWidth="1"/>
    <col min="5895" max="5895" width="9.140625" style="286"/>
    <col min="5896" max="5896" width="16.7109375" style="286" customWidth="1"/>
    <col min="5897" max="5897" width="9.85546875" style="286" customWidth="1"/>
    <col min="5898" max="5898" width="2.5703125" style="286" bestFit="1" customWidth="1"/>
    <col min="5899" max="5899" width="9.140625" style="286"/>
    <col min="5900" max="5900" width="9" style="286" customWidth="1"/>
    <col min="5901" max="6140" width="9.140625" style="286"/>
    <col min="6141" max="6141" width="5.5703125" style="286" customWidth="1"/>
    <col min="6142" max="6142" width="44.7109375" style="286" customWidth="1"/>
    <col min="6143" max="6143" width="10" style="286" customWidth="1"/>
    <col min="6144" max="6144" width="7.5703125" style="286" customWidth="1"/>
    <col min="6145" max="6145" width="3" style="286" customWidth="1"/>
    <col min="6146" max="6146" width="20" style="286" customWidth="1"/>
    <col min="6147" max="6147" width="20.42578125" style="286" customWidth="1"/>
    <col min="6148" max="6148" width="19.42578125" style="286" customWidth="1"/>
    <col min="6149" max="6149" width="11" style="286" customWidth="1"/>
    <col min="6150" max="6150" width="10.140625" style="286" customWidth="1"/>
    <col min="6151" max="6151" width="9.140625" style="286"/>
    <col min="6152" max="6152" width="16.7109375" style="286" customWidth="1"/>
    <col min="6153" max="6153" width="9.85546875" style="286" customWidth="1"/>
    <col min="6154" max="6154" width="2.5703125" style="286" bestFit="1" customWidth="1"/>
    <col min="6155" max="6155" width="9.140625" style="286"/>
    <col min="6156" max="6156" width="9" style="286" customWidth="1"/>
    <col min="6157" max="6396" width="9.140625" style="286"/>
    <col min="6397" max="6397" width="5.5703125" style="286" customWidth="1"/>
    <col min="6398" max="6398" width="44.7109375" style="286" customWidth="1"/>
    <col min="6399" max="6399" width="10" style="286" customWidth="1"/>
    <col min="6400" max="6400" width="7.5703125" style="286" customWidth="1"/>
    <col min="6401" max="6401" width="3" style="286" customWidth="1"/>
    <col min="6402" max="6402" width="20" style="286" customWidth="1"/>
    <col min="6403" max="6403" width="20.42578125" style="286" customWidth="1"/>
    <col min="6404" max="6404" width="19.42578125" style="286" customWidth="1"/>
    <col min="6405" max="6405" width="11" style="286" customWidth="1"/>
    <col min="6406" max="6406" width="10.140625" style="286" customWidth="1"/>
    <col min="6407" max="6407" width="9.140625" style="286"/>
    <col min="6408" max="6408" width="16.7109375" style="286" customWidth="1"/>
    <col min="6409" max="6409" width="9.85546875" style="286" customWidth="1"/>
    <col min="6410" max="6410" width="2.5703125" style="286" bestFit="1" customWidth="1"/>
    <col min="6411" max="6411" width="9.140625" style="286"/>
    <col min="6412" max="6412" width="9" style="286" customWidth="1"/>
    <col min="6413" max="6652" width="9.140625" style="286"/>
    <col min="6653" max="6653" width="5.5703125" style="286" customWidth="1"/>
    <col min="6654" max="6654" width="44.7109375" style="286" customWidth="1"/>
    <col min="6655" max="6655" width="10" style="286" customWidth="1"/>
    <col min="6656" max="6656" width="7.5703125" style="286" customWidth="1"/>
    <col min="6657" max="6657" width="3" style="286" customWidth="1"/>
    <col min="6658" max="6658" width="20" style="286" customWidth="1"/>
    <col min="6659" max="6659" width="20.42578125" style="286" customWidth="1"/>
    <col min="6660" max="6660" width="19.42578125" style="286" customWidth="1"/>
    <col min="6661" max="6661" width="11" style="286" customWidth="1"/>
    <col min="6662" max="6662" width="10.140625" style="286" customWidth="1"/>
    <col min="6663" max="6663" width="9.140625" style="286"/>
    <col min="6664" max="6664" width="16.7109375" style="286" customWidth="1"/>
    <col min="6665" max="6665" width="9.85546875" style="286" customWidth="1"/>
    <col min="6666" max="6666" width="2.5703125" style="286" bestFit="1" customWidth="1"/>
    <col min="6667" max="6667" width="9.140625" style="286"/>
    <col min="6668" max="6668" width="9" style="286" customWidth="1"/>
    <col min="6669" max="6908" width="9.140625" style="286"/>
    <col min="6909" max="6909" width="5.5703125" style="286" customWidth="1"/>
    <col min="6910" max="6910" width="44.7109375" style="286" customWidth="1"/>
    <col min="6911" max="6911" width="10" style="286" customWidth="1"/>
    <col min="6912" max="6912" width="7.5703125" style="286" customWidth="1"/>
    <col min="6913" max="6913" width="3" style="286" customWidth="1"/>
    <col min="6914" max="6914" width="20" style="286" customWidth="1"/>
    <col min="6915" max="6915" width="20.42578125" style="286" customWidth="1"/>
    <col min="6916" max="6916" width="19.42578125" style="286" customWidth="1"/>
    <col min="6917" max="6917" width="11" style="286" customWidth="1"/>
    <col min="6918" max="6918" width="10.140625" style="286" customWidth="1"/>
    <col min="6919" max="6919" width="9.140625" style="286"/>
    <col min="6920" max="6920" width="16.7109375" style="286" customWidth="1"/>
    <col min="6921" max="6921" width="9.85546875" style="286" customWidth="1"/>
    <col min="6922" max="6922" width="2.5703125" style="286" bestFit="1" customWidth="1"/>
    <col min="6923" max="6923" width="9.140625" style="286"/>
    <col min="6924" max="6924" width="9" style="286" customWidth="1"/>
    <col min="6925" max="7164" width="9.140625" style="286"/>
    <col min="7165" max="7165" width="5.5703125" style="286" customWidth="1"/>
    <col min="7166" max="7166" width="44.7109375" style="286" customWidth="1"/>
    <col min="7167" max="7167" width="10" style="286" customWidth="1"/>
    <col min="7168" max="7168" width="7.5703125" style="286" customWidth="1"/>
    <col min="7169" max="7169" width="3" style="286" customWidth="1"/>
    <col min="7170" max="7170" width="20" style="286" customWidth="1"/>
    <col min="7171" max="7171" width="20.42578125" style="286" customWidth="1"/>
    <col min="7172" max="7172" width="19.42578125" style="286" customWidth="1"/>
    <col min="7173" max="7173" width="11" style="286" customWidth="1"/>
    <col min="7174" max="7174" width="10.140625" style="286" customWidth="1"/>
    <col min="7175" max="7175" width="9.140625" style="286"/>
    <col min="7176" max="7176" width="16.7109375" style="286" customWidth="1"/>
    <col min="7177" max="7177" width="9.85546875" style="286" customWidth="1"/>
    <col min="7178" max="7178" width="2.5703125" style="286" bestFit="1" customWidth="1"/>
    <col min="7179" max="7179" width="9.140625" style="286"/>
    <col min="7180" max="7180" width="9" style="286" customWidth="1"/>
    <col min="7181" max="7420" width="9.140625" style="286"/>
    <col min="7421" max="7421" width="5.5703125" style="286" customWidth="1"/>
    <col min="7422" max="7422" width="44.7109375" style="286" customWidth="1"/>
    <col min="7423" max="7423" width="10" style="286" customWidth="1"/>
    <col min="7424" max="7424" width="7.5703125" style="286" customWidth="1"/>
    <col min="7425" max="7425" width="3" style="286" customWidth="1"/>
    <col min="7426" max="7426" width="20" style="286" customWidth="1"/>
    <col min="7427" max="7427" width="20.42578125" style="286" customWidth="1"/>
    <col min="7428" max="7428" width="19.42578125" style="286" customWidth="1"/>
    <col min="7429" max="7429" width="11" style="286" customWidth="1"/>
    <col min="7430" max="7430" width="10.140625" style="286" customWidth="1"/>
    <col min="7431" max="7431" width="9.140625" style="286"/>
    <col min="7432" max="7432" width="16.7109375" style="286" customWidth="1"/>
    <col min="7433" max="7433" width="9.85546875" style="286" customWidth="1"/>
    <col min="7434" max="7434" width="2.5703125" style="286" bestFit="1" customWidth="1"/>
    <col min="7435" max="7435" width="9.140625" style="286"/>
    <col min="7436" max="7436" width="9" style="286" customWidth="1"/>
    <col min="7437" max="7676" width="9.140625" style="286"/>
    <col min="7677" max="7677" width="5.5703125" style="286" customWidth="1"/>
    <col min="7678" max="7678" width="44.7109375" style="286" customWidth="1"/>
    <col min="7679" max="7679" width="10" style="286" customWidth="1"/>
    <col min="7680" max="7680" width="7.5703125" style="286" customWidth="1"/>
    <col min="7681" max="7681" width="3" style="286" customWidth="1"/>
    <col min="7682" max="7682" width="20" style="286" customWidth="1"/>
    <col min="7683" max="7683" width="20.42578125" style="286" customWidth="1"/>
    <col min="7684" max="7684" width="19.42578125" style="286" customWidth="1"/>
    <col min="7685" max="7685" width="11" style="286" customWidth="1"/>
    <col min="7686" max="7686" width="10.140625" style="286" customWidth="1"/>
    <col min="7687" max="7687" width="9.140625" style="286"/>
    <col min="7688" max="7688" width="16.7109375" style="286" customWidth="1"/>
    <col min="7689" max="7689" width="9.85546875" style="286" customWidth="1"/>
    <col min="7690" max="7690" width="2.5703125" style="286" bestFit="1" customWidth="1"/>
    <col min="7691" max="7691" width="9.140625" style="286"/>
    <col min="7692" max="7692" width="9" style="286" customWidth="1"/>
    <col min="7693" max="7932" width="9.140625" style="286"/>
    <col min="7933" max="7933" width="5.5703125" style="286" customWidth="1"/>
    <col min="7934" max="7934" width="44.7109375" style="286" customWidth="1"/>
    <col min="7935" max="7935" width="10" style="286" customWidth="1"/>
    <col min="7936" max="7936" width="7.5703125" style="286" customWidth="1"/>
    <col min="7937" max="7937" width="3" style="286" customWidth="1"/>
    <col min="7938" max="7938" width="20" style="286" customWidth="1"/>
    <col min="7939" max="7939" width="20.42578125" style="286" customWidth="1"/>
    <col min="7940" max="7940" width="19.42578125" style="286" customWidth="1"/>
    <col min="7941" max="7941" width="11" style="286" customWidth="1"/>
    <col min="7942" max="7942" width="10.140625" style="286" customWidth="1"/>
    <col min="7943" max="7943" width="9.140625" style="286"/>
    <col min="7944" max="7944" width="16.7109375" style="286" customWidth="1"/>
    <col min="7945" max="7945" width="9.85546875" style="286" customWidth="1"/>
    <col min="7946" max="7946" width="2.5703125" style="286" bestFit="1" customWidth="1"/>
    <col min="7947" max="7947" width="9.140625" style="286"/>
    <col min="7948" max="7948" width="9" style="286" customWidth="1"/>
    <col min="7949" max="8188" width="9.140625" style="286"/>
    <col min="8189" max="8189" width="5.5703125" style="286" customWidth="1"/>
    <col min="8190" max="8190" width="44.7109375" style="286" customWidth="1"/>
    <col min="8191" max="8191" width="10" style="286" customWidth="1"/>
    <col min="8192" max="8192" width="7.5703125" style="286" customWidth="1"/>
    <col min="8193" max="8193" width="3" style="286" customWidth="1"/>
    <col min="8194" max="8194" width="20" style="286" customWidth="1"/>
    <col min="8195" max="8195" width="20.42578125" style="286" customWidth="1"/>
    <col min="8196" max="8196" width="19.42578125" style="286" customWidth="1"/>
    <col min="8197" max="8197" width="11" style="286" customWidth="1"/>
    <col min="8198" max="8198" width="10.140625" style="286" customWidth="1"/>
    <col min="8199" max="8199" width="9.140625" style="286"/>
    <col min="8200" max="8200" width="16.7109375" style="286" customWidth="1"/>
    <col min="8201" max="8201" width="9.85546875" style="286" customWidth="1"/>
    <col min="8202" max="8202" width="2.5703125" style="286" bestFit="1" customWidth="1"/>
    <col min="8203" max="8203" width="9.140625" style="286"/>
    <col min="8204" max="8204" width="9" style="286" customWidth="1"/>
    <col min="8205" max="8444" width="9.140625" style="286"/>
    <col min="8445" max="8445" width="5.5703125" style="286" customWidth="1"/>
    <col min="8446" max="8446" width="44.7109375" style="286" customWidth="1"/>
    <col min="8447" max="8447" width="10" style="286" customWidth="1"/>
    <col min="8448" max="8448" width="7.5703125" style="286" customWidth="1"/>
    <col min="8449" max="8449" width="3" style="286" customWidth="1"/>
    <col min="8450" max="8450" width="20" style="286" customWidth="1"/>
    <col min="8451" max="8451" width="20.42578125" style="286" customWidth="1"/>
    <col min="8452" max="8452" width="19.42578125" style="286" customWidth="1"/>
    <col min="8453" max="8453" width="11" style="286" customWidth="1"/>
    <col min="8454" max="8454" width="10.140625" style="286" customWidth="1"/>
    <col min="8455" max="8455" width="9.140625" style="286"/>
    <col min="8456" max="8456" width="16.7109375" style="286" customWidth="1"/>
    <col min="8457" max="8457" width="9.85546875" style="286" customWidth="1"/>
    <col min="8458" max="8458" width="2.5703125" style="286" bestFit="1" customWidth="1"/>
    <col min="8459" max="8459" width="9.140625" style="286"/>
    <col min="8460" max="8460" width="9" style="286" customWidth="1"/>
    <col min="8461" max="8700" width="9.140625" style="286"/>
    <col min="8701" max="8701" width="5.5703125" style="286" customWidth="1"/>
    <col min="8702" max="8702" width="44.7109375" style="286" customWidth="1"/>
    <col min="8703" max="8703" width="10" style="286" customWidth="1"/>
    <col min="8704" max="8704" width="7.5703125" style="286" customWidth="1"/>
    <col min="8705" max="8705" width="3" style="286" customWidth="1"/>
    <col min="8706" max="8706" width="20" style="286" customWidth="1"/>
    <col min="8707" max="8707" width="20.42578125" style="286" customWidth="1"/>
    <col min="8708" max="8708" width="19.42578125" style="286" customWidth="1"/>
    <col min="8709" max="8709" width="11" style="286" customWidth="1"/>
    <col min="8710" max="8710" width="10.140625" style="286" customWidth="1"/>
    <col min="8711" max="8711" width="9.140625" style="286"/>
    <col min="8712" max="8712" width="16.7109375" style="286" customWidth="1"/>
    <col min="8713" max="8713" width="9.85546875" style="286" customWidth="1"/>
    <col min="8714" max="8714" width="2.5703125" style="286" bestFit="1" customWidth="1"/>
    <col min="8715" max="8715" width="9.140625" style="286"/>
    <col min="8716" max="8716" width="9" style="286" customWidth="1"/>
    <col min="8717" max="8956" width="9.140625" style="286"/>
    <col min="8957" max="8957" width="5.5703125" style="286" customWidth="1"/>
    <col min="8958" max="8958" width="44.7109375" style="286" customWidth="1"/>
    <col min="8959" max="8959" width="10" style="286" customWidth="1"/>
    <col min="8960" max="8960" width="7.5703125" style="286" customWidth="1"/>
    <col min="8961" max="8961" width="3" style="286" customWidth="1"/>
    <col min="8962" max="8962" width="20" style="286" customWidth="1"/>
    <col min="8963" max="8963" width="20.42578125" style="286" customWidth="1"/>
    <col min="8964" max="8964" width="19.42578125" style="286" customWidth="1"/>
    <col min="8965" max="8965" width="11" style="286" customWidth="1"/>
    <col min="8966" max="8966" width="10.140625" style="286" customWidth="1"/>
    <col min="8967" max="8967" width="9.140625" style="286"/>
    <col min="8968" max="8968" width="16.7109375" style="286" customWidth="1"/>
    <col min="8969" max="8969" width="9.85546875" style="286" customWidth="1"/>
    <col min="8970" max="8970" width="2.5703125" style="286" bestFit="1" customWidth="1"/>
    <col min="8971" max="8971" width="9.140625" style="286"/>
    <col min="8972" max="8972" width="9" style="286" customWidth="1"/>
    <col min="8973" max="9212" width="9.140625" style="286"/>
    <col min="9213" max="9213" width="5.5703125" style="286" customWidth="1"/>
    <col min="9214" max="9214" width="44.7109375" style="286" customWidth="1"/>
    <col min="9215" max="9215" width="10" style="286" customWidth="1"/>
    <col min="9216" max="9216" width="7.5703125" style="286" customWidth="1"/>
    <col min="9217" max="9217" width="3" style="286" customWidth="1"/>
    <col min="9218" max="9218" width="20" style="286" customWidth="1"/>
    <col min="9219" max="9219" width="20.42578125" style="286" customWidth="1"/>
    <col min="9220" max="9220" width="19.42578125" style="286" customWidth="1"/>
    <col min="9221" max="9221" width="11" style="286" customWidth="1"/>
    <col min="9222" max="9222" width="10.140625" style="286" customWidth="1"/>
    <col min="9223" max="9223" width="9.140625" style="286"/>
    <col min="9224" max="9224" width="16.7109375" style="286" customWidth="1"/>
    <col min="9225" max="9225" width="9.85546875" style="286" customWidth="1"/>
    <col min="9226" max="9226" width="2.5703125" style="286" bestFit="1" customWidth="1"/>
    <col min="9227" max="9227" width="9.140625" style="286"/>
    <col min="9228" max="9228" width="9" style="286" customWidth="1"/>
    <col min="9229" max="9468" width="9.140625" style="286"/>
    <col min="9469" max="9469" width="5.5703125" style="286" customWidth="1"/>
    <col min="9470" max="9470" width="44.7109375" style="286" customWidth="1"/>
    <col min="9471" max="9471" width="10" style="286" customWidth="1"/>
    <col min="9472" max="9472" width="7.5703125" style="286" customWidth="1"/>
    <col min="9473" max="9473" width="3" style="286" customWidth="1"/>
    <col min="9474" max="9474" width="20" style="286" customWidth="1"/>
    <col min="9475" max="9475" width="20.42578125" style="286" customWidth="1"/>
    <col min="9476" max="9476" width="19.42578125" style="286" customWidth="1"/>
    <col min="9477" max="9477" width="11" style="286" customWidth="1"/>
    <col min="9478" max="9478" width="10.140625" style="286" customWidth="1"/>
    <col min="9479" max="9479" width="9.140625" style="286"/>
    <col min="9480" max="9480" width="16.7109375" style="286" customWidth="1"/>
    <col min="9481" max="9481" width="9.85546875" style="286" customWidth="1"/>
    <col min="9482" max="9482" width="2.5703125" style="286" bestFit="1" customWidth="1"/>
    <col min="9483" max="9483" width="9.140625" style="286"/>
    <col min="9484" max="9484" width="9" style="286" customWidth="1"/>
    <col min="9485" max="9724" width="9.140625" style="286"/>
    <col min="9725" max="9725" width="5.5703125" style="286" customWidth="1"/>
    <col min="9726" max="9726" width="44.7109375" style="286" customWidth="1"/>
    <col min="9727" max="9727" width="10" style="286" customWidth="1"/>
    <col min="9728" max="9728" width="7.5703125" style="286" customWidth="1"/>
    <col min="9729" max="9729" width="3" style="286" customWidth="1"/>
    <col min="9730" max="9730" width="20" style="286" customWidth="1"/>
    <col min="9731" max="9731" width="20.42578125" style="286" customWidth="1"/>
    <col min="9732" max="9732" width="19.42578125" style="286" customWidth="1"/>
    <col min="9733" max="9733" width="11" style="286" customWidth="1"/>
    <col min="9734" max="9734" width="10.140625" style="286" customWidth="1"/>
    <col min="9735" max="9735" width="9.140625" style="286"/>
    <col min="9736" max="9736" width="16.7109375" style="286" customWidth="1"/>
    <col min="9737" max="9737" width="9.85546875" style="286" customWidth="1"/>
    <col min="9738" max="9738" width="2.5703125" style="286" bestFit="1" customWidth="1"/>
    <col min="9739" max="9739" width="9.140625" style="286"/>
    <col min="9740" max="9740" width="9" style="286" customWidth="1"/>
    <col min="9741" max="9980" width="9.140625" style="286"/>
    <col min="9981" max="9981" width="5.5703125" style="286" customWidth="1"/>
    <col min="9982" max="9982" width="44.7109375" style="286" customWidth="1"/>
    <col min="9983" max="9983" width="10" style="286" customWidth="1"/>
    <col min="9984" max="9984" width="7.5703125" style="286" customWidth="1"/>
    <col min="9985" max="9985" width="3" style="286" customWidth="1"/>
    <col min="9986" max="9986" width="20" style="286" customWidth="1"/>
    <col min="9987" max="9987" width="20.42578125" style="286" customWidth="1"/>
    <col min="9988" max="9988" width="19.42578125" style="286" customWidth="1"/>
    <col min="9989" max="9989" width="11" style="286" customWidth="1"/>
    <col min="9990" max="9990" width="10.140625" style="286" customWidth="1"/>
    <col min="9991" max="9991" width="9.140625" style="286"/>
    <col min="9992" max="9992" width="16.7109375" style="286" customWidth="1"/>
    <col min="9993" max="9993" width="9.85546875" style="286" customWidth="1"/>
    <col min="9994" max="9994" width="2.5703125" style="286" bestFit="1" customWidth="1"/>
    <col min="9995" max="9995" width="9.140625" style="286"/>
    <col min="9996" max="9996" width="9" style="286" customWidth="1"/>
    <col min="9997" max="10236" width="9.140625" style="286"/>
    <col min="10237" max="10237" width="5.5703125" style="286" customWidth="1"/>
    <col min="10238" max="10238" width="44.7109375" style="286" customWidth="1"/>
    <col min="10239" max="10239" width="10" style="286" customWidth="1"/>
    <col min="10240" max="10240" width="7.5703125" style="286" customWidth="1"/>
    <col min="10241" max="10241" width="3" style="286" customWidth="1"/>
    <col min="10242" max="10242" width="20" style="286" customWidth="1"/>
    <col min="10243" max="10243" width="20.42578125" style="286" customWidth="1"/>
    <col min="10244" max="10244" width="19.42578125" style="286" customWidth="1"/>
    <col min="10245" max="10245" width="11" style="286" customWidth="1"/>
    <col min="10246" max="10246" width="10.140625" style="286" customWidth="1"/>
    <col min="10247" max="10247" width="9.140625" style="286"/>
    <col min="10248" max="10248" width="16.7109375" style="286" customWidth="1"/>
    <col min="10249" max="10249" width="9.85546875" style="286" customWidth="1"/>
    <col min="10250" max="10250" width="2.5703125" style="286" bestFit="1" customWidth="1"/>
    <col min="10251" max="10251" width="9.140625" style="286"/>
    <col min="10252" max="10252" width="9" style="286" customWidth="1"/>
    <col min="10253" max="10492" width="9.140625" style="286"/>
    <col min="10493" max="10493" width="5.5703125" style="286" customWidth="1"/>
    <col min="10494" max="10494" width="44.7109375" style="286" customWidth="1"/>
    <col min="10495" max="10495" width="10" style="286" customWidth="1"/>
    <col min="10496" max="10496" width="7.5703125" style="286" customWidth="1"/>
    <col min="10497" max="10497" width="3" style="286" customWidth="1"/>
    <col min="10498" max="10498" width="20" style="286" customWidth="1"/>
    <col min="10499" max="10499" width="20.42578125" style="286" customWidth="1"/>
    <col min="10500" max="10500" width="19.42578125" style="286" customWidth="1"/>
    <col min="10501" max="10501" width="11" style="286" customWidth="1"/>
    <col min="10502" max="10502" width="10.140625" style="286" customWidth="1"/>
    <col min="10503" max="10503" width="9.140625" style="286"/>
    <col min="10504" max="10504" width="16.7109375" style="286" customWidth="1"/>
    <col min="10505" max="10505" width="9.85546875" style="286" customWidth="1"/>
    <col min="10506" max="10506" width="2.5703125" style="286" bestFit="1" customWidth="1"/>
    <col min="10507" max="10507" width="9.140625" style="286"/>
    <col min="10508" max="10508" width="9" style="286" customWidth="1"/>
    <col min="10509" max="10748" width="9.140625" style="286"/>
    <col min="10749" max="10749" width="5.5703125" style="286" customWidth="1"/>
    <col min="10750" max="10750" width="44.7109375" style="286" customWidth="1"/>
    <col min="10751" max="10751" width="10" style="286" customWidth="1"/>
    <col min="10752" max="10752" width="7.5703125" style="286" customWidth="1"/>
    <col min="10753" max="10753" width="3" style="286" customWidth="1"/>
    <col min="10754" max="10754" width="20" style="286" customWidth="1"/>
    <col min="10755" max="10755" width="20.42578125" style="286" customWidth="1"/>
    <col min="10756" max="10756" width="19.42578125" style="286" customWidth="1"/>
    <col min="10757" max="10757" width="11" style="286" customWidth="1"/>
    <col min="10758" max="10758" width="10.140625" style="286" customWidth="1"/>
    <col min="10759" max="10759" width="9.140625" style="286"/>
    <col min="10760" max="10760" width="16.7109375" style="286" customWidth="1"/>
    <col min="10761" max="10761" width="9.85546875" style="286" customWidth="1"/>
    <col min="10762" max="10762" width="2.5703125" style="286" bestFit="1" customWidth="1"/>
    <col min="10763" max="10763" width="9.140625" style="286"/>
    <col min="10764" max="10764" width="9" style="286" customWidth="1"/>
    <col min="10765" max="11004" width="9.140625" style="286"/>
    <col min="11005" max="11005" width="5.5703125" style="286" customWidth="1"/>
    <col min="11006" max="11006" width="44.7109375" style="286" customWidth="1"/>
    <col min="11007" max="11007" width="10" style="286" customWidth="1"/>
    <col min="11008" max="11008" width="7.5703125" style="286" customWidth="1"/>
    <col min="11009" max="11009" width="3" style="286" customWidth="1"/>
    <col min="11010" max="11010" width="20" style="286" customWidth="1"/>
    <col min="11011" max="11011" width="20.42578125" style="286" customWidth="1"/>
    <col min="11012" max="11012" width="19.42578125" style="286" customWidth="1"/>
    <col min="11013" max="11013" width="11" style="286" customWidth="1"/>
    <col min="11014" max="11014" width="10.140625" style="286" customWidth="1"/>
    <col min="11015" max="11015" width="9.140625" style="286"/>
    <col min="11016" max="11016" width="16.7109375" style="286" customWidth="1"/>
    <col min="11017" max="11017" width="9.85546875" style="286" customWidth="1"/>
    <col min="11018" max="11018" width="2.5703125" style="286" bestFit="1" customWidth="1"/>
    <col min="11019" max="11019" width="9.140625" style="286"/>
    <col min="11020" max="11020" width="9" style="286" customWidth="1"/>
    <col min="11021" max="11260" width="9.140625" style="286"/>
    <col min="11261" max="11261" width="5.5703125" style="286" customWidth="1"/>
    <col min="11262" max="11262" width="44.7109375" style="286" customWidth="1"/>
    <col min="11263" max="11263" width="10" style="286" customWidth="1"/>
    <col min="11264" max="11264" width="7.5703125" style="286" customWidth="1"/>
    <col min="11265" max="11265" width="3" style="286" customWidth="1"/>
    <col min="11266" max="11266" width="20" style="286" customWidth="1"/>
    <col min="11267" max="11267" width="20.42578125" style="286" customWidth="1"/>
    <col min="11268" max="11268" width="19.42578125" style="286" customWidth="1"/>
    <col min="11269" max="11269" width="11" style="286" customWidth="1"/>
    <col min="11270" max="11270" width="10.140625" style="286" customWidth="1"/>
    <col min="11271" max="11271" width="9.140625" style="286"/>
    <col min="11272" max="11272" width="16.7109375" style="286" customWidth="1"/>
    <col min="11273" max="11273" width="9.85546875" style="286" customWidth="1"/>
    <col min="11274" max="11274" width="2.5703125" style="286" bestFit="1" customWidth="1"/>
    <col min="11275" max="11275" width="9.140625" style="286"/>
    <col min="11276" max="11276" width="9" style="286" customWidth="1"/>
    <col min="11277" max="11516" width="9.140625" style="286"/>
    <col min="11517" max="11517" width="5.5703125" style="286" customWidth="1"/>
    <col min="11518" max="11518" width="44.7109375" style="286" customWidth="1"/>
    <col min="11519" max="11519" width="10" style="286" customWidth="1"/>
    <col min="11520" max="11520" width="7.5703125" style="286" customWidth="1"/>
    <col min="11521" max="11521" width="3" style="286" customWidth="1"/>
    <col min="11522" max="11522" width="20" style="286" customWidth="1"/>
    <col min="11523" max="11523" width="20.42578125" style="286" customWidth="1"/>
    <col min="11524" max="11524" width="19.42578125" style="286" customWidth="1"/>
    <col min="11525" max="11525" width="11" style="286" customWidth="1"/>
    <col min="11526" max="11526" width="10.140625" style="286" customWidth="1"/>
    <col min="11527" max="11527" width="9.140625" style="286"/>
    <col min="11528" max="11528" width="16.7109375" style="286" customWidth="1"/>
    <col min="11529" max="11529" width="9.85546875" style="286" customWidth="1"/>
    <col min="11530" max="11530" width="2.5703125" style="286" bestFit="1" customWidth="1"/>
    <col min="11531" max="11531" width="9.140625" style="286"/>
    <col min="11532" max="11532" width="9" style="286" customWidth="1"/>
    <col min="11533" max="11772" width="9.140625" style="286"/>
    <col min="11773" max="11773" width="5.5703125" style="286" customWidth="1"/>
    <col min="11774" max="11774" width="44.7109375" style="286" customWidth="1"/>
    <col min="11775" max="11775" width="10" style="286" customWidth="1"/>
    <col min="11776" max="11776" width="7.5703125" style="286" customWidth="1"/>
    <col min="11777" max="11777" width="3" style="286" customWidth="1"/>
    <col min="11778" max="11778" width="20" style="286" customWidth="1"/>
    <col min="11779" max="11779" width="20.42578125" style="286" customWidth="1"/>
    <col min="11780" max="11780" width="19.42578125" style="286" customWidth="1"/>
    <col min="11781" max="11781" width="11" style="286" customWidth="1"/>
    <col min="11782" max="11782" width="10.140625" style="286" customWidth="1"/>
    <col min="11783" max="11783" width="9.140625" style="286"/>
    <col min="11784" max="11784" width="16.7109375" style="286" customWidth="1"/>
    <col min="11785" max="11785" width="9.85546875" style="286" customWidth="1"/>
    <col min="11786" max="11786" width="2.5703125" style="286" bestFit="1" customWidth="1"/>
    <col min="11787" max="11787" width="9.140625" style="286"/>
    <col min="11788" max="11788" width="9" style="286" customWidth="1"/>
    <col min="11789" max="12028" width="9.140625" style="286"/>
    <col min="12029" max="12029" width="5.5703125" style="286" customWidth="1"/>
    <col min="12030" max="12030" width="44.7109375" style="286" customWidth="1"/>
    <col min="12031" max="12031" width="10" style="286" customWidth="1"/>
    <col min="12032" max="12032" width="7.5703125" style="286" customWidth="1"/>
    <col min="12033" max="12033" width="3" style="286" customWidth="1"/>
    <col min="12034" max="12034" width="20" style="286" customWidth="1"/>
    <col min="12035" max="12035" width="20.42578125" style="286" customWidth="1"/>
    <col min="12036" max="12036" width="19.42578125" style="286" customWidth="1"/>
    <col min="12037" max="12037" width="11" style="286" customWidth="1"/>
    <col min="12038" max="12038" width="10.140625" style="286" customWidth="1"/>
    <col min="12039" max="12039" width="9.140625" style="286"/>
    <col min="12040" max="12040" width="16.7109375" style="286" customWidth="1"/>
    <col min="12041" max="12041" width="9.85546875" style="286" customWidth="1"/>
    <col min="12042" max="12042" width="2.5703125" style="286" bestFit="1" customWidth="1"/>
    <col min="12043" max="12043" width="9.140625" style="286"/>
    <col min="12044" max="12044" width="9" style="286" customWidth="1"/>
    <col min="12045" max="12284" width="9.140625" style="286"/>
    <col min="12285" max="12285" width="5.5703125" style="286" customWidth="1"/>
    <col min="12286" max="12286" width="44.7109375" style="286" customWidth="1"/>
    <col min="12287" max="12287" width="10" style="286" customWidth="1"/>
    <col min="12288" max="12288" width="7.5703125" style="286" customWidth="1"/>
    <col min="12289" max="12289" width="3" style="286" customWidth="1"/>
    <col min="12290" max="12290" width="20" style="286" customWidth="1"/>
    <col min="12291" max="12291" width="20.42578125" style="286" customWidth="1"/>
    <col min="12292" max="12292" width="19.42578125" style="286" customWidth="1"/>
    <col min="12293" max="12293" width="11" style="286" customWidth="1"/>
    <col min="12294" max="12294" width="10.140625" style="286" customWidth="1"/>
    <col min="12295" max="12295" width="9.140625" style="286"/>
    <col min="12296" max="12296" width="16.7109375" style="286" customWidth="1"/>
    <col min="12297" max="12297" width="9.85546875" style="286" customWidth="1"/>
    <col min="12298" max="12298" width="2.5703125" style="286" bestFit="1" customWidth="1"/>
    <col min="12299" max="12299" width="9.140625" style="286"/>
    <col min="12300" max="12300" width="9" style="286" customWidth="1"/>
    <col min="12301" max="12540" width="9.140625" style="286"/>
    <col min="12541" max="12541" width="5.5703125" style="286" customWidth="1"/>
    <col min="12542" max="12542" width="44.7109375" style="286" customWidth="1"/>
    <col min="12543" max="12543" width="10" style="286" customWidth="1"/>
    <col min="12544" max="12544" width="7.5703125" style="286" customWidth="1"/>
    <col min="12545" max="12545" width="3" style="286" customWidth="1"/>
    <col min="12546" max="12546" width="20" style="286" customWidth="1"/>
    <col min="12547" max="12547" width="20.42578125" style="286" customWidth="1"/>
    <col min="12548" max="12548" width="19.42578125" style="286" customWidth="1"/>
    <col min="12549" max="12549" width="11" style="286" customWidth="1"/>
    <col min="12550" max="12550" width="10.140625" style="286" customWidth="1"/>
    <col min="12551" max="12551" width="9.140625" style="286"/>
    <col min="12552" max="12552" width="16.7109375" style="286" customWidth="1"/>
    <col min="12553" max="12553" width="9.85546875" style="286" customWidth="1"/>
    <col min="12554" max="12554" width="2.5703125" style="286" bestFit="1" customWidth="1"/>
    <col min="12555" max="12555" width="9.140625" style="286"/>
    <col min="12556" max="12556" width="9" style="286" customWidth="1"/>
    <col min="12557" max="12796" width="9.140625" style="286"/>
    <col min="12797" max="12797" width="5.5703125" style="286" customWidth="1"/>
    <col min="12798" max="12798" width="44.7109375" style="286" customWidth="1"/>
    <col min="12799" max="12799" width="10" style="286" customWidth="1"/>
    <col min="12800" max="12800" width="7.5703125" style="286" customWidth="1"/>
    <col min="12801" max="12801" width="3" style="286" customWidth="1"/>
    <col min="12802" max="12802" width="20" style="286" customWidth="1"/>
    <col min="12803" max="12803" width="20.42578125" style="286" customWidth="1"/>
    <col min="12804" max="12804" width="19.42578125" style="286" customWidth="1"/>
    <col min="12805" max="12805" width="11" style="286" customWidth="1"/>
    <col min="12806" max="12806" width="10.140625" style="286" customWidth="1"/>
    <col min="12807" max="12807" width="9.140625" style="286"/>
    <col min="12808" max="12808" width="16.7109375" style="286" customWidth="1"/>
    <col min="12809" max="12809" width="9.85546875" style="286" customWidth="1"/>
    <col min="12810" max="12810" width="2.5703125" style="286" bestFit="1" customWidth="1"/>
    <col min="12811" max="12811" width="9.140625" style="286"/>
    <col min="12812" max="12812" width="9" style="286" customWidth="1"/>
    <col min="12813" max="13052" width="9.140625" style="286"/>
    <col min="13053" max="13053" width="5.5703125" style="286" customWidth="1"/>
    <col min="13054" max="13054" width="44.7109375" style="286" customWidth="1"/>
    <col min="13055" max="13055" width="10" style="286" customWidth="1"/>
    <col min="13056" max="13056" width="7.5703125" style="286" customWidth="1"/>
    <col min="13057" max="13057" width="3" style="286" customWidth="1"/>
    <col min="13058" max="13058" width="20" style="286" customWidth="1"/>
    <col min="13059" max="13059" width="20.42578125" style="286" customWidth="1"/>
    <col min="13060" max="13060" width="19.42578125" style="286" customWidth="1"/>
    <col min="13061" max="13061" width="11" style="286" customWidth="1"/>
    <col min="13062" max="13062" width="10.140625" style="286" customWidth="1"/>
    <col min="13063" max="13063" width="9.140625" style="286"/>
    <col min="13064" max="13064" width="16.7109375" style="286" customWidth="1"/>
    <col min="13065" max="13065" width="9.85546875" style="286" customWidth="1"/>
    <col min="13066" max="13066" width="2.5703125" style="286" bestFit="1" customWidth="1"/>
    <col min="13067" max="13067" width="9.140625" style="286"/>
    <col min="13068" max="13068" width="9" style="286" customWidth="1"/>
    <col min="13069" max="13308" width="9.140625" style="286"/>
    <col min="13309" max="13309" width="5.5703125" style="286" customWidth="1"/>
    <col min="13310" max="13310" width="44.7109375" style="286" customWidth="1"/>
    <col min="13311" max="13311" width="10" style="286" customWidth="1"/>
    <col min="13312" max="13312" width="7.5703125" style="286" customWidth="1"/>
    <col min="13313" max="13313" width="3" style="286" customWidth="1"/>
    <col min="13314" max="13314" width="20" style="286" customWidth="1"/>
    <col min="13315" max="13315" width="20.42578125" style="286" customWidth="1"/>
    <col min="13316" max="13316" width="19.42578125" style="286" customWidth="1"/>
    <col min="13317" max="13317" width="11" style="286" customWidth="1"/>
    <col min="13318" max="13318" width="10.140625" style="286" customWidth="1"/>
    <col min="13319" max="13319" width="9.140625" style="286"/>
    <col min="13320" max="13320" width="16.7109375" style="286" customWidth="1"/>
    <col min="13321" max="13321" width="9.85546875" style="286" customWidth="1"/>
    <col min="13322" max="13322" width="2.5703125" style="286" bestFit="1" customWidth="1"/>
    <col min="13323" max="13323" width="9.140625" style="286"/>
    <col min="13324" max="13324" width="9" style="286" customWidth="1"/>
    <col min="13325" max="13564" width="9.140625" style="286"/>
    <col min="13565" max="13565" width="5.5703125" style="286" customWidth="1"/>
    <col min="13566" max="13566" width="44.7109375" style="286" customWidth="1"/>
    <col min="13567" max="13567" width="10" style="286" customWidth="1"/>
    <col min="13568" max="13568" width="7.5703125" style="286" customWidth="1"/>
    <col min="13569" max="13569" width="3" style="286" customWidth="1"/>
    <col min="13570" max="13570" width="20" style="286" customWidth="1"/>
    <col min="13571" max="13571" width="20.42578125" style="286" customWidth="1"/>
    <col min="13572" max="13572" width="19.42578125" style="286" customWidth="1"/>
    <col min="13573" max="13573" width="11" style="286" customWidth="1"/>
    <col min="13574" max="13574" width="10.140625" style="286" customWidth="1"/>
    <col min="13575" max="13575" width="9.140625" style="286"/>
    <col min="13576" max="13576" width="16.7109375" style="286" customWidth="1"/>
    <col min="13577" max="13577" width="9.85546875" style="286" customWidth="1"/>
    <col min="13578" max="13578" width="2.5703125" style="286" bestFit="1" customWidth="1"/>
    <col min="13579" max="13579" width="9.140625" style="286"/>
    <col min="13580" max="13580" width="9" style="286" customWidth="1"/>
    <col min="13581" max="13820" width="9.140625" style="286"/>
    <col min="13821" max="13821" width="5.5703125" style="286" customWidth="1"/>
    <col min="13822" max="13822" width="44.7109375" style="286" customWidth="1"/>
    <col min="13823" max="13823" width="10" style="286" customWidth="1"/>
    <col min="13824" max="13824" width="7.5703125" style="286" customWidth="1"/>
    <col min="13825" max="13825" width="3" style="286" customWidth="1"/>
    <col min="13826" max="13826" width="20" style="286" customWidth="1"/>
    <col min="13827" max="13827" width="20.42578125" style="286" customWidth="1"/>
    <col min="13828" max="13828" width="19.42578125" style="286" customWidth="1"/>
    <col min="13829" max="13829" width="11" style="286" customWidth="1"/>
    <col min="13830" max="13830" width="10.140625" style="286" customWidth="1"/>
    <col min="13831" max="13831" width="9.140625" style="286"/>
    <col min="13832" max="13832" width="16.7109375" style="286" customWidth="1"/>
    <col min="13833" max="13833" width="9.85546875" style="286" customWidth="1"/>
    <col min="13834" max="13834" width="2.5703125" style="286" bestFit="1" customWidth="1"/>
    <col min="13835" max="13835" width="9.140625" style="286"/>
    <col min="13836" max="13836" width="9" style="286" customWidth="1"/>
    <col min="13837" max="14076" width="9.140625" style="286"/>
    <col min="14077" max="14077" width="5.5703125" style="286" customWidth="1"/>
    <col min="14078" max="14078" width="44.7109375" style="286" customWidth="1"/>
    <col min="14079" max="14079" width="10" style="286" customWidth="1"/>
    <col min="14080" max="14080" width="7.5703125" style="286" customWidth="1"/>
    <col min="14081" max="14081" width="3" style="286" customWidth="1"/>
    <col min="14082" max="14082" width="20" style="286" customWidth="1"/>
    <col min="14083" max="14083" width="20.42578125" style="286" customWidth="1"/>
    <col min="14084" max="14084" width="19.42578125" style="286" customWidth="1"/>
    <col min="14085" max="14085" width="11" style="286" customWidth="1"/>
    <col min="14086" max="14086" width="10.140625" style="286" customWidth="1"/>
    <col min="14087" max="14087" width="9.140625" style="286"/>
    <col min="14088" max="14088" width="16.7109375" style="286" customWidth="1"/>
    <col min="14089" max="14089" width="9.85546875" style="286" customWidth="1"/>
    <col min="14090" max="14090" width="2.5703125" style="286" bestFit="1" customWidth="1"/>
    <col min="14091" max="14091" width="9.140625" style="286"/>
    <col min="14092" max="14092" width="9" style="286" customWidth="1"/>
    <col min="14093" max="14332" width="9.140625" style="286"/>
    <col min="14333" max="14333" width="5.5703125" style="286" customWidth="1"/>
    <col min="14334" max="14334" width="44.7109375" style="286" customWidth="1"/>
    <col min="14335" max="14335" width="10" style="286" customWidth="1"/>
    <col min="14336" max="14336" width="7.5703125" style="286" customWidth="1"/>
    <col min="14337" max="14337" width="3" style="286" customWidth="1"/>
    <col min="14338" max="14338" width="20" style="286" customWidth="1"/>
    <col min="14339" max="14339" width="20.42578125" style="286" customWidth="1"/>
    <col min="14340" max="14340" width="19.42578125" style="286" customWidth="1"/>
    <col min="14341" max="14341" width="11" style="286" customWidth="1"/>
    <col min="14342" max="14342" width="10.140625" style="286" customWidth="1"/>
    <col min="14343" max="14343" width="9.140625" style="286"/>
    <col min="14344" max="14344" width="16.7109375" style="286" customWidth="1"/>
    <col min="14345" max="14345" width="9.85546875" style="286" customWidth="1"/>
    <col min="14346" max="14346" width="2.5703125" style="286" bestFit="1" customWidth="1"/>
    <col min="14347" max="14347" width="9.140625" style="286"/>
    <col min="14348" max="14348" width="9" style="286" customWidth="1"/>
    <col min="14349" max="14588" width="9.140625" style="286"/>
    <col min="14589" max="14589" width="5.5703125" style="286" customWidth="1"/>
    <col min="14590" max="14590" width="44.7109375" style="286" customWidth="1"/>
    <col min="14591" max="14591" width="10" style="286" customWidth="1"/>
    <col min="14592" max="14592" width="7.5703125" style="286" customWidth="1"/>
    <col min="14593" max="14593" width="3" style="286" customWidth="1"/>
    <col min="14594" max="14594" width="20" style="286" customWidth="1"/>
    <col min="14595" max="14595" width="20.42578125" style="286" customWidth="1"/>
    <col min="14596" max="14596" width="19.42578125" style="286" customWidth="1"/>
    <col min="14597" max="14597" width="11" style="286" customWidth="1"/>
    <col min="14598" max="14598" width="10.140625" style="286" customWidth="1"/>
    <col min="14599" max="14599" width="9.140625" style="286"/>
    <col min="14600" max="14600" width="16.7109375" style="286" customWidth="1"/>
    <col min="14601" max="14601" width="9.85546875" style="286" customWidth="1"/>
    <col min="14602" max="14602" width="2.5703125" style="286" bestFit="1" customWidth="1"/>
    <col min="14603" max="14603" width="9.140625" style="286"/>
    <col min="14604" max="14604" width="9" style="286" customWidth="1"/>
    <col min="14605" max="14844" width="9.140625" style="286"/>
    <col min="14845" max="14845" width="5.5703125" style="286" customWidth="1"/>
    <col min="14846" max="14846" width="44.7109375" style="286" customWidth="1"/>
    <col min="14847" max="14847" width="10" style="286" customWidth="1"/>
    <col min="14848" max="14848" width="7.5703125" style="286" customWidth="1"/>
    <col min="14849" max="14849" width="3" style="286" customWidth="1"/>
    <col min="14850" max="14850" width="20" style="286" customWidth="1"/>
    <col min="14851" max="14851" width="20.42578125" style="286" customWidth="1"/>
    <col min="14852" max="14852" width="19.42578125" style="286" customWidth="1"/>
    <col min="14853" max="14853" width="11" style="286" customWidth="1"/>
    <col min="14854" max="14854" width="10.140625" style="286" customWidth="1"/>
    <col min="14855" max="14855" width="9.140625" style="286"/>
    <col min="14856" max="14856" width="16.7109375" style="286" customWidth="1"/>
    <col min="14857" max="14857" width="9.85546875" style="286" customWidth="1"/>
    <col min="14858" max="14858" width="2.5703125" style="286" bestFit="1" customWidth="1"/>
    <col min="14859" max="14859" width="9.140625" style="286"/>
    <col min="14860" max="14860" width="9" style="286" customWidth="1"/>
    <col min="14861" max="15100" width="9.140625" style="286"/>
    <col min="15101" max="15101" width="5.5703125" style="286" customWidth="1"/>
    <col min="15102" max="15102" width="44.7109375" style="286" customWidth="1"/>
    <col min="15103" max="15103" width="10" style="286" customWidth="1"/>
    <col min="15104" max="15104" width="7.5703125" style="286" customWidth="1"/>
    <col min="15105" max="15105" width="3" style="286" customWidth="1"/>
    <col min="15106" max="15106" width="20" style="286" customWidth="1"/>
    <col min="15107" max="15107" width="20.42578125" style="286" customWidth="1"/>
    <col min="15108" max="15108" width="19.42578125" style="286" customWidth="1"/>
    <col min="15109" max="15109" width="11" style="286" customWidth="1"/>
    <col min="15110" max="15110" width="10.140625" style="286" customWidth="1"/>
    <col min="15111" max="15111" width="9.140625" style="286"/>
    <col min="15112" max="15112" width="16.7109375" style="286" customWidth="1"/>
    <col min="15113" max="15113" width="9.85546875" style="286" customWidth="1"/>
    <col min="15114" max="15114" width="2.5703125" style="286" bestFit="1" customWidth="1"/>
    <col min="15115" max="15115" width="9.140625" style="286"/>
    <col min="15116" max="15116" width="9" style="286" customWidth="1"/>
    <col min="15117" max="15356" width="9.140625" style="286"/>
    <col min="15357" max="15357" width="5.5703125" style="286" customWidth="1"/>
    <col min="15358" max="15358" width="44.7109375" style="286" customWidth="1"/>
    <col min="15359" max="15359" width="10" style="286" customWidth="1"/>
    <col min="15360" max="15360" width="7.5703125" style="286" customWidth="1"/>
    <col min="15361" max="15361" width="3" style="286" customWidth="1"/>
    <col min="15362" max="15362" width="20" style="286" customWidth="1"/>
    <col min="15363" max="15363" width="20.42578125" style="286" customWidth="1"/>
    <col min="15364" max="15364" width="19.42578125" style="286" customWidth="1"/>
    <col min="15365" max="15365" width="11" style="286" customWidth="1"/>
    <col min="15366" max="15366" width="10.140625" style="286" customWidth="1"/>
    <col min="15367" max="15367" width="9.140625" style="286"/>
    <col min="15368" max="15368" width="16.7109375" style="286" customWidth="1"/>
    <col min="15369" max="15369" width="9.85546875" style="286" customWidth="1"/>
    <col min="15370" max="15370" width="2.5703125" style="286" bestFit="1" customWidth="1"/>
    <col min="15371" max="15371" width="9.140625" style="286"/>
    <col min="15372" max="15372" width="9" style="286" customWidth="1"/>
    <col min="15373" max="15612" width="9.140625" style="286"/>
    <col min="15613" max="15613" width="5.5703125" style="286" customWidth="1"/>
    <col min="15614" max="15614" width="44.7109375" style="286" customWidth="1"/>
    <col min="15615" max="15615" width="10" style="286" customWidth="1"/>
    <col min="15616" max="15616" width="7.5703125" style="286" customWidth="1"/>
    <col min="15617" max="15617" width="3" style="286" customWidth="1"/>
    <col min="15618" max="15618" width="20" style="286" customWidth="1"/>
    <col min="15619" max="15619" width="20.42578125" style="286" customWidth="1"/>
    <col min="15620" max="15620" width="19.42578125" style="286" customWidth="1"/>
    <col min="15621" max="15621" width="11" style="286" customWidth="1"/>
    <col min="15622" max="15622" width="10.140625" style="286" customWidth="1"/>
    <col min="15623" max="15623" width="9.140625" style="286"/>
    <col min="15624" max="15624" width="16.7109375" style="286" customWidth="1"/>
    <col min="15625" max="15625" width="9.85546875" style="286" customWidth="1"/>
    <col min="15626" max="15626" width="2.5703125" style="286" bestFit="1" customWidth="1"/>
    <col min="15627" max="15627" width="9.140625" style="286"/>
    <col min="15628" max="15628" width="9" style="286" customWidth="1"/>
    <col min="15629" max="15868" width="9.140625" style="286"/>
    <col min="15869" max="15869" width="5.5703125" style="286" customWidth="1"/>
    <col min="15870" max="15870" width="44.7109375" style="286" customWidth="1"/>
    <col min="15871" max="15871" width="10" style="286" customWidth="1"/>
    <col min="15872" max="15872" width="7.5703125" style="286" customWidth="1"/>
    <col min="15873" max="15873" width="3" style="286" customWidth="1"/>
    <col min="15874" max="15874" width="20" style="286" customWidth="1"/>
    <col min="15875" max="15875" width="20.42578125" style="286" customWidth="1"/>
    <col min="15876" max="15876" width="19.42578125" style="286" customWidth="1"/>
    <col min="15877" max="15877" width="11" style="286" customWidth="1"/>
    <col min="15878" max="15878" width="10.140625" style="286" customWidth="1"/>
    <col min="15879" max="15879" width="9.140625" style="286"/>
    <col min="15880" max="15880" width="16.7109375" style="286" customWidth="1"/>
    <col min="15881" max="15881" width="9.85546875" style="286" customWidth="1"/>
    <col min="15882" max="15882" width="2.5703125" style="286" bestFit="1" customWidth="1"/>
    <col min="15883" max="15883" width="9.140625" style="286"/>
    <col min="15884" max="15884" width="9" style="286" customWidth="1"/>
    <col min="15885" max="16124" width="9.140625" style="286"/>
    <col min="16125" max="16125" width="5.5703125" style="286" customWidth="1"/>
    <col min="16126" max="16126" width="44.7109375" style="286" customWidth="1"/>
    <col min="16127" max="16127" width="10" style="286" customWidth="1"/>
    <col min="16128" max="16128" width="7.5703125" style="286" customWidth="1"/>
    <col min="16129" max="16129" width="3" style="286" customWidth="1"/>
    <col min="16130" max="16130" width="20" style="286" customWidth="1"/>
    <col min="16131" max="16131" width="20.42578125" style="286" customWidth="1"/>
    <col min="16132" max="16132" width="19.42578125" style="286" customWidth="1"/>
    <col min="16133" max="16133" width="11" style="286" customWidth="1"/>
    <col min="16134" max="16134" width="10.140625" style="286" customWidth="1"/>
    <col min="16135" max="16135" width="9.140625" style="286"/>
    <col min="16136" max="16136" width="16.7109375" style="286" customWidth="1"/>
    <col min="16137" max="16137" width="9.85546875" style="286" customWidth="1"/>
    <col min="16138" max="16138" width="2.5703125" style="286" bestFit="1" customWidth="1"/>
    <col min="16139" max="16139" width="9.140625" style="286"/>
    <col min="16140" max="16140" width="9" style="286" customWidth="1"/>
    <col min="16141" max="16384" width="9.140625" style="286"/>
  </cols>
  <sheetData>
    <row r="1" spans="1:12" s="1" customFormat="1" ht="18">
      <c r="A1" s="246"/>
      <c r="B1" s="246"/>
      <c r="E1" s="247"/>
      <c r="J1" s="248"/>
    </row>
    <row r="2" spans="1:12" s="1" customFormat="1" ht="18">
      <c r="A2" s="246"/>
      <c r="B2" s="292"/>
      <c r="C2" s="246"/>
      <c r="E2" s="247"/>
      <c r="J2" s="248"/>
    </row>
    <row r="3" spans="1:12" s="254" customFormat="1" ht="12.75" customHeight="1">
      <c r="A3" s="252" t="s">
        <v>709</v>
      </c>
      <c r="B3" s="253"/>
      <c r="C3" s="252"/>
      <c r="D3" s="252"/>
      <c r="E3" s="252"/>
      <c r="F3" s="252"/>
    </row>
    <row r="4" spans="1:12" s="260" customFormat="1">
      <c r="A4" s="255"/>
      <c r="B4" s="256"/>
      <c r="C4" s="257"/>
      <c r="D4" s="258"/>
      <c r="E4" s="258"/>
      <c r="F4" s="259" t="s">
        <v>185</v>
      </c>
      <c r="I4" s="261"/>
      <c r="K4" s="262"/>
      <c r="L4" s="262"/>
    </row>
    <row r="5" spans="1:12" s="1233" customFormat="1">
      <c r="A5" s="1229"/>
      <c r="B5" s="1230"/>
      <c r="C5" s="1231"/>
      <c r="D5" s="1232"/>
      <c r="E5" s="1232"/>
      <c r="F5" s="1232"/>
      <c r="I5" s="1234"/>
      <c r="K5" s="1235"/>
      <c r="L5" s="1235"/>
    </row>
    <row r="6" spans="1:12" s="263" customFormat="1" ht="18">
      <c r="A6" s="246" t="s">
        <v>108</v>
      </c>
      <c r="B6" s="266"/>
      <c r="D6" s="264"/>
      <c r="E6" s="264"/>
      <c r="F6" s="264"/>
      <c r="I6" s="254"/>
      <c r="K6" s="264"/>
      <c r="L6" s="264"/>
    </row>
    <row r="7" spans="1:12" s="263" customFormat="1" ht="18">
      <c r="A7" s="246"/>
      <c r="B7" s="266"/>
      <c r="D7" s="264"/>
      <c r="E7" s="264"/>
      <c r="F7" s="264"/>
      <c r="I7" s="254"/>
      <c r="K7" s="264"/>
      <c r="L7" s="264"/>
    </row>
    <row r="8" spans="1:12" s="267" customFormat="1" ht="15">
      <c r="A8" s="267" t="str">
        <f>+'1. Gradbena dela in elektro TK'!A2</f>
        <v>E1.</v>
      </c>
      <c r="B8" s="271" t="str">
        <f>+'1. Gradbena dela in elektro TK'!C2</f>
        <v>GRADBENA IN ELEKTRO DELA - TK</v>
      </c>
      <c r="D8" s="269"/>
      <c r="F8" s="270">
        <f>+'1. Gradbena dela in elektro TK'!G50</f>
        <v>0</v>
      </c>
    </row>
    <row r="9" spans="1:12" s="254" customFormat="1">
      <c r="A9" s="345"/>
      <c r="B9" s="342"/>
      <c r="D9" s="397"/>
      <c r="F9" s="346"/>
    </row>
    <row r="10" spans="1:12" s="267" customFormat="1" ht="10.5" customHeight="1">
      <c r="A10" s="1209"/>
      <c r="B10" s="1210"/>
      <c r="C10" s="1209"/>
      <c r="D10" s="1211"/>
      <c r="E10" s="1209"/>
      <c r="F10" s="1212"/>
    </row>
    <row r="11" spans="1:12" s="267" customFormat="1" ht="30">
      <c r="A11" s="44"/>
      <c r="B11" s="1228" t="s">
        <v>3356</v>
      </c>
      <c r="D11" s="269" t="s">
        <v>710</v>
      </c>
      <c r="F11" s="270">
        <f>SUM(F8:F9)</f>
        <v>0</v>
      </c>
    </row>
    <row r="12" spans="1:12" s="252" customFormat="1" ht="12">
      <c r="B12" s="276"/>
      <c r="D12" s="277"/>
    </row>
    <row r="13" spans="1:12" s="3" customFormat="1" ht="12">
      <c r="B13" s="284"/>
      <c r="D13" s="285"/>
    </row>
    <row r="14" spans="1:12" s="3" customFormat="1" ht="12">
      <c r="B14" s="284"/>
      <c r="D14" s="285"/>
    </row>
    <row r="15" spans="1:12" s="3" customFormat="1" ht="12">
      <c r="B15" s="284"/>
      <c r="D15" s="285"/>
    </row>
    <row r="16" spans="1:12" s="3" customFormat="1" ht="19.5" thickBot="1">
      <c r="A16" s="76" t="s">
        <v>922</v>
      </c>
      <c r="B16" s="76"/>
      <c r="D16" s="285"/>
    </row>
    <row r="17" spans="1:4" s="3" customFormat="1" ht="18">
      <c r="A17" s="246"/>
      <c r="B17" s="292"/>
      <c r="D17" s="285"/>
    </row>
    <row r="18" spans="1:4" s="3" customFormat="1" ht="36">
      <c r="A18" s="400">
        <f>1</f>
        <v>1</v>
      </c>
      <c r="B18" s="401" t="s">
        <v>897</v>
      </c>
      <c r="D18" s="285"/>
    </row>
    <row r="19" spans="1:4" s="3" customFormat="1" ht="36">
      <c r="A19" s="400">
        <f>COUNT($A$3:A18)+1</f>
        <v>2</v>
      </c>
      <c r="B19" s="138" t="s">
        <v>61</v>
      </c>
      <c r="D19" s="285"/>
    </row>
    <row r="20" spans="1:4" s="3" customFormat="1" ht="84">
      <c r="A20" s="400">
        <f>COUNT($A$3:A19)+1</f>
        <v>3</v>
      </c>
      <c r="B20" s="404" t="s">
        <v>898</v>
      </c>
      <c r="D20" s="285"/>
    </row>
    <row r="21" spans="1:4" s="3" customFormat="1" ht="48">
      <c r="A21" s="400">
        <f>COUNT($A$3:A20)+1</f>
        <v>4</v>
      </c>
      <c r="B21" s="138" t="s">
        <v>899</v>
      </c>
      <c r="D21" s="285"/>
    </row>
    <row r="22" spans="1:4" s="3" customFormat="1" ht="60">
      <c r="A22" s="400">
        <f>COUNT($A$3:A21)+1</f>
        <v>5</v>
      </c>
      <c r="B22" s="138" t="s">
        <v>712</v>
      </c>
      <c r="D22" s="285"/>
    </row>
    <row r="23" spans="1:4" s="3" customFormat="1" ht="36">
      <c r="A23" s="400">
        <f>COUNT($A$3:A22)+1</f>
        <v>6</v>
      </c>
      <c r="B23" s="294" t="s">
        <v>95</v>
      </c>
      <c r="D23" s="285"/>
    </row>
    <row r="24" spans="1:4" s="3" customFormat="1" ht="24">
      <c r="A24" s="400">
        <f>COUNT($A$3:A23)+1</f>
        <v>7</v>
      </c>
      <c r="B24" s="294" t="s">
        <v>713</v>
      </c>
      <c r="D24" s="285"/>
    </row>
    <row r="25" spans="1:4" s="3" customFormat="1" ht="36">
      <c r="A25" s="400">
        <f>COUNT($A$3:A24)+1</f>
        <v>8</v>
      </c>
      <c r="B25" s="294" t="s">
        <v>714</v>
      </c>
      <c r="D25" s="285"/>
    </row>
    <row r="26" spans="1:4" s="3" customFormat="1" ht="24">
      <c r="A26" s="400">
        <f>COUNT($A$3:A25)+1</f>
        <v>9</v>
      </c>
      <c r="B26" s="294" t="s">
        <v>59</v>
      </c>
      <c r="D26" s="285"/>
    </row>
    <row r="27" spans="1:4" s="3" customFormat="1" ht="36">
      <c r="A27" s="400">
        <f>COUNT($A$3:A26)+1</f>
        <v>10</v>
      </c>
      <c r="B27" s="294" t="s">
        <v>60</v>
      </c>
      <c r="D27" s="285"/>
    </row>
    <row r="28" spans="1:4" s="3" customFormat="1" ht="24">
      <c r="A28" s="400"/>
      <c r="B28" s="294" t="s">
        <v>900</v>
      </c>
      <c r="D28" s="285"/>
    </row>
    <row r="29" spans="1:4" s="3" customFormat="1" ht="36">
      <c r="A29" s="400"/>
      <c r="B29" s="294" t="s">
        <v>716</v>
      </c>
      <c r="D29" s="285"/>
    </row>
    <row r="30" spans="1:4" s="3" customFormat="1" ht="36">
      <c r="A30" s="400"/>
      <c r="B30" s="294" t="s">
        <v>717</v>
      </c>
      <c r="D30" s="285"/>
    </row>
    <row r="31" spans="1:4" s="3" customFormat="1" ht="36">
      <c r="A31" s="405"/>
      <c r="B31" s="294" t="s">
        <v>718</v>
      </c>
      <c r="D31" s="285"/>
    </row>
    <row r="32" spans="1:4" s="3" customFormat="1" ht="48">
      <c r="A32" s="400"/>
      <c r="B32" s="294" t="s">
        <v>887</v>
      </c>
      <c r="D32" s="285"/>
    </row>
    <row r="33" spans="1:4" s="3" customFormat="1" ht="36">
      <c r="A33" s="405"/>
      <c r="B33" s="294" t="s">
        <v>719</v>
      </c>
      <c r="D33" s="285"/>
    </row>
    <row r="34" spans="1:4" s="3" customFormat="1" ht="48">
      <c r="A34" s="400"/>
      <c r="B34" s="294" t="s">
        <v>720</v>
      </c>
      <c r="D34" s="285"/>
    </row>
    <row r="35" spans="1:4" s="3" customFormat="1" ht="36">
      <c r="A35" s="400"/>
      <c r="B35" s="294" t="s">
        <v>721</v>
      </c>
      <c r="D35" s="285"/>
    </row>
    <row r="36" spans="1:4" s="3" customFormat="1" ht="36">
      <c r="A36" s="400"/>
      <c r="B36" s="294" t="s">
        <v>722</v>
      </c>
      <c r="D36" s="285"/>
    </row>
    <row r="37" spans="1:4" s="3" customFormat="1" ht="24">
      <c r="A37" s="400"/>
      <c r="B37" s="294" t="s">
        <v>723</v>
      </c>
      <c r="D37" s="285"/>
    </row>
    <row r="38" spans="1:4" s="3" customFormat="1" ht="12">
      <c r="A38" s="400"/>
      <c r="B38" s="294" t="s">
        <v>724</v>
      </c>
      <c r="D38" s="285"/>
    </row>
    <row r="39" spans="1:4" s="3" customFormat="1" ht="24">
      <c r="A39" s="400"/>
      <c r="B39" s="294" t="s">
        <v>725</v>
      </c>
      <c r="D39" s="285"/>
    </row>
    <row r="40" spans="1:4" s="3" customFormat="1" ht="24">
      <c r="A40" s="400"/>
      <c r="B40" s="294" t="s">
        <v>3792</v>
      </c>
      <c r="D40" s="285"/>
    </row>
    <row r="41" spans="1:4" s="3" customFormat="1" ht="24">
      <c r="A41" s="400"/>
      <c r="B41" s="442" t="s">
        <v>3793</v>
      </c>
      <c r="D41" s="285"/>
    </row>
    <row r="42" spans="1:4" s="3" customFormat="1" ht="12">
      <c r="A42" s="400"/>
      <c r="B42" s="297"/>
      <c r="D42" s="285"/>
    </row>
    <row r="43" spans="1:4" s="3" customFormat="1" ht="12">
      <c r="B43" s="284"/>
      <c r="D43" s="285"/>
    </row>
    <row r="44" spans="1:4" s="3" customFormat="1" ht="12">
      <c r="B44" s="284"/>
      <c r="D44" s="285"/>
    </row>
    <row r="45" spans="1:4" s="3" customFormat="1" ht="12">
      <c r="B45" s="284"/>
      <c r="D45" s="285"/>
    </row>
    <row r="46" spans="1:4" s="3" customFormat="1" ht="12">
      <c r="B46" s="284"/>
      <c r="D46" s="285"/>
    </row>
    <row r="47" spans="1:4" s="3" customFormat="1" ht="12">
      <c r="B47" s="284"/>
      <c r="D47" s="285"/>
    </row>
    <row r="48" spans="1:4" s="3" customFormat="1" ht="12">
      <c r="B48" s="284"/>
      <c r="D48" s="285"/>
    </row>
    <row r="49" spans="2:4" s="3" customFormat="1" ht="12">
      <c r="B49" s="284"/>
      <c r="D49" s="285"/>
    </row>
    <row r="50" spans="2:4" s="3" customFormat="1" ht="12">
      <c r="B50" s="284"/>
      <c r="D50" s="285"/>
    </row>
    <row r="51" spans="2:4" s="3" customFormat="1" ht="12">
      <c r="B51" s="284"/>
      <c r="D51" s="285"/>
    </row>
    <row r="52" spans="2:4" s="3" customFormat="1" ht="12">
      <c r="B52" s="284"/>
      <c r="D52" s="285"/>
    </row>
    <row r="53" spans="2:4" s="3" customFormat="1" ht="12">
      <c r="B53" s="284"/>
      <c r="D53" s="285"/>
    </row>
    <row r="54" spans="2:4" s="3" customFormat="1" ht="12">
      <c r="B54" s="284"/>
      <c r="D54" s="285"/>
    </row>
    <row r="55" spans="2:4" s="3" customFormat="1" ht="12">
      <c r="B55" s="284"/>
      <c r="D55" s="285"/>
    </row>
    <row r="56" spans="2:4" s="3" customFormat="1" ht="12">
      <c r="B56" s="284"/>
      <c r="D56" s="285"/>
    </row>
    <row r="57" spans="2:4" s="3" customFormat="1" ht="12">
      <c r="B57" s="284"/>
      <c r="D57" s="285"/>
    </row>
    <row r="58" spans="2:4" s="3" customFormat="1" ht="12">
      <c r="B58" s="284"/>
      <c r="D58" s="285"/>
    </row>
    <row r="59" spans="2:4" s="3" customFormat="1" ht="12">
      <c r="B59" s="284"/>
      <c r="D59" s="285"/>
    </row>
    <row r="60" spans="2:4" s="3" customFormat="1" ht="12">
      <c r="B60" s="284"/>
      <c r="D60" s="285"/>
    </row>
    <row r="61" spans="2:4" s="3" customFormat="1" ht="12">
      <c r="B61" s="284"/>
      <c r="D61" s="285"/>
    </row>
    <row r="62" spans="2:4" s="3" customFormat="1" ht="12">
      <c r="B62" s="284"/>
      <c r="D62" s="285"/>
    </row>
    <row r="63" spans="2:4" s="3" customFormat="1" ht="12">
      <c r="B63" s="284"/>
      <c r="D63" s="285"/>
    </row>
    <row r="64" spans="2:4" s="3" customFormat="1" ht="12">
      <c r="B64" s="284"/>
      <c r="D64" s="285"/>
    </row>
    <row r="65" spans="2:4" s="3" customFormat="1" ht="12">
      <c r="B65" s="284"/>
      <c r="D65" s="285"/>
    </row>
    <row r="66" spans="2:4" s="3" customFormat="1" ht="12">
      <c r="B66" s="284"/>
      <c r="D66" s="285"/>
    </row>
    <row r="67" spans="2:4" s="3" customFormat="1" ht="12">
      <c r="B67" s="284"/>
      <c r="D67" s="285"/>
    </row>
    <row r="68" spans="2:4" s="3" customFormat="1" ht="12">
      <c r="B68" s="284"/>
      <c r="D68" s="285"/>
    </row>
    <row r="69" spans="2:4" s="3" customFormat="1" ht="12">
      <c r="B69" s="284"/>
      <c r="D69" s="285"/>
    </row>
    <row r="70" spans="2:4" s="3" customFormat="1" ht="12">
      <c r="B70" s="284"/>
      <c r="D70" s="285"/>
    </row>
    <row r="71" spans="2:4" s="3" customFormat="1" ht="12">
      <c r="B71" s="284"/>
      <c r="D71" s="285"/>
    </row>
    <row r="72" spans="2:4" s="3" customFormat="1" ht="12">
      <c r="B72" s="284"/>
      <c r="D72" s="285"/>
    </row>
    <row r="73" spans="2:4" s="3" customFormat="1" ht="12">
      <c r="B73" s="284"/>
      <c r="D73" s="285"/>
    </row>
    <row r="74" spans="2:4" s="3" customFormat="1" ht="12">
      <c r="B74" s="284"/>
      <c r="D74" s="285"/>
    </row>
    <row r="75" spans="2:4" s="3" customFormat="1" ht="12">
      <c r="B75" s="284"/>
      <c r="D75" s="285"/>
    </row>
    <row r="76" spans="2:4" s="3" customFormat="1" ht="12">
      <c r="B76" s="284"/>
      <c r="D76" s="285"/>
    </row>
    <row r="77" spans="2:4" s="3" customFormat="1" ht="12">
      <c r="B77" s="284"/>
      <c r="D77" s="285"/>
    </row>
    <row r="78" spans="2:4" s="3" customFormat="1" ht="12">
      <c r="B78" s="284"/>
      <c r="D78" s="285"/>
    </row>
    <row r="79" spans="2:4" s="3" customFormat="1" ht="12">
      <c r="B79" s="284"/>
      <c r="D79" s="285"/>
    </row>
    <row r="80" spans="2:4" s="3" customFormat="1" ht="12">
      <c r="B80" s="284"/>
      <c r="D80" s="285"/>
    </row>
    <row r="81" spans="2:4" s="3" customFormat="1" ht="12">
      <c r="B81" s="284"/>
      <c r="D81" s="285"/>
    </row>
    <row r="82" spans="2:4" s="3" customFormat="1" ht="12">
      <c r="B82" s="284"/>
      <c r="D82" s="285"/>
    </row>
    <row r="83" spans="2:4" s="3" customFormat="1" ht="12">
      <c r="B83" s="284"/>
      <c r="D83" s="285"/>
    </row>
    <row r="84" spans="2:4" s="3" customFormat="1" ht="12">
      <c r="B84" s="284"/>
      <c r="D84" s="285"/>
    </row>
    <row r="85" spans="2:4" s="3" customFormat="1" ht="12">
      <c r="B85" s="284"/>
      <c r="D85" s="285"/>
    </row>
    <row r="86" spans="2:4" s="3" customFormat="1" ht="12">
      <c r="B86" s="284"/>
      <c r="D86" s="285"/>
    </row>
    <row r="87" spans="2:4" s="3" customFormat="1" ht="12">
      <c r="B87" s="284"/>
      <c r="D87" s="285"/>
    </row>
    <row r="88" spans="2:4" s="3" customFormat="1" ht="12">
      <c r="B88" s="284"/>
      <c r="D88" s="285"/>
    </row>
    <row r="89" spans="2:4" s="3" customFormat="1" ht="12">
      <c r="B89" s="284"/>
      <c r="D89" s="285"/>
    </row>
    <row r="90" spans="2:4" s="3" customFormat="1" ht="12">
      <c r="B90" s="284"/>
      <c r="D90" s="285"/>
    </row>
    <row r="91" spans="2:4" s="3" customFormat="1" ht="12">
      <c r="B91" s="284"/>
      <c r="D91" s="285"/>
    </row>
    <row r="92" spans="2:4" s="3" customFormat="1" ht="12">
      <c r="B92" s="284"/>
      <c r="D92" s="285"/>
    </row>
    <row r="93" spans="2:4" s="3" customFormat="1" ht="12">
      <c r="B93" s="284"/>
      <c r="D93" s="285"/>
    </row>
    <row r="94" spans="2:4" s="3" customFormat="1" ht="12">
      <c r="B94" s="284"/>
      <c r="D94" s="285"/>
    </row>
    <row r="95" spans="2:4" s="3" customFormat="1" ht="12">
      <c r="B95" s="284"/>
      <c r="D95" s="285"/>
    </row>
    <row r="96" spans="2:4" s="3" customFormat="1" ht="12">
      <c r="B96" s="284"/>
      <c r="D96" s="285"/>
    </row>
    <row r="97" spans="2:4" s="3" customFormat="1" ht="12">
      <c r="B97" s="284"/>
      <c r="D97" s="285"/>
    </row>
    <row r="98" spans="2:4" s="3" customFormat="1" ht="12">
      <c r="B98" s="284"/>
      <c r="D98" s="285"/>
    </row>
    <row r="99" spans="2:4" s="3" customFormat="1" ht="12">
      <c r="B99" s="284"/>
      <c r="D99" s="285"/>
    </row>
    <row r="100" spans="2:4" s="3" customFormat="1" ht="12">
      <c r="B100" s="284"/>
      <c r="D100" s="285"/>
    </row>
    <row r="101" spans="2:4" s="3" customFormat="1" ht="12">
      <c r="B101" s="284"/>
      <c r="D101" s="285"/>
    </row>
    <row r="102" spans="2:4" s="3" customFormat="1" ht="12">
      <c r="B102" s="284"/>
      <c r="D102" s="285"/>
    </row>
    <row r="103" spans="2:4" s="3" customFormat="1" ht="12">
      <c r="B103" s="284"/>
      <c r="D103" s="285"/>
    </row>
    <row r="104" spans="2:4" s="3" customFormat="1" ht="12">
      <c r="B104" s="284"/>
      <c r="D104" s="285"/>
    </row>
    <row r="105" spans="2:4" s="3" customFormat="1" ht="12">
      <c r="B105" s="284"/>
      <c r="D105" s="285"/>
    </row>
    <row r="106" spans="2:4" s="3" customFormat="1" ht="12">
      <c r="B106" s="284"/>
      <c r="D106" s="285"/>
    </row>
    <row r="107" spans="2:4" s="3" customFormat="1" ht="12">
      <c r="B107" s="284"/>
      <c r="D107" s="285"/>
    </row>
    <row r="108" spans="2:4" s="3" customFormat="1" ht="12">
      <c r="B108" s="284"/>
      <c r="D108" s="285"/>
    </row>
    <row r="109" spans="2:4" s="3" customFormat="1" ht="12">
      <c r="B109" s="284"/>
      <c r="D109" s="285"/>
    </row>
    <row r="110" spans="2:4" s="3" customFormat="1" ht="12">
      <c r="B110" s="284"/>
      <c r="D110" s="285"/>
    </row>
    <row r="111" spans="2:4" s="3" customFormat="1" ht="12">
      <c r="B111" s="284"/>
      <c r="D111" s="285"/>
    </row>
    <row r="112" spans="2:4" s="3" customFormat="1" ht="12">
      <c r="B112" s="284"/>
      <c r="D112" s="285"/>
    </row>
    <row r="113" spans="2:4" s="3" customFormat="1" ht="12">
      <c r="B113" s="284"/>
      <c r="D113" s="285"/>
    </row>
  </sheetData>
  <pageMargins left="0.98425196850393704" right="0.39370078740157483" top="0.98425196850393704" bottom="0.74803149606299213" header="0" footer="0.39370078740157483"/>
  <pageSetup paperSize="9" scale="98" firstPageNumber="0" orientation="portrait" verticalDpi="300" r:id="rId1"/>
  <headerFooter alignWithMargins="0">
    <oddFooter>&amp;R&amp;P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986D3-A535-400D-9D1C-97A45B613EEE}">
  <sheetPr codeName="List45">
    <tabColor theme="7" tint="0.79998168889431442"/>
  </sheetPr>
  <dimension ref="A1:H154"/>
  <sheetViews>
    <sheetView view="pageBreakPreview" zoomScaleNormal="100" zoomScaleSheetLayoutView="100" workbookViewId="0">
      <selection activeCell="F45" sqref="F45"/>
    </sheetView>
  </sheetViews>
  <sheetFormatPr defaultColWidth="9.140625" defaultRowHeight="12.75"/>
  <cols>
    <col min="1" max="1" width="2.5703125" style="286" customWidth="1"/>
    <col min="2" max="2" width="4.42578125" style="286" customWidth="1"/>
    <col min="3" max="3" width="43.7109375" style="287" customWidth="1"/>
    <col min="4" max="4" width="6.28515625" style="595" customWidth="1"/>
    <col min="5" max="5" width="7.5703125" style="595" customWidth="1"/>
    <col min="6" max="6" width="9.5703125" style="595" customWidth="1"/>
    <col min="7" max="7" width="13.28515625" style="595" customWidth="1"/>
    <col min="8" max="8" width="9" style="286" customWidth="1"/>
    <col min="9" max="249" width="9.140625" style="286"/>
    <col min="250" max="250" width="2.5703125" style="286" customWidth="1"/>
    <col min="251" max="251" width="4.42578125" style="286" customWidth="1"/>
    <col min="252" max="252" width="43.7109375" style="286" customWidth="1"/>
    <col min="253" max="253" width="6.28515625" style="286" customWidth="1"/>
    <col min="254" max="254" width="7.5703125" style="286" customWidth="1"/>
    <col min="255" max="255" width="9.5703125" style="286" customWidth="1"/>
    <col min="256" max="256" width="13.28515625" style="286" customWidth="1"/>
    <col min="257" max="257" width="20.42578125" style="286" customWidth="1"/>
    <col min="258" max="260" width="11.7109375" style="286" customWidth="1"/>
    <col min="261" max="261" width="9.85546875" style="286" customWidth="1"/>
    <col min="262" max="262" width="7.85546875" style="286" customWidth="1"/>
    <col min="263" max="263" width="10.140625" style="286" bestFit="1" customWidth="1"/>
    <col min="264" max="264" width="9" style="286" customWidth="1"/>
    <col min="265" max="505" width="9.140625" style="286"/>
    <col min="506" max="506" width="2.5703125" style="286" customWidth="1"/>
    <col min="507" max="507" width="4.42578125" style="286" customWidth="1"/>
    <col min="508" max="508" width="43.7109375" style="286" customWidth="1"/>
    <col min="509" max="509" width="6.28515625" style="286" customWidth="1"/>
    <col min="510" max="510" width="7.5703125" style="286" customWidth="1"/>
    <col min="511" max="511" width="9.5703125" style="286" customWidth="1"/>
    <col min="512" max="512" width="13.28515625" style="286" customWidth="1"/>
    <col min="513" max="513" width="20.42578125" style="286" customWidth="1"/>
    <col min="514" max="516" width="11.7109375" style="286" customWidth="1"/>
    <col min="517" max="517" width="9.85546875" style="286" customWidth="1"/>
    <col min="518" max="518" width="7.85546875" style="286" customWidth="1"/>
    <col min="519" max="519" width="10.140625" style="286" bestFit="1" customWidth="1"/>
    <col min="520" max="520" width="9" style="286" customWidth="1"/>
    <col min="521" max="761" width="9.140625" style="286"/>
    <col min="762" max="762" width="2.5703125" style="286" customWidth="1"/>
    <col min="763" max="763" width="4.42578125" style="286" customWidth="1"/>
    <col min="764" max="764" width="43.7109375" style="286" customWidth="1"/>
    <col min="765" max="765" width="6.28515625" style="286" customWidth="1"/>
    <col min="766" max="766" width="7.5703125" style="286" customWidth="1"/>
    <col min="767" max="767" width="9.5703125" style="286" customWidth="1"/>
    <col min="768" max="768" width="13.28515625" style="286" customWidth="1"/>
    <col min="769" max="769" width="20.42578125" style="286" customWidth="1"/>
    <col min="770" max="772" width="11.7109375" style="286" customWidth="1"/>
    <col min="773" max="773" width="9.85546875" style="286" customWidth="1"/>
    <col min="774" max="774" width="7.85546875" style="286" customWidth="1"/>
    <col min="775" max="775" width="10.140625" style="286" bestFit="1" customWidth="1"/>
    <col min="776" max="776" width="9" style="286" customWidth="1"/>
    <col min="777" max="1017" width="9.140625" style="286"/>
    <col min="1018" max="1018" width="2.5703125" style="286" customWidth="1"/>
    <col min="1019" max="1019" width="4.42578125" style="286" customWidth="1"/>
    <col min="1020" max="1020" width="43.7109375" style="286" customWidth="1"/>
    <col min="1021" max="1021" width="6.28515625" style="286" customWidth="1"/>
    <col min="1022" max="1022" width="7.5703125" style="286" customWidth="1"/>
    <col min="1023" max="1023" width="9.5703125" style="286" customWidth="1"/>
    <col min="1024" max="1024" width="13.28515625" style="286" customWidth="1"/>
    <col min="1025" max="1025" width="20.42578125" style="286" customWidth="1"/>
    <col min="1026" max="1028" width="11.7109375" style="286" customWidth="1"/>
    <col min="1029" max="1029" width="9.85546875" style="286" customWidth="1"/>
    <col min="1030" max="1030" width="7.85546875" style="286" customWidth="1"/>
    <col min="1031" max="1031" width="10.140625" style="286" bestFit="1" customWidth="1"/>
    <col min="1032" max="1032" width="9" style="286" customWidth="1"/>
    <col min="1033" max="1273" width="9.140625" style="286"/>
    <col min="1274" max="1274" width="2.5703125" style="286" customWidth="1"/>
    <col min="1275" max="1275" width="4.42578125" style="286" customWidth="1"/>
    <col min="1276" max="1276" width="43.7109375" style="286" customWidth="1"/>
    <col min="1277" max="1277" width="6.28515625" style="286" customWidth="1"/>
    <col min="1278" max="1278" width="7.5703125" style="286" customWidth="1"/>
    <col min="1279" max="1279" width="9.5703125" style="286" customWidth="1"/>
    <col min="1280" max="1280" width="13.28515625" style="286" customWidth="1"/>
    <col min="1281" max="1281" width="20.42578125" style="286" customWidth="1"/>
    <col min="1282" max="1284" width="11.7109375" style="286" customWidth="1"/>
    <col min="1285" max="1285" width="9.85546875" style="286" customWidth="1"/>
    <col min="1286" max="1286" width="7.85546875" style="286" customWidth="1"/>
    <col min="1287" max="1287" width="10.140625" style="286" bestFit="1" customWidth="1"/>
    <col min="1288" max="1288" width="9" style="286" customWidth="1"/>
    <col min="1289" max="1529" width="9.140625" style="286"/>
    <col min="1530" max="1530" width="2.5703125" style="286" customWidth="1"/>
    <col min="1531" max="1531" width="4.42578125" style="286" customWidth="1"/>
    <col min="1532" max="1532" width="43.7109375" style="286" customWidth="1"/>
    <col min="1533" max="1533" width="6.28515625" style="286" customWidth="1"/>
    <col min="1534" max="1534" width="7.5703125" style="286" customWidth="1"/>
    <col min="1535" max="1535" width="9.5703125" style="286" customWidth="1"/>
    <col min="1536" max="1536" width="13.28515625" style="286" customWidth="1"/>
    <col min="1537" max="1537" width="20.42578125" style="286" customWidth="1"/>
    <col min="1538" max="1540" width="11.7109375" style="286" customWidth="1"/>
    <col min="1541" max="1541" width="9.85546875" style="286" customWidth="1"/>
    <col min="1542" max="1542" width="7.85546875" style="286" customWidth="1"/>
    <col min="1543" max="1543" width="10.140625" style="286" bestFit="1" customWidth="1"/>
    <col min="1544" max="1544" width="9" style="286" customWidth="1"/>
    <col min="1545" max="1785" width="9.140625" style="286"/>
    <col min="1786" max="1786" width="2.5703125" style="286" customWidth="1"/>
    <col min="1787" max="1787" width="4.42578125" style="286" customWidth="1"/>
    <col min="1788" max="1788" width="43.7109375" style="286" customWidth="1"/>
    <col min="1789" max="1789" width="6.28515625" style="286" customWidth="1"/>
    <col min="1790" max="1790" width="7.5703125" style="286" customWidth="1"/>
    <col min="1791" max="1791" width="9.5703125" style="286" customWidth="1"/>
    <col min="1792" max="1792" width="13.28515625" style="286" customWidth="1"/>
    <col min="1793" max="1793" width="20.42578125" style="286" customWidth="1"/>
    <col min="1794" max="1796" width="11.7109375" style="286" customWidth="1"/>
    <col min="1797" max="1797" width="9.85546875" style="286" customWidth="1"/>
    <col min="1798" max="1798" width="7.85546875" style="286" customWidth="1"/>
    <col min="1799" max="1799" width="10.140625" style="286" bestFit="1" customWidth="1"/>
    <col min="1800" max="1800" width="9" style="286" customWidth="1"/>
    <col min="1801" max="2041" width="9.140625" style="286"/>
    <col min="2042" max="2042" width="2.5703125" style="286" customWidth="1"/>
    <col min="2043" max="2043" width="4.42578125" style="286" customWidth="1"/>
    <col min="2044" max="2044" width="43.7109375" style="286" customWidth="1"/>
    <col min="2045" max="2045" width="6.28515625" style="286" customWidth="1"/>
    <col min="2046" max="2046" width="7.5703125" style="286" customWidth="1"/>
    <col min="2047" max="2047" width="9.5703125" style="286" customWidth="1"/>
    <col min="2048" max="2048" width="13.28515625" style="286" customWidth="1"/>
    <col min="2049" max="2049" width="20.42578125" style="286" customWidth="1"/>
    <col min="2050" max="2052" width="11.7109375" style="286" customWidth="1"/>
    <col min="2053" max="2053" width="9.85546875" style="286" customWidth="1"/>
    <col min="2054" max="2054" width="7.85546875" style="286" customWidth="1"/>
    <col min="2055" max="2055" width="10.140625" style="286" bestFit="1" customWidth="1"/>
    <col min="2056" max="2056" width="9" style="286" customWidth="1"/>
    <col min="2057" max="2297" width="9.140625" style="286"/>
    <col min="2298" max="2298" width="2.5703125" style="286" customWidth="1"/>
    <col min="2299" max="2299" width="4.42578125" style="286" customWidth="1"/>
    <col min="2300" max="2300" width="43.7109375" style="286" customWidth="1"/>
    <col min="2301" max="2301" width="6.28515625" style="286" customWidth="1"/>
    <col min="2302" max="2302" width="7.5703125" style="286" customWidth="1"/>
    <col min="2303" max="2303" width="9.5703125" style="286" customWidth="1"/>
    <col min="2304" max="2304" width="13.28515625" style="286" customWidth="1"/>
    <col min="2305" max="2305" width="20.42578125" style="286" customWidth="1"/>
    <col min="2306" max="2308" width="11.7109375" style="286" customWidth="1"/>
    <col min="2309" max="2309" width="9.85546875" style="286" customWidth="1"/>
    <col min="2310" max="2310" width="7.85546875" style="286" customWidth="1"/>
    <col min="2311" max="2311" width="10.140625" style="286" bestFit="1" customWidth="1"/>
    <col min="2312" max="2312" width="9" style="286" customWidth="1"/>
    <col min="2313" max="2553" width="9.140625" style="286"/>
    <col min="2554" max="2554" width="2.5703125" style="286" customWidth="1"/>
    <col min="2555" max="2555" width="4.42578125" style="286" customWidth="1"/>
    <col min="2556" max="2556" width="43.7109375" style="286" customWidth="1"/>
    <col min="2557" max="2557" width="6.28515625" style="286" customWidth="1"/>
    <col min="2558" max="2558" width="7.5703125" style="286" customWidth="1"/>
    <col min="2559" max="2559" width="9.5703125" style="286" customWidth="1"/>
    <col min="2560" max="2560" width="13.28515625" style="286" customWidth="1"/>
    <col min="2561" max="2561" width="20.42578125" style="286" customWidth="1"/>
    <col min="2562" max="2564" width="11.7109375" style="286" customWidth="1"/>
    <col min="2565" max="2565" width="9.85546875" style="286" customWidth="1"/>
    <col min="2566" max="2566" width="7.85546875" style="286" customWidth="1"/>
    <col min="2567" max="2567" width="10.140625" style="286" bestFit="1" customWidth="1"/>
    <col min="2568" max="2568" width="9" style="286" customWidth="1"/>
    <col min="2569" max="2809" width="9.140625" style="286"/>
    <col min="2810" max="2810" width="2.5703125" style="286" customWidth="1"/>
    <col min="2811" max="2811" width="4.42578125" style="286" customWidth="1"/>
    <col min="2812" max="2812" width="43.7109375" style="286" customWidth="1"/>
    <col min="2813" max="2813" width="6.28515625" style="286" customWidth="1"/>
    <col min="2814" max="2814" width="7.5703125" style="286" customWidth="1"/>
    <col min="2815" max="2815" width="9.5703125" style="286" customWidth="1"/>
    <col min="2816" max="2816" width="13.28515625" style="286" customWidth="1"/>
    <col min="2817" max="2817" width="20.42578125" style="286" customWidth="1"/>
    <col min="2818" max="2820" width="11.7109375" style="286" customWidth="1"/>
    <col min="2821" max="2821" width="9.85546875" style="286" customWidth="1"/>
    <col min="2822" max="2822" width="7.85546875" style="286" customWidth="1"/>
    <col min="2823" max="2823" width="10.140625" style="286" bestFit="1" customWidth="1"/>
    <col min="2824" max="2824" width="9" style="286" customWidth="1"/>
    <col min="2825" max="3065" width="9.140625" style="286"/>
    <col min="3066" max="3066" width="2.5703125" style="286" customWidth="1"/>
    <col min="3067" max="3067" width="4.42578125" style="286" customWidth="1"/>
    <col min="3068" max="3068" width="43.7109375" style="286" customWidth="1"/>
    <col min="3069" max="3069" width="6.28515625" style="286" customWidth="1"/>
    <col min="3070" max="3070" width="7.5703125" style="286" customWidth="1"/>
    <col min="3071" max="3071" width="9.5703125" style="286" customWidth="1"/>
    <col min="3072" max="3072" width="13.28515625" style="286" customWidth="1"/>
    <col min="3073" max="3073" width="20.42578125" style="286" customWidth="1"/>
    <col min="3074" max="3076" width="11.7109375" style="286" customWidth="1"/>
    <col min="3077" max="3077" width="9.85546875" style="286" customWidth="1"/>
    <col min="3078" max="3078" width="7.85546875" style="286" customWidth="1"/>
    <col min="3079" max="3079" width="10.140625" style="286" bestFit="1" customWidth="1"/>
    <col min="3080" max="3080" width="9" style="286" customWidth="1"/>
    <col min="3081" max="3321" width="9.140625" style="286"/>
    <col min="3322" max="3322" width="2.5703125" style="286" customWidth="1"/>
    <col min="3323" max="3323" width="4.42578125" style="286" customWidth="1"/>
    <col min="3324" max="3324" width="43.7109375" style="286" customWidth="1"/>
    <col min="3325" max="3325" width="6.28515625" style="286" customWidth="1"/>
    <col min="3326" max="3326" width="7.5703125" style="286" customWidth="1"/>
    <col min="3327" max="3327" width="9.5703125" style="286" customWidth="1"/>
    <col min="3328" max="3328" width="13.28515625" style="286" customWidth="1"/>
    <col min="3329" max="3329" width="20.42578125" style="286" customWidth="1"/>
    <col min="3330" max="3332" width="11.7109375" style="286" customWidth="1"/>
    <col min="3333" max="3333" width="9.85546875" style="286" customWidth="1"/>
    <col min="3334" max="3334" width="7.85546875" style="286" customWidth="1"/>
    <col min="3335" max="3335" width="10.140625" style="286" bestFit="1" customWidth="1"/>
    <col min="3336" max="3336" width="9" style="286" customWidth="1"/>
    <col min="3337" max="3577" width="9.140625" style="286"/>
    <col min="3578" max="3578" width="2.5703125" style="286" customWidth="1"/>
    <col min="3579" max="3579" width="4.42578125" style="286" customWidth="1"/>
    <col min="3580" max="3580" width="43.7109375" style="286" customWidth="1"/>
    <col min="3581" max="3581" width="6.28515625" style="286" customWidth="1"/>
    <col min="3582" max="3582" width="7.5703125" style="286" customWidth="1"/>
    <col min="3583" max="3583" width="9.5703125" style="286" customWidth="1"/>
    <col min="3584" max="3584" width="13.28515625" style="286" customWidth="1"/>
    <col min="3585" max="3585" width="20.42578125" style="286" customWidth="1"/>
    <col min="3586" max="3588" width="11.7109375" style="286" customWidth="1"/>
    <col min="3589" max="3589" width="9.85546875" style="286" customWidth="1"/>
    <col min="3590" max="3590" width="7.85546875" style="286" customWidth="1"/>
    <col min="3591" max="3591" width="10.140625" style="286" bestFit="1" customWidth="1"/>
    <col min="3592" max="3592" width="9" style="286" customWidth="1"/>
    <col min="3593" max="3833" width="9.140625" style="286"/>
    <col min="3834" max="3834" width="2.5703125" style="286" customWidth="1"/>
    <col min="3835" max="3835" width="4.42578125" style="286" customWidth="1"/>
    <col min="3836" max="3836" width="43.7109375" style="286" customWidth="1"/>
    <col min="3837" max="3837" width="6.28515625" style="286" customWidth="1"/>
    <col min="3838" max="3838" width="7.5703125" style="286" customWidth="1"/>
    <col min="3839" max="3839" width="9.5703125" style="286" customWidth="1"/>
    <col min="3840" max="3840" width="13.28515625" style="286" customWidth="1"/>
    <col min="3841" max="3841" width="20.42578125" style="286" customWidth="1"/>
    <col min="3842" max="3844" width="11.7109375" style="286" customWidth="1"/>
    <col min="3845" max="3845" width="9.85546875" style="286" customWidth="1"/>
    <col min="3846" max="3846" width="7.85546875" style="286" customWidth="1"/>
    <col min="3847" max="3847" width="10.140625" style="286" bestFit="1" customWidth="1"/>
    <col min="3848" max="3848" width="9" style="286" customWidth="1"/>
    <col min="3849" max="4089" width="9.140625" style="286"/>
    <col min="4090" max="4090" width="2.5703125" style="286" customWidth="1"/>
    <col min="4091" max="4091" width="4.42578125" style="286" customWidth="1"/>
    <col min="4092" max="4092" width="43.7109375" style="286" customWidth="1"/>
    <col min="4093" max="4093" width="6.28515625" style="286" customWidth="1"/>
    <col min="4094" max="4094" width="7.5703125" style="286" customWidth="1"/>
    <col min="4095" max="4095" width="9.5703125" style="286" customWidth="1"/>
    <col min="4096" max="4096" width="13.28515625" style="286" customWidth="1"/>
    <col min="4097" max="4097" width="20.42578125" style="286" customWidth="1"/>
    <col min="4098" max="4100" width="11.7109375" style="286" customWidth="1"/>
    <col min="4101" max="4101" width="9.85546875" style="286" customWidth="1"/>
    <col min="4102" max="4102" width="7.85546875" style="286" customWidth="1"/>
    <col min="4103" max="4103" width="10.140625" style="286" bestFit="1" customWidth="1"/>
    <col min="4104" max="4104" width="9" style="286" customWidth="1"/>
    <col min="4105" max="4345" width="9.140625" style="286"/>
    <col min="4346" max="4346" width="2.5703125" style="286" customWidth="1"/>
    <col min="4347" max="4347" width="4.42578125" style="286" customWidth="1"/>
    <col min="4348" max="4348" width="43.7109375" style="286" customWidth="1"/>
    <col min="4349" max="4349" width="6.28515625" style="286" customWidth="1"/>
    <col min="4350" max="4350" width="7.5703125" style="286" customWidth="1"/>
    <col min="4351" max="4351" width="9.5703125" style="286" customWidth="1"/>
    <col min="4352" max="4352" width="13.28515625" style="286" customWidth="1"/>
    <col min="4353" max="4353" width="20.42578125" style="286" customWidth="1"/>
    <col min="4354" max="4356" width="11.7109375" style="286" customWidth="1"/>
    <col min="4357" max="4357" width="9.85546875" style="286" customWidth="1"/>
    <col min="4358" max="4358" width="7.85546875" style="286" customWidth="1"/>
    <col min="4359" max="4359" width="10.140625" style="286" bestFit="1" customWidth="1"/>
    <col min="4360" max="4360" width="9" style="286" customWidth="1"/>
    <col min="4361" max="4601" width="9.140625" style="286"/>
    <col min="4602" max="4602" width="2.5703125" style="286" customWidth="1"/>
    <col min="4603" max="4603" width="4.42578125" style="286" customWidth="1"/>
    <col min="4604" max="4604" width="43.7109375" style="286" customWidth="1"/>
    <col min="4605" max="4605" width="6.28515625" style="286" customWidth="1"/>
    <col min="4606" max="4606" width="7.5703125" style="286" customWidth="1"/>
    <col min="4607" max="4607" width="9.5703125" style="286" customWidth="1"/>
    <col min="4608" max="4608" width="13.28515625" style="286" customWidth="1"/>
    <col min="4609" max="4609" width="20.42578125" style="286" customWidth="1"/>
    <col min="4610" max="4612" width="11.7109375" style="286" customWidth="1"/>
    <col min="4613" max="4613" width="9.85546875" style="286" customWidth="1"/>
    <col min="4614" max="4614" width="7.85546875" style="286" customWidth="1"/>
    <col min="4615" max="4615" width="10.140625" style="286" bestFit="1" customWidth="1"/>
    <col min="4616" max="4616" width="9" style="286" customWidth="1"/>
    <col min="4617" max="4857" width="9.140625" style="286"/>
    <col min="4858" max="4858" width="2.5703125" style="286" customWidth="1"/>
    <col min="4859" max="4859" width="4.42578125" style="286" customWidth="1"/>
    <col min="4860" max="4860" width="43.7109375" style="286" customWidth="1"/>
    <col min="4861" max="4861" width="6.28515625" style="286" customWidth="1"/>
    <col min="4862" max="4862" width="7.5703125" style="286" customWidth="1"/>
    <col min="4863" max="4863" width="9.5703125" style="286" customWidth="1"/>
    <col min="4864" max="4864" width="13.28515625" style="286" customWidth="1"/>
    <col min="4865" max="4865" width="20.42578125" style="286" customWidth="1"/>
    <col min="4866" max="4868" width="11.7109375" style="286" customWidth="1"/>
    <col min="4869" max="4869" width="9.85546875" style="286" customWidth="1"/>
    <col min="4870" max="4870" width="7.85546875" style="286" customWidth="1"/>
    <col min="4871" max="4871" width="10.140625" style="286" bestFit="1" customWidth="1"/>
    <col min="4872" max="4872" width="9" style="286" customWidth="1"/>
    <col min="4873" max="5113" width="9.140625" style="286"/>
    <col min="5114" max="5114" width="2.5703125" style="286" customWidth="1"/>
    <col min="5115" max="5115" width="4.42578125" style="286" customWidth="1"/>
    <col min="5116" max="5116" width="43.7109375" style="286" customWidth="1"/>
    <col min="5117" max="5117" width="6.28515625" style="286" customWidth="1"/>
    <col min="5118" max="5118" width="7.5703125" style="286" customWidth="1"/>
    <col min="5119" max="5119" width="9.5703125" style="286" customWidth="1"/>
    <col min="5120" max="5120" width="13.28515625" style="286" customWidth="1"/>
    <col min="5121" max="5121" width="20.42578125" style="286" customWidth="1"/>
    <col min="5122" max="5124" width="11.7109375" style="286" customWidth="1"/>
    <col min="5125" max="5125" width="9.85546875" style="286" customWidth="1"/>
    <col min="5126" max="5126" width="7.85546875" style="286" customWidth="1"/>
    <col min="5127" max="5127" width="10.140625" style="286" bestFit="1" customWidth="1"/>
    <col min="5128" max="5128" width="9" style="286" customWidth="1"/>
    <col min="5129" max="5369" width="9.140625" style="286"/>
    <col min="5370" max="5370" width="2.5703125" style="286" customWidth="1"/>
    <col min="5371" max="5371" width="4.42578125" style="286" customWidth="1"/>
    <col min="5372" max="5372" width="43.7109375" style="286" customWidth="1"/>
    <col min="5373" max="5373" width="6.28515625" style="286" customWidth="1"/>
    <col min="5374" max="5374" width="7.5703125" style="286" customWidth="1"/>
    <col min="5375" max="5375" width="9.5703125" style="286" customWidth="1"/>
    <col min="5376" max="5376" width="13.28515625" style="286" customWidth="1"/>
    <col min="5377" max="5377" width="20.42578125" style="286" customWidth="1"/>
    <col min="5378" max="5380" width="11.7109375" style="286" customWidth="1"/>
    <col min="5381" max="5381" width="9.85546875" style="286" customWidth="1"/>
    <col min="5382" max="5382" width="7.85546875" style="286" customWidth="1"/>
    <col min="5383" max="5383" width="10.140625" style="286" bestFit="1" customWidth="1"/>
    <col min="5384" max="5384" width="9" style="286" customWidth="1"/>
    <col min="5385" max="5625" width="9.140625" style="286"/>
    <col min="5626" max="5626" width="2.5703125" style="286" customWidth="1"/>
    <col min="5627" max="5627" width="4.42578125" style="286" customWidth="1"/>
    <col min="5628" max="5628" width="43.7109375" style="286" customWidth="1"/>
    <col min="5629" max="5629" width="6.28515625" style="286" customWidth="1"/>
    <col min="5630" max="5630" width="7.5703125" style="286" customWidth="1"/>
    <col min="5631" max="5631" width="9.5703125" style="286" customWidth="1"/>
    <col min="5632" max="5632" width="13.28515625" style="286" customWidth="1"/>
    <col min="5633" max="5633" width="20.42578125" style="286" customWidth="1"/>
    <col min="5634" max="5636" width="11.7109375" style="286" customWidth="1"/>
    <col min="5637" max="5637" width="9.85546875" style="286" customWidth="1"/>
    <col min="5638" max="5638" width="7.85546875" style="286" customWidth="1"/>
    <col min="5639" max="5639" width="10.140625" style="286" bestFit="1" customWidth="1"/>
    <col min="5640" max="5640" width="9" style="286" customWidth="1"/>
    <col min="5641" max="5881" width="9.140625" style="286"/>
    <col min="5882" max="5882" width="2.5703125" style="286" customWidth="1"/>
    <col min="5883" max="5883" width="4.42578125" style="286" customWidth="1"/>
    <col min="5884" max="5884" width="43.7109375" style="286" customWidth="1"/>
    <col min="5885" max="5885" width="6.28515625" style="286" customWidth="1"/>
    <col min="5886" max="5886" width="7.5703125" style="286" customWidth="1"/>
    <col min="5887" max="5887" width="9.5703125" style="286" customWidth="1"/>
    <col min="5888" max="5888" width="13.28515625" style="286" customWidth="1"/>
    <col min="5889" max="5889" width="20.42578125" style="286" customWidth="1"/>
    <col min="5890" max="5892" width="11.7109375" style="286" customWidth="1"/>
    <col min="5893" max="5893" width="9.85546875" style="286" customWidth="1"/>
    <col min="5894" max="5894" width="7.85546875" style="286" customWidth="1"/>
    <col min="5895" max="5895" width="10.140625" style="286" bestFit="1" customWidth="1"/>
    <col min="5896" max="5896" width="9" style="286" customWidth="1"/>
    <col min="5897" max="6137" width="9.140625" style="286"/>
    <col min="6138" max="6138" width="2.5703125" style="286" customWidth="1"/>
    <col min="6139" max="6139" width="4.42578125" style="286" customWidth="1"/>
    <col min="6140" max="6140" width="43.7109375" style="286" customWidth="1"/>
    <col min="6141" max="6141" width="6.28515625" style="286" customWidth="1"/>
    <col min="6142" max="6142" width="7.5703125" style="286" customWidth="1"/>
    <col min="6143" max="6143" width="9.5703125" style="286" customWidth="1"/>
    <col min="6144" max="6144" width="13.28515625" style="286" customWidth="1"/>
    <col min="6145" max="6145" width="20.42578125" style="286" customWidth="1"/>
    <col min="6146" max="6148" width="11.7109375" style="286" customWidth="1"/>
    <col min="6149" max="6149" width="9.85546875" style="286" customWidth="1"/>
    <col min="6150" max="6150" width="7.85546875" style="286" customWidth="1"/>
    <col min="6151" max="6151" width="10.140625" style="286" bestFit="1" customWidth="1"/>
    <col min="6152" max="6152" width="9" style="286" customWidth="1"/>
    <col min="6153" max="6393" width="9.140625" style="286"/>
    <col min="6394" max="6394" width="2.5703125" style="286" customWidth="1"/>
    <col min="6395" max="6395" width="4.42578125" style="286" customWidth="1"/>
    <col min="6396" max="6396" width="43.7109375" style="286" customWidth="1"/>
    <col min="6397" max="6397" width="6.28515625" style="286" customWidth="1"/>
    <col min="6398" max="6398" width="7.5703125" style="286" customWidth="1"/>
    <col min="6399" max="6399" width="9.5703125" style="286" customWidth="1"/>
    <col min="6400" max="6400" width="13.28515625" style="286" customWidth="1"/>
    <col min="6401" max="6401" width="20.42578125" style="286" customWidth="1"/>
    <col min="6402" max="6404" width="11.7109375" style="286" customWidth="1"/>
    <col min="6405" max="6405" width="9.85546875" style="286" customWidth="1"/>
    <col min="6406" max="6406" width="7.85546875" style="286" customWidth="1"/>
    <col min="6407" max="6407" width="10.140625" style="286" bestFit="1" customWidth="1"/>
    <col min="6408" max="6408" width="9" style="286" customWidth="1"/>
    <col min="6409" max="6649" width="9.140625" style="286"/>
    <col min="6650" max="6650" width="2.5703125" style="286" customWidth="1"/>
    <col min="6651" max="6651" width="4.42578125" style="286" customWidth="1"/>
    <col min="6652" max="6652" width="43.7109375" style="286" customWidth="1"/>
    <col min="6653" max="6653" width="6.28515625" style="286" customWidth="1"/>
    <col min="6654" max="6654" width="7.5703125" style="286" customWidth="1"/>
    <col min="6655" max="6655" width="9.5703125" style="286" customWidth="1"/>
    <col min="6656" max="6656" width="13.28515625" style="286" customWidth="1"/>
    <col min="6657" max="6657" width="20.42578125" style="286" customWidth="1"/>
    <col min="6658" max="6660" width="11.7109375" style="286" customWidth="1"/>
    <col min="6661" max="6661" width="9.85546875" style="286" customWidth="1"/>
    <col min="6662" max="6662" width="7.85546875" style="286" customWidth="1"/>
    <col min="6663" max="6663" width="10.140625" style="286" bestFit="1" customWidth="1"/>
    <col min="6664" max="6664" width="9" style="286" customWidth="1"/>
    <col min="6665" max="6905" width="9.140625" style="286"/>
    <col min="6906" max="6906" width="2.5703125" style="286" customWidth="1"/>
    <col min="6907" max="6907" width="4.42578125" style="286" customWidth="1"/>
    <col min="6908" max="6908" width="43.7109375" style="286" customWidth="1"/>
    <col min="6909" max="6909" width="6.28515625" style="286" customWidth="1"/>
    <col min="6910" max="6910" width="7.5703125" style="286" customWidth="1"/>
    <col min="6911" max="6911" width="9.5703125" style="286" customWidth="1"/>
    <col min="6912" max="6912" width="13.28515625" style="286" customWidth="1"/>
    <col min="6913" max="6913" width="20.42578125" style="286" customWidth="1"/>
    <col min="6914" max="6916" width="11.7109375" style="286" customWidth="1"/>
    <col min="6917" max="6917" width="9.85546875" style="286" customWidth="1"/>
    <col min="6918" max="6918" width="7.85546875" style="286" customWidth="1"/>
    <col min="6919" max="6919" width="10.140625" style="286" bestFit="1" customWidth="1"/>
    <col min="6920" max="6920" width="9" style="286" customWidth="1"/>
    <col min="6921" max="7161" width="9.140625" style="286"/>
    <col min="7162" max="7162" width="2.5703125" style="286" customWidth="1"/>
    <col min="7163" max="7163" width="4.42578125" style="286" customWidth="1"/>
    <col min="7164" max="7164" width="43.7109375" style="286" customWidth="1"/>
    <col min="7165" max="7165" width="6.28515625" style="286" customWidth="1"/>
    <col min="7166" max="7166" width="7.5703125" style="286" customWidth="1"/>
    <col min="7167" max="7167" width="9.5703125" style="286" customWidth="1"/>
    <col min="7168" max="7168" width="13.28515625" style="286" customWidth="1"/>
    <col min="7169" max="7169" width="20.42578125" style="286" customWidth="1"/>
    <col min="7170" max="7172" width="11.7109375" style="286" customWidth="1"/>
    <col min="7173" max="7173" width="9.85546875" style="286" customWidth="1"/>
    <col min="7174" max="7174" width="7.85546875" style="286" customWidth="1"/>
    <col min="7175" max="7175" width="10.140625" style="286" bestFit="1" customWidth="1"/>
    <col min="7176" max="7176" width="9" style="286" customWidth="1"/>
    <col min="7177" max="7417" width="9.140625" style="286"/>
    <col min="7418" max="7418" width="2.5703125" style="286" customWidth="1"/>
    <col min="7419" max="7419" width="4.42578125" style="286" customWidth="1"/>
    <col min="7420" max="7420" width="43.7109375" style="286" customWidth="1"/>
    <col min="7421" max="7421" width="6.28515625" style="286" customWidth="1"/>
    <col min="7422" max="7422" width="7.5703125" style="286" customWidth="1"/>
    <col min="7423" max="7423" width="9.5703125" style="286" customWidth="1"/>
    <col min="7424" max="7424" width="13.28515625" style="286" customWidth="1"/>
    <col min="7425" max="7425" width="20.42578125" style="286" customWidth="1"/>
    <col min="7426" max="7428" width="11.7109375" style="286" customWidth="1"/>
    <col min="7429" max="7429" width="9.85546875" style="286" customWidth="1"/>
    <col min="7430" max="7430" width="7.85546875" style="286" customWidth="1"/>
    <col min="7431" max="7431" width="10.140625" style="286" bestFit="1" customWidth="1"/>
    <col min="7432" max="7432" width="9" style="286" customWidth="1"/>
    <col min="7433" max="7673" width="9.140625" style="286"/>
    <col min="7674" max="7674" width="2.5703125" style="286" customWidth="1"/>
    <col min="7675" max="7675" width="4.42578125" style="286" customWidth="1"/>
    <col min="7676" max="7676" width="43.7109375" style="286" customWidth="1"/>
    <col min="7677" max="7677" width="6.28515625" style="286" customWidth="1"/>
    <col min="7678" max="7678" width="7.5703125" style="286" customWidth="1"/>
    <col min="7679" max="7679" width="9.5703125" style="286" customWidth="1"/>
    <col min="7680" max="7680" width="13.28515625" style="286" customWidth="1"/>
    <col min="7681" max="7681" width="20.42578125" style="286" customWidth="1"/>
    <col min="7682" max="7684" width="11.7109375" style="286" customWidth="1"/>
    <col min="7685" max="7685" width="9.85546875" style="286" customWidth="1"/>
    <col min="7686" max="7686" width="7.85546875" style="286" customWidth="1"/>
    <col min="7687" max="7687" width="10.140625" style="286" bestFit="1" customWidth="1"/>
    <col min="7688" max="7688" width="9" style="286" customWidth="1"/>
    <col min="7689" max="7929" width="9.140625" style="286"/>
    <col min="7930" max="7930" width="2.5703125" style="286" customWidth="1"/>
    <col min="7931" max="7931" width="4.42578125" style="286" customWidth="1"/>
    <col min="7932" max="7932" width="43.7109375" style="286" customWidth="1"/>
    <col min="7933" max="7933" width="6.28515625" style="286" customWidth="1"/>
    <col min="7934" max="7934" width="7.5703125" style="286" customWidth="1"/>
    <col min="7935" max="7935" width="9.5703125" style="286" customWidth="1"/>
    <col min="7936" max="7936" width="13.28515625" style="286" customWidth="1"/>
    <col min="7937" max="7937" width="20.42578125" style="286" customWidth="1"/>
    <col min="7938" max="7940" width="11.7109375" style="286" customWidth="1"/>
    <col min="7941" max="7941" width="9.85546875" style="286" customWidth="1"/>
    <col min="7942" max="7942" width="7.85546875" style="286" customWidth="1"/>
    <col min="7943" max="7943" width="10.140625" style="286" bestFit="1" customWidth="1"/>
    <col min="7944" max="7944" width="9" style="286" customWidth="1"/>
    <col min="7945" max="8185" width="9.140625" style="286"/>
    <col min="8186" max="8186" width="2.5703125" style="286" customWidth="1"/>
    <col min="8187" max="8187" width="4.42578125" style="286" customWidth="1"/>
    <col min="8188" max="8188" width="43.7109375" style="286" customWidth="1"/>
    <col min="8189" max="8189" width="6.28515625" style="286" customWidth="1"/>
    <col min="8190" max="8190" width="7.5703125" style="286" customWidth="1"/>
    <col min="8191" max="8191" width="9.5703125" style="286" customWidth="1"/>
    <col min="8192" max="8192" width="13.28515625" style="286" customWidth="1"/>
    <col min="8193" max="8193" width="20.42578125" style="286" customWidth="1"/>
    <col min="8194" max="8196" width="11.7109375" style="286" customWidth="1"/>
    <col min="8197" max="8197" width="9.85546875" style="286" customWidth="1"/>
    <col min="8198" max="8198" width="7.85546875" style="286" customWidth="1"/>
    <col min="8199" max="8199" width="10.140625" style="286" bestFit="1" customWidth="1"/>
    <col min="8200" max="8200" width="9" style="286" customWidth="1"/>
    <col min="8201" max="8441" width="9.140625" style="286"/>
    <col min="8442" max="8442" width="2.5703125" style="286" customWidth="1"/>
    <col min="8443" max="8443" width="4.42578125" style="286" customWidth="1"/>
    <col min="8444" max="8444" width="43.7109375" style="286" customWidth="1"/>
    <col min="8445" max="8445" width="6.28515625" style="286" customWidth="1"/>
    <col min="8446" max="8446" width="7.5703125" style="286" customWidth="1"/>
    <col min="8447" max="8447" width="9.5703125" style="286" customWidth="1"/>
    <col min="8448" max="8448" width="13.28515625" style="286" customWidth="1"/>
    <col min="8449" max="8449" width="20.42578125" style="286" customWidth="1"/>
    <col min="8450" max="8452" width="11.7109375" style="286" customWidth="1"/>
    <col min="8453" max="8453" width="9.85546875" style="286" customWidth="1"/>
    <col min="8454" max="8454" width="7.85546875" style="286" customWidth="1"/>
    <col min="8455" max="8455" width="10.140625" style="286" bestFit="1" customWidth="1"/>
    <col min="8456" max="8456" width="9" style="286" customWidth="1"/>
    <col min="8457" max="8697" width="9.140625" style="286"/>
    <col min="8698" max="8698" width="2.5703125" style="286" customWidth="1"/>
    <col min="8699" max="8699" width="4.42578125" style="286" customWidth="1"/>
    <col min="8700" max="8700" width="43.7109375" style="286" customWidth="1"/>
    <col min="8701" max="8701" width="6.28515625" style="286" customWidth="1"/>
    <col min="8702" max="8702" width="7.5703125" style="286" customWidth="1"/>
    <col min="8703" max="8703" width="9.5703125" style="286" customWidth="1"/>
    <col min="8704" max="8704" width="13.28515625" style="286" customWidth="1"/>
    <col min="8705" max="8705" width="20.42578125" style="286" customWidth="1"/>
    <col min="8706" max="8708" width="11.7109375" style="286" customWidth="1"/>
    <col min="8709" max="8709" width="9.85546875" style="286" customWidth="1"/>
    <col min="8710" max="8710" width="7.85546875" style="286" customWidth="1"/>
    <col min="8711" max="8711" width="10.140625" style="286" bestFit="1" customWidth="1"/>
    <col min="8712" max="8712" width="9" style="286" customWidth="1"/>
    <col min="8713" max="8953" width="9.140625" style="286"/>
    <col min="8954" max="8954" width="2.5703125" style="286" customWidth="1"/>
    <col min="8955" max="8955" width="4.42578125" style="286" customWidth="1"/>
    <col min="8956" max="8956" width="43.7109375" style="286" customWidth="1"/>
    <col min="8957" max="8957" width="6.28515625" style="286" customWidth="1"/>
    <col min="8958" max="8958" width="7.5703125" style="286" customWidth="1"/>
    <col min="8959" max="8959" width="9.5703125" style="286" customWidth="1"/>
    <col min="8960" max="8960" width="13.28515625" style="286" customWidth="1"/>
    <col min="8961" max="8961" width="20.42578125" style="286" customWidth="1"/>
    <col min="8962" max="8964" width="11.7109375" style="286" customWidth="1"/>
    <col min="8965" max="8965" width="9.85546875" style="286" customWidth="1"/>
    <col min="8966" max="8966" width="7.85546875" style="286" customWidth="1"/>
    <col min="8967" max="8967" width="10.140625" style="286" bestFit="1" customWidth="1"/>
    <col min="8968" max="8968" width="9" style="286" customWidth="1"/>
    <col min="8969" max="9209" width="9.140625" style="286"/>
    <col min="9210" max="9210" width="2.5703125" style="286" customWidth="1"/>
    <col min="9211" max="9211" width="4.42578125" style="286" customWidth="1"/>
    <col min="9212" max="9212" width="43.7109375" style="286" customWidth="1"/>
    <col min="9213" max="9213" width="6.28515625" style="286" customWidth="1"/>
    <col min="9214" max="9214" width="7.5703125" style="286" customWidth="1"/>
    <col min="9215" max="9215" width="9.5703125" style="286" customWidth="1"/>
    <col min="9216" max="9216" width="13.28515625" style="286" customWidth="1"/>
    <col min="9217" max="9217" width="20.42578125" style="286" customWidth="1"/>
    <col min="9218" max="9220" width="11.7109375" style="286" customWidth="1"/>
    <col min="9221" max="9221" width="9.85546875" style="286" customWidth="1"/>
    <col min="9222" max="9222" width="7.85546875" style="286" customWidth="1"/>
    <col min="9223" max="9223" width="10.140625" style="286" bestFit="1" customWidth="1"/>
    <col min="9224" max="9224" width="9" style="286" customWidth="1"/>
    <col min="9225" max="9465" width="9.140625" style="286"/>
    <col min="9466" max="9466" width="2.5703125" style="286" customWidth="1"/>
    <col min="9467" max="9467" width="4.42578125" style="286" customWidth="1"/>
    <col min="9468" max="9468" width="43.7109375" style="286" customWidth="1"/>
    <col min="9469" max="9469" width="6.28515625" style="286" customWidth="1"/>
    <col min="9470" max="9470" width="7.5703125" style="286" customWidth="1"/>
    <col min="9471" max="9471" width="9.5703125" style="286" customWidth="1"/>
    <col min="9472" max="9472" width="13.28515625" style="286" customWidth="1"/>
    <col min="9473" max="9473" width="20.42578125" style="286" customWidth="1"/>
    <col min="9474" max="9476" width="11.7109375" style="286" customWidth="1"/>
    <col min="9477" max="9477" width="9.85546875" style="286" customWidth="1"/>
    <col min="9478" max="9478" width="7.85546875" style="286" customWidth="1"/>
    <col min="9479" max="9479" width="10.140625" style="286" bestFit="1" customWidth="1"/>
    <col min="9480" max="9480" width="9" style="286" customWidth="1"/>
    <col min="9481" max="9721" width="9.140625" style="286"/>
    <col min="9722" max="9722" width="2.5703125" style="286" customWidth="1"/>
    <col min="9723" max="9723" width="4.42578125" style="286" customWidth="1"/>
    <col min="9724" max="9724" width="43.7109375" style="286" customWidth="1"/>
    <col min="9725" max="9725" width="6.28515625" style="286" customWidth="1"/>
    <col min="9726" max="9726" width="7.5703125" style="286" customWidth="1"/>
    <col min="9727" max="9727" width="9.5703125" style="286" customWidth="1"/>
    <col min="9728" max="9728" width="13.28515625" style="286" customWidth="1"/>
    <col min="9729" max="9729" width="20.42578125" style="286" customWidth="1"/>
    <col min="9730" max="9732" width="11.7109375" style="286" customWidth="1"/>
    <col min="9733" max="9733" width="9.85546875" style="286" customWidth="1"/>
    <col min="9734" max="9734" width="7.85546875" style="286" customWidth="1"/>
    <col min="9735" max="9735" width="10.140625" style="286" bestFit="1" customWidth="1"/>
    <col min="9736" max="9736" width="9" style="286" customWidth="1"/>
    <col min="9737" max="9977" width="9.140625" style="286"/>
    <col min="9978" max="9978" width="2.5703125" style="286" customWidth="1"/>
    <col min="9979" max="9979" width="4.42578125" style="286" customWidth="1"/>
    <col min="9980" max="9980" width="43.7109375" style="286" customWidth="1"/>
    <col min="9981" max="9981" width="6.28515625" style="286" customWidth="1"/>
    <col min="9982" max="9982" width="7.5703125" style="286" customWidth="1"/>
    <col min="9983" max="9983" width="9.5703125" style="286" customWidth="1"/>
    <col min="9984" max="9984" width="13.28515625" style="286" customWidth="1"/>
    <col min="9985" max="9985" width="20.42578125" style="286" customWidth="1"/>
    <col min="9986" max="9988" width="11.7109375" style="286" customWidth="1"/>
    <col min="9989" max="9989" width="9.85546875" style="286" customWidth="1"/>
    <col min="9990" max="9990" width="7.85546875" style="286" customWidth="1"/>
    <col min="9991" max="9991" width="10.140625" style="286" bestFit="1" customWidth="1"/>
    <col min="9992" max="9992" width="9" style="286" customWidth="1"/>
    <col min="9993" max="10233" width="9.140625" style="286"/>
    <col min="10234" max="10234" width="2.5703125" style="286" customWidth="1"/>
    <col min="10235" max="10235" width="4.42578125" style="286" customWidth="1"/>
    <col min="10236" max="10236" width="43.7109375" style="286" customWidth="1"/>
    <col min="10237" max="10237" width="6.28515625" style="286" customWidth="1"/>
    <col min="10238" max="10238" width="7.5703125" style="286" customWidth="1"/>
    <col min="10239" max="10239" width="9.5703125" style="286" customWidth="1"/>
    <col min="10240" max="10240" width="13.28515625" style="286" customWidth="1"/>
    <col min="10241" max="10241" width="20.42578125" style="286" customWidth="1"/>
    <col min="10242" max="10244" width="11.7109375" style="286" customWidth="1"/>
    <col min="10245" max="10245" width="9.85546875" style="286" customWidth="1"/>
    <col min="10246" max="10246" width="7.85546875" style="286" customWidth="1"/>
    <col min="10247" max="10247" width="10.140625" style="286" bestFit="1" customWidth="1"/>
    <col min="10248" max="10248" width="9" style="286" customWidth="1"/>
    <col min="10249" max="10489" width="9.140625" style="286"/>
    <col min="10490" max="10490" width="2.5703125" style="286" customWidth="1"/>
    <col min="10491" max="10491" width="4.42578125" style="286" customWidth="1"/>
    <col min="10492" max="10492" width="43.7109375" style="286" customWidth="1"/>
    <col min="10493" max="10493" width="6.28515625" style="286" customWidth="1"/>
    <col min="10494" max="10494" width="7.5703125" style="286" customWidth="1"/>
    <col min="10495" max="10495" width="9.5703125" style="286" customWidth="1"/>
    <col min="10496" max="10496" width="13.28515625" style="286" customWidth="1"/>
    <col min="10497" max="10497" width="20.42578125" style="286" customWidth="1"/>
    <col min="10498" max="10500" width="11.7109375" style="286" customWidth="1"/>
    <col min="10501" max="10501" width="9.85546875" style="286" customWidth="1"/>
    <col min="10502" max="10502" width="7.85546875" style="286" customWidth="1"/>
    <col min="10503" max="10503" width="10.140625" style="286" bestFit="1" customWidth="1"/>
    <col min="10504" max="10504" width="9" style="286" customWidth="1"/>
    <col min="10505" max="10745" width="9.140625" style="286"/>
    <col min="10746" max="10746" width="2.5703125" style="286" customWidth="1"/>
    <col min="10747" max="10747" width="4.42578125" style="286" customWidth="1"/>
    <col min="10748" max="10748" width="43.7109375" style="286" customWidth="1"/>
    <col min="10749" max="10749" width="6.28515625" style="286" customWidth="1"/>
    <col min="10750" max="10750" width="7.5703125" style="286" customWidth="1"/>
    <col min="10751" max="10751" width="9.5703125" style="286" customWidth="1"/>
    <col min="10752" max="10752" width="13.28515625" style="286" customWidth="1"/>
    <col min="10753" max="10753" width="20.42578125" style="286" customWidth="1"/>
    <col min="10754" max="10756" width="11.7109375" style="286" customWidth="1"/>
    <col min="10757" max="10757" width="9.85546875" style="286" customWidth="1"/>
    <col min="10758" max="10758" width="7.85546875" style="286" customWidth="1"/>
    <col min="10759" max="10759" width="10.140625" style="286" bestFit="1" customWidth="1"/>
    <col min="10760" max="10760" width="9" style="286" customWidth="1"/>
    <col min="10761" max="11001" width="9.140625" style="286"/>
    <col min="11002" max="11002" width="2.5703125" style="286" customWidth="1"/>
    <col min="11003" max="11003" width="4.42578125" style="286" customWidth="1"/>
    <col min="11004" max="11004" width="43.7109375" style="286" customWidth="1"/>
    <col min="11005" max="11005" width="6.28515625" style="286" customWidth="1"/>
    <col min="11006" max="11006" width="7.5703125" style="286" customWidth="1"/>
    <col min="11007" max="11007" width="9.5703125" style="286" customWidth="1"/>
    <col min="11008" max="11008" width="13.28515625" style="286" customWidth="1"/>
    <col min="11009" max="11009" width="20.42578125" style="286" customWidth="1"/>
    <col min="11010" max="11012" width="11.7109375" style="286" customWidth="1"/>
    <col min="11013" max="11013" width="9.85546875" style="286" customWidth="1"/>
    <col min="11014" max="11014" width="7.85546875" style="286" customWidth="1"/>
    <col min="11015" max="11015" width="10.140625" style="286" bestFit="1" customWidth="1"/>
    <col min="11016" max="11016" width="9" style="286" customWidth="1"/>
    <col min="11017" max="11257" width="9.140625" style="286"/>
    <col min="11258" max="11258" width="2.5703125" style="286" customWidth="1"/>
    <col min="11259" max="11259" width="4.42578125" style="286" customWidth="1"/>
    <col min="11260" max="11260" width="43.7109375" style="286" customWidth="1"/>
    <col min="11261" max="11261" width="6.28515625" style="286" customWidth="1"/>
    <col min="11262" max="11262" width="7.5703125" style="286" customWidth="1"/>
    <col min="11263" max="11263" width="9.5703125" style="286" customWidth="1"/>
    <col min="11264" max="11264" width="13.28515625" style="286" customWidth="1"/>
    <col min="11265" max="11265" width="20.42578125" style="286" customWidth="1"/>
    <col min="11266" max="11268" width="11.7109375" style="286" customWidth="1"/>
    <col min="11269" max="11269" width="9.85546875" style="286" customWidth="1"/>
    <col min="11270" max="11270" width="7.85546875" style="286" customWidth="1"/>
    <col min="11271" max="11271" width="10.140625" style="286" bestFit="1" customWidth="1"/>
    <col min="11272" max="11272" width="9" style="286" customWidth="1"/>
    <col min="11273" max="11513" width="9.140625" style="286"/>
    <col min="11514" max="11514" width="2.5703125" style="286" customWidth="1"/>
    <col min="11515" max="11515" width="4.42578125" style="286" customWidth="1"/>
    <col min="11516" max="11516" width="43.7109375" style="286" customWidth="1"/>
    <col min="11517" max="11517" width="6.28515625" style="286" customWidth="1"/>
    <col min="11518" max="11518" width="7.5703125" style="286" customWidth="1"/>
    <col min="11519" max="11519" width="9.5703125" style="286" customWidth="1"/>
    <col min="11520" max="11520" width="13.28515625" style="286" customWidth="1"/>
    <col min="11521" max="11521" width="20.42578125" style="286" customWidth="1"/>
    <col min="11522" max="11524" width="11.7109375" style="286" customWidth="1"/>
    <col min="11525" max="11525" width="9.85546875" style="286" customWidth="1"/>
    <col min="11526" max="11526" width="7.85546875" style="286" customWidth="1"/>
    <col min="11527" max="11527" width="10.140625" style="286" bestFit="1" customWidth="1"/>
    <col min="11528" max="11528" width="9" style="286" customWidth="1"/>
    <col min="11529" max="11769" width="9.140625" style="286"/>
    <col min="11770" max="11770" width="2.5703125" style="286" customWidth="1"/>
    <col min="11771" max="11771" width="4.42578125" style="286" customWidth="1"/>
    <col min="11772" max="11772" width="43.7109375" style="286" customWidth="1"/>
    <col min="11773" max="11773" width="6.28515625" style="286" customWidth="1"/>
    <col min="11774" max="11774" width="7.5703125" style="286" customWidth="1"/>
    <col min="11775" max="11775" width="9.5703125" style="286" customWidth="1"/>
    <col min="11776" max="11776" width="13.28515625" style="286" customWidth="1"/>
    <col min="11777" max="11777" width="20.42578125" style="286" customWidth="1"/>
    <col min="11778" max="11780" width="11.7109375" style="286" customWidth="1"/>
    <col min="11781" max="11781" width="9.85546875" style="286" customWidth="1"/>
    <col min="11782" max="11782" width="7.85546875" style="286" customWidth="1"/>
    <col min="11783" max="11783" width="10.140625" style="286" bestFit="1" customWidth="1"/>
    <col min="11784" max="11784" width="9" style="286" customWidth="1"/>
    <col min="11785" max="12025" width="9.140625" style="286"/>
    <col min="12026" max="12026" width="2.5703125" style="286" customWidth="1"/>
    <col min="12027" max="12027" width="4.42578125" style="286" customWidth="1"/>
    <col min="12028" max="12028" width="43.7109375" style="286" customWidth="1"/>
    <col min="12029" max="12029" width="6.28515625" style="286" customWidth="1"/>
    <col min="12030" max="12030" width="7.5703125" style="286" customWidth="1"/>
    <col min="12031" max="12031" width="9.5703125" style="286" customWidth="1"/>
    <col min="12032" max="12032" width="13.28515625" style="286" customWidth="1"/>
    <col min="12033" max="12033" width="20.42578125" style="286" customWidth="1"/>
    <col min="12034" max="12036" width="11.7109375" style="286" customWidth="1"/>
    <col min="12037" max="12037" width="9.85546875" style="286" customWidth="1"/>
    <col min="12038" max="12038" width="7.85546875" style="286" customWidth="1"/>
    <col min="12039" max="12039" width="10.140625" style="286" bestFit="1" customWidth="1"/>
    <col min="12040" max="12040" width="9" style="286" customWidth="1"/>
    <col min="12041" max="12281" width="9.140625" style="286"/>
    <col min="12282" max="12282" width="2.5703125" style="286" customWidth="1"/>
    <col min="12283" max="12283" width="4.42578125" style="286" customWidth="1"/>
    <col min="12284" max="12284" width="43.7109375" style="286" customWidth="1"/>
    <col min="12285" max="12285" width="6.28515625" style="286" customWidth="1"/>
    <col min="12286" max="12286" width="7.5703125" style="286" customWidth="1"/>
    <col min="12287" max="12287" width="9.5703125" style="286" customWidth="1"/>
    <col min="12288" max="12288" width="13.28515625" style="286" customWidth="1"/>
    <col min="12289" max="12289" width="20.42578125" style="286" customWidth="1"/>
    <col min="12290" max="12292" width="11.7109375" style="286" customWidth="1"/>
    <col min="12293" max="12293" width="9.85546875" style="286" customWidth="1"/>
    <col min="12294" max="12294" width="7.85546875" style="286" customWidth="1"/>
    <col min="12295" max="12295" width="10.140625" style="286" bestFit="1" customWidth="1"/>
    <col min="12296" max="12296" width="9" style="286" customWidth="1"/>
    <col min="12297" max="12537" width="9.140625" style="286"/>
    <col min="12538" max="12538" width="2.5703125" style="286" customWidth="1"/>
    <col min="12539" max="12539" width="4.42578125" style="286" customWidth="1"/>
    <col min="12540" max="12540" width="43.7109375" style="286" customWidth="1"/>
    <col min="12541" max="12541" width="6.28515625" style="286" customWidth="1"/>
    <col min="12542" max="12542" width="7.5703125" style="286" customWidth="1"/>
    <col min="12543" max="12543" width="9.5703125" style="286" customWidth="1"/>
    <col min="12544" max="12544" width="13.28515625" style="286" customWidth="1"/>
    <col min="12545" max="12545" width="20.42578125" style="286" customWidth="1"/>
    <col min="12546" max="12548" width="11.7109375" style="286" customWidth="1"/>
    <col min="12549" max="12549" width="9.85546875" style="286" customWidth="1"/>
    <col min="12550" max="12550" width="7.85546875" style="286" customWidth="1"/>
    <col min="12551" max="12551" width="10.140625" style="286" bestFit="1" customWidth="1"/>
    <col min="12552" max="12552" width="9" style="286" customWidth="1"/>
    <col min="12553" max="12793" width="9.140625" style="286"/>
    <col min="12794" max="12794" width="2.5703125" style="286" customWidth="1"/>
    <col min="12795" max="12795" width="4.42578125" style="286" customWidth="1"/>
    <col min="12796" max="12796" width="43.7109375" style="286" customWidth="1"/>
    <col min="12797" max="12797" width="6.28515625" style="286" customWidth="1"/>
    <col min="12798" max="12798" width="7.5703125" style="286" customWidth="1"/>
    <col min="12799" max="12799" width="9.5703125" style="286" customWidth="1"/>
    <col min="12800" max="12800" width="13.28515625" style="286" customWidth="1"/>
    <col min="12801" max="12801" width="20.42578125" style="286" customWidth="1"/>
    <col min="12802" max="12804" width="11.7109375" style="286" customWidth="1"/>
    <col min="12805" max="12805" width="9.85546875" style="286" customWidth="1"/>
    <col min="12806" max="12806" width="7.85546875" style="286" customWidth="1"/>
    <col min="12807" max="12807" width="10.140625" style="286" bestFit="1" customWidth="1"/>
    <col min="12808" max="12808" width="9" style="286" customWidth="1"/>
    <col min="12809" max="13049" width="9.140625" style="286"/>
    <col min="13050" max="13050" width="2.5703125" style="286" customWidth="1"/>
    <col min="13051" max="13051" width="4.42578125" style="286" customWidth="1"/>
    <col min="13052" max="13052" width="43.7109375" style="286" customWidth="1"/>
    <col min="13053" max="13053" width="6.28515625" style="286" customWidth="1"/>
    <col min="13054" max="13054" width="7.5703125" style="286" customWidth="1"/>
    <col min="13055" max="13055" width="9.5703125" style="286" customWidth="1"/>
    <col min="13056" max="13056" width="13.28515625" style="286" customWidth="1"/>
    <col min="13057" max="13057" width="20.42578125" style="286" customWidth="1"/>
    <col min="13058" max="13060" width="11.7109375" style="286" customWidth="1"/>
    <col min="13061" max="13061" width="9.85546875" style="286" customWidth="1"/>
    <col min="13062" max="13062" width="7.85546875" style="286" customWidth="1"/>
    <col min="13063" max="13063" width="10.140625" style="286" bestFit="1" customWidth="1"/>
    <col min="13064" max="13064" width="9" style="286" customWidth="1"/>
    <col min="13065" max="13305" width="9.140625" style="286"/>
    <col min="13306" max="13306" width="2.5703125" style="286" customWidth="1"/>
    <col min="13307" max="13307" width="4.42578125" style="286" customWidth="1"/>
    <col min="13308" max="13308" width="43.7109375" style="286" customWidth="1"/>
    <col min="13309" max="13309" width="6.28515625" style="286" customWidth="1"/>
    <col min="13310" max="13310" width="7.5703125" style="286" customWidth="1"/>
    <col min="13311" max="13311" width="9.5703125" style="286" customWidth="1"/>
    <col min="13312" max="13312" width="13.28515625" style="286" customWidth="1"/>
    <col min="13313" max="13313" width="20.42578125" style="286" customWidth="1"/>
    <col min="13314" max="13316" width="11.7109375" style="286" customWidth="1"/>
    <col min="13317" max="13317" width="9.85546875" style="286" customWidth="1"/>
    <col min="13318" max="13318" width="7.85546875" style="286" customWidth="1"/>
    <col min="13319" max="13319" width="10.140625" style="286" bestFit="1" customWidth="1"/>
    <col min="13320" max="13320" width="9" style="286" customWidth="1"/>
    <col min="13321" max="13561" width="9.140625" style="286"/>
    <col min="13562" max="13562" width="2.5703125" style="286" customWidth="1"/>
    <col min="13563" max="13563" width="4.42578125" style="286" customWidth="1"/>
    <col min="13564" max="13564" width="43.7109375" style="286" customWidth="1"/>
    <col min="13565" max="13565" width="6.28515625" style="286" customWidth="1"/>
    <col min="13566" max="13566" width="7.5703125" style="286" customWidth="1"/>
    <col min="13567" max="13567" width="9.5703125" style="286" customWidth="1"/>
    <col min="13568" max="13568" width="13.28515625" style="286" customWidth="1"/>
    <col min="13569" max="13569" width="20.42578125" style="286" customWidth="1"/>
    <col min="13570" max="13572" width="11.7109375" style="286" customWidth="1"/>
    <col min="13573" max="13573" width="9.85546875" style="286" customWidth="1"/>
    <col min="13574" max="13574" width="7.85546875" style="286" customWidth="1"/>
    <col min="13575" max="13575" width="10.140625" style="286" bestFit="1" customWidth="1"/>
    <col min="13576" max="13576" width="9" style="286" customWidth="1"/>
    <col min="13577" max="13817" width="9.140625" style="286"/>
    <col min="13818" max="13818" width="2.5703125" style="286" customWidth="1"/>
    <col min="13819" max="13819" width="4.42578125" style="286" customWidth="1"/>
    <col min="13820" max="13820" width="43.7109375" style="286" customWidth="1"/>
    <col min="13821" max="13821" width="6.28515625" style="286" customWidth="1"/>
    <col min="13822" max="13822" width="7.5703125" style="286" customWidth="1"/>
    <col min="13823" max="13823" width="9.5703125" style="286" customWidth="1"/>
    <col min="13824" max="13824" width="13.28515625" style="286" customWidth="1"/>
    <col min="13825" max="13825" width="20.42578125" style="286" customWidth="1"/>
    <col min="13826" max="13828" width="11.7109375" style="286" customWidth="1"/>
    <col min="13829" max="13829" width="9.85546875" style="286" customWidth="1"/>
    <col min="13830" max="13830" width="7.85546875" style="286" customWidth="1"/>
    <col min="13831" max="13831" width="10.140625" style="286" bestFit="1" customWidth="1"/>
    <col min="13832" max="13832" width="9" style="286" customWidth="1"/>
    <col min="13833" max="14073" width="9.140625" style="286"/>
    <col min="14074" max="14074" width="2.5703125" style="286" customWidth="1"/>
    <col min="14075" max="14075" width="4.42578125" style="286" customWidth="1"/>
    <col min="14076" max="14076" width="43.7109375" style="286" customWidth="1"/>
    <col min="14077" max="14077" width="6.28515625" style="286" customWidth="1"/>
    <col min="14078" max="14078" width="7.5703125" style="286" customWidth="1"/>
    <col min="14079" max="14079" width="9.5703125" style="286" customWidth="1"/>
    <col min="14080" max="14080" width="13.28515625" style="286" customWidth="1"/>
    <col min="14081" max="14081" width="20.42578125" style="286" customWidth="1"/>
    <col min="14082" max="14084" width="11.7109375" style="286" customWidth="1"/>
    <col min="14085" max="14085" width="9.85546875" style="286" customWidth="1"/>
    <col min="14086" max="14086" width="7.85546875" style="286" customWidth="1"/>
    <col min="14087" max="14087" width="10.140625" style="286" bestFit="1" customWidth="1"/>
    <col min="14088" max="14088" width="9" style="286" customWidth="1"/>
    <col min="14089" max="14329" width="9.140625" style="286"/>
    <col min="14330" max="14330" width="2.5703125" style="286" customWidth="1"/>
    <col min="14331" max="14331" width="4.42578125" style="286" customWidth="1"/>
    <col min="14332" max="14332" width="43.7109375" style="286" customWidth="1"/>
    <col min="14333" max="14333" width="6.28515625" style="286" customWidth="1"/>
    <col min="14334" max="14334" width="7.5703125" style="286" customWidth="1"/>
    <col min="14335" max="14335" width="9.5703125" style="286" customWidth="1"/>
    <col min="14336" max="14336" width="13.28515625" style="286" customWidth="1"/>
    <col min="14337" max="14337" width="20.42578125" style="286" customWidth="1"/>
    <col min="14338" max="14340" width="11.7109375" style="286" customWidth="1"/>
    <col min="14341" max="14341" width="9.85546875" style="286" customWidth="1"/>
    <col min="14342" max="14342" width="7.85546875" style="286" customWidth="1"/>
    <col min="14343" max="14343" width="10.140625" style="286" bestFit="1" customWidth="1"/>
    <col min="14344" max="14344" width="9" style="286" customWidth="1"/>
    <col min="14345" max="14585" width="9.140625" style="286"/>
    <col min="14586" max="14586" width="2.5703125" style="286" customWidth="1"/>
    <col min="14587" max="14587" width="4.42578125" style="286" customWidth="1"/>
    <col min="14588" max="14588" width="43.7109375" style="286" customWidth="1"/>
    <col min="14589" max="14589" width="6.28515625" style="286" customWidth="1"/>
    <col min="14590" max="14590" width="7.5703125" style="286" customWidth="1"/>
    <col min="14591" max="14591" width="9.5703125" style="286" customWidth="1"/>
    <col min="14592" max="14592" width="13.28515625" style="286" customWidth="1"/>
    <col min="14593" max="14593" width="20.42578125" style="286" customWidth="1"/>
    <col min="14594" max="14596" width="11.7109375" style="286" customWidth="1"/>
    <col min="14597" max="14597" width="9.85546875" style="286" customWidth="1"/>
    <col min="14598" max="14598" width="7.85546875" style="286" customWidth="1"/>
    <col min="14599" max="14599" width="10.140625" style="286" bestFit="1" customWidth="1"/>
    <col min="14600" max="14600" width="9" style="286" customWidth="1"/>
    <col min="14601" max="14841" width="9.140625" style="286"/>
    <col min="14842" max="14842" width="2.5703125" style="286" customWidth="1"/>
    <col min="14843" max="14843" width="4.42578125" style="286" customWidth="1"/>
    <col min="14844" max="14844" width="43.7109375" style="286" customWidth="1"/>
    <col min="14845" max="14845" width="6.28515625" style="286" customWidth="1"/>
    <col min="14846" max="14846" width="7.5703125" style="286" customWidth="1"/>
    <col min="14847" max="14847" width="9.5703125" style="286" customWidth="1"/>
    <col min="14848" max="14848" width="13.28515625" style="286" customWidth="1"/>
    <col min="14849" max="14849" width="20.42578125" style="286" customWidth="1"/>
    <col min="14850" max="14852" width="11.7109375" style="286" customWidth="1"/>
    <col min="14853" max="14853" width="9.85546875" style="286" customWidth="1"/>
    <col min="14854" max="14854" width="7.85546875" style="286" customWidth="1"/>
    <col min="14855" max="14855" width="10.140625" style="286" bestFit="1" customWidth="1"/>
    <col min="14856" max="14856" width="9" style="286" customWidth="1"/>
    <col min="14857" max="15097" width="9.140625" style="286"/>
    <col min="15098" max="15098" width="2.5703125" style="286" customWidth="1"/>
    <col min="15099" max="15099" width="4.42578125" style="286" customWidth="1"/>
    <col min="15100" max="15100" width="43.7109375" style="286" customWidth="1"/>
    <col min="15101" max="15101" width="6.28515625" style="286" customWidth="1"/>
    <col min="15102" max="15102" width="7.5703125" style="286" customWidth="1"/>
    <col min="15103" max="15103" width="9.5703125" style="286" customWidth="1"/>
    <col min="15104" max="15104" width="13.28515625" style="286" customWidth="1"/>
    <col min="15105" max="15105" width="20.42578125" style="286" customWidth="1"/>
    <col min="15106" max="15108" width="11.7109375" style="286" customWidth="1"/>
    <col min="15109" max="15109" width="9.85546875" style="286" customWidth="1"/>
    <col min="15110" max="15110" width="7.85546875" style="286" customWidth="1"/>
    <col min="15111" max="15111" width="10.140625" style="286" bestFit="1" customWidth="1"/>
    <col min="15112" max="15112" width="9" style="286" customWidth="1"/>
    <col min="15113" max="15353" width="9.140625" style="286"/>
    <col min="15354" max="15354" width="2.5703125" style="286" customWidth="1"/>
    <col min="15355" max="15355" width="4.42578125" style="286" customWidth="1"/>
    <col min="15356" max="15356" width="43.7109375" style="286" customWidth="1"/>
    <col min="15357" max="15357" width="6.28515625" style="286" customWidth="1"/>
    <col min="15358" max="15358" width="7.5703125" style="286" customWidth="1"/>
    <col min="15359" max="15359" width="9.5703125" style="286" customWidth="1"/>
    <col min="15360" max="15360" width="13.28515625" style="286" customWidth="1"/>
    <col min="15361" max="15361" width="20.42578125" style="286" customWidth="1"/>
    <col min="15362" max="15364" width="11.7109375" style="286" customWidth="1"/>
    <col min="15365" max="15365" width="9.85546875" style="286" customWidth="1"/>
    <col min="15366" max="15366" width="7.85546875" style="286" customWidth="1"/>
    <col min="15367" max="15367" width="10.140625" style="286" bestFit="1" customWidth="1"/>
    <col min="15368" max="15368" width="9" style="286" customWidth="1"/>
    <col min="15369" max="15609" width="9.140625" style="286"/>
    <col min="15610" max="15610" width="2.5703125" style="286" customWidth="1"/>
    <col min="15611" max="15611" width="4.42578125" style="286" customWidth="1"/>
    <col min="15612" max="15612" width="43.7109375" style="286" customWidth="1"/>
    <col min="15613" max="15613" width="6.28515625" style="286" customWidth="1"/>
    <col min="15614" max="15614" width="7.5703125" style="286" customWidth="1"/>
    <col min="15615" max="15615" width="9.5703125" style="286" customWidth="1"/>
    <col min="15616" max="15616" width="13.28515625" style="286" customWidth="1"/>
    <col min="15617" max="15617" width="20.42578125" style="286" customWidth="1"/>
    <col min="15618" max="15620" width="11.7109375" style="286" customWidth="1"/>
    <col min="15621" max="15621" width="9.85546875" style="286" customWidth="1"/>
    <col min="15622" max="15622" width="7.85546875" style="286" customWidth="1"/>
    <col min="15623" max="15623" width="10.140625" style="286" bestFit="1" customWidth="1"/>
    <col min="15624" max="15624" width="9" style="286" customWidth="1"/>
    <col min="15625" max="15865" width="9.140625" style="286"/>
    <col min="15866" max="15866" width="2.5703125" style="286" customWidth="1"/>
    <col min="15867" max="15867" width="4.42578125" style="286" customWidth="1"/>
    <col min="15868" max="15868" width="43.7109375" style="286" customWidth="1"/>
    <col min="15869" max="15869" width="6.28515625" style="286" customWidth="1"/>
    <col min="15870" max="15870" width="7.5703125" style="286" customWidth="1"/>
    <col min="15871" max="15871" width="9.5703125" style="286" customWidth="1"/>
    <col min="15872" max="15872" width="13.28515625" style="286" customWidth="1"/>
    <col min="15873" max="15873" width="20.42578125" style="286" customWidth="1"/>
    <col min="15874" max="15876" width="11.7109375" style="286" customWidth="1"/>
    <col min="15877" max="15877" width="9.85546875" style="286" customWidth="1"/>
    <col min="15878" max="15878" width="7.85546875" style="286" customWidth="1"/>
    <col min="15879" max="15879" width="10.140625" style="286" bestFit="1" customWidth="1"/>
    <col min="15880" max="15880" width="9" style="286" customWidth="1"/>
    <col min="15881" max="16121" width="9.140625" style="286"/>
    <col min="16122" max="16122" width="2.5703125" style="286" customWidth="1"/>
    <col min="16123" max="16123" width="4.42578125" style="286" customWidth="1"/>
    <col min="16124" max="16124" width="43.7109375" style="286" customWidth="1"/>
    <col min="16125" max="16125" width="6.28515625" style="286" customWidth="1"/>
    <col min="16126" max="16126" width="7.5703125" style="286" customWidth="1"/>
    <col min="16127" max="16127" width="9.5703125" style="286" customWidth="1"/>
    <col min="16128" max="16128" width="13.28515625" style="286" customWidth="1"/>
    <col min="16129" max="16129" width="20.42578125" style="286" customWidth="1"/>
    <col min="16130" max="16132" width="11.7109375" style="286" customWidth="1"/>
    <col min="16133" max="16133" width="9.85546875" style="286" customWidth="1"/>
    <col min="16134" max="16134" width="7.85546875" style="286" customWidth="1"/>
    <col min="16135" max="16135" width="10.140625" style="286" bestFit="1" customWidth="1"/>
    <col min="16136" max="16136" width="9" style="286" customWidth="1"/>
    <col min="16137" max="16384" width="9.140625" style="286"/>
  </cols>
  <sheetData>
    <row r="1" spans="1:8" s="1" customFormat="1" ht="18">
      <c r="A1" s="246"/>
      <c r="B1" s="246"/>
      <c r="C1" s="246"/>
      <c r="D1" s="594"/>
      <c r="E1" s="594"/>
      <c r="F1" s="594"/>
      <c r="G1" s="594"/>
    </row>
    <row r="2" spans="1:8" s="62" customFormat="1" ht="18">
      <c r="A2" s="290" t="s">
        <v>3322</v>
      </c>
      <c r="B2" s="300"/>
      <c r="C2" s="290" t="s">
        <v>3330</v>
      </c>
      <c r="D2" s="592"/>
      <c r="E2" s="592"/>
      <c r="F2" s="592"/>
      <c r="G2" s="592"/>
    </row>
    <row r="3" spans="1:8" s="62" customFormat="1" ht="18">
      <c r="A3" s="290"/>
      <c r="B3" s="300"/>
      <c r="C3" s="290"/>
      <c r="D3" s="592"/>
      <c r="E3" s="592"/>
      <c r="F3" s="592"/>
      <c r="G3" s="592"/>
    </row>
    <row r="4" spans="1:8" ht="12.75" customHeight="1">
      <c r="A4" s="3" t="s">
        <v>109</v>
      </c>
      <c r="B4" s="3"/>
      <c r="C4" s="122"/>
      <c r="D4" s="598"/>
      <c r="E4" s="598"/>
      <c r="F4" s="598"/>
      <c r="G4" s="598"/>
    </row>
    <row r="5" spans="1:8" s="617" customFormat="1">
      <c r="A5" s="618" t="s">
        <v>29</v>
      </c>
      <c r="B5" s="618"/>
      <c r="C5" s="619" t="s">
        <v>30</v>
      </c>
      <c r="D5" s="618" t="s">
        <v>31</v>
      </c>
      <c r="E5" s="618" t="s">
        <v>183</v>
      </c>
      <c r="F5" s="618" t="s">
        <v>184</v>
      </c>
      <c r="G5" s="618" t="s">
        <v>185</v>
      </c>
    </row>
    <row r="6" spans="1:8">
      <c r="C6" s="310"/>
      <c r="E6" s="631"/>
    </row>
    <row r="7" spans="1:8" s="298" customFormat="1" ht="16.5" thickBot="1">
      <c r="A7" s="63"/>
      <c r="B7" s="64" t="s">
        <v>105</v>
      </c>
      <c r="C7" s="65" t="s">
        <v>3330</v>
      </c>
      <c r="D7" s="601"/>
      <c r="E7" s="632"/>
      <c r="F7" s="601"/>
      <c r="G7" s="601"/>
    </row>
    <row r="8" spans="1:8">
      <c r="A8" s="325"/>
      <c r="B8" s="288"/>
      <c r="C8" s="310"/>
      <c r="E8" s="631"/>
    </row>
    <row r="9" spans="1:8" s="3" customFormat="1" ht="24.75" customHeight="1">
      <c r="A9" s="311" t="str">
        <f>$B$7</f>
        <v>I.</v>
      </c>
      <c r="B9" s="293">
        <f>COUNT($B8:B$8)+1</f>
        <v>1</v>
      </c>
      <c r="C9" s="418" t="s">
        <v>1330</v>
      </c>
      <c r="D9" s="605"/>
      <c r="E9" s="603"/>
      <c r="F9" s="604"/>
      <c r="G9" s="604"/>
      <c r="H9" s="286"/>
    </row>
    <row r="10" spans="1:8" s="3" customFormat="1" ht="24.75" customHeight="1">
      <c r="A10" s="311"/>
      <c r="B10" s="293"/>
      <c r="C10" s="418" t="s">
        <v>1331</v>
      </c>
      <c r="D10" s="605" t="s">
        <v>136</v>
      </c>
      <c r="E10" s="712">
        <v>30</v>
      </c>
      <c r="F10" s="604"/>
      <c r="G10" s="604">
        <f>E10*F10</f>
        <v>0</v>
      </c>
      <c r="H10" s="286"/>
    </row>
    <row r="11" spans="1:8" s="3" customFormat="1" ht="24.75" customHeight="1">
      <c r="A11" s="311"/>
      <c r="B11" s="293"/>
      <c r="C11" s="418" t="s">
        <v>1535</v>
      </c>
      <c r="D11" s="605" t="s">
        <v>136</v>
      </c>
      <c r="E11" s="712">
        <v>2</v>
      </c>
      <c r="F11" s="604"/>
      <c r="G11" s="604">
        <f>E11*F11</f>
        <v>0</v>
      </c>
      <c r="H11" s="286"/>
    </row>
    <row r="12" spans="1:8" s="3" customFormat="1" ht="36">
      <c r="A12" s="311"/>
      <c r="B12" s="293"/>
      <c r="C12" s="418" t="s">
        <v>1333</v>
      </c>
      <c r="D12" s="605" t="s">
        <v>136</v>
      </c>
      <c r="E12" s="712">
        <v>5</v>
      </c>
      <c r="F12" s="604"/>
      <c r="G12" s="604">
        <f>E12*F12</f>
        <v>0</v>
      </c>
      <c r="H12" s="286"/>
    </row>
    <row r="13" spans="1:8" s="3" customFormat="1" ht="24.75" customHeight="1">
      <c r="A13" s="311"/>
      <c r="B13" s="293"/>
      <c r="C13" s="418" t="s">
        <v>1334</v>
      </c>
      <c r="D13" s="605" t="s">
        <v>136</v>
      </c>
      <c r="E13" s="712">
        <v>23</v>
      </c>
      <c r="F13" s="604"/>
      <c r="G13" s="604">
        <f>E13*F13</f>
        <v>0</v>
      </c>
      <c r="H13" s="286"/>
    </row>
    <row r="14" spans="1:8" s="3" customFormat="1" ht="24.75" customHeight="1">
      <c r="A14" s="311"/>
      <c r="B14" s="293"/>
      <c r="C14" s="418" t="s">
        <v>905</v>
      </c>
      <c r="D14" s="605" t="s">
        <v>136</v>
      </c>
      <c r="E14" s="712">
        <v>7</v>
      </c>
      <c r="F14" s="604"/>
      <c r="G14" s="604">
        <f>E14*F14</f>
        <v>0</v>
      </c>
      <c r="H14" s="286"/>
    </row>
    <row r="15" spans="1:8" s="3" customFormat="1">
      <c r="A15" s="311"/>
      <c r="B15" s="293"/>
      <c r="C15" s="413"/>
      <c r="D15" s="605"/>
      <c r="E15" s="603"/>
      <c r="F15" s="604"/>
      <c r="G15" s="604"/>
      <c r="H15" s="286"/>
    </row>
    <row r="16" spans="1:8" s="3" customFormat="1" ht="24.75" customHeight="1">
      <c r="A16" s="311" t="str">
        <f>$B$7</f>
        <v>I.</v>
      </c>
      <c r="B16" s="293">
        <f>COUNT($B$9:B15)+1</f>
        <v>2</v>
      </c>
      <c r="C16" s="413" t="s">
        <v>3409</v>
      </c>
      <c r="D16" s="605" t="s">
        <v>186</v>
      </c>
      <c r="E16" s="828">
        <v>80</v>
      </c>
      <c r="F16" s="604"/>
      <c r="G16" s="604">
        <f>E16*F16</f>
        <v>0</v>
      </c>
      <c r="H16" s="286"/>
    </row>
    <row r="17" spans="1:8" s="3" customFormat="1">
      <c r="A17" s="311"/>
      <c r="B17" s="293"/>
      <c r="C17" s="413"/>
      <c r="D17" s="605"/>
      <c r="E17" s="828"/>
      <c r="F17" s="604"/>
      <c r="G17" s="604"/>
      <c r="H17" s="286"/>
    </row>
    <row r="18" spans="1:8" s="3" customFormat="1" ht="24.75" customHeight="1">
      <c r="A18" s="311" t="str">
        <f>$B$7</f>
        <v>I.</v>
      </c>
      <c r="B18" s="293">
        <f>COUNT($B$9:B17)+1</f>
        <v>3</v>
      </c>
      <c r="C18" s="413" t="s">
        <v>3410</v>
      </c>
      <c r="D18" s="605" t="s">
        <v>186</v>
      </c>
      <c r="E18" s="828">
        <v>5</v>
      </c>
      <c r="F18" s="604"/>
      <c r="G18" s="604">
        <f>E18*F18</f>
        <v>0</v>
      </c>
      <c r="H18" s="286"/>
    </row>
    <row r="19" spans="1:8" s="3" customFormat="1">
      <c r="A19" s="311"/>
      <c r="B19" s="293"/>
      <c r="C19" s="413"/>
      <c r="D19" s="605"/>
      <c r="E19" s="828"/>
      <c r="F19" s="604"/>
      <c r="G19" s="604"/>
      <c r="H19" s="286"/>
    </row>
    <row r="20" spans="1:8" s="3" customFormat="1" ht="24.75" customHeight="1">
      <c r="A20" s="311" t="str">
        <f>$B$7</f>
        <v>I.</v>
      </c>
      <c r="B20" s="293">
        <f>COUNT($B$9:B19)+1</f>
        <v>4</v>
      </c>
      <c r="C20" s="413" t="s">
        <v>3411</v>
      </c>
      <c r="D20" s="605" t="s">
        <v>186</v>
      </c>
      <c r="E20" s="828">
        <v>35</v>
      </c>
      <c r="F20" s="604"/>
      <c r="G20" s="604">
        <f>E20*F20</f>
        <v>0</v>
      </c>
      <c r="H20" s="286"/>
    </row>
    <row r="21" spans="1:8" s="3" customFormat="1">
      <c r="A21" s="311"/>
      <c r="B21" s="293"/>
      <c r="C21" s="413"/>
      <c r="D21" s="605"/>
      <c r="E21" s="828"/>
      <c r="F21" s="604"/>
      <c r="G21" s="604"/>
      <c r="H21" s="286"/>
    </row>
    <row r="22" spans="1:8" s="3" customFormat="1" ht="24">
      <c r="A22" s="311" t="str">
        <f>$B$7</f>
        <v>I.</v>
      </c>
      <c r="B22" s="293">
        <f>COUNT($B$9:B21)+1</f>
        <v>5</v>
      </c>
      <c r="C22" s="413" t="s">
        <v>1536</v>
      </c>
      <c r="D22" s="605" t="s">
        <v>186</v>
      </c>
      <c r="E22" s="828">
        <v>80</v>
      </c>
      <c r="F22" s="604"/>
      <c r="G22" s="604">
        <f>E22*F22</f>
        <v>0</v>
      </c>
      <c r="H22" s="286"/>
    </row>
    <row r="23" spans="1:8" s="3" customFormat="1">
      <c r="A23" s="311"/>
      <c r="B23" s="293"/>
      <c r="C23" s="413"/>
      <c r="D23" s="605"/>
      <c r="E23" s="828"/>
      <c r="F23" s="604"/>
      <c r="G23" s="604"/>
      <c r="H23" s="286"/>
    </row>
    <row r="24" spans="1:8" s="3" customFormat="1" ht="36">
      <c r="A24" s="311" t="str">
        <f>$B$7</f>
        <v>I.</v>
      </c>
      <c r="B24" s="293">
        <f>COUNT($B$8:B22)+1</f>
        <v>6</v>
      </c>
      <c r="C24" s="418" t="s">
        <v>1537</v>
      </c>
      <c r="D24" s="605" t="s">
        <v>188</v>
      </c>
      <c r="E24" s="828">
        <v>1</v>
      </c>
      <c r="F24" s="604"/>
      <c r="G24" s="604">
        <f>E24*F24</f>
        <v>0</v>
      </c>
      <c r="H24" s="286"/>
    </row>
    <row r="25" spans="1:8" s="3" customFormat="1" ht="24.75" customHeight="1">
      <c r="A25" s="311"/>
      <c r="B25" s="293"/>
      <c r="C25" s="418" t="s">
        <v>1538</v>
      </c>
      <c r="D25" s="605" t="s">
        <v>136</v>
      </c>
      <c r="E25" s="712">
        <v>1.7</v>
      </c>
      <c r="F25" s="604"/>
      <c r="G25" s="604">
        <f>E25*F25</f>
        <v>0</v>
      </c>
      <c r="H25" s="286"/>
    </row>
    <row r="26" spans="1:8" s="3" customFormat="1" ht="24.75" customHeight="1">
      <c r="A26" s="311"/>
      <c r="B26" s="293"/>
      <c r="C26" s="418" t="s">
        <v>1539</v>
      </c>
      <c r="D26" s="605" t="s">
        <v>136</v>
      </c>
      <c r="E26" s="712">
        <v>1</v>
      </c>
      <c r="F26" s="604"/>
      <c r="G26" s="604">
        <f>E26*F26</f>
        <v>0</v>
      </c>
      <c r="H26" s="286"/>
    </row>
    <row r="27" spans="1:8" s="3" customFormat="1" ht="24">
      <c r="A27" s="311"/>
      <c r="B27" s="293"/>
      <c r="C27" s="418" t="s">
        <v>905</v>
      </c>
      <c r="D27" s="605" t="s">
        <v>136</v>
      </c>
      <c r="E27" s="712">
        <v>0.7</v>
      </c>
      <c r="F27" s="604"/>
      <c r="G27" s="604">
        <f>E27*F27</f>
        <v>0</v>
      </c>
      <c r="H27" s="286"/>
    </row>
    <row r="28" spans="1:8" s="3" customFormat="1">
      <c r="A28" s="311"/>
      <c r="B28" s="293"/>
      <c r="C28" s="413"/>
      <c r="D28" s="605"/>
      <c r="E28" s="603"/>
      <c r="F28" s="604"/>
      <c r="G28" s="604"/>
      <c r="H28" s="286"/>
    </row>
    <row r="29" spans="1:8" s="3" customFormat="1" ht="12">
      <c r="A29" s="311" t="str">
        <f>$B$7</f>
        <v>I.</v>
      </c>
      <c r="B29" s="293">
        <f>COUNT($B$9:B28)+1</f>
        <v>7</v>
      </c>
      <c r="C29" s="431" t="s">
        <v>1540</v>
      </c>
      <c r="D29" s="605" t="s">
        <v>125</v>
      </c>
      <c r="E29" s="828">
        <v>1</v>
      </c>
      <c r="F29" s="604"/>
      <c r="G29" s="604">
        <f>E29*F29</f>
        <v>0</v>
      </c>
      <c r="H29" s="313"/>
    </row>
    <row r="30" spans="1:8" s="252" customFormat="1">
      <c r="A30" s="311"/>
      <c r="B30" s="293"/>
      <c r="C30" s="478"/>
      <c r="D30" s="605"/>
      <c r="E30" s="603"/>
      <c r="F30" s="604"/>
      <c r="G30" s="604"/>
      <c r="H30" s="283"/>
    </row>
    <row r="31" spans="1:8" s="263" customFormat="1" ht="13.5" thickBot="1">
      <c r="A31" s="60"/>
      <c r="B31" s="56"/>
      <c r="C31" s="320" t="str">
        <f>CONCATENATE(B7," ",C7," - SKUPAJ:")</f>
        <v>I. GRADBENA IN ELEKTRO DELA - TK - SKUPAJ:</v>
      </c>
      <c r="D31" s="375"/>
      <c r="E31" s="375"/>
      <c r="F31" s="375"/>
      <c r="G31" s="606">
        <f>SUM(G10:G30)</f>
        <v>0</v>
      </c>
    </row>
    <row r="32" spans="1:8" s="267" customFormat="1" ht="15">
      <c r="A32" s="269"/>
      <c r="B32" s="479"/>
      <c r="C32" s="271"/>
      <c r="D32" s="490"/>
      <c r="E32" s="490"/>
      <c r="F32" s="490"/>
      <c r="G32" s="652"/>
    </row>
    <row r="33" spans="1:8" s="263" customFormat="1">
      <c r="A33" s="322"/>
      <c r="B33" s="265"/>
      <c r="C33" s="328"/>
      <c r="D33" s="590"/>
      <c r="E33" s="590"/>
      <c r="F33" s="590"/>
      <c r="G33" s="610"/>
    </row>
    <row r="34" spans="1:8" ht="10.5" customHeight="1">
      <c r="C34" s="310"/>
      <c r="E34" s="631"/>
    </row>
    <row r="35" spans="1:8" s="298" customFormat="1" ht="16.5" thickBot="1">
      <c r="A35" s="63"/>
      <c r="B35" s="64" t="s">
        <v>106</v>
      </c>
      <c r="C35" s="65" t="s">
        <v>1541</v>
      </c>
      <c r="D35" s="601"/>
      <c r="E35" s="632"/>
      <c r="F35" s="601"/>
      <c r="G35" s="601"/>
    </row>
    <row r="36" spans="1:8">
      <c r="A36" s="325"/>
      <c r="B36" s="88"/>
      <c r="C36" s="310"/>
      <c r="E36" s="631"/>
    </row>
    <row r="37" spans="1:8" s="3" customFormat="1" ht="36">
      <c r="A37" s="317" t="str">
        <f>$B$35</f>
        <v>II.</v>
      </c>
      <c r="B37" s="293">
        <f>COUNT(#REF!)+1</f>
        <v>1</v>
      </c>
      <c r="C37" s="431" t="s">
        <v>1542</v>
      </c>
      <c r="D37" s="605" t="s">
        <v>188</v>
      </c>
      <c r="E37" s="828">
        <v>1</v>
      </c>
      <c r="F37" s="604"/>
      <c r="G37" s="604">
        <f>E37*F37</f>
        <v>0</v>
      </c>
      <c r="H37" s="286"/>
    </row>
    <row r="38" spans="1:8" s="252" customFormat="1">
      <c r="A38" s="311"/>
      <c r="B38" s="293"/>
      <c r="C38" s="480"/>
      <c r="D38" s="605"/>
      <c r="E38" s="828"/>
      <c r="F38" s="604"/>
      <c r="G38" s="604"/>
      <c r="H38" s="283"/>
    </row>
    <row r="39" spans="1:8" s="252" customFormat="1" ht="39.75" customHeight="1">
      <c r="A39" s="317" t="str">
        <f>$B$35</f>
        <v>II.</v>
      </c>
      <c r="B39" s="293">
        <f>COUNT($B$37:B37)+1</f>
        <v>2</v>
      </c>
      <c r="C39" s="431" t="s">
        <v>1543</v>
      </c>
      <c r="D39" s="605" t="s">
        <v>125</v>
      </c>
      <c r="E39" s="828">
        <v>1</v>
      </c>
      <c r="F39" s="604"/>
      <c r="G39" s="604">
        <f>E39*F39</f>
        <v>0</v>
      </c>
      <c r="H39" s="283"/>
    </row>
    <row r="40" spans="1:8" s="252" customFormat="1">
      <c r="A40" s="311"/>
      <c r="B40" s="293"/>
      <c r="C40" s="480"/>
      <c r="D40" s="605"/>
      <c r="E40" s="828"/>
      <c r="F40" s="604"/>
      <c r="G40" s="604"/>
      <c r="H40" s="283"/>
    </row>
    <row r="41" spans="1:8" s="252" customFormat="1" ht="48">
      <c r="A41" s="317" t="str">
        <f>$B$35</f>
        <v>II.</v>
      </c>
      <c r="B41" s="293">
        <f>COUNT($B$37:B39)+1</f>
        <v>3</v>
      </c>
      <c r="C41" s="431" t="s">
        <v>1544</v>
      </c>
      <c r="D41" s="605" t="s">
        <v>125</v>
      </c>
      <c r="E41" s="828">
        <v>1</v>
      </c>
      <c r="F41" s="604"/>
      <c r="G41" s="604">
        <f>E41*F41</f>
        <v>0</v>
      </c>
      <c r="H41" s="283"/>
    </row>
    <row r="42" spans="1:8" s="252" customFormat="1" ht="12">
      <c r="A42" s="317"/>
      <c r="B42" s="293"/>
      <c r="C42" s="431"/>
      <c r="D42" s="605"/>
      <c r="E42" s="828"/>
      <c r="F42" s="604"/>
      <c r="G42" s="604"/>
      <c r="H42" s="283"/>
    </row>
    <row r="43" spans="1:8" s="252" customFormat="1" ht="12">
      <c r="A43" s="317" t="str">
        <f>$B$35</f>
        <v>II.</v>
      </c>
      <c r="B43" s="293">
        <f>COUNT($B$37:B41)+1</f>
        <v>4</v>
      </c>
      <c r="C43" s="442" t="s">
        <v>1545</v>
      </c>
      <c r="D43" s="605" t="s">
        <v>186</v>
      </c>
      <c r="E43" s="603">
        <v>10</v>
      </c>
      <c r="F43" s="604"/>
      <c r="G43" s="604">
        <f>E43*F43</f>
        <v>0</v>
      </c>
      <c r="H43" s="283"/>
    </row>
    <row r="44" spans="1:8" s="252" customFormat="1" ht="12">
      <c r="A44" s="317"/>
      <c r="B44" s="293"/>
      <c r="C44" s="442"/>
      <c r="D44" s="605"/>
      <c r="E44" s="603"/>
      <c r="F44" s="604"/>
      <c r="G44" s="604"/>
      <c r="H44" s="283"/>
    </row>
    <row r="45" spans="1:8" s="252" customFormat="1" ht="12">
      <c r="A45" s="317" t="str">
        <f>$B$35</f>
        <v>II.</v>
      </c>
      <c r="B45" s="293">
        <f>COUNT($B$37:B43)+1</f>
        <v>5</v>
      </c>
      <c r="C45" s="442" t="s">
        <v>3818</v>
      </c>
      <c r="D45" s="605" t="s">
        <v>125</v>
      </c>
      <c r="E45" s="603">
        <v>1</v>
      </c>
      <c r="F45" s="604"/>
      <c r="G45" s="604">
        <f>E45*F45</f>
        <v>0</v>
      </c>
      <c r="H45" s="283"/>
    </row>
    <row r="46" spans="1:8" s="263" customFormat="1" ht="13.5" thickBot="1">
      <c r="A46" s="60"/>
      <c r="B46" s="56"/>
      <c r="C46" s="320" t="str">
        <f>CONCATENATE(B35," ",C35," - SKUPAJ:")</f>
        <v>II. ELEKTRO DELA - TK - SKUPAJ:</v>
      </c>
      <c r="D46" s="375"/>
      <c r="E46" s="375"/>
      <c r="F46" s="375"/>
      <c r="G46" s="606">
        <f>SUM(G37:G45)</f>
        <v>0</v>
      </c>
    </row>
    <row r="47" spans="1:8" s="3" customFormat="1" ht="12">
      <c r="C47" s="353"/>
      <c r="D47" s="598"/>
      <c r="E47" s="598"/>
      <c r="F47" s="598"/>
      <c r="G47" s="598"/>
    </row>
    <row r="48" spans="1:8" s="3" customFormat="1" ht="12">
      <c r="C48" s="353"/>
      <c r="D48" s="598"/>
      <c r="E48" s="598"/>
      <c r="F48" s="598"/>
      <c r="G48" s="598"/>
    </row>
    <row r="49" spans="1:8" s="254" customFormat="1">
      <c r="A49" s="347"/>
      <c r="B49" s="347"/>
      <c r="C49" s="349"/>
      <c r="D49" s="639"/>
      <c r="E49" s="384"/>
      <c r="F49" s="384"/>
      <c r="G49" s="384"/>
      <c r="H49" s="430"/>
    </row>
    <row r="50" spans="1:8" s="260" customFormat="1" ht="15">
      <c r="A50" s="343"/>
      <c r="B50" s="1048"/>
      <c r="C50" s="1049" t="str">
        <f>CONCATENATE(A2,"",C2," - SKUPAJ:")</f>
        <v>E1.GRADBENA IN ELEKTRO DELA - TK - SKUPAJ:</v>
      </c>
      <c r="D50" s="1044"/>
      <c r="E50" s="1044"/>
      <c r="F50" s="1044"/>
      <c r="G50" s="1046">
        <f>G46+G31</f>
        <v>0</v>
      </c>
    </row>
    <row r="51" spans="1:8" s="254" customFormat="1">
      <c r="C51" s="342"/>
      <c r="D51" s="382"/>
      <c r="E51" s="382"/>
      <c r="F51" s="382"/>
      <c r="G51" s="613"/>
    </row>
    <row r="52" spans="1:8" s="3" customFormat="1" ht="12">
      <c r="C52" s="284"/>
      <c r="D52" s="598"/>
      <c r="E52" s="598"/>
      <c r="F52" s="598"/>
      <c r="G52" s="598"/>
    </row>
    <row r="53" spans="1:8" s="3" customFormat="1" ht="12">
      <c r="C53" s="284"/>
      <c r="D53" s="598"/>
      <c r="E53" s="598"/>
      <c r="F53" s="598"/>
      <c r="G53" s="598"/>
    </row>
    <row r="54" spans="1:8" s="3" customFormat="1" ht="12">
      <c r="C54" s="284"/>
      <c r="D54" s="598"/>
      <c r="E54" s="598"/>
      <c r="F54" s="598"/>
      <c r="G54" s="598"/>
    </row>
    <row r="55" spans="1:8" s="3" customFormat="1" ht="12">
      <c r="C55" s="284"/>
      <c r="D55" s="598"/>
      <c r="E55" s="598"/>
      <c r="F55" s="598"/>
      <c r="G55" s="598"/>
    </row>
    <row r="56" spans="1:8" s="3" customFormat="1" ht="12">
      <c r="C56" s="284"/>
      <c r="D56" s="598"/>
      <c r="E56" s="598"/>
      <c r="F56" s="598"/>
      <c r="G56" s="598"/>
    </row>
    <row r="57" spans="1:8" s="3" customFormat="1" ht="12">
      <c r="C57" s="284"/>
      <c r="D57" s="598"/>
      <c r="E57" s="598"/>
      <c r="F57" s="598"/>
      <c r="G57" s="598"/>
    </row>
    <row r="58" spans="1:8" s="3" customFormat="1" ht="12">
      <c r="C58" s="284"/>
      <c r="D58" s="598"/>
      <c r="E58" s="598"/>
      <c r="F58" s="598"/>
      <c r="G58" s="598"/>
    </row>
    <row r="59" spans="1:8" s="3" customFormat="1" ht="12">
      <c r="C59" s="284"/>
      <c r="D59" s="598"/>
      <c r="E59" s="598"/>
      <c r="F59" s="598"/>
      <c r="G59" s="598"/>
    </row>
    <row r="60" spans="1:8" s="3" customFormat="1" ht="12">
      <c r="C60" s="284"/>
      <c r="D60" s="598"/>
      <c r="E60" s="598"/>
      <c r="F60" s="598"/>
      <c r="G60" s="598"/>
    </row>
    <row r="61" spans="1:8" s="3" customFormat="1" ht="12">
      <c r="C61" s="284"/>
      <c r="D61" s="598"/>
      <c r="E61" s="598"/>
      <c r="F61" s="598"/>
      <c r="G61" s="598"/>
    </row>
    <row r="62" spans="1:8" s="3" customFormat="1" ht="12">
      <c r="C62" s="284"/>
      <c r="D62" s="598"/>
      <c r="E62" s="598"/>
      <c r="F62" s="598"/>
      <c r="G62" s="598"/>
    </row>
    <row r="63" spans="1:8" s="3" customFormat="1" ht="12">
      <c r="C63" s="284"/>
      <c r="D63" s="598"/>
      <c r="E63" s="598"/>
      <c r="F63" s="598"/>
      <c r="G63" s="598"/>
    </row>
    <row r="64" spans="1:8" s="3" customFormat="1" ht="12">
      <c r="C64" s="284"/>
      <c r="D64" s="598"/>
      <c r="E64" s="598"/>
      <c r="F64" s="598"/>
      <c r="G64" s="598"/>
    </row>
    <row r="65" spans="3:7" s="3" customFormat="1" ht="12">
      <c r="C65" s="284"/>
      <c r="D65" s="598"/>
      <c r="E65" s="598"/>
      <c r="F65" s="598"/>
      <c r="G65" s="598"/>
    </row>
    <row r="66" spans="3:7" s="3" customFormat="1" ht="12">
      <c r="C66" s="284"/>
      <c r="D66" s="598"/>
      <c r="E66" s="598"/>
      <c r="F66" s="598"/>
      <c r="G66" s="598"/>
    </row>
    <row r="67" spans="3:7" s="3" customFormat="1" ht="12">
      <c r="C67" s="284"/>
      <c r="D67" s="598"/>
      <c r="E67" s="598"/>
      <c r="F67" s="598"/>
      <c r="G67" s="598"/>
    </row>
    <row r="68" spans="3:7" s="3" customFormat="1" ht="12">
      <c r="C68" s="284"/>
      <c r="D68" s="598"/>
      <c r="E68" s="598"/>
      <c r="F68" s="598"/>
      <c r="G68" s="598"/>
    </row>
    <row r="69" spans="3:7" s="3" customFormat="1" ht="12">
      <c r="C69" s="284"/>
      <c r="D69" s="598"/>
      <c r="E69" s="598"/>
      <c r="F69" s="598"/>
      <c r="G69" s="598"/>
    </row>
    <row r="70" spans="3:7" s="3" customFormat="1" ht="12">
      <c r="C70" s="284"/>
      <c r="D70" s="598"/>
      <c r="E70" s="598"/>
      <c r="F70" s="598"/>
      <c r="G70" s="598"/>
    </row>
    <row r="71" spans="3:7" s="3" customFormat="1" ht="12">
      <c r="C71" s="284"/>
      <c r="D71" s="598"/>
      <c r="E71" s="598"/>
      <c r="F71" s="598"/>
      <c r="G71" s="598"/>
    </row>
    <row r="72" spans="3:7" s="3" customFormat="1" ht="12">
      <c r="C72" s="284"/>
      <c r="D72" s="598"/>
      <c r="E72" s="598"/>
      <c r="F72" s="598"/>
      <c r="G72" s="598"/>
    </row>
    <row r="73" spans="3:7" s="3" customFormat="1" ht="12">
      <c r="C73" s="284"/>
      <c r="D73" s="598"/>
      <c r="E73" s="598"/>
      <c r="F73" s="598"/>
      <c r="G73" s="598"/>
    </row>
    <row r="74" spans="3:7" s="3" customFormat="1" ht="12">
      <c r="C74" s="284"/>
      <c r="D74" s="598"/>
      <c r="E74" s="598"/>
      <c r="F74" s="598"/>
      <c r="G74" s="598"/>
    </row>
    <row r="75" spans="3:7" s="3" customFormat="1" ht="12">
      <c r="C75" s="284"/>
      <c r="D75" s="598"/>
      <c r="E75" s="598"/>
      <c r="F75" s="598"/>
      <c r="G75" s="598"/>
    </row>
    <row r="76" spans="3:7" s="3" customFormat="1" ht="12">
      <c r="C76" s="284"/>
      <c r="D76" s="598"/>
      <c r="E76" s="598"/>
      <c r="F76" s="598"/>
      <c r="G76" s="598"/>
    </row>
    <row r="77" spans="3:7" s="3" customFormat="1" ht="12">
      <c r="C77" s="284"/>
      <c r="D77" s="598"/>
      <c r="E77" s="598"/>
      <c r="F77" s="598"/>
      <c r="G77" s="598"/>
    </row>
    <row r="78" spans="3:7" s="3" customFormat="1" ht="12">
      <c r="C78" s="284"/>
      <c r="D78" s="598"/>
      <c r="E78" s="598"/>
      <c r="F78" s="598"/>
      <c r="G78" s="598"/>
    </row>
    <row r="79" spans="3:7" s="3" customFormat="1" ht="12">
      <c r="C79" s="284"/>
      <c r="D79" s="598"/>
      <c r="E79" s="598"/>
      <c r="F79" s="598"/>
      <c r="G79" s="598"/>
    </row>
    <row r="80" spans="3:7" s="3" customFormat="1" ht="12">
      <c r="C80" s="284"/>
      <c r="D80" s="598"/>
      <c r="E80" s="598"/>
      <c r="F80" s="598"/>
      <c r="G80" s="598"/>
    </row>
    <row r="81" spans="3:7" s="3" customFormat="1" ht="12">
      <c r="C81" s="284"/>
      <c r="D81" s="598"/>
      <c r="E81" s="598"/>
      <c r="F81" s="598"/>
      <c r="G81" s="598"/>
    </row>
    <row r="82" spans="3:7" s="3" customFormat="1" ht="12">
      <c r="C82" s="284"/>
      <c r="D82" s="598"/>
      <c r="E82" s="598"/>
      <c r="F82" s="598"/>
      <c r="G82" s="598"/>
    </row>
    <row r="83" spans="3:7" s="3" customFormat="1" ht="12">
      <c r="C83" s="284"/>
      <c r="D83" s="598"/>
      <c r="E83" s="598"/>
      <c r="F83" s="598"/>
      <c r="G83" s="598"/>
    </row>
    <row r="84" spans="3:7" s="3" customFormat="1" ht="12">
      <c r="C84" s="284"/>
      <c r="D84" s="598"/>
      <c r="E84" s="598"/>
      <c r="F84" s="598"/>
      <c r="G84" s="598"/>
    </row>
    <row r="85" spans="3:7" s="3" customFormat="1" ht="12">
      <c r="C85" s="284"/>
      <c r="D85" s="598"/>
      <c r="E85" s="598"/>
      <c r="F85" s="598"/>
      <c r="G85" s="598"/>
    </row>
    <row r="86" spans="3:7" s="3" customFormat="1" ht="12">
      <c r="C86" s="284"/>
      <c r="D86" s="598"/>
      <c r="E86" s="598"/>
      <c r="F86" s="598"/>
      <c r="G86" s="598"/>
    </row>
    <row r="87" spans="3:7" s="3" customFormat="1" ht="12">
      <c r="C87" s="284"/>
      <c r="D87" s="598"/>
      <c r="E87" s="598"/>
      <c r="F87" s="598"/>
      <c r="G87" s="598"/>
    </row>
    <row r="88" spans="3:7" s="3" customFormat="1" ht="12">
      <c r="C88" s="284"/>
      <c r="D88" s="598"/>
      <c r="E88" s="598"/>
      <c r="F88" s="598"/>
      <c r="G88" s="598"/>
    </row>
    <row r="89" spans="3:7" s="3" customFormat="1" ht="12">
      <c r="C89" s="284"/>
      <c r="D89" s="598"/>
      <c r="E89" s="598"/>
      <c r="F89" s="598"/>
      <c r="G89" s="598"/>
    </row>
    <row r="90" spans="3:7" s="3" customFormat="1" ht="12">
      <c r="C90" s="284"/>
      <c r="D90" s="598"/>
      <c r="E90" s="598"/>
      <c r="F90" s="598"/>
      <c r="G90" s="598"/>
    </row>
    <row r="91" spans="3:7" s="3" customFormat="1" ht="12">
      <c r="C91" s="284"/>
      <c r="D91" s="598"/>
      <c r="E91" s="598"/>
      <c r="F91" s="598"/>
      <c r="G91" s="598"/>
    </row>
    <row r="92" spans="3:7" s="3" customFormat="1" ht="12">
      <c r="C92" s="284"/>
      <c r="D92" s="598"/>
      <c r="E92" s="598"/>
      <c r="F92" s="598"/>
      <c r="G92" s="598"/>
    </row>
    <row r="93" spans="3:7" s="3" customFormat="1" ht="12">
      <c r="C93" s="284"/>
      <c r="D93" s="598"/>
      <c r="E93" s="598"/>
      <c r="F93" s="598"/>
      <c r="G93" s="598"/>
    </row>
    <row r="94" spans="3:7" s="3" customFormat="1" ht="12">
      <c r="C94" s="284"/>
      <c r="D94" s="598"/>
      <c r="E94" s="598"/>
      <c r="F94" s="598"/>
      <c r="G94" s="598"/>
    </row>
    <row r="95" spans="3:7" s="3" customFormat="1" ht="12">
      <c r="C95" s="284"/>
      <c r="D95" s="598"/>
      <c r="E95" s="598"/>
      <c r="F95" s="598"/>
      <c r="G95" s="598"/>
    </row>
    <row r="96" spans="3:7" s="3" customFormat="1" ht="12">
      <c r="C96" s="284"/>
      <c r="D96" s="598"/>
      <c r="E96" s="598"/>
      <c r="F96" s="598"/>
      <c r="G96" s="598"/>
    </row>
    <row r="97" spans="3:7" s="3" customFormat="1" ht="12">
      <c r="C97" s="284"/>
      <c r="D97" s="598"/>
      <c r="E97" s="598"/>
      <c r="F97" s="598"/>
      <c r="G97" s="598"/>
    </row>
    <row r="98" spans="3:7" s="3" customFormat="1" ht="12">
      <c r="C98" s="284"/>
      <c r="D98" s="598"/>
      <c r="E98" s="598"/>
      <c r="F98" s="598"/>
      <c r="G98" s="598"/>
    </row>
    <row r="99" spans="3:7" s="3" customFormat="1" ht="12">
      <c r="C99" s="284"/>
      <c r="D99" s="598"/>
      <c r="E99" s="598"/>
      <c r="F99" s="598"/>
      <c r="G99" s="598"/>
    </row>
    <row r="100" spans="3:7" s="3" customFormat="1" ht="12">
      <c r="C100" s="284"/>
      <c r="D100" s="598"/>
      <c r="E100" s="598"/>
      <c r="F100" s="598"/>
      <c r="G100" s="598"/>
    </row>
    <row r="101" spans="3:7" s="3" customFormat="1" ht="12">
      <c r="C101" s="284"/>
      <c r="D101" s="598"/>
      <c r="E101" s="598"/>
      <c r="F101" s="598"/>
      <c r="G101" s="598"/>
    </row>
    <row r="102" spans="3:7" s="3" customFormat="1" ht="12">
      <c r="C102" s="284"/>
      <c r="D102" s="598"/>
      <c r="E102" s="598"/>
      <c r="F102" s="598"/>
      <c r="G102" s="598"/>
    </row>
    <row r="103" spans="3:7" s="3" customFormat="1" ht="12">
      <c r="C103" s="284"/>
      <c r="D103" s="598"/>
      <c r="E103" s="598"/>
      <c r="F103" s="598"/>
      <c r="G103" s="598"/>
    </row>
    <row r="104" spans="3:7" s="3" customFormat="1" ht="12">
      <c r="C104" s="284"/>
      <c r="D104" s="598"/>
      <c r="E104" s="598"/>
      <c r="F104" s="598"/>
      <c r="G104" s="598"/>
    </row>
    <row r="105" spans="3:7" s="3" customFormat="1" ht="12">
      <c r="C105" s="284"/>
      <c r="D105" s="598"/>
      <c r="E105" s="598"/>
      <c r="F105" s="598"/>
      <c r="G105" s="598"/>
    </row>
    <row r="106" spans="3:7" s="3" customFormat="1" ht="12">
      <c r="C106" s="284"/>
      <c r="D106" s="598"/>
      <c r="E106" s="598"/>
      <c r="F106" s="598"/>
      <c r="G106" s="598"/>
    </row>
    <row r="107" spans="3:7" s="3" customFormat="1" ht="12">
      <c r="C107" s="284"/>
      <c r="D107" s="598"/>
      <c r="E107" s="598"/>
      <c r="F107" s="598"/>
      <c r="G107" s="598"/>
    </row>
    <row r="108" spans="3:7" s="3" customFormat="1" ht="12">
      <c r="C108" s="284"/>
      <c r="D108" s="598"/>
      <c r="E108" s="598"/>
      <c r="F108" s="598"/>
      <c r="G108" s="598"/>
    </row>
    <row r="109" spans="3:7" s="3" customFormat="1" ht="12">
      <c r="C109" s="284"/>
      <c r="D109" s="598"/>
      <c r="E109" s="598"/>
      <c r="F109" s="598"/>
      <c r="G109" s="598"/>
    </row>
    <row r="110" spans="3:7" s="3" customFormat="1" ht="12">
      <c r="C110" s="284"/>
      <c r="D110" s="598"/>
      <c r="E110" s="598"/>
      <c r="F110" s="598"/>
      <c r="G110" s="598"/>
    </row>
    <row r="111" spans="3:7" s="3" customFormat="1" ht="12">
      <c r="C111" s="284"/>
      <c r="D111" s="598"/>
      <c r="E111" s="598"/>
      <c r="F111" s="598"/>
      <c r="G111" s="598"/>
    </row>
    <row r="112" spans="3:7" s="3" customFormat="1" ht="12">
      <c r="C112" s="284"/>
      <c r="D112" s="598"/>
      <c r="E112" s="598"/>
      <c r="F112" s="598"/>
      <c r="G112" s="598"/>
    </row>
    <row r="113" spans="3:7" s="3" customFormat="1" ht="12">
      <c r="C113" s="284"/>
      <c r="D113" s="598"/>
      <c r="E113" s="598"/>
      <c r="F113" s="598"/>
      <c r="G113" s="598"/>
    </row>
    <row r="114" spans="3:7" s="3" customFormat="1" ht="12">
      <c r="C114" s="284"/>
      <c r="D114" s="598"/>
      <c r="E114" s="598"/>
      <c r="F114" s="598"/>
      <c r="G114" s="598"/>
    </row>
    <row r="115" spans="3:7" s="3" customFormat="1" ht="12">
      <c r="C115" s="284"/>
      <c r="D115" s="598"/>
      <c r="E115" s="598"/>
      <c r="F115" s="598"/>
      <c r="G115" s="598"/>
    </row>
    <row r="116" spans="3:7" s="3" customFormat="1" ht="12">
      <c r="C116" s="284"/>
      <c r="D116" s="598"/>
      <c r="E116" s="598"/>
      <c r="F116" s="598"/>
      <c r="G116" s="598"/>
    </row>
    <row r="117" spans="3:7" s="3" customFormat="1" ht="12">
      <c r="C117" s="284"/>
      <c r="D117" s="598"/>
      <c r="E117" s="598"/>
      <c r="F117" s="598"/>
      <c r="G117" s="598"/>
    </row>
    <row r="118" spans="3:7" s="3" customFormat="1" ht="12">
      <c r="C118" s="284"/>
      <c r="D118" s="598"/>
      <c r="E118" s="598"/>
      <c r="F118" s="598"/>
      <c r="G118" s="598"/>
    </row>
    <row r="119" spans="3:7" s="3" customFormat="1" ht="12">
      <c r="C119" s="284"/>
      <c r="D119" s="598"/>
      <c r="E119" s="598"/>
      <c r="F119" s="598"/>
      <c r="G119" s="598"/>
    </row>
    <row r="120" spans="3:7" s="3" customFormat="1" ht="12">
      <c r="C120" s="284"/>
      <c r="D120" s="598"/>
      <c r="E120" s="598"/>
      <c r="F120" s="598"/>
      <c r="G120" s="598"/>
    </row>
    <row r="121" spans="3:7" s="3" customFormat="1" ht="12">
      <c r="C121" s="284"/>
      <c r="D121" s="598"/>
      <c r="E121" s="598"/>
      <c r="F121" s="598"/>
      <c r="G121" s="598"/>
    </row>
    <row r="122" spans="3:7" s="3" customFormat="1" ht="12">
      <c r="C122" s="284"/>
      <c r="D122" s="598"/>
      <c r="E122" s="598"/>
      <c r="F122" s="598"/>
      <c r="G122" s="598"/>
    </row>
    <row r="123" spans="3:7" s="3" customFormat="1" ht="12">
      <c r="C123" s="284"/>
      <c r="D123" s="598"/>
      <c r="E123" s="598"/>
      <c r="F123" s="598"/>
      <c r="G123" s="598"/>
    </row>
    <row r="124" spans="3:7" s="3" customFormat="1" ht="12">
      <c r="C124" s="284"/>
      <c r="D124" s="598"/>
      <c r="E124" s="598"/>
      <c r="F124" s="598"/>
      <c r="G124" s="598"/>
    </row>
    <row r="125" spans="3:7" s="3" customFormat="1" ht="12">
      <c r="C125" s="284"/>
      <c r="D125" s="598"/>
      <c r="E125" s="598"/>
      <c r="F125" s="598"/>
      <c r="G125" s="598"/>
    </row>
    <row r="126" spans="3:7" s="3" customFormat="1" ht="12">
      <c r="C126" s="284"/>
      <c r="D126" s="598"/>
      <c r="E126" s="598"/>
      <c r="F126" s="598"/>
      <c r="G126" s="598"/>
    </row>
    <row r="127" spans="3:7" s="3" customFormat="1" ht="12">
      <c r="C127" s="284"/>
      <c r="D127" s="598"/>
      <c r="E127" s="598"/>
      <c r="F127" s="598"/>
      <c r="G127" s="598"/>
    </row>
    <row r="128" spans="3:7" s="3" customFormat="1" ht="12">
      <c r="C128" s="284"/>
      <c r="D128" s="598"/>
      <c r="E128" s="598"/>
      <c r="F128" s="598"/>
      <c r="G128" s="598"/>
    </row>
    <row r="129" spans="3:7" s="3" customFormat="1" ht="12">
      <c r="C129" s="284"/>
      <c r="D129" s="598"/>
      <c r="E129" s="598"/>
      <c r="F129" s="598"/>
      <c r="G129" s="598"/>
    </row>
    <row r="130" spans="3:7" s="3" customFormat="1" ht="12">
      <c r="C130" s="284"/>
      <c r="D130" s="598"/>
      <c r="E130" s="598"/>
      <c r="F130" s="598"/>
      <c r="G130" s="598"/>
    </row>
    <row r="131" spans="3:7" s="3" customFormat="1" ht="12">
      <c r="C131" s="284"/>
      <c r="D131" s="598"/>
      <c r="E131" s="598"/>
      <c r="F131" s="598"/>
      <c r="G131" s="598"/>
    </row>
    <row r="132" spans="3:7" s="3" customFormat="1" ht="12">
      <c r="C132" s="284"/>
      <c r="D132" s="598"/>
      <c r="E132" s="598"/>
      <c r="F132" s="598"/>
      <c r="G132" s="598"/>
    </row>
    <row r="133" spans="3:7" s="3" customFormat="1" ht="12">
      <c r="C133" s="284"/>
      <c r="D133" s="598"/>
      <c r="E133" s="598"/>
      <c r="F133" s="598"/>
      <c r="G133" s="598"/>
    </row>
    <row r="134" spans="3:7" s="3" customFormat="1" ht="12">
      <c r="C134" s="284"/>
      <c r="D134" s="598"/>
      <c r="E134" s="598"/>
      <c r="F134" s="598"/>
      <c r="G134" s="598"/>
    </row>
    <row r="135" spans="3:7" s="3" customFormat="1" ht="12">
      <c r="C135" s="284"/>
      <c r="D135" s="598"/>
      <c r="E135" s="598"/>
      <c r="F135" s="598"/>
      <c r="G135" s="598"/>
    </row>
    <row r="136" spans="3:7" s="3" customFormat="1" ht="12">
      <c r="C136" s="284"/>
      <c r="D136" s="598"/>
      <c r="E136" s="598"/>
      <c r="F136" s="598"/>
      <c r="G136" s="598"/>
    </row>
    <row r="137" spans="3:7" s="3" customFormat="1" ht="12">
      <c r="C137" s="284"/>
      <c r="D137" s="598"/>
      <c r="E137" s="598"/>
      <c r="F137" s="598"/>
      <c r="G137" s="598"/>
    </row>
    <row r="138" spans="3:7" s="3" customFormat="1" ht="12">
      <c r="C138" s="284"/>
      <c r="D138" s="598"/>
      <c r="E138" s="598"/>
      <c r="F138" s="598"/>
      <c r="G138" s="598"/>
    </row>
    <row r="139" spans="3:7" s="3" customFormat="1" ht="12">
      <c r="C139" s="284"/>
      <c r="D139" s="598"/>
      <c r="E139" s="598"/>
      <c r="F139" s="598"/>
      <c r="G139" s="598"/>
    </row>
    <row r="140" spans="3:7" s="3" customFormat="1" ht="12">
      <c r="C140" s="284"/>
      <c r="D140" s="598"/>
      <c r="E140" s="598"/>
      <c r="F140" s="598"/>
      <c r="G140" s="598"/>
    </row>
    <row r="141" spans="3:7" s="3" customFormat="1" ht="12">
      <c r="C141" s="284"/>
      <c r="D141" s="598"/>
      <c r="E141" s="598"/>
      <c r="F141" s="598"/>
      <c r="G141" s="598"/>
    </row>
    <row r="142" spans="3:7" s="3" customFormat="1" ht="12">
      <c r="C142" s="284"/>
      <c r="D142" s="598"/>
      <c r="E142" s="598"/>
      <c r="F142" s="598"/>
      <c r="G142" s="598"/>
    </row>
    <row r="143" spans="3:7" s="3" customFormat="1" ht="12">
      <c r="C143" s="284"/>
      <c r="D143" s="598"/>
      <c r="E143" s="598"/>
      <c r="F143" s="598"/>
      <c r="G143" s="598"/>
    </row>
    <row r="144" spans="3:7" s="3" customFormat="1" ht="12">
      <c r="C144" s="284"/>
      <c r="D144" s="598"/>
      <c r="E144" s="598"/>
      <c r="F144" s="598"/>
      <c r="G144" s="598"/>
    </row>
    <row r="145" spans="3:7" s="3" customFormat="1" ht="12">
      <c r="C145" s="284"/>
      <c r="D145" s="598"/>
      <c r="E145" s="598"/>
      <c r="F145" s="598"/>
      <c r="G145" s="598"/>
    </row>
    <row r="146" spans="3:7" s="3" customFormat="1" ht="12">
      <c r="C146" s="284"/>
      <c r="D146" s="598"/>
      <c r="E146" s="598"/>
      <c r="F146" s="598"/>
      <c r="G146" s="598"/>
    </row>
    <row r="147" spans="3:7" s="3" customFormat="1" ht="12">
      <c r="C147" s="284"/>
      <c r="D147" s="598"/>
      <c r="E147" s="598"/>
      <c r="F147" s="598"/>
      <c r="G147" s="598"/>
    </row>
    <row r="148" spans="3:7" s="3" customFormat="1" ht="12">
      <c r="C148" s="284"/>
      <c r="D148" s="598"/>
      <c r="E148" s="598"/>
      <c r="F148" s="598"/>
      <c r="G148" s="598"/>
    </row>
    <row r="149" spans="3:7" s="3" customFormat="1" ht="12">
      <c r="C149" s="284"/>
      <c r="D149" s="598"/>
      <c r="E149" s="598"/>
      <c r="F149" s="598"/>
      <c r="G149" s="598"/>
    </row>
    <row r="150" spans="3:7" s="3" customFormat="1" ht="12">
      <c r="C150" s="284"/>
      <c r="D150" s="598"/>
      <c r="E150" s="598"/>
      <c r="F150" s="598"/>
      <c r="G150" s="598"/>
    </row>
    <row r="151" spans="3:7" s="3" customFormat="1" ht="12">
      <c r="C151" s="284"/>
      <c r="D151" s="598"/>
      <c r="E151" s="598"/>
      <c r="F151" s="598"/>
      <c r="G151" s="598"/>
    </row>
    <row r="152" spans="3:7" s="3" customFormat="1" ht="12">
      <c r="C152" s="284"/>
      <c r="D152" s="598"/>
      <c r="E152" s="598"/>
      <c r="F152" s="598"/>
      <c r="G152" s="598"/>
    </row>
    <row r="153" spans="3:7" s="3" customFormat="1" ht="12">
      <c r="C153" s="284"/>
      <c r="D153" s="598"/>
      <c r="E153" s="598"/>
      <c r="F153" s="598"/>
      <c r="G153" s="598"/>
    </row>
    <row r="154" spans="3:7" s="3" customFormat="1" ht="12">
      <c r="C154" s="284"/>
      <c r="D154" s="598"/>
      <c r="E154" s="598"/>
      <c r="F154" s="598"/>
      <c r="G154" s="598"/>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C7EF3-F253-4E9F-9662-D0756783B667}">
  <sheetPr codeName="List47">
    <tabColor theme="7" tint="0.39997558519241921"/>
  </sheetPr>
  <dimension ref="A1:L113"/>
  <sheetViews>
    <sheetView view="pageBreakPreview" zoomScaleNormal="100" zoomScaleSheetLayoutView="100" workbookViewId="0">
      <selection activeCell="B23" sqref="B23"/>
    </sheetView>
  </sheetViews>
  <sheetFormatPr defaultColWidth="9.140625" defaultRowHeight="12.75"/>
  <cols>
    <col min="1" max="1" width="5.5703125" style="286" customWidth="1"/>
    <col min="2" max="2" width="44.7109375" style="287" customWidth="1"/>
    <col min="3" max="3" width="7.28515625" style="286" bestFit="1" customWidth="1"/>
    <col min="4" max="4" width="7.5703125" style="288" customWidth="1"/>
    <col min="5" max="5" width="3" style="286" customWidth="1"/>
    <col min="6" max="6" width="20" style="286" customWidth="1"/>
    <col min="7" max="7" width="9.140625" style="286"/>
    <col min="8" max="8" width="16.7109375" style="286" customWidth="1"/>
    <col min="9" max="9" width="9.85546875" style="286" customWidth="1"/>
    <col min="10" max="10" width="2.5703125" style="286" bestFit="1" customWidth="1"/>
    <col min="11" max="11" width="9.140625" style="286"/>
    <col min="12" max="12" width="9" style="286" customWidth="1"/>
    <col min="13" max="252" width="9.140625" style="286"/>
    <col min="253" max="253" width="5.5703125" style="286" customWidth="1"/>
    <col min="254" max="254" width="44.7109375" style="286" customWidth="1"/>
    <col min="255" max="255" width="7.28515625" style="286" bestFit="1" customWidth="1"/>
    <col min="256" max="256" width="7.5703125" style="286" customWidth="1"/>
    <col min="257" max="257" width="3" style="286" customWidth="1"/>
    <col min="258" max="258" width="20" style="286" customWidth="1"/>
    <col min="259" max="259" width="20.42578125" style="286" customWidth="1"/>
    <col min="260" max="260" width="19.42578125" style="286" customWidth="1"/>
    <col min="261" max="261" width="11" style="286" customWidth="1"/>
    <col min="262" max="262" width="10.140625" style="286" customWidth="1"/>
    <col min="263" max="263" width="9.140625" style="286"/>
    <col min="264" max="264" width="16.7109375" style="286" customWidth="1"/>
    <col min="265" max="265" width="9.85546875" style="286" customWidth="1"/>
    <col min="266" max="266" width="2.5703125" style="286" bestFit="1" customWidth="1"/>
    <col min="267" max="267" width="9.140625" style="286"/>
    <col min="268" max="268" width="9" style="286" customWidth="1"/>
    <col min="269" max="508" width="9.140625" style="286"/>
    <col min="509" max="509" width="5.5703125" style="286" customWidth="1"/>
    <col min="510" max="510" width="44.7109375" style="286" customWidth="1"/>
    <col min="511" max="511" width="7.28515625" style="286" bestFit="1" customWidth="1"/>
    <col min="512" max="512" width="7.5703125" style="286" customWidth="1"/>
    <col min="513" max="513" width="3" style="286" customWidth="1"/>
    <col min="514" max="514" width="20" style="286" customWidth="1"/>
    <col min="515" max="515" width="20.42578125" style="286" customWidth="1"/>
    <col min="516" max="516" width="19.42578125" style="286" customWidth="1"/>
    <col min="517" max="517" width="11" style="286" customWidth="1"/>
    <col min="518" max="518" width="10.140625" style="286" customWidth="1"/>
    <col min="519" max="519" width="9.140625" style="286"/>
    <col min="520" max="520" width="16.7109375" style="286" customWidth="1"/>
    <col min="521" max="521" width="9.85546875" style="286" customWidth="1"/>
    <col min="522" max="522" width="2.5703125" style="286" bestFit="1" customWidth="1"/>
    <col min="523" max="523" width="9.140625" style="286"/>
    <col min="524" max="524" width="9" style="286" customWidth="1"/>
    <col min="525" max="764" width="9.140625" style="286"/>
    <col min="765" max="765" width="5.5703125" style="286" customWidth="1"/>
    <col min="766" max="766" width="44.7109375" style="286" customWidth="1"/>
    <col min="767" max="767" width="7.28515625" style="286" bestFit="1" customWidth="1"/>
    <col min="768" max="768" width="7.5703125" style="286" customWidth="1"/>
    <col min="769" max="769" width="3" style="286" customWidth="1"/>
    <col min="770" max="770" width="20" style="286" customWidth="1"/>
    <col min="771" max="771" width="20.42578125" style="286" customWidth="1"/>
    <col min="772" max="772" width="19.42578125" style="286" customWidth="1"/>
    <col min="773" max="773" width="11" style="286" customWidth="1"/>
    <col min="774" max="774" width="10.140625" style="286" customWidth="1"/>
    <col min="775" max="775" width="9.140625" style="286"/>
    <col min="776" max="776" width="16.7109375" style="286" customWidth="1"/>
    <col min="777" max="777" width="9.85546875" style="286" customWidth="1"/>
    <col min="778" max="778" width="2.5703125" style="286" bestFit="1" customWidth="1"/>
    <col min="779" max="779" width="9.140625" style="286"/>
    <col min="780" max="780" width="9" style="286" customWidth="1"/>
    <col min="781" max="1020" width="9.140625" style="286"/>
    <col min="1021" max="1021" width="5.5703125" style="286" customWidth="1"/>
    <col min="1022" max="1022" width="44.7109375" style="286" customWidth="1"/>
    <col min="1023" max="1023" width="7.28515625" style="286" bestFit="1" customWidth="1"/>
    <col min="1024" max="1024" width="7.5703125" style="286" customWidth="1"/>
    <col min="1025" max="1025" width="3" style="286" customWidth="1"/>
    <col min="1026" max="1026" width="20" style="286" customWidth="1"/>
    <col min="1027" max="1027" width="20.42578125" style="286" customWidth="1"/>
    <col min="1028" max="1028" width="19.42578125" style="286" customWidth="1"/>
    <col min="1029" max="1029" width="11" style="286" customWidth="1"/>
    <col min="1030" max="1030" width="10.140625" style="286" customWidth="1"/>
    <col min="1031" max="1031" width="9.140625" style="286"/>
    <col min="1032" max="1032" width="16.7109375" style="286" customWidth="1"/>
    <col min="1033" max="1033" width="9.85546875" style="286" customWidth="1"/>
    <col min="1034" max="1034" width="2.5703125" style="286" bestFit="1" customWidth="1"/>
    <col min="1035" max="1035" width="9.140625" style="286"/>
    <col min="1036" max="1036" width="9" style="286" customWidth="1"/>
    <col min="1037" max="1276" width="9.140625" style="286"/>
    <col min="1277" max="1277" width="5.5703125" style="286" customWidth="1"/>
    <col min="1278" max="1278" width="44.7109375" style="286" customWidth="1"/>
    <col min="1279" max="1279" width="7.28515625" style="286" bestFit="1" customWidth="1"/>
    <col min="1280" max="1280" width="7.5703125" style="286" customWidth="1"/>
    <col min="1281" max="1281" width="3" style="286" customWidth="1"/>
    <col min="1282" max="1282" width="20" style="286" customWidth="1"/>
    <col min="1283" max="1283" width="20.42578125" style="286" customWidth="1"/>
    <col min="1284" max="1284" width="19.42578125" style="286" customWidth="1"/>
    <col min="1285" max="1285" width="11" style="286" customWidth="1"/>
    <col min="1286" max="1286" width="10.140625" style="286" customWidth="1"/>
    <col min="1287" max="1287" width="9.140625" style="286"/>
    <col min="1288" max="1288" width="16.7109375" style="286" customWidth="1"/>
    <col min="1289" max="1289" width="9.85546875" style="286" customWidth="1"/>
    <col min="1290" max="1290" width="2.5703125" style="286" bestFit="1" customWidth="1"/>
    <col min="1291" max="1291" width="9.140625" style="286"/>
    <col min="1292" max="1292" width="9" style="286" customWidth="1"/>
    <col min="1293" max="1532" width="9.140625" style="286"/>
    <col min="1533" max="1533" width="5.5703125" style="286" customWidth="1"/>
    <col min="1534" max="1534" width="44.7109375" style="286" customWidth="1"/>
    <col min="1535" max="1535" width="7.28515625" style="286" bestFit="1" customWidth="1"/>
    <col min="1536" max="1536" width="7.5703125" style="286" customWidth="1"/>
    <col min="1537" max="1537" width="3" style="286" customWidth="1"/>
    <col min="1538" max="1538" width="20" style="286" customWidth="1"/>
    <col min="1539" max="1539" width="20.42578125" style="286" customWidth="1"/>
    <col min="1540" max="1540" width="19.42578125" style="286" customWidth="1"/>
    <col min="1541" max="1541" width="11" style="286" customWidth="1"/>
    <col min="1542" max="1542" width="10.140625" style="286" customWidth="1"/>
    <col min="1543" max="1543" width="9.140625" style="286"/>
    <col min="1544" max="1544" width="16.7109375" style="286" customWidth="1"/>
    <col min="1545" max="1545" width="9.85546875" style="286" customWidth="1"/>
    <col min="1546" max="1546" width="2.5703125" style="286" bestFit="1" customWidth="1"/>
    <col min="1547" max="1547" width="9.140625" style="286"/>
    <col min="1548" max="1548" width="9" style="286" customWidth="1"/>
    <col min="1549" max="1788" width="9.140625" style="286"/>
    <col min="1789" max="1789" width="5.5703125" style="286" customWidth="1"/>
    <col min="1790" max="1790" width="44.7109375" style="286" customWidth="1"/>
    <col min="1791" max="1791" width="7.28515625" style="286" bestFit="1" customWidth="1"/>
    <col min="1792" max="1792" width="7.5703125" style="286" customWidth="1"/>
    <col min="1793" max="1793" width="3" style="286" customWidth="1"/>
    <col min="1794" max="1794" width="20" style="286" customWidth="1"/>
    <col min="1795" max="1795" width="20.42578125" style="286" customWidth="1"/>
    <col min="1796" max="1796" width="19.42578125" style="286" customWidth="1"/>
    <col min="1797" max="1797" width="11" style="286" customWidth="1"/>
    <col min="1798" max="1798" width="10.140625" style="286" customWidth="1"/>
    <col min="1799" max="1799" width="9.140625" style="286"/>
    <col min="1800" max="1800" width="16.7109375" style="286" customWidth="1"/>
    <col min="1801" max="1801" width="9.85546875" style="286" customWidth="1"/>
    <col min="1802" max="1802" width="2.5703125" style="286" bestFit="1" customWidth="1"/>
    <col min="1803" max="1803" width="9.140625" style="286"/>
    <col min="1804" max="1804" width="9" style="286" customWidth="1"/>
    <col min="1805" max="2044" width="9.140625" style="286"/>
    <col min="2045" max="2045" width="5.5703125" style="286" customWidth="1"/>
    <col min="2046" max="2046" width="44.7109375" style="286" customWidth="1"/>
    <col min="2047" max="2047" width="7.28515625" style="286" bestFit="1" customWidth="1"/>
    <col min="2048" max="2048" width="7.5703125" style="286" customWidth="1"/>
    <col min="2049" max="2049" width="3" style="286" customWidth="1"/>
    <col min="2050" max="2050" width="20" style="286" customWidth="1"/>
    <col min="2051" max="2051" width="20.42578125" style="286" customWidth="1"/>
    <col min="2052" max="2052" width="19.42578125" style="286" customWidth="1"/>
    <col min="2053" max="2053" width="11" style="286" customWidth="1"/>
    <col min="2054" max="2054" width="10.140625" style="286" customWidth="1"/>
    <col min="2055" max="2055" width="9.140625" style="286"/>
    <col min="2056" max="2056" width="16.7109375" style="286" customWidth="1"/>
    <col min="2057" max="2057" width="9.85546875" style="286" customWidth="1"/>
    <col min="2058" max="2058" width="2.5703125" style="286" bestFit="1" customWidth="1"/>
    <col min="2059" max="2059" width="9.140625" style="286"/>
    <col min="2060" max="2060" width="9" style="286" customWidth="1"/>
    <col min="2061" max="2300" width="9.140625" style="286"/>
    <col min="2301" max="2301" width="5.5703125" style="286" customWidth="1"/>
    <col min="2302" max="2302" width="44.7109375" style="286" customWidth="1"/>
    <col min="2303" max="2303" width="7.28515625" style="286" bestFit="1" customWidth="1"/>
    <col min="2304" max="2304" width="7.5703125" style="286" customWidth="1"/>
    <col min="2305" max="2305" width="3" style="286" customWidth="1"/>
    <col min="2306" max="2306" width="20" style="286" customWidth="1"/>
    <col min="2307" max="2307" width="20.42578125" style="286" customWidth="1"/>
    <col min="2308" max="2308" width="19.42578125" style="286" customWidth="1"/>
    <col min="2309" max="2309" width="11" style="286" customWidth="1"/>
    <col min="2310" max="2310" width="10.140625" style="286" customWidth="1"/>
    <col min="2311" max="2311" width="9.140625" style="286"/>
    <col min="2312" max="2312" width="16.7109375" style="286" customWidth="1"/>
    <col min="2313" max="2313" width="9.85546875" style="286" customWidth="1"/>
    <col min="2314" max="2314" width="2.5703125" style="286" bestFit="1" customWidth="1"/>
    <col min="2315" max="2315" width="9.140625" style="286"/>
    <col min="2316" max="2316" width="9" style="286" customWidth="1"/>
    <col min="2317" max="2556" width="9.140625" style="286"/>
    <col min="2557" max="2557" width="5.5703125" style="286" customWidth="1"/>
    <col min="2558" max="2558" width="44.7109375" style="286" customWidth="1"/>
    <col min="2559" max="2559" width="7.28515625" style="286" bestFit="1" customWidth="1"/>
    <col min="2560" max="2560" width="7.5703125" style="286" customWidth="1"/>
    <col min="2561" max="2561" width="3" style="286" customWidth="1"/>
    <col min="2562" max="2562" width="20" style="286" customWidth="1"/>
    <col min="2563" max="2563" width="20.42578125" style="286" customWidth="1"/>
    <col min="2564" max="2564" width="19.42578125" style="286" customWidth="1"/>
    <col min="2565" max="2565" width="11" style="286" customWidth="1"/>
    <col min="2566" max="2566" width="10.140625" style="286" customWidth="1"/>
    <col min="2567" max="2567" width="9.140625" style="286"/>
    <col min="2568" max="2568" width="16.7109375" style="286" customWidth="1"/>
    <col min="2569" max="2569" width="9.85546875" style="286" customWidth="1"/>
    <col min="2570" max="2570" width="2.5703125" style="286" bestFit="1" customWidth="1"/>
    <col min="2571" max="2571" width="9.140625" style="286"/>
    <col min="2572" max="2572" width="9" style="286" customWidth="1"/>
    <col min="2573" max="2812" width="9.140625" style="286"/>
    <col min="2813" max="2813" width="5.5703125" style="286" customWidth="1"/>
    <col min="2814" max="2814" width="44.7109375" style="286" customWidth="1"/>
    <col min="2815" max="2815" width="7.28515625" style="286" bestFit="1" customWidth="1"/>
    <col min="2816" max="2816" width="7.5703125" style="286" customWidth="1"/>
    <col min="2817" max="2817" width="3" style="286" customWidth="1"/>
    <col min="2818" max="2818" width="20" style="286" customWidth="1"/>
    <col min="2819" max="2819" width="20.42578125" style="286" customWidth="1"/>
    <col min="2820" max="2820" width="19.42578125" style="286" customWidth="1"/>
    <col min="2821" max="2821" width="11" style="286" customWidth="1"/>
    <col min="2822" max="2822" width="10.140625" style="286" customWidth="1"/>
    <col min="2823" max="2823" width="9.140625" style="286"/>
    <col min="2824" max="2824" width="16.7109375" style="286" customWidth="1"/>
    <col min="2825" max="2825" width="9.85546875" style="286" customWidth="1"/>
    <col min="2826" max="2826" width="2.5703125" style="286" bestFit="1" customWidth="1"/>
    <col min="2827" max="2827" width="9.140625" style="286"/>
    <col min="2828" max="2828" width="9" style="286" customWidth="1"/>
    <col min="2829" max="3068" width="9.140625" style="286"/>
    <col min="3069" max="3069" width="5.5703125" style="286" customWidth="1"/>
    <col min="3070" max="3070" width="44.7109375" style="286" customWidth="1"/>
    <col min="3071" max="3071" width="7.28515625" style="286" bestFit="1" customWidth="1"/>
    <col min="3072" max="3072" width="7.5703125" style="286" customWidth="1"/>
    <col min="3073" max="3073" width="3" style="286" customWidth="1"/>
    <col min="3074" max="3074" width="20" style="286" customWidth="1"/>
    <col min="3075" max="3075" width="20.42578125" style="286" customWidth="1"/>
    <col min="3076" max="3076" width="19.42578125" style="286" customWidth="1"/>
    <col min="3077" max="3077" width="11" style="286" customWidth="1"/>
    <col min="3078" max="3078" width="10.140625" style="286" customWidth="1"/>
    <col min="3079" max="3079" width="9.140625" style="286"/>
    <col min="3080" max="3080" width="16.7109375" style="286" customWidth="1"/>
    <col min="3081" max="3081" width="9.85546875" style="286" customWidth="1"/>
    <col min="3082" max="3082" width="2.5703125" style="286" bestFit="1" customWidth="1"/>
    <col min="3083" max="3083" width="9.140625" style="286"/>
    <col min="3084" max="3084" width="9" style="286" customWidth="1"/>
    <col min="3085" max="3324" width="9.140625" style="286"/>
    <col min="3325" max="3325" width="5.5703125" style="286" customWidth="1"/>
    <col min="3326" max="3326" width="44.7109375" style="286" customWidth="1"/>
    <col min="3327" max="3327" width="7.28515625" style="286" bestFit="1" customWidth="1"/>
    <col min="3328" max="3328" width="7.5703125" style="286" customWidth="1"/>
    <col min="3329" max="3329" width="3" style="286" customWidth="1"/>
    <col min="3330" max="3330" width="20" style="286" customWidth="1"/>
    <col min="3331" max="3331" width="20.42578125" style="286" customWidth="1"/>
    <col min="3332" max="3332" width="19.42578125" style="286" customWidth="1"/>
    <col min="3333" max="3333" width="11" style="286" customWidth="1"/>
    <col min="3334" max="3334" width="10.140625" style="286" customWidth="1"/>
    <col min="3335" max="3335" width="9.140625" style="286"/>
    <col min="3336" max="3336" width="16.7109375" style="286" customWidth="1"/>
    <col min="3337" max="3337" width="9.85546875" style="286" customWidth="1"/>
    <col min="3338" max="3338" width="2.5703125" style="286" bestFit="1" customWidth="1"/>
    <col min="3339" max="3339" width="9.140625" style="286"/>
    <col min="3340" max="3340" width="9" style="286" customWidth="1"/>
    <col min="3341" max="3580" width="9.140625" style="286"/>
    <col min="3581" max="3581" width="5.5703125" style="286" customWidth="1"/>
    <col min="3582" max="3582" width="44.7109375" style="286" customWidth="1"/>
    <col min="3583" max="3583" width="7.28515625" style="286" bestFit="1" customWidth="1"/>
    <col min="3584" max="3584" width="7.5703125" style="286" customWidth="1"/>
    <col min="3585" max="3585" width="3" style="286" customWidth="1"/>
    <col min="3586" max="3586" width="20" style="286" customWidth="1"/>
    <col min="3587" max="3587" width="20.42578125" style="286" customWidth="1"/>
    <col min="3588" max="3588" width="19.42578125" style="286" customWidth="1"/>
    <col min="3589" max="3589" width="11" style="286" customWidth="1"/>
    <col min="3590" max="3590" width="10.140625" style="286" customWidth="1"/>
    <col min="3591" max="3591" width="9.140625" style="286"/>
    <col min="3592" max="3592" width="16.7109375" style="286" customWidth="1"/>
    <col min="3593" max="3593" width="9.85546875" style="286" customWidth="1"/>
    <col min="3594" max="3594" width="2.5703125" style="286" bestFit="1" customWidth="1"/>
    <col min="3595" max="3595" width="9.140625" style="286"/>
    <col min="3596" max="3596" width="9" style="286" customWidth="1"/>
    <col min="3597" max="3836" width="9.140625" style="286"/>
    <col min="3837" max="3837" width="5.5703125" style="286" customWidth="1"/>
    <col min="3838" max="3838" width="44.7109375" style="286" customWidth="1"/>
    <col min="3839" max="3839" width="7.28515625" style="286" bestFit="1" customWidth="1"/>
    <col min="3840" max="3840" width="7.5703125" style="286" customWidth="1"/>
    <col min="3841" max="3841" width="3" style="286" customWidth="1"/>
    <col min="3842" max="3842" width="20" style="286" customWidth="1"/>
    <col min="3843" max="3843" width="20.42578125" style="286" customWidth="1"/>
    <col min="3844" max="3844" width="19.42578125" style="286" customWidth="1"/>
    <col min="3845" max="3845" width="11" style="286" customWidth="1"/>
    <col min="3846" max="3846" width="10.140625" style="286" customWidth="1"/>
    <col min="3847" max="3847" width="9.140625" style="286"/>
    <col min="3848" max="3848" width="16.7109375" style="286" customWidth="1"/>
    <col min="3849" max="3849" width="9.85546875" style="286" customWidth="1"/>
    <col min="3850" max="3850" width="2.5703125" style="286" bestFit="1" customWidth="1"/>
    <col min="3851" max="3851" width="9.140625" style="286"/>
    <col min="3852" max="3852" width="9" style="286" customWidth="1"/>
    <col min="3853" max="4092" width="9.140625" style="286"/>
    <col min="4093" max="4093" width="5.5703125" style="286" customWidth="1"/>
    <col min="4094" max="4094" width="44.7109375" style="286" customWidth="1"/>
    <col min="4095" max="4095" width="7.28515625" style="286" bestFit="1" customWidth="1"/>
    <col min="4096" max="4096" width="7.5703125" style="286" customWidth="1"/>
    <col min="4097" max="4097" width="3" style="286" customWidth="1"/>
    <col min="4098" max="4098" width="20" style="286" customWidth="1"/>
    <col min="4099" max="4099" width="20.42578125" style="286" customWidth="1"/>
    <col min="4100" max="4100" width="19.42578125" style="286" customWidth="1"/>
    <col min="4101" max="4101" width="11" style="286" customWidth="1"/>
    <col min="4102" max="4102" width="10.140625" style="286" customWidth="1"/>
    <col min="4103" max="4103" width="9.140625" style="286"/>
    <col min="4104" max="4104" width="16.7109375" style="286" customWidth="1"/>
    <col min="4105" max="4105" width="9.85546875" style="286" customWidth="1"/>
    <col min="4106" max="4106" width="2.5703125" style="286" bestFit="1" customWidth="1"/>
    <col min="4107" max="4107" width="9.140625" style="286"/>
    <col min="4108" max="4108" width="9" style="286" customWidth="1"/>
    <col min="4109" max="4348" width="9.140625" style="286"/>
    <col min="4349" max="4349" width="5.5703125" style="286" customWidth="1"/>
    <col min="4350" max="4350" width="44.7109375" style="286" customWidth="1"/>
    <col min="4351" max="4351" width="7.28515625" style="286" bestFit="1" customWidth="1"/>
    <col min="4352" max="4352" width="7.5703125" style="286" customWidth="1"/>
    <col min="4353" max="4353" width="3" style="286" customWidth="1"/>
    <col min="4354" max="4354" width="20" style="286" customWidth="1"/>
    <col min="4355" max="4355" width="20.42578125" style="286" customWidth="1"/>
    <col min="4356" max="4356" width="19.42578125" style="286" customWidth="1"/>
    <col min="4357" max="4357" width="11" style="286" customWidth="1"/>
    <col min="4358" max="4358" width="10.140625" style="286" customWidth="1"/>
    <col min="4359" max="4359" width="9.140625" style="286"/>
    <col min="4360" max="4360" width="16.7109375" style="286" customWidth="1"/>
    <col min="4361" max="4361" width="9.85546875" style="286" customWidth="1"/>
    <col min="4362" max="4362" width="2.5703125" style="286" bestFit="1" customWidth="1"/>
    <col min="4363" max="4363" width="9.140625" style="286"/>
    <col min="4364" max="4364" width="9" style="286" customWidth="1"/>
    <col min="4365" max="4604" width="9.140625" style="286"/>
    <col min="4605" max="4605" width="5.5703125" style="286" customWidth="1"/>
    <col min="4606" max="4606" width="44.7109375" style="286" customWidth="1"/>
    <col min="4607" max="4607" width="7.28515625" style="286" bestFit="1" customWidth="1"/>
    <col min="4608" max="4608" width="7.5703125" style="286" customWidth="1"/>
    <col min="4609" max="4609" width="3" style="286" customWidth="1"/>
    <col min="4610" max="4610" width="20" style="286" customWidth="1"/>
    <col min="4611" max="4611" width="20.42578125" style="286" customWidth="1"/>
    <col min="4612" max="4612" width="19.42578125" style="286" customWidth="1"/>
    <col min="4613" max="4613" width="11" style="286" customWidth="1"/>
    <col min="4614" max="4614" width="10.140625" style="286" customWidth="1"/>
    <col min="4615" max="4615" width="9.140625" style="286"/>
    <col min="4616" max="4616" width="16.7109375" style="286" customWidth="1"/>
    <col min="4617" max="4617" width="9.85546875" style="286" customWidth="1"/>
    <col min="4618" max="4618" width="2.5703125" style="286" bestFit="1" customWidth="1"/>
    <col min="4619" max="4619" width="9.140625" style="286"/>
    <col min="4620" max="4620" width="9" style="286" customWidth="1"/>
    <col min="4621" max="4860" width="9.140625" style="286"/>
    <col min="4861" max="4861" width="5.5703125" style="286" customWidth="1"/>
    <col min="4862" max="4862" width="44.7109375" style="286" customWidth="1"/>
    <col min="4863" max="4863" width="7.28515625" style="286" bestFit="1" customWidth="1"/>
    <col min="4864" max="4864" width="7.5703125" style="286" customWidth="1"/>
    <col min="4865" max="4865" width="3" style="286" customWidth="1"/>
    <col min="4866" max="4866" width="20" style="286" customWidth="1"/>
    <col min="4867" max="4867" width="20.42578125" style="286" customWidth="1"/>
    <col min="4868" max="4868" width="19.42578125" style="286" customWidth="1"/>
    <col min="4869" max="4869" width="11" style="286" customWidth="1"/>
    <col min="4870" max="4870" width="10.140625" style="286" customWidth="1"/>
    <col min="4871" max="4871" width="9.140625" style="286"/>
    <col min="4872" max="4872" width="16.7109375" style="286" customWidth="1"/>
    <col min="4873" max="4873" width="9.85546875" style="286" customWidth="1"/>
    <col min="4874" max="4874" width="2.5703125" style="286" bestFit="1" customWidth="1"/>
    <col min="4875" max="4875" width="9.140625" style="286"/>
    <col min="4876" max="4876" width="9" style="286" customWidth="1"/>
    <col min="4877" max="5116" width="9.140625" style="286"/>
    <col min="5117" max="5117" width="5.5703125" style="286" customWidth="1"/>
    <col min="5118" max="5118" width="44.7109375" style="286" customWidth="1"/>
    <col min="5119" max="5119" width="7.28515625" style="286" bestFit="1" customWidth="1"/>
    <col min="5120" max="5120" width="7.5703125" style="286" customWidth="1"/>
    <col min="5121" max="5121" width="3" style="286" customWidth="1"/>
    <col min="5122" max="5122" width="20" style="286" customWidth="1"/>
    <col min="5123" max="5123" width="20.42578125" style="286" customWidth="1"/>
    <col min="5124" max="5124" width="19.42578125" style="286" customWidth="1"/>
    <col min="5125" max="5125" width="11" style="286" customWidth="1"/>
    <col min="5126" max="5126" width="10.140625" style="286" customWidth="1"/>
    <col min="5127" max="5127" width="9.140625" style="286"/>
    <col min="5128" max="5128" width="16.7109375" style="286" customWidth="1"/>
    <col min="5129" max="5129" width="9.85546875" style="286" customWidth="1"/>
    <col min="5130" max="5130" width="2.5703125" style="286" bestFit="1" customWidth="1"/>
    <col min="5131" max="5131" width="9.140625" style="286"/>
    <col min="5132" max="5132" width="9" style="286" customWidth="1"/>
    <col min="5133" max="5372" width="9.140625" style="286"/>
    <col min="5373" max="5373" width="5.5703125" style="286" customWidth="1"/>
    <col min="5374" max="5374" width="44.7109375" style="286" customWidth="1"/>
    <col min="5375" max="5375" width="7.28515625" style="286" bestFit="1" customWidth="1"/>
    <col min="5376" max="5376" width="7.5703125" style="286" customWidth="1"/>
    <col min="5377" max="5377" width="3" style="286" customWidth="1"/>
    <col min="5378" max="5378" width="20" style="286" customWidth="1"/>
    <col min="5379" max="5379" width="20.42578125" style="286" customWidth="1"/>
    <col min="5380" max="5380" width="19.42578125" style="286" customWidth="1"/>
    <col min="5381" max="5381" width="11" style="286" customWidth="1"/>
    <col min="5382" max="5382" width="10.140625" style="286" customWidth="1"/>
    <col min="5383" max="5383" width="9.140625" style="286"/>
    <col min="5384" max="5384" width="16.7109375" style="286" customWidth="1"/>
    <col min="5385" max="5385" width="9.85546875" style="286" customWidth="1"/>
    <col min="5386" max="5386" width="2.5703125" style="286" bestFit="1" customWidth="1"/>
    <col min="5387" max="5387" width="9.140625" style="286"/>
    <col min="5388" max="5388" width="9" style="286" customWidth="1"/>
    <col min="5389" max="5628" width="9.140625" style="286"/>
    <col min="5629" max="5629" width="5.5703125" style="286" customWidth="1"/>
    <col min="5630" max="5630" width="44.7109375" style="286" customWidth="1"/>
    <col min="5631" max="5631" width="7.28515625" style="286" bestFit="1" customWidth="1"/>
    <col min="5632" max="5632" width="7.5703125" style="286" customWidth="1"/>
    <col min="5633" max="5633" width="3" style="286" customWidth="1"/>
    <col min="5634" max="5634" width="20" style="286" customWidth="1"/>
    <col min="5635" max="5635" width="20.42578125" style="286" customWidth="1"/>
    <col min="5636" max="5636" width="19.42578125" style="286" customWidth="1"/>
    <col min="5637" max="5637" width="11" style="286" customWidth="1"/>
    <col min="5638" max="5638" width="10.140625" style="286" customWidth="1"/>
    <col min="5639" max="5639" width="9.140625" style="286"/>
    <col min="5640" max="5640" width="16.7109375" style="286" customWidth="1"/>
    <col min="5641" max="5641" width="9.85546875" style="286" customWidth="1"/>
    <col min="5642" max="5642" width="2.5703125" style="286" bestFit="1" customWidth="1"/>
    <col min="5643" max="5643" width="9.140625" style="286"/>
    <col min="5644" max="5644" width="9" style="286" customWidth="1"/>
    <col min="5645" max="5884" width="9.140625" style="286"/>
    <col min="5885" max="5885" width="5.5703125" style="286" customWidth="1"/>
    <col min="5886" max="5886" width="44.7109375" style="286" customWidth="1"/>
    <col min="5887" max="5887" width="7.28515625" style="286" bestFit="1" customWidth="1"/>
    <col min="5888" max="5888" width="7.5703125" style="286" customWidth="1"/>
    <col min="5889" max="5889" width="3" style="286" customWidth="1"/>
    <col min="5890" max="5890" width="20" style="286" customWidth="1"/>
    <col min="5891" max="5891" width="20.42578125" style="286" customWidth="1"/>
    <col min="5892" max="5892" width="19.42578125" style="286" customWidth="1"/>
    <col min="5893" max="5893" width="11" style="286" customWidth="1"/>
    <col min="5894" max="5894" width="10.140625" style="286" customWidth="1"/>
    <col min="5895" max="5895" width="9.140625" style="286"/>
    <col min="5896" max="5896" width="16.7109375" style="286" customWidth="1"/>
    <col min="5897" max="5897" width="9.85546875" style="286" customWidth="1"/>
    <col min="5898" max="5898" width="2.5703125" style="286" bestFit="1" customWidth="1"/>
    <col min="5899" max="5899" width="9.140625" style="286"/>
    <col min="5900" max="5900" width="9" style="286" customWidth="1"/>
    <col min="5901" max="6140" width="9.140625" style="286"/>
    <col min="6141" max="6141" width="5.5703125" style="286" customWidth="1"/>
    <col min="6142" max="6142" width="44.7109375" style="286" customWidth="1"/>
    <col min="6143" max="6143" width="7.28515625" style="286" bestFit="1" customWidth="1"/>
    <col min="6144" max="6144" width="7.5703125" style="286" customWidth="1"/>
    <col min="6145" max="6145" width="3" style="286" customWidth="1"/>
    <col min="6146" max="6146" width="20" style="286" customWidth="1"/>
    <col min="6147" max="6147" width="20.42578125" style="286" customWidth="1"/>
    <col min="6148" max="6148" width="19.42578125" style="286" customWidth="1"/>
    <col min="6149" max="6149" width="11" style="286" customWidth="1"/>
    <col min="6150" max="6150" width="10.140625" style="286" customWidth="1"/>
    <col min="6151" max="6151" width="9.140625" style="286"/>
    <col min="6152" max="6152" width="16.7109375" style="286" customWidth="1"/>
    <col min="6153" max="6153" width="9.85546875" style="286" customWidth="1"/>
    <col min="6154" max="6154" width="2.5703125" style="286" bestFit="1" customWidth="1"/>
    <col min="6155" max="6155" width="9.140625" style="286"/>
    <col min="6156" max="6156" width="9" style="286" customWidth="1"/>
    <col min="6157" max="6396" width="9.140625" style="286"/>
    <col min="6397" max="6397" width="5.5703125" style="286" customWidth="1"/>
    <col min="6398" max="6398" width="44.7109375" style="286" customWidth="1"/>
    <col min="6399" max="6399" width="7.28515625" style="286" bestFit="1" customWidth="1"/>
    <col min="6400" max="6400" width="7.5703125" style="286" customWidth="1"/>
    <col min="6401" max="6401" width="3" style="286" customWidth="1"/>
    <col min="6402" max="6402" width="20" style="286" customWidth="1"/>
    <col min="6403" max="6403" width="20.42578125" style="286" customWidth="1"/>
    <col min="6404" max="6404" width="19.42578125" style="286" customWidth="1"/>
    <col min="6405" max="6405" width="11" style="286" customWidth="1"/>
    <col min="6406" max="6406" width="10.140625" style="286" customWidth="1"/>
    <col min="6407" max="6407" width="9.140625" style="286"/>
    <col min="6408" max="6408" width="16.7109375" style="286" customWidth="1"/>
    <col min="6409" max="6409" width="9.85546875" style="286" customWidth="1"/>
    <col min="6410" max="6410" width="2.5703125" style="286" bestFit="1" customWidth="1"/>
    <col min="6411" max="6411" width="9.140625" style="286"/>
    <col min="6412" max="6412" width="9" style="286" customWidth="1"/>
    <col min="6413" max="6652" width="9.140625" style="286"/>
    <col min="6653" max="6653" width="5.5703125" style="286" customWidth="1"/>
    <col min="6654" max="6654" width="44.7109375" style="286" customWidth="1"/>
    <col min="6655" max="6655" width="7.28515625" style="286" bestFit="1" customWidth="1"/>
    <col min="6656" max="6656" width="7.5703125" style="286" customWidth="1"/>
    <col min="6657" max="6657" width="3" style="286" customWidth="1"/>
    <col min="6658" max="6658" width="20" style="286" customWidth="1"/>
    <col min="6659" max="6659" width="20.42578125" style="286" customWidth="1"/>
    <col min="6660" max="6660" width="19.42578125" style="286" customWidth="1"/>
    <col min="6661" max="6661" width="11" style="286" customWidth="1"/>
    <col min="6662" max="6662" width="10.140625" style="286" customWidth="1"/>
    <col min="6663" max="6663" width="9.140625" style="286"/>
    <col min="6664" max="6664" width="16.7109375" style="286" customWidth="1"/>
    <col min="6665" max="6665" width="9.85546875" style="286" customWidth="1"/>
    <col min="6666" max="6666" width="2.5703125" style="286" bestFit="1" customWidth="1"/>
    <col min="6667" max="6667" width="9.140625" style="286"/>
    <col min="6668" max="6668" width="9" style="286" customWidth="1"/>
    <col min="6669" max="6908" width="9.140625" style="286"/>
    <col min="6909" max="6909" width="5.5703125" style="286" customWidth="1"/>
    <col min="6910" max="6910" width="44.7109375" style="286" customWidth="1"/>
    <col min="6911" max="6911" width="7.28515625" style="286" bestFit="1" customWidth="1"/>
    <col min="6912" max="6912" width="7.5703125" style="286" customWidth="1"/>
    <col min="6913" max="6913" width="3" style="286" customWidth="1"/>
    <col min="6914" max="6914" width="20" style="286" customWidth="1"/>
    <col min="6915" max="6915" width="20.42578125" style="286" customWidth="1"/>
    <col min="6916" max="6916" width="19.42578125" style="286" customWidth="1"/>
    <col min="6917" max="6917" width="11" style="286" customWidth="1"/>
    <col min="6918" max="6918" width="10.140625" style="286" customWidth="1"/>
    <col min="6919" max="6919" width="9.140625" style="286"/>
    <col min="6920" max="6920" width="16.7109375" style="286" customWidth="1"/>
    <col min="6921" max="6921" width="9.85546875" style="286" customWidth="1"/>
    <col min="6922" max="6922" width="2.5703125" style="286" bestFit="1" customWidth="1"/>
    <col min="6923" max="6923" width="9.140625" style="286"/>
    <col min="6924" max="6924" width="9" style="286" customWidth="1"/>
    <col min="6925" max="7164" width="9.140625" style="286"/>
    <col min="7165" max="7165" width="5.5703125" style="286" customWidth="1"/>
    <col min="7166" max="7166" width="44.7109375" style="286" customWidth="1"/>
    <col min="7167" max="7167" width="7.28515625" style="286" bestFit="1" customWidth="1"/>
    <col min="7168" max="7168" width="7.5703125" style="286" customWidth="1"/>
    <col min="7169" max="7169" width="3" style="286" customWidth="1"/>
    <col min="7170" max="7170" width="20" style="286" customWidth="1"/>
    <col min="7171" max="7171" width="20.42578125" style="286" customWidth="1"/>
    <col min="7172" max="7172" width="19.42578125" style="286" customWidth="1"/>
    <col min="7173" max="7173" width="11" style="286" customWidth="1"/>
    <col min="7174" max="7174" width="10.140625" style="286" customWidth="1"/>
    <col min="7175" max="7175" width="9.140625" style="286"/>
    <col min="7176" max="7176" width="16.7109375" style="286" customWidth="1"/>
    <col min="7177" max="7177" width="9.85546875" style="286" customWidth="1"/>
    <col min="7178" max="7178" width="2.5703125" style="286" bestFit="1" customWidth="1"/>
    <col min="7179" max="7179" width="9.140625" style="286"/>
    <col min="7180" max="7180" width="9" style="286" customWidth="1"/>
    <col min="7181" max="7420" width="9.140625" style="286"/>
    <col min="7421" max="7421" width="5.5703125" style="286" customWidth="1"/>
    <col min="7422" max="7422" width="44.7109375" style="286" customWidth="1"/>
    <col min="7423" max="7423" width="7.28515625" style="286" bestFit="1" customWidth="1"/>
    <col min="7424" max="7424" width="7.5703125" style="286" customWidth="1"/>
    <col min="7425" max="7425" width="3" style="286" customWidth="1"/>
    <col min="7426" max="7426" width="20" style="286" customWidth="1"/>
    <col min="7427" max="7427" width="20.42578125" style="286" customWidth="1"/>
    <col min="7428" max="7428" width="19.42578125" style="286" customWidth="1"/>
    <col min="7429" max="7429" width="11" style="286" customWidth="1"/>
    <col min="7430" max="7430" width="10.140625" style="286" customWidth="1"/>
    <col min="7431" max="7431" width="9.140625" style="286"/>
    <col min="7432" max="7432" width="16.7109375" style="286" customWidth="1"/>
    <col min="7433" max="7433" width="9.85546875" style="286" customWidth="1"/>
    <col min="7434" max="7434" width="2.5703125" style="286" bestFit="1" customWidth="1"/>
    <col min="7435" max="7435" width="9.140625" style="286"/>
    <col min="7436" max="7436" width="9" style="286" customWidth="1"/>
    <col min="7437" max="7676" width="9.140625" style="286"/>
    <col min="7677" max="7677" width="5.5703125" style="286" customWidth="1"/>
    <col min="7678" max="7678" width="44.7109375" style="286" customWidth="1"/>
    <col min="7679" max="7679" width="7.28515625" style="286" bestFit="1" customWidth="1"/>
    <col min="7680" max="7680" width="7.5703125" style="286" customWidth="1"/>
    <col min="7681" max="7681" width="3" style="286" customWidth="1"/>
    <col min="7682" max="7682" width="20" style="286" customWidth="1"/>
    <col min="7683" max="7683" width="20.42578125" style="286" customWidth="1"/>
    <col min="7684" max="7684" width="19.42578125" style="286" customWidth="1"/>
    <col min="7685" max="7685" width="11" style="286" customWidth="1"/>
    <col min="7686" max="7686" width="10.140625" style="286" customWidth="1"/>
    <col min="7687" max="7687" width="9.140625" style="286"/>
    <col min="7688" max="7688" width="16.7109375" style="286" customWidth="1"/>
    <col min="7689" max="7689" width="9.85546875" style="286" customWidth="1"/>
    <col min="7690" max="7690" width="2.5703125" style="286" bestFit="1" customWidth="1"/>
    <col min="7691" max="7691" width="9.140625" style="286"/>
    <col min="7692" max="7692" width="9" style="286" customWidth="1"/>
    <col min="7693" max="7932" width="9.140625" style="286"/>
    <col min="7933" max="7933" width="5.5703125" style="286" customWidth="1"/>
    <col min="7934" max="7934" width="44.7109375" style="286" customWidth="1"/>
    <col min="7935" max="7935" width="7.28515625" style="286" bestFit="1" customWidth="1"/>
    <col min="7936" max="7936" width="7.5703125" style="286" customWidth="1"/>
    <col min="7937" max="7937" width="3" style="286" customWidth="1"/>
    <col min="7938" max="7938" width="20" style="286" customWidth="1"/>
    <col min="7939" max="7939" width="20.42578125" style="286" customWidth="1"/>
    <col min="7940" max="7940" width="19.42578125" style="286" customWidth="1"/>
    <col min="7941" max="7941" width="11" style="286" customWidth="1"/>
    <col min="7942" max="7942" width="10.140625" style="286" customWidth="1"/>
    <col min="7943" max="7943" width="9.140625" style="286"/>
    <col min="7944" max="7944" width="16.7109375" style="286" customWidth="1"/>
    <col min="7945" max="7945" width="9.85546875" style="286" customWidth="1"/>
    <col min="7946" max="7946" width="2.5703125" style="286" bestFit="1" customWidth="1"/>
    <col min="7947" max="7947" width="9.140625" style="286"/>
    <col min="7948" max="7948" width="9" style="286" customWidth="1"/>
    <col min="7949" max="8188" width="9.140625" style="286"/>
    <col min="8189" max="8189" width="5.5703125" style="286" customWidth="1"/>
    <col min="8190" max="8190" width="44.7109375" style="286" customWidth="1"/>
    <col min="8191" max="8191" width="7.28515625" style="286" bestFit="1" customWidth="1"/>
    <col min="8192" max="8192" width="7.5703125" style="286" customWidth="1"/>
    <col min="8193" max="8193" width="3" style="286" customWidth="1"/>
    <col min="8194" max="8194" width="20" style="286" customWidth="1"/>
    <col min="8195" max="8195" width="20.42578125" style="286" customWidth="1"/>
    <col min="8196" max="8196" width="19.42578125" style="286" customWidth="1"/>
    <col min="8197" max="8197" width="11" style="286" customWidth="1"/>
    <col min="8198" max="8198" width="10.140625" style="286" customWidth="1"/>
    <col min="8199" max="8199" width="9.140625" style="286"/>
    <col min="8200" max="8200" width="16.7109375" style="286" customWidth="1"/>
    <col min="8201" max="8201" width="9.85546875" style="286" customWidth="1"/>
    <col min="8202" max="8202" width="2.5703125" style="286" bestFit="1" customWidth="1"/>
    <col min="8203" max="8203" width="9.140625" style="286"/>
    <col min="8204" max="8204" width="9" style="286" customWidth="1"/>
    <col min="8205" max="8444" width="9.140625" style="286"/>
    <col min="8445" max="8445" width="5.5703125" style="286" customWidth="1"/>
    <col min="8446" max="8446" width="44.7109375" style="286" customWidth="1"/>
    <col min="8447" max="8447" width="7.28515625" style="286" bestFit="1" customWidth="1"/>
    <col min="8448" max="8448" width="7.5703125" style="286" customWidth="1"/>
    <col min="8449" max="8449" width="3" style="286" customWidth="1"/>
    <col min="8450" max="8450" width="20" style="286" customWidth="1"/>
    <col min="8451" max="8451" width="20.42578125" style="286" customWidth="1"/>
    <col min="8452" max="8452" width="19.42578125" style="286" customWidth="1"/>
    <col min="8453" max="8453" width="11" style="286" customWidth="1"/>
    <col min="8454" max="8454" width="10.140625" style="286" customWidth="1"/>
    <col min="8455" max="8455" width="9.140625" style="286"/>
    <col min="8456" max="8456" width="16.7109375" style="286" customWidth="1"/>
    <col min="8457" max="8457" width="9.85546875" style="286" customWidth="1"/>
    <col min="8458" max="8458" width="2.5703125" style="286" bestFit="1" customWidth="1"/>
    <col min="8459" max="8459" width="9.140625" style="286"/>
    <col min="8460" max="8460" width="9" style="286" customWidth="1"/>
    <col min="8461" max="8700" width="9.140625" style="286"/>
    <col min="8701" max="8701" width="5.5703125" style="286" customWidth="1"/>
    <col min="8702" max="8702" width="44.7109375" style="286" customWidth="1"/>
    <col min="8703" max="8703" width="7.28515625" style="286" bestFit="1" customWidth="1"/>
    <col min="8704" max="8704" width="7.5703125" style="286" customWidth="1"/>
    <col min="8705" max="8705" width="3" style="286" customWidth="1"/>
    <col min="8706" max="8706" width="20" style="286" customWidth="1"/>
    <col min="8707" max="8707" width="20.42578125" style="286" customWidth="1"/>
    <col min="8708" max="8708" width="19.42578125" style="286" customWidth="1"/>
    <col min="8709" max="8709" width="11" style="286" customWidth="1"/>
    <col min="8710" max="8710" width="10.140625" style="286" customWidth="1"/>
    <col min="8711" max="8711" width="9.140625" style="286"/>
    <col min="8712" max="8712" width="16.7109375" style="286" customWidth="1"/>
    <col min="8713" max="8713" width="9.85546875" style="286" customWidth="1"/>
    <col min="8714" max="8714" width="2.5703125" style="286" bestFit="1" customWidth="1"/>
    <col min="8715" max="8715" width="9.140625" style="286"/>
    <col min="8716" max="8716" width="9" style="286" customWidth="1"/>
    <col min="8717" max="8956" width="9.140625" style="286"/>
    <col min="8957" max="8957" width="5.5703125" style="286" customWidth="1"/>
    <col min="8958" max="8958" width="44.7109375" style="286" customWidth="1"/>
    <col min="8959" max="8959" width="7.28515625" style="286" bestFit="1" customWidth="1"/>
    <col min="8960" max="8960" width="7.5703125" style="286" customWidth="1"/>
    <col min="8961" max="8961" width="3" style="286" customWidth="1"/>
    <col min="8962" max="8962" width="20" style="286" customWidth="1"/>
    <col min="8963" max="8963" width="20.42578125" style="286" customWidth="1"/>
    <col min="8964" max="8964" width="19.42578125" style="286" customWidth="1"/>
    <col min="8965" max="8965" width="11" style="286" customWidth="1"/>
    <col min="8966" max="8966" width="10.140625" style="286" customWidth="1"/>
    <col min="8967" max="8967" width="9.140625" style="286"/>
    <col min="8968" max="8968" width="16.7109375" style="286" customWidth="1"/>
    <col min="8969" max="8969" width="9.85546875" style="286" customWidth="1"/>
    <col min="8970" max="8970" width="2.5703125" style="286" bestFit="1" customWidth="1"/>
    <col min="8971" max="8971" width="9.140625" style="286"/>
    <col min="8972" max="8972" width="9" style="286" customWidth="1"/>
    <col min="8973" max="9212" width="9.140625" style="286"/>
    <col min="9213" max="9213" width="5.5703125" style="286" customWidth="1"/>
    <col min="9214" max="9214" width="44.7109375" style="286" customWidth="1"/>
    <col min="9215" max="9215" width="7.28515625" style="286" bestFit="1" customWidth="1"/>
    <col min="9216" max="9216" width="7.5703125" style="286" customWidth="1"/>
    <col min="9217" max="9217" width="3" style="286" customWidth="1"/>
    <col min="9218" max="9218" width="20" style="286" customWidth="1"/>
    <col min="9219" max="9219" width="20.42578125" style="286" customWidth="1"/>
    <col min="9220" max="9220" width="19.42578125" style="286" customWidth="1"/>
    <col min="9221" max="9221" width="11" style="286" customWidth="1"/>
    <col min="9222" max="9222" width="10.140625" style="286" customWidth="1"/>
    <col min="9223" max="9223" width="9.140625" style="286"/>
    <col min="9224" max="9224" width="16.7109375" style="286" customWidth="1"/>
    <col min="9225" max="9225" width="9.85546875" style="286" customWidth="1"/>
    <col min="9226" max="9226" width="2.5703125" style="286" bestFit="1" customWidth="1"/>
    <col min="9227" max="9227" width="9.140625" style="286"/>
    <col min="9228" max="9228" width="9" style="286" customWidth="1"/>
    <col min="9229" max="9468" width="9.140625" style="286"/>
    <col min="9469" max="9469" width="5.5703125" style="286" customWidth="1"/>
    <col min="9470" max="9470" width="44.7109375" style="286" customWidth="1"/>
    <col min="9471" max="9471" width="7.28515625" style="286" bestFit="1" customWidth="1"/>
    <col min="9472" max="9472" width="7.5703125" style="286" customWidth="1"/>
    <col min="9473" max="9473" width="3" style="286" customWidth="1"/>
    <col min="9474" max="9474" width="20" style="286" customWidth="1"/>
    <col min="9475" max="9475" width="20.42578125" style="286" customWidth="1"/>
    <col min="9476" max="9476" width="19.42578125" style="286" customWidth="1"/>
    <col min="9477" max="9477" width="11" style="286" customWidth="1"/>
    <col min="9478" max="9478" width="10.140625" style="286" customWidth="1"/>
    <col min="9479" max="9479" width="9.140625" style="286"/>
    <col min="9480" max="9480" width="16.7109375" style="286" customWidth="1"/>
    <col min="9481" max="9481" width="9.85546875" style="286" customWidth="1"/>
    <col min="9482" max="9482" width="2.5703125" style="286" bestFit="1" customWidth="1"/>
    <col min="9483" max="9483" width="9.140625" style="286"/>
    <col min="9484" max="9484" width="9" style="286" customWidth="1"/>
    <col min="9485" max="9724" width="9.140625" style="286"/>
    <col min="9725" max="9725" width="5.5703125" style="286" customWidth="1"/>
    <col min="9726" max="9726" width="44.7109375" style="286" customWidth="1"/>
    <col min="9727" max="9727" width="7.28515625" style="286" bestFit="1" customWidth="1"/>
    <col min="9728" max="9728" width="7.5703125" style="286" customWidth="1"/>
    <col min="9729" max="9729" width="3" style="286" customWidth="1"/>
    <col min="9730" max="9730" width="20" style="286" customWidth="1"/>
    <col min="9731" max="9731" width="20.42578125" style="286" customWidth="1"/>
    <col min="9732" max="9732" width="19.42578125" style="286" customWidth="1"/>
    <col min="9733" max="9733" width="11" style="286" customWidth="1"/>
    <col min="9734" max="9734" width="10.140625" style="286" customWidth="1"/>
    <col min="9735" max="9735" width="9.140625" style="286"/>
    <col min="9736" max="9736" width="16.7109375" style="286" customWidth="1"/>
    <col min="9737" max="9737" width="9.85546875" style="286" customWidth="1"/>
    <col min="9738" max="9738" width="2.5703125" style="286" bestFit="1" customWidth="1"/>
    <col min="9739" max="9739" width="9.140625" style="286"/>
    <col min="9740" max="9740" width="9" style="286" customWidth="1"/>
    <col min="9741" max="9980" width="9.140625" style="286"/>
    <col min="9981" max="9981" width="5.5703125" style="286" customWidth="1"/>
    <col min="9982" max="9982" width="44.7109375" style="286" customWidth="1"/>
    <col min="9983" max="9983" width="7.28515625" style="286" bestFit="1" customWidth="1"/>
    <col min="9984" max="9984" width="7.5703125" style="286" customWidth="1"/>
    <col min="9985" max="9985" width="3" style="286" customWidth="1"/>
    <col min="9986" max="9986" width="20" style="286" customWidth="1"/>
    <col min="9987" max="9987" width="20.42578125" style="286" customWidth="1"/>
    <col min="9988" max="9988" width="19.42578125" style="286" customWidth="1"/>
    <col min="9989" max="9989" width="11" style="286" customWidth="1"/>
    <col min="9990" max="9990" width="10.140625" style="286" customWidth="1"/>
    <col min="9991" max="9991" width="9.140625" style="286"/>
    <col min="9992" max="9992" width="16.7109375" style="286" customWidth="1"/>
    <col min="9993" max="9993" width="9.85546875" style="286" customWidth="1"/>
    <col min="9994" max="9994" width="2.5703125" style="286" bestFit="1" customWidth="1"/>
    <col min="9995" max="9995" width="9.140625" style="286"/>
    <col min="9996" max="9996" width="9" style="286" customWidth="1"/>
    <col min="9997" max="10236" width="9.140625" style="286"/>
    <col min="10237" max="10237" width="5.5703125" style="286" customWidth="1"/>
    <col min="10238" max="10238" width="44.7109375" style="286" customWidth="1"/>
    <col min="10239" max="10239" width="7.28515625" style="286" bestFit="1" customWidth="1"/>
    <col min="10240" max="10240" width="7.5703125" style="286" customWidth="1"/>
    <col min="10241" max="10241" width="3" style="286" customWidth="1"/>
    <col min="10242" max="10242" width="20" style="286" customWidth="1"/>
    <col min="10243" max="10243" width="20.42578125" style="286" customWidth="1"/>
    <col min="10244" max="10244" width="19.42578125" style="286" customWidth="1"/>
    <col min="10245" max="10245" width="11" style="286" customWidth="1"/>
    <col min="10246" max="10246" width="10.140625" style="286" customWidth="1"/>
    <col min="10247" max="10247" width="9.140625" style="286"/>
    <col min="10248" max="10248" width="16.7109375" style="286" customWidth="1"/>
    <col min="10249" max="10249" width="9.85546875" style="286" customWidth="1"/>
    <col min="10250" max="10250" width="2.5703125" style="286" bestFit="1" customWidth="1"/>
    <col min="10251" max="10251" width="9.140625" style="286"/>
    <col min="10252" max="10252" width="9" style="286" customWidth="1"/>
    <col min="10253" max="10492" width="9.140625" style="286"/>
    <col min="10493" max="10493" width="5.5703125" style="286" customWidth="1"/>
    <col min="10494" max="10494" width="44.7109375" style="286" customWidth="1"/>
    <col min="10495" max="10495" width="7.28515625" style="286" bestFit="1" customWidth="1"/>
    <col min="10496" max="10496" width="7.5703125" style="286" customWidth="1"/>
    <col min="10497" max="10497" width="3" style="286" customWidth="1"/>
    <col min="10498" max="10498" width="20" style="286" customWidth="1"/>
    <col min="10499" max="10499" width="20.42578125" style="286" customWidth="1"/>
    <col min="10500" max="10500" width="19.42578125" style="286" customWidth="1"/>
    <col min="10501" max="10501" width="11" style="286" customWidth="1"/>
    <col min="10502" max="10502" width="10.140625" style="286" customWidth="1"/>
    <col min="10503" max="10503" width="9.140625" style="286"/>
    <col min="10504" max="10504" width="16.7109375" style="286" customWidth="1"/>
    <col min="10505" max="10505" width="9.85546875" style="286" customWidth="1"/>
    <col min="10506" max="10506" width="2.5703125" style="286" bestFit="1" customWidth="1"/>
    <col min="10507" max="10507" width="9.140625" style="286"/>
    <col min="10508" max="10508" width="9" style="286" customWidth="1"/>
    <col min="10509" max="10748" width="9.140625" style="286"/>
    <col min="10749" max="10749" width="5.5703125" style="286" customWidth="1"/>
    <col min="10750" max="10750" width="44.7109375" style="286" customWidth="1"/>
    <col min="10751" max="10751" width="7.28515625" style="286" bestFit="1" customWidth="1"/>
    <col min="10752" max="10752" width="7.5703125" style="286" customWidth="1"/>
    <col min="10753" max="10753" width="3" style="286" customWidth="1"/>
    <col min="10754" max="10754" width="20" style="286" customWidth="1"/>
    <col min="10755" max="10755" width="20.42578125" style="286" customWidth="1"/>
    <col min="10756" max="10756" width="19.42578125" style="286" customWidth="1"/>
    <col min="10757" max="10757" width="11" style="286" customWidth="1"/>
    <col min="10758" max="10758" width="10.140625" style="286" customWidth="1"/>
    <col min="10759" max="10759" width="9.140625" style="286"/>
    <col min="10760" max="10760" width="16.7109375" style="286" customWidth="1"/>
    <col min="10761" max="10761" width="9.85546875" style="286" customWidth="1"/>
    <col min="10762" max="10762" width="2.5703125" style="286" bestFit="1" customWidth="1"/>
    <col min="10763" max="10763" width="9.140625" style="286"/>
    <col min="10764" max="10764" width="9" style="286" customWidth="1"/>
    <col min="10765" max="11004" width="9.140625" style="286"/>
    <col min="11005" max="11005" width="5.5703125" style="286" customWidth="1"/>
    <col min="11006" max="11006" width="44.7109375" style="286" customWidth="1"/>
    <col min="11007" max="11007" width="7.28515625" style="286" bestFit="1" customWidth="1"/>
    <col min="11008" max="11008" width="7.5703125" style="286" customWidth="1"/>
    <col min="11009" max="11009" width="3" style="286" customWidth="1"/>
    <col min="11010" max="11010" width="20" style="286" customWidth="1"/>
    <col min="11011" max="11011" width="20.42578125" style="286" customWidth="1"/>
    <col min="11012" max="11012" width="19.42578125" style="286" customWidth="1"/>
    <col min="11013" max="11013" width="11" style="286" customWidth="1"/>
    <col min="11014" max="11014" width="10.140625" style="286" customWidth="1"/>
    <col min="11015" max="11015" width="9.140625" style="286"/>
    <col min="11016" max="11016" width="16.7109375" style="286" customWidth="1"/>
    <col min="11017" max="11017" width="9.85546875" style="286" customWidth="1"/>
    <col min="11018" max="11018" width="2.5703125" style="286" bestFit="1" customWidth="1"/>
    <col min="11019" max="11019" width="9.140625" style="286"/>
    <col min="11020" max="11020" width="9" style="286" customWidth="1"/>
    <col min="11021" max="11260" width="9.140625" style="286"/>
    <col min="11261" max="11261" width="5.5703125" style="286" customWidth="1"/>
    <col min="11262" max="11262" width="44.7109375" style="286" customWidth="1"/>
    <col min="11263" max="11263" width="7.28515625" style="286" bestFit="1" customWidth="1"/>
    <col min="11264" max="11264" width="7.5703125" style="286" customWidth="1"/>
    <col min="11265" max="11265" width="3" style="286" customWidth="1"/>
    <col min="11266" max="11266" width="20" style="286" customWidth="1"/>
    <col min="11267" max="11267" width="20.42578125" style="286" customWidth="1"/>
    <col min="11268" max="11268" width="19.42578125" style="286" customWidth="1"/>
    <col min="11269" max="11269" width="11" style="286" customWidth="1"/>
    <col min="11270" max="11270" width="10.140625" style="286" customWidth="1"/>
    <col min="11271" max="11271" width="9.140625" style="286"/>
    <col min="11272" max="11272" width="16.7109375" style="286" customWidth="1"/>
    <col min="11273" max="11273" width="9.85546875" style="286" customWidth="1"/>
    <col min="11274" max="11274" width="2.5703125" style="286" bestFit="1" customWidth="1"/>
    <col min="11275" max="11275" width="9.140625" style="286"/>
    <col min="11276" max="11276" width="9" style="286" customWidth="1"/>
    <col min="11277" max="11516" width="9.140625" style="286"/>
    <col min="11517" max="11517" width="5.5703125" style="286" customWidth="1"/>
    <col min="11518" max="11518" width="44.7109375" style="286" customWidth="1"/>
    <col min="11519" max="11519" width="7.28515625" style="286" bestFit="1" customWidth="1"/>
    <col min="11520" max="11520" width="7.5703125" style="286" customWidth="1"/>
    <col min="11521" max="11521" width="3" style="286" customWidth="1"/>
    <col min="11522" max="11522" width="20" style="286" customWidth="1"/>
    <col min="11523" max="11523" width="20.42578125" style="286" customWidth="1"/>
    <col min="11524" max="11524" width="19.42578125" style="286" customWidth="1"/>
    <col min="11525" max="11525" width="11" style="286" customWidth="1"/>
    <col min="11526" max="11526" width="10.140625" style="286" customWidth="1"/>
    <col min="11527" max="11527" width="9.140625" style="286"/>
    <col min="11528" max="11528" width="16.7109375" style="286" customWidth="1"/>
    <col min="11529" max="11529" width="9.85546875" style="286" customWidth="1"/>
    <col min="11530" max="11530" width="2.5703125" style="286" bestFit="1" customWidth="1"/>
    <col min="11531" max="11531" width="9.140625" style="286"/>
    <col min="11532" max="11532" width="9" style="286" customWidth="1"/>
    <col min="11533" max="11772" width="9.140625" style="286"/>
    <col min="11773" max="11773" width="5.5703125" style="286" customWidth="1"/>
    <col min="11774" max="11774" width="44.7109375" style="286" customWidth="1"/>
    <col min="11775" max="11775" width="7.28515625" style="286" bestFit="1" customWidth="1"/>
    <col min="11776" max="11776" width="7.5703125" style="286" customWidth="1"/>
    <col min="11777" max="11777" width="3" style="286" customWidth="1"/>
    <col min="11778" max="11778" width="20" style="286" customWidth="1"/>
    <col min="11779" max="11779" width="20.42578125" style="286" customWidth="1"/>
    <col min="11780" max="11780" width="19.42578125" style="286" customWidth="1"/>
    <col min="11781" max="11781" width="11" style="286" customWidth="1"/>
    <col min="11782" max="11782" width="10.140625" style="286" customWidth="1"/>
    <col min="11783" max="11783" width="9.140625" style="286"/>
    <col min="11784" max="11784" width="16.7109375" style="286" customWidth="1"/>
    <col min="11785" max="11785" width="9.85546875" style="286" customWidth="1"/>
    <col min="11786" max="11786" width="2.5703125" style="286" bestFit="1" customWidth="1"/>
    <col min="11787" max="11787" width="9.140625" style="286"/>
    <col min="11788" max="11788" width="9" style="286" customWidth="1"/>
    <col min="11789" max="12028" width="9.140625" style="286"/>
    <col min="12029" max="12029" width="5.5703125" style="286" customWidth="1"/>
    <col min="12030" max="12030" width="44.7109375" style="286" customWidth="1"/>
    <col min="12031" max="12031" width="7.28515625" style="286" bestFit="1" customWidth="1"/>
    <col min="12032" max="12032" width="7.5703125" style="286" customWidth="1"/>
    <col min="12033" max="12033" width="3" style="286" customWidth="1"/>
    <col min="12034" max="12034" width="20" style="286" customWidth="1"/>
    <col min="12035" max="12035" width="20.42578125" style="286" customWidth="1"/>
    <col min="12036" max="12036" width="19.42578125" style="286" customWidth="1"/>
    <col min="12037" max="12037" width="11" style="286" customWidth="1"/>
    <col min="12038" max="12038" width="10.140625" style="286" customWidth="1"/>
    <col min="12039" max="12039" width="9.140625" style="286"/>
    <col min="12040" max="12040" width="16.7109375" style="286" customWidth="1"/>
    <col min="12041" max="12041" width="9.85546875" style="286" customWidth="1"/>
    <col min="12042" max="12042" width="2.5703125" style="286" bestFit="1" customWidth="1"/>
    <col min="12043" max="12043" width="9.140625" style="286"/>
    <col min="12044" max="12044" width="9" style="286" customWidth="1"/>
    <col min="12045" max="12284" width="9.140625" style="286"/>
    <col min="12285" max="12285" width="5.5703125" style="286" customWidth="1"/>
    <col min="12286" max="12286" width="44.7109375" style="286" customWidth="1"/>
    <col min="12287" max="12287" width="7.28515625" style="286" bestFit="1" customWidth="1"/>
    <col min="12288" max="12288" width="7.5703125" style="286" customWidth="1"/>
    <col min="12289" max="12289" width="3" style="286" customWidth="1"/>
    <col min="12290" max="12290" width="20" style="286" customWidth="1"/>
    <col min="12291" max="12291" width="20.42578125" style="286" customWidth="1"/>
    <col min="12292" max="12292" width="19.42578125" style="286" customWidth="1"/>
    <col min="12293" max="12293" width="11" style="286" customWidth="1"/>
    <col min="12294" max="12294" width="10.140625" style="286" customWidth="1"/>
    <col min="12295" max="12295" width="9.140625" style="286"/>
    <col min="12296" max="12296" width="16.7109375" style="286" customWidth="1"/>
    <col min="12297" max="12297" width="9.85546875" style="286" customWidth="1"/>
    <col min="12298" max="12298" width="2.5703125" style="286" bestFit="1" customWidth="1"/>
    <col min="12299" max="12299" width="9.140625" style="286"/>
    <col min="12300" max="12300" width="9" style="286" customWidth="1"/>
    <col min="12301" max="12540" width="9.140625" style="286"/>
    <col min="12541" max="12541" width="5.5703125" style="286" customWidth="1"/>
    <col min="12542" max="12542" width="44.7109375" style="286" customWidth="1"/>
    <col min="12543" max="12543" width="7.28515625" style="286" bestFit="1" customWidth="1"/>
    <col min="12544" max="12544" width="7.5703125" style="286" customWidth="1"/>
    <col min="12545" max="12545" width="3" style="286" customWidth="1"/>
    <col min="12546" max="12546" width="20" style="286" customWidth="1"/>
    <col min="12547" max="12547" width="20.42578125" style="286" customWidth="1"/>
    <col min="12548" max="12548" width="19.42578125" style="286" customWidth="1"/>
    <col min="12549" max="12549" width="11" style="286" customWidth="1"/>
    <col min="12550" max="12550" width="10.140625" style="286" customWidth="1"/>
    <col min="12551" max="12551" width="9.140625" style="286"/>
    <col min="12552" max="12552" width="16.7109375" style="286" customWidth="1"/>
    <col min="12553" max="12553" width="9.85546875" style="286" customWidth="1"/>
    <col min="12554" max="12554" width="2.5703125" style="286" bestFit="1" customWidth="1"/>
    <col min="12555" max="12555" width="9.140625" style="286"/>
    <col min="12556" max="12556" width="9" style="286" customWidth="1"/>
    <col min="12557" max="12796" width="9.140625" style="286"/>
    <col min="12797" max="12797" width="5.5703125" style="286" customWidth="1"/>
    <col min="12798" max="12798" width="44.7109375" style="286" customWidth="1"/>
    <col min="12799" max="12799" width="7.28515625" style="286" bestFit="1" customWidth="1"/>
    <col min="12800" max="12800" width="7.5703125" style="286" customWidth="1"/>
    <col min="12801" max="12801" width="3" style="286" customWidth="1"/>
    <col min="12802" max="12802" width="20" style="286" customWidth="1"/>
    <col min="12803" max="12803" width="20.42578125" style="286" customWidth="1"/>
    <col min="12804" max="12804" width="19.42578125" style="286" customWidth="1"/>
    <col min="12805" max="12805" width="11" style="286" customWidth="1"/>
    <col min="12806" max="12806" width="10.140625" style="286" customWidth="1"/>
    <col min="12807" max="12807" width="9.140625" style="286"/>
    <col min="12808" max="12808" width="16.7109375" style="286" customWidth="1"/>
    <col min="12809" max="12809" width="9.85546875" style="286" customWidth="1"/>
    <col min="12810" max="12810" width="2.5703125" style="286" bestFit="1" customWidth="1"/>
    <col min="12811" max="12811" width="9.140625" style="286"/>
    <col min="12812" max="12812" width="9" style="286" customWidth="1"/>
    <col min="12813" max="13052" width="9.140625" style="286"/>
    <col min="13053" max="13053" width="5.5703125" style="286" customWidth="1"/>
    <col min="13054" max="13054" width="44.7109375" style="286" customWidth="1"/>
    <col min="13055" max="13055" width="7.28515625" style="286" bestFit="1" customWidth="1"/>
    <col min="13056" max="13056" width="7.5703125" style="286" customWidth="1"/>
    <col min="13057" max="13057" width="3" style="286" customWidth="1"/>
    <col min="13058" max="13058" width="20" style="286" customWidth="1"/>
    <col min="13059" max="13059" width="20.42578125" style="286" customWidth="1"/>
    <col min="13060" max="13060" width="19.42578125" style="286" customWidth="1"/>
    <col min="13061" max="13061" width="11" style="286" customWidth="1"/>
    <col min="13062" max="13062" width="10.140625" style="286" customWidth="1"/>
    <col min="13063" max="13063" width="9.140625" style="286"/>
    <col min="13064" max="13064" width="16.7109375" style="286" customWidth="1"/>
    <col min="13065" max="13065" width="9.85546875" style="286" customWidth="1"/>
    <col min="13066" max="13066" width="2.5703125" style="286" bestFit="1" customWidth="1"/>
    <col min="13067" max="13067" width="9.140625" style="286"/>
    <col min="13068" max="13068" width="9" style="286" customWidth="1"/>
    <col min="13069" max="13308" width="9.140625" style="286"/>
    <col min="13309" max="13309" width="5.5703125" style="286" customWidth="1"/>
    <col min="13310" max="13310" width="44.7109375" style="286" customWidth="1"/>
    <col min="13311" max="13311" width="7.28515625" style="286" bestFit="1" customWidth="1"/>
    <col min="13312" max="13312" width="7.5703125" style="286" customWidth="1"/>
    <col min="13313" max="13313" width="3" style="286" customWidth="1"/>
    <col min="13314" max="13314" width="20" style="286" customWidth="1"/>
    <col min="13315" max="13315" width="20.42578125" style="286" customWidth="1"/>
    <col min="13316" max="13316" width="19.42578125" style="286" customWidth="1"/>
    <col min="13317" max="13317" width="11" style="286" customWidth="1"/>
    <col min="13318" max="13318" width="10.140625" style="286" customWidth="1"/>
    <col min="13319" max="13319" width="9.140625" style="286"/>
    <col min="13320" max="13320" width="16.7109375" style="286" customWidth="1"/>
    <col min="13321" max="13321" width="9.85546875" style="286" customWidth="1"/>
    <col min="13322" max="13322" width="2.5703125" style="286" bestFit="1" customWidth="1"/>
    <col min="13323" max="13323" width="9.140625" style="286"/>
    <col min="13324" max="13324" width="9" style="286" customWidth="1"/>
    <col min="13325" max="13564" width="9.140625" style="286"/>
    <col min="13565" max="13565" width="5.5703125" style="286" customWidth="1"/>
    <col min="13566" max="13566" width="44.7109375" style="286" customWidth="1"/>
    <col min="13567" max="13567" width="7.28515625" style="286" bestFit="1" customWidth="1"/>
    <col min="13568" max="13568" width="7.5703125" style="286" customWidth="1"/>
    <col min="13569" max="13569" width="3" style="286" customWidth="1"/>
    <col min="13570" max="13570" width="20" style="286" customWidth="1"/>
    <col min="13571" max="13571" width="20.42578125" style="286" customWidth="1"/>
    <col min="13572" max="13572" width="19.42578125" style="286" customWidth="1"/>
    <col min="13573" max="13573" width="11" style="286" customWidth="1"/>
    <col min="13574" max="13574" width="10.140625" style="286" customWidth="1"/>
    <col min="13575" max="13575" width="9.140625" style="286"/>
    <col min="13576" max="13576" width="16.7109375" style="286" customWidth="1"/>
    <col min="13577" max="13577" width="9.85546875" style="286" customWidth="1"/>
    <col min="13578" max="13578" width="2.5703125" style="286" bestFit="1" customWidth="1"/>
    <col min="13579" max="13579" width="9.140625" style="286"/>
    <col min="13580" max="13580" width="9" style="286" customWidth="1"/>
    <col min="13581" max="13820" width="9.140625" style="286"/>
    <col min="13821" max="13821" width="5.5703125" style="286" customWidth="1"/>
    <col min="13822" max="13822" width="44.7109375" style="286" customWidth="1"/>
    <col min="13823" max="13823" width="7.28515625" style="286" bestFit="1" customWidth="1"/>
    <col min="13824" max="13824" width="7.5703125" style="286" customWidth="1"/>
    <col min="13825" max="13825" width="3" style="286" customWidth="1"/>
    <col min="13826" max="13826" width="20" style="286" customWidth="1"/>
    <col min="13827" max="13827" width="20.42578125" style="286" customWidth="1"/>
    <col min="13828" max="13828" width="19.42578125" style="286" customWidth="1"/>
    <col min="13829" max="13829" width="11" style="286" customWidth="1"/>
    <col min="13830" max="13830" width="10.140625" style="286" customWidth="1"/>
    <col min="13831" max="13831" width="9.140625" style="286"/>
    <col min="13832" max="13832" width="16.7109375" style="286" customWidth="1"/>
    <col min="13833" max="13833" width="9.85546875" style="286" customWidth="1"/>
    <col min="13834" max="13834" width="2.5703125" style="286" bestFit="1" customWidth="1"/>
    <col min="13835" max="13835" width="9.140625" style="286"/>
    <col min="13836" max="13836" width="9" style="286" customWidth="1"/>
    <col min="13837" max="14076" width="9.140625" style="286"/>
    <col min="14077" max="14077" width="5.5703125" style="286" customWidth="1"/>
    <col min="14078" max="14078" width="44.7109375" style="286" customWidth="1"/>
    <col min="14079" max="14079" width="7.28515625" style="286" bestFit="1" customWidth="1"/>
    <col min="14080" max="14080" width="7.5703125" style="286" customWidth="1"/>
    <col min="14081" max="14081" width="3" style="286" customWidth="1"/>
    <col min="14082" max="14082" width="20" style="286" customWidth="1"/>
    <col min="14083" max="14083" width="20.42578125" style="286" customWidth="1"/>
    <col min="14084" max="14084" width="19.42578125" style="286" customWidth="1"/>
    <col min="14085" max="14085" width="11" style="286" customWidth="1"/>
    <col min="14086" max="14086" width="10.140625" style="286" customWidth="1"/>
    <col min="14087" max="14087" width="9.140625" style="286"/>
    <col min="14088" max="14088" width="16.7109375" style="286" customWidth="1"/>
    <col min="14089" max="14089" width="9.85546875" style="286" customWidth="1"/>
    <col min="14090" max="14090" width="2.5703125" style="286" bestFit="1" customWidth="1"/>
    <col min="14091" max="14091" width="9.140625" style="286"/>
    <col min="14092" max="14092" width="9" style="286" customWidth="1"/>
    <col min="14093" max="14332" width="9.140625" style="286"/>
    <col min="14333" max="14333" width="5.5703125" style="286" customWidth="1"/>
    <col min="14334" max="14334" width="44.7109375" style="286" customWidth="1"/>
    <col min="14335" max="14335" width="7.28515625" style="286" bestFit="1" customWidth="1"/>
    <col min="14336" max="14336" width="7.5703125" style="286" customWidth="1"/>
    <col min="14337" max="14337" width="3" style="286" customWidth="1"/>
    <col min="14338" max="14338" width="20" style="286" customWidth="1"/>
    <col min="14339" max="14339" width="20.42578125" style="286" customWidth="1"/>
    <col min="14340" max="14340" width="19.42578125" style="286" customWidth="1"/>
    <col min="14341" max="14341" width="11" style="286" customWidth="1"/>
    <col min="14342" max="14342" width="10.140625" style="286" customWidth="1"/>
    <col min="14343" max="14343" width="9.140625" style="286"/>
    <col min="14344" max="14344" width="16.7109375" style="286" customWidth="1"/>
    <col min="14345" max="14345" width="9.85546875" style="286" customWidth="1"/>
    <col min="14346" max="14346" width="2.5703125" style="286" bestFit="1" customWidth="1"/>
    <col min="14347" max="14347" width="9.140625" style="286"/>
    <col min="14348" max="14348" width="9" style="286" customWidth="1"/>
    <col min="14349" max="14588" width="9.140625" style="286"/>
    <col min="14589" max="14589" width="5.5703125" style="286" customWidth="1"/>
    <col min="14590" max="14590" width="44.7109375" style="286" customWidth="1"/>
    <col min="14591" max="14591" width="7.28515625" style="286" bestFit="1" customWidth="1"/>
    <col min="14592" max="14592" width="7.5703125" style="286" customWidth="1"/>
    <col min="14593" max="14593" width="3" style="286" customWidth="1"/>
    <col min="14594" max="14594" width="20" style="286" customWidth="1"/>
    <col min="14595" max="14595" width="20.42578125" style="286" customWidth="1"/>
    <col min="14596" max="14596" width="19.42578125" style="286" customWidth="1"/>
    <col min="14597" max="14597" width="11" style="286" customWidth="1"/>
    <col min="14598" max="14598" width="10.140625" style="286" customWidth="1"/>
    <col min="14599" max="14599" width="9.140625" style="286"/>
    <col min="14600" max="14600" width="16.7109375" style="286" customWidth="1"/>
    <col min="14601" max="14601" width="9.85546875" style="286" customWidth="1"/>
    <col min="14602" max="14602" width="2.5703125" style="286" bestFit="1" customWidth="1"/>
    <col min="14603" max="14603" width="9.140625" style="286"/>
    <col min="14604" max="14604" width="9" style="286" customWidth="1"/>
    <col min="14605" max="14844" width="9.140625" style="286"/>
    <col min="14845" max="14845" width="5.5703125" style="286" customWidth="1"/>
    <col min="14846" max="14846" width="44.7109375" style="286" customWidth="1"/>
    <col min="14847" max="14847" width="7.28515625" style="286" bestFit="1" customWidth="1"/>
    <col min="14848" max="14848" width="7.5703125" style="286" customWidth="1"/>
    <col min="14849" max="14849" width="3" style="286" customWidth="1"/>
    <col min="14850" max="14850" width="20" style="286" customWidth="1"/>
    <col min="14851" max="14851" width="20.42578125" style="286" customWidth="1"/>
    <col min="14852" max="14852" width="19.42578125" style="286" customWidth="1"/>
    <col min="14853" max="14853" width="11" style="286" customWidth="1"/>
    <col min="14854" max="14854" width="10.140625" style="286" customWidth="1"/>
    <col min="14855" max="14855" width="9.140625" style="286"/>
    <col min="14856" max="14856" width="16.7109375" style="286" customWidth="1"/>
    <col min="14857" max="14857" width="9.85546875" style="286" customWidth="1"/>
    <col min="14858" max="14858" width="2.5703125" style="286" bestFit="1" customWidth="1"/>
    <col min="14859" max="14859" width="9.140625" style="286"/>
    <col min="14860" max="14860" width="9" style="286" customWidth="1"/>
    <col min="14861" max="15100" width="9.140625" style="286"/>
    <col min="15101" max="15101" width="5.5703125" style="286" customWidth="1"/>
    <col min="15102" max="15102" width="44.7109375" style="286" customWidth="1"/>
    <col min="15103" max="15103" width="7.28515625" style="286" bestFit="1" customWidth="1"/>
    <col min="15104" max="15104" width="7.5703125" style="286" customWidth="1"/>
    <col min="15105" max="15105" width="3" style="286" customWidth="1"/>
    <col min="15106" max="15106" width="20" style="286" customWidth="1"/>
    <col min="15107" max="15107" width="20.42578125" style="286" customWidth="1"/>
    <col min="15108" max="15108" width="19.42578125" style="286" customWidth="1"/>
    <col min="15109" max="15109" width="11" style="286" customWidth="1"/>
    <col min="15110" max="15110" width="10.140625" style="286" customWidth="1"/>
    <col min="15111" max="15111" width="9.140625" style="286"/>
    <col min="15112" max="15112" width="16.7109375" style="286" customWidth="1"/>
    <col min="15113" max="15113" width="9.85546875" style="286" customWidth="1"/>
    <col min="15114" max="15114" width="2.5703125" style="286" bestFit="1" customWidth="1"/>
    <col min="15115" max="15115" width="9.140625" style="286"/>
    <col min="15116" max="15116" width="9" style="286" customWidth="1"/>
    <col min="15117" max="15356" width="9.140625" style="286"/>
    <col min="15357" max="15357" width="5.5703125" style="286" customWidth="1"/>
    <col min="15358" max="15358" width="44.7109375" style="286" customWidth="1"/>
    <col min="15359" max="15359" width="7.28515625" style="286" bestFit="1" customWidth="1"/>
    <col min="15360" max="15360" width="7.5703125" style="286" customWidth="1"/>
    <col min="15361" max="15361" width="3" style="286" customWidth="1"/>
    <col min="15362" max="15362" width="20" style="286" customWidth="1"/>
    <col min="15363" max="15363" width="20.42578125" style="286" customWidth="1"/>
    <col min="15364" max="15364" width="19.42578125" style="286" customWidth="1"/>
    <col min="15365" max="15365" width="11" style="286" customWidth="1"/>
    <col min="15366" max="15366" width="10.140625" style="286" customWidth="1"/>
    <col min="15367" max="15367" width="9.140625" style="286"/>
    <col min="15368" max="15368" width="16.7109375" style="286" customWidth="1"/>
    <col min="15369" max="15369" width="9.85546875" style="286" customWidth="1"/>
    <col min="15370" max="15370" width="2.5703125" style="286" bestFit="1" customWidth="1"/>
    <col min="15371" max="15371" width="9.140625" style="286"/>
    <col min="15372" max="15372" width="9" style="286" customWidth="1"/>
    <col min="15373" max="15612" width="9.140625" style="286"/>
    <col min="15613" max="15613" width="5.5703125" style="286" customWidth="1"/>
    <col min="15614" max="15614" width="44.7109375" style="286" customWidth="1"/>
    <col min="15615" max="15615" width="7.28515625" style="286" bestFit="1" customWidth="1"/>
    <col min="15616" max="15616" width="7.5703125" style="286" customWidth="1"/>
    <col min="15617" max="15617" width="3" style="286" customWidth="1"/>
    <col min="15618" max="15618" width="20" style="286" customWidth="1"/>
    <col min="15619" max="15619" width="20.42578125" style="286" customWidth="1"/>
    <col min="15620" max="15620" width="19.42578125" style="286" customWidth="1"/>
    <col min="15621" max="15621" width="11" style="286" customWidth="1"/>
    <col min="15622" max="15622" width="10.140625" style="286" customWidth="1"/>
    <col min="15623" max="15623" width="9.140625" style="286"/>
    <col min="15624" max="15624" width="16.7109375" style="286" customWidth="1"/>
    <col min="15625" max="15625" width="9.85546875" style="286" customWidth="1"/>
    <col min="15626" max="15626" width="2.5703125" style="286" bestFit="1" customWidth="1"/>
    <col min="15627" max="15627" width="9.140625" style="286"/>
    <col min="15628" max="15628" width="9" style="286" customWidth="1"/>
    <col min="15629" max="15868" width="9.140625" style="286"/>
    <col min="15869" max="15869" width="5.5703125" style="286" customWidth="1"/>
    <col min="15870" max="15870" width="44.7109375" style="286" customWidth="1"/>
    <col min="15871" max="15871" width="7.28515625" style="286" bestFit="1" customWidth="1"/>
    <col min="15872" max="15872" width="7.5703125" style="286" customWidth="1"/>
    <col min="15873" max="15873" width="3" style="286" customWidth="1"/>
    <col min="15874" max="15874" width="20" style="286" customWidth="1"/>
    <col min="15875" max="15875" width="20.42578125" style="286" customWidth="1"/>
    <col min="15876" max="15876" width="19.42578125" style="286" customWidth="1"/>
    <col min="15877" max="15877" width="11" style="286" customWidth="1"/>
    <col min="15878" max="15878" width="10.140625" style="286" customWidth="1"/>
    <col min="15879" max="15879" width="9.140625" style="286"/>
    <col min="15880" max="15880" width="16.7109375" style="286" customWidth="1"/>
    <col min="15881" max="15881" width="9.85546875" style="286" customWidth="1"/>
    <col min="15882" max="15882" width="2.5703125" style="286" bestFit="1" customWidth="1"/>
    <col min="15883" max="15883" width="9.140625" style="286"/>
    <col min="15884" max="15884" width="9" style="286" customWidth="1"/>
    <col min="15885" max="16124" width="9.140625" style="286"/>
    <col min="16125" max="16125" width="5.5703125" style="286" customWidth="1"/>
    <col min="16126" max="16126" width="44.7109375" style="286" customWidth="1"/>
    <col min="16127" max="16127" width="7.28515625" style="286" bestFit="1" customWidth="1"/>
    <col min="16128" max="16128" width="7.5703125" style="286" customWidth="1"/>
    <col min="16129" max="16129" width="3" style="286" customWidth="1"/>
    <col min="16130" max="16130" width="20" style="286" customWidth="1"/>
    <col min="16131" max="16131" width="20.42578125" style="286" customWidth="1"/>
    <col min="16132" max="16132" width="19.42578125" style="286" customWidth="1"/>
    <col min="16133" max="16133" width="11" style="286" customWidth="1"/>
    <col min="16134" max="16134" width="10.140625" style="286" customWidth="1"/>
    <col min="16135" max="16135" width="9.140625" style="286"/>
    <col min="16136" max="16136" width="16.7109375" style="286" customWidth="1"/>
    <col min="16137" max="16137" width="9.85546875" style="286" customWidth="1"/>
    <col min="16138" max="16138" width="2.5703125" style="286" bestFit="1" customWidth="1"/>
    <col min="16139" max="16139" width="9.140625" style="286"/>
    <col min="16140" max="16140" width="9" style="286" customWidth="1"/>
    <col min="16141" max="16384" width="9.140625" style="286"/>
  </cols>
  <sheetData>
    <row r="1" spans="1:12" s="1" customFormat="1" ht="18">
      <c r="A1" s="246"/>
      <c r="B1" s="292"/>
      <c r="C1" s="246"/>
      <c r="E1" s="247"/>
      <c r="J1" s="248"/>
    </row>
    <row r="2" spans="1:12" s="1" customFormat="1" ht="18">
      <c r="A2" s="246"/>
      <c r="B2" s="292"/>
      <c r="C2" s="246"/>
      <c r="E2" s="247"/>
      <c r="J2" s="248"/>
    </row>
    <row r="3" spans="1:12" s="254" customFormat="1" ht="12.75" customHeight="1">
      <c r="A3" s="252" t="s">
        <v>709</v>
      </c>
      <c r="B3" s="253"/>
      <c r="C3" s="252"/>
      <c r="D3" s="252"/>
      <c r="E3" s="252"/>
      <c r="F3" s="252"/>
    </row>
    <row r="4" spans="1:12" s="260" customFormat="1">
      <c r="A4" s="393"/>
      <c r="B4" s="394"/>
      <c r="C4" s="395"/>
      <c r="D4" s="396"/>
      <c r="E4" s="396"/>
      <c r="F4" s="259" t="s">
        <v>185</v>
      </c>
      <c r="I4" s="261"/>
      <c r="K4" s="262"/>
      <c r="L4" s="262"/>
    </row>
    <row r="5" spans="1:12" s="1233" customFormat="1">
      <c r="A5" s="1229"/>
      <c r="B5" s="1230"/>
      <c r="C5" s="1231"/>
      <c r="D5" s="1232"/>
      <c r="E5" s="1232"/>
      <c r="F5" s="1236"/>
      <c r="I5" s="1234"/>
      <c r="K5" s="1235"/>
      <c r="L5" s="1235"/>
    </row>
    <row r="6" spans="1:12" s="263" customFormat="1" ht="15.75">
      <c r="A6" s="1247" t="s">
        <v>108</v>
      </c>
      <c r="B6" s="1092"/>
      <c r="D6" s="264"/>
      <c r="E6" s="264"/>
      <c r="F6" s="264"/>
      <c r="I6" s="254"/>
      <c r="K6" s="264"/>
      <c r="L6" s="264"/>
    </row>
    <row r="7" spans="1:12" s="263" customFormat="1">
      <c r="A7" s="265"/>
      <c r="B7" s="266"/>
      <c r="D7" s="264"/>
      <c r="E7" s="264"/>
      <c r="F7" s="264"/>
      <c r="I7" s="254"/>
      <c r="K7" s="264"/>
      <c r="L7" s="264"/>
    </row>
    <row r="8" spans="1:12" s="267" customFormat="1" ht="15">
      <c r="A8" s="267" t="str">
        <f>+'1. Videonadzor'!A2</f>
        <v>E1.</v>
      </c>
      <c r="B8" s="271" t="str">
        <f>+'1. Videonadzor'!C2</f>
        <v>VIDEONADZOR</v>
      </c>
      <c r="D8" s="269"/>
      <c r="F8" s="270">
        <f>'1. Videonadzor'!G33</f>
        <v>0</v>
      </c>
    </row>
    <row r="9" spans="1:12" s="267" customFormat="1" ht="15">
      <c r="A9" s="18"/>
      <c r="B9" s="1207"/>
      <c r="C9" s="18"/>
      <c r="D9" s="1208"/>
      <c r="E9" s="18"/>
      <c r="F9" s="219"/>
    </row>
    <row r="10" spans="1:12" s="267" customFormat="1" ht="15">
      <c r="A10" s="1209" t="s">
        <v>3320</v>
      </c>
      <c r="B10" s="1210" t="s">
        <v>3321</v>
      </c>
      <c r="C10" s="1209"/>
      <c r="D10" s="1211"/>
      <c r="E10" s="1209"/>
      <c r="F10" s="1212">
        <f>'2. Kontrola pristopa'!G57</f>
        <v>0</v>
      </c>
    </row>
    <row r="11" spans="1:12" s="252" customFormat="1" ht="12">
      <c r="A11" s="278"/>
      <c r="B11" s="279"/>
      <c r="C11" s="280"/>
      <c r="D11" s="281"/>
      <c r="E11" s="281"/>
      <c r="F11" s="282"/>
      <c r="L11" s="283"/>
    </row>
    <row r="12" spans="1:12" s="267" customFormat="1" ht="30">
      <c r="A12" s="44"/>
      <c r="B12" s="1228" t="s">
        <v>3756</v>
      </c>
      <c r="D12" s="269" t="s">
        <v>710</v>
      </c>
      <c r="F12" s="270">
        <f>SUM(F8:F10)</f>
        <v>0</v>
      </c>
    </row>
    <row r="13" spans="1:12" s="252" customFormat="1" ht="12">
      <c r="B13" s="276"/>
      <c r="D13" s="277"/>
    </row>
    <row r="14" spans="1:12" s="252" customFormat="1" ht="12">
      <c r="B14" s="398"/>
      <c r="D14" s="277"/>
    </row>
    <row r="15" spans="1:12" s="3" customFormat="1" ht="12">
      <c r="B15" s="284"/>
      <c r="D15" s="285"/>
    </row>
    <row r="16" spans="1:12" s="3" customFormat="1" ht="12">
      <c r="B16" s="284"/>
      <c r="D16" s="285"/>
    </row>
    <row r="17" spans="1:6" s="3" customFormat="1" ht="12">
      <c r="B17" s="284"/>
      <c r="D17" s="285"/>
    </row>
    <row r="18" spans="1:6" s="355" customFormat="1" ht="16.5" thickBot="1">
      <c r="A18" s="136" t="s">
        <v>922</v>
      </c>
      <c r="B18" s="65"/>
      <c r="D18" s="406"/>
    </row>
    <row r="19" spans="1:6" s="291" customFormat="1" ht="12">
      <c r="A19" s="405"/>
      <c r="B19" s="401"/>
      <c r="D19" s="402"/>
      <c r="F19" s="403"/>
    </row>
    <row r="20" spans="1:6" s="291" customFormat="1" ht="36">
      <c r="A20" s="400">
        <f>1</f>
        <v>1</v>
      </c>
      <c r="B20" s="138" t="s">
        <v>61</v>
      </c>
      <c r="C20" s="401"/>
      <c r="D20" s="402"/>
      <c r="F20" s="403"/>
    </row>
    <row r="21" spans="1:6" s="291" customFormat="1" ht="48">
      <c r="A21" s="400">
        <f>COUNT($A$4:A20)+1</f>
        <v>2</v>
      </c>
      <c r="B21" s="138" t="s">
        <v>923</v>
      </c>
      <c r="D21" s="402"/>
      <c r="F21" s="403"/>
    </row>
    <row r="22" spans="1:6" s="291" customFormat="1" ht="36">
      <c r="A22" s="400">
        <f>COUNT($A$4:A21)+1</f>
        <v>3</v>
      </c>
      <c r="B22" s="401" t="s">
        <v>897</v>
      </c>
      <c r="D22" s="402"/>
      <c r="F22" s="403"/>
    </row>
    <row r="23" spans="1:6" s="291" customFormat="1" ht="48">
      <c r="A23" s="400">
        <f>COUNT($A$4:A22)+1</f>
        <v>4</v>
      </c>
      <c r="B23" s="138" t="s">
        <v>924</v>
      </c>
      <c r="D23" s="402"/>
      <c r="F23" s="403"/>
    </row>
    <row r="24" spans="1:6" s="291" customFormat="1" ht="72">
      <c r="A24" s="400">
        <f>COUNT($A$4:A23)+1</f>
        <v>5</v>
      </c>
      <c r="B24" s="138" t="s">
        <v>94</v>
      </c>
      <c r="D24" s="402"/>
      <c r="F24" s="403"/>
    </row>
    <row r="25" spans="1:6" s="291" customFormat="1" ht="36">
      <c r="A25" s="400">
        <f>COUNT($A$4:A24)+1</f>
        <v>6</v>
      </c>
      <c r="B25" s="294" t="s">
        <v>95</v>
      </c>
      <c r="D25" s="402"/>
      <c r="F25" s="403"/>
    </row>
    <row r="26" spans="1:6" s="291" customFormat="1" ht="36">
      <c r="A26" s="400">
        <f>COUNT($A$4:A25)+1</f>
        <v>7</v>
      </c>
      <c r="B26" s="401" t="s">
        <v>925</v>
      </c>
      <c r="D26" s="402"/>
      <c r="F26" s="403"/>
    </row>
    <row r="27" spans="1:6" s="291" customFormat="1" ht="24">
      <c r="A27" s="400">
        <f>COUNT($A$4:A26)+1</f>
        <v>8</v>
      </c>
      <c r="B27" s="294" t="s">
        <v>713</v>
      </c>
      <c r="D27" s="402"/>
      <c r="F27" s="403"/>
    </row>
    <row r="28" spans="1:6" s="296" customFormat="1" ht="24">
      <c r="A28" s="400">
        <f>COUNT($A$4:A27)+1</f>
        <v>9</v>
      </c>
      <c r="B28" s="294" t="s">
        <v>59</v>
      </c>
      <c r="D28" s="400"/>
    </row>
    <row r="29" spans="1:6" s="296" customFormat="1" ht="36">
      <c r="A29" s="400">
        <f>COUNT($A$4:A28)+1</f>
        <v>10</v>
      </c>
      <c r="B29" s="294" t="s">
        <v>60</v>
      </c>
      <c r="D29" s="400"/>
    </row>
    <row r="30" spans="1:6" s="296" customFormat="1" ht="24">
      <c r="A30" s="400"/>
      <c r="B30" s="294" t="s">
        <v>900</v>
      </c>
      <c r="D30" s="400"/>
    </row>
    <row r="31" spans="1:6" s="291" customFormat="1" ht="36">
      <c r="A31" s="405"/>
      <c r="B31" s="294" t="s">
        <v>716</v>
      </c>
      <c r="D31" s="402"/>
      <c r="F31" s="403"/>
    </row>
    <row r="32" spans="1:6" s="296" customFormat="1" ht="36">
      <c r="A32" s="400"/>
      <c r="B32" s="294" t="s">
        <v>717</v>
      </c>
      <c r="D32" s="400"/>
    </row>
    <row r="33" spans="1:6" s="296" customFormat="1" ht="36">
      <c r="A33" s="400"/>
      <c r="B33" s="294" t="s">
        <v>718</v>
      </c>
      <c r="D33" s="400"/>
    </row>
    <row r="34" spans="1:6" s="296" customFormat="1" ht="48">
      <c r="A34" s="400"/>
      <c r="B34" s="294" t="s">
        <v>887</v>
      </c>
      <c r="D34" s="400"/>
    </row>
    <row r="35" spans="1:6" s="291" customFormat="1" ht="36">
      <c r="A35" s="405"/>
      <c r="B35" s="294" t="s">
        <v>719</v>
      </c>
      <c r="D35" s="402"/>
      <c r="F35" s="403"/>
    </row>
    <row r="36" spans="1:6" s="296" customFormat="1" ht="48">
      <c r="A36" s="400"/>
      <c r="B36" s="294" t="s">
        <v>720</v>
      </c>
      <c r="D36" s="400"/>
    </row>
    <row r="37" spans="1:6" s="296" customFormat="1" ht="36">
      <c r="A37" s="400"/>
      <c r="B37" s="294" t="s">
        <v>721</v>
      </c>
      <c r="D37" s="400"/>
    </row>
    <row r="38" spans="1:6" s="296" customFormat="1" ht="12">
      <c r="A38" s="400"/>
      <c r="B38" s="297"/>
      <c r="D38" s="400"/>
    </row>
    <row r="39" spans="1:6" s="296" customFormat="1" ht="12">
      <c r="A39" s="400"/>
      <c r="B39" s="297"/>
      <c r="D39" s="400"/>
    </row>
    <row r="40" spans="1:6" s="296" customFormat="1" ht="48">
      <c r="A40" s="400"/>
      <c r="B40" s="294" t="s">
        <v>926</v>
      </c>
      <c r="D40" s="400"/>
    </row>
    <row r="41" spans="1:6" s="3" customFormat="1" ht="12">
      <c r="B41" s="284"/>
      <c r="D41" s="285"/>
    </row>
    <row r="42" spans="1:6" s="3" customFormat="1" ht="12">
      <c r="B42" s="284"/>
      <c r="D42" s="285"/>
    </row>
    <row r="43" spans="1:6" s="3" customFormat="1" ht="12">
      <c r="B43" s="284"/>
      <c r="D43" s="285"/>
    </row>
    <row r="44" spans="1:6" s="3" customFormat="1" ht="12">
      <c r="B44" s="284"/>
      <c r="D44" s="285"/>
    </row>
    <row r="45" spans="1:6" s="3" customFormat="1" ht="12">
      <c r="B45" s="284"/>
      <c r="D45" s="285"/>
    </row>
    <row r="46" spans="1:6" s="3" customFormat="1" ht="12">
      <c r="B46" s="284"/>
      <c r="D46" s="285"/>
    </row>
    <row r="47" spans="1:6" s="3" customFormat="1" ht="12">
      <c r="B47" s="284"/>
      <c r="D47" s="285"/>
    </row>
    <row r="48" spans="1:6" s="3" customFormat="1" ht="12">
      <c r="B48" s="284"/>
      <c r="D48" s="285"/>
    </row>
    <row r="49" spans="2:4" s="3" customFormat="1" ht="12">
      <c r="B49" s="284"/>
      <c r="D49" s="285"/>
    </row>
    <row r="50" spans="2:4" s="3" customFormat="1" ht="12">
      <c r="B50" s="284"/>
      <c r="D50" s="285"/>
    </row>
    <row r="51" spans="2:4" s="3" customFormat="1" ht="12">
      <c r="B51" s="284"/>
      <c r="D51" s="285"/>
    </row>
    <row r="52" spans="2:4" s="3" customFormat="1" ht="12">
      <c r="B52" s="284"/>
      <c r="D52" s="285"/>
    </row>
    <row r="53" spans="2:4" s="3" customFormat="1" ht="12">
      <c r="B53" s="284"/>
      <c r="D53" s="285"/>
    </row>
    <row r="54" spans="2:4" s="3" customFormat="1" ht="12">
      <c r="B54" s="284"/>
      <c r="D54" s="285"/>
    </row>
    <row r="55" spans="2:4" s="3" customFormat="1" ht="12">
      <c r="B55" s="284"/>
      <c r="D55" s="285"/>
    </row>
    <row r="56" spans="2:4" s="3" customFormat="1" ht="12">
      <c r="B56" s="284"/>
      <c r="D56" s="285"/>
    </row>
    <row r="57" spans="2:4" s="3" customFormat="1" ht="12">
      <c r="B57" s="284"/>
      <c r="D57" s="285"/>
    </row>
    <row r="58" spans="2:4" s="3" customFormat="1" ht="12">
      <c r="B58" s="284"/>
      <c r="D58" s="285"/>
    </row>
    <row r="59" spans="2:4" s="3" customFormat="1" ht="12">
      <c r="B59" s="284"/>
      <c r="D59" s="285"/>
    </row>
    <row r="60" spans="2:4" s="3" customFormat="1" ht="12">
      <c r="B60" s="284"/>
      <c r="D60" s="285"/>
    </row>
    <row r="61" spans="2:4" s="3" customFormat="1" ht="12">
      <c r="B61" s="284"/>
      <c r="D61" s="285"/>
    </row>
    <row r="62" spans="2:4" s="3" customFormat="1" ht="12">
      <c r="B62" s="284"/>
      <c r="D62" s="285"/>
    </row>
    <row r="63" spans="2:4" s="3" customFormat="1" ht="12">
      <c r="B63" s="284"/>
      <c r="D63" s="285"/>
    </row>
    <row r="64" spans="2:4" s="3" customFormat="1" ht="12">
      <c r="B64" s="284"/>
      <c r="D64" s="285"/>
    </row>
    <row r="65" spans="2:4" s="3" customFormat="1" ht="12">
      <c r="B65" s="284"/>
      <c r="D65" s="285"/>
    </row>
    <row r="66" spans="2:4" s="3" customFormat="1" ht="12">
      <c r="B66" s="284"/>
      <c r="D66" s="285"/>
    </row>
    <row r="67" spans="2:4" s="3" customFormat="1" ht="12">
      <c r="B67" s="284"/>
      <c r="D67" s="285"/>
    </row>
    <row r="68" spans="2:4" s="3" customFormat="1" ht="12">
      <c r="B68" s="284"/>
      <c r="D68" s="285"/>
    </row>
    <row r="69" spans="2:4" s="3" customFormat="1" ht="12">
      <c r="B69" s="284"/>
      <c r="D69" s="285"/>
    </row>
    <row r="70" spans="2:4" s="3" customFormat="1" ht="12">
      <c r="B70" s="284"/>
      <c r="D70" s="285"/>
    </row>
    <row r="71" spans="2:4" s="3" customFormat="1" ht="12">
      <c r="B71" s="284"/>
      <c r="D71" s="285"/>
    </row>
    <row r="72" spans="2:4" s="3" customFormat="1" ht="12">
      <c r="B72" s="284"/>
      <c r="D72" s="285"/>
    </row>
    <row r="73" spans="2:4" s="3" customFormat="1" ht="12">
      <c r="B73" s="284"/>
      <c r="D73" s="285"/>
    </row>
    <row r="74" spans="2:4" s="3" customFormat="1" ht="12">
      <c r="B74" s="284"/>
      <c r="D74" s="285"/>
    </row>
    <row r="75" spans="2:4" s="3" customFormat="1" ht="12">
      <c r="B75" s="284"/>
      <c r="D75" s="285"/>
    </row>
    <row r="76" spans="2:4" s="3" customFormat="1" ht="12">
      <c r="B76" s="284"/>
      <c r="D76" s="285"/>
    </row>
    <row r="77" spans="2:4" s="3" customFormat="1" ht="12">
      <c r="B77" s="284"/>
      <c r="D77" s="285"/>
    </row>
    <row r="78" spans="2:4" s="3" customFormat="1" ht="12">
      <c r="B78" s="284"/>
      <c r="D78" s="285"/>
    </row>
    <row r="79" spans="2:4" s="3" customFormat="1" ht="12">
      <c r="B79" s="284"/>
      <c r="D79" s="285"/>
    </row>
    <row r="80" spans="2:4" s="3" customFormat="1" ht="12">
      <c r="B80" s="284"/>
      <c r="D80" s="285"/>
    </row>
    <row r="81" spans="2:4" s="3" customFormat="1" ht="12">
      <c r="B81" s="284"/>
      <c r="D81" s="285"/>
    </row>
    <row r="82" spans="2:4" s="3" customFormat="1" ht="12">
      <c r="B82" s="284"/>
      <c r="D82" s="285"/>
    </row>
    <row r="83" spans="2:4" s="3" customFormat="1" ht="12">
      <c r="B83" s="284"/>
      <c r="D83" s="285"/>
    </row>
    <row r="84" spans="2:4" s="3" customFormat="1" ht="12">
      <c r="B84" s="284"/>
      <c r="D84" s="285"/>
    </row>
    <row r="85" spans="2:4" s="3" customFormat="1" ht="12">
      <c r="B85" s="284"/>
      <c r="D85" s="285"/>
    </row>
    <row r="86" spans="2:4" s="3" customFormat="1" ht="12">
      <c r="B86" s="284"/>
      <c r="D86" s="285"/>
    </row>
    <row r="87" spans="2:4" s="3" customFormat="1" ht="12">
      <c r="B87" s="284"/>
      <c r="D87" s="285"/>
    </row>
    <row r="88" spans="2:4" s="3" customFormat="1" ht="12">
      <c r="B88" s="284"/>
      <c r="D88" s="285"/>
    </row>
    <row r="89" spans="2:4" s="3" customFormat="1" ht="12">
      <c r="B89" s="284"/>
      <c r="D89" s="285"/>
    </row>
    <row r="90" spans="2:4" s="3" customFormat="1" ht="12">
      <c r="B90" s="284"/>
      <c r="D90" s="285"/>
    </row>
    <row r="91" spans="2:4" s="3" customFormat="1" ht="12">
      <c r="B91" s="284"/>
      <c r="D91" s="285"/>
    </row>
    <row r="92" spans="2:4" s="3" customFormat="1" ht="12">
      <c r="B92" s="284"/>
      <c r="D92" s="285"/>
    </row>
    <row r="93" spans="2:4" s="3" customFormat="1" ht="12">
      <c r="B93" s="284"/>
      <c r="D93" s="285"/>
    </row>
    <row r="94" spans="2:4" s="3" customFormat="1" ht="12">
      <c r="B94" s="284"/>
      <c r="D94" s="285"/>
    </row>
    <row r="95" spans="2:4" s="3" customFormat="1" ht="12">
      <c r="B95" s="284"/>
      <c r="D95" s="285"/>
    </row>
    <row r="96" spans="2:4" s="3" customFormat="1" ht="12">
      <c r="B96" s="284"/>
      <c r="D96" s="285"/>
    </row>
    <row r="97" spans="2:4" s="3" customFormat="1" ht="12">
      <c r="B97" s="284"/>
      <c r="D97" s="285"/>
    </row>
    <row r="98" spans="2:4" s="3" customFormat="1" ht="12">
      <c r="B98" s="284"/>
      <c r="D98" s="285"/>
    </row>
    <row r="99" spans="2:4" s="3" customFormat="1" ht="12">
      <c r="B99" s="284"/>
      <c r="D99" s="285"/>
    </row>
    <row r="100" spans="2:4" s="3" customFormat="1" ht="12">
      <c r="B100" s="284"/>
      <c r="D100" s="285"/>
    </row>
    <row r="101" spans="2:4" s="3" customFormat="1" ht="12">
      <c r="B101" s="284"/>
      <c r="D101" s="285"/>
    </row>
    <row r="102" spans="2:4" s="3" customFormat="1" ht="12">
      <c r="B102" s="284"/>
      <c r="D102" s="285"/>
    </row>
    <row r="103" spans="2:4" s="3" customFormat="1" ht="12">
      <c r="B103" s="284"/>
      <c r="D103" s="285"/>
    </row>
    <row r="104" spans="2:4" s="3" customFormat="1" ht="12">
      <c r="B104" s="284"/>
      <c r="D104" s="285"/>
    </row>
    <row r="105" spans="2:4" s="3" customFormat="1" ht="12">
      <c r="B105" s="284"/>
      <c r="D105" s="285"/>
    </row>
    <row r="106" spans="2:4" s="3" customFormat="1" ht="12">
      <c r="B106" s="284"/>
      <c r="D106" s="285"/>
    </row>
    <row r="107" spans="2:4" s="3" customFormat="1" ht="12">
      <c r="B107" s="284"/>
      <c r="D107" s="285"/>
    </row>
    <row r="108" spans="2:4" s="3" customFormat="1" ht="12">
      <c r="B108" s="284"/>
      <c r="D108" s="285"/>
    </row>
    <row r="109" spans="2:4" s="3" customFormat="1" ht="12">
      <c r="B109" s="284"/>
      <c r="D109" s="285"/>
    </row>
    <row r="110" spans="2:4" s="3" customFormat="1" ht="12">
      <c r="B110" s="284"/>
      <c r="D110" s="285"/>
    </row>
    <row r="111" spans="2:4" s="3" customFormat="1" ht="12">
      <c r="B111" s="284"/>
      <c r="D111" s="285"/>
    </row>
    <row r="112" spans="2:4" s="3" customFormat="1" ht="12">
      <c r="B112" s="284"/>
      <c r="D112" s="285"/>
    </row>
    <row r="113" spans="2:4" s="3" customFormat="1" ht="12">
      <c r="B113" s="284"/>
      <c r="D113" s="285"/>
    </row>
  </sheetData>
  <pageMargins left="0.98425196850393704" right="0.39370078740157483" top="0.98425196850393704" bottom="0.74803149606299213" header="0" footer="0.39370078740157483"/>
  <pageSetup paperSize="9" firstPageNumber="0" orientation="portrait" verticalDpi="300" r:id="rId1"/>
  <headerFooter alignWithMargins="0">
    <oddFooter>&amp;R&amp;P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15FF-AD26-47B4-96F8-286F8B1480B0}">
  <sheetPr codeName="List49">
    <tabColor theme="7" tint="0.39997558519241921"/>
  </sheetPr>
  <dimension ref="A1:J137"/>
  <sheetViews>
    <sheetView view="pageBreakPreview" zoomScaleNormal="100" zoomScaleSheetLayoutView="100" workbookViewId="0">
      <selection activeCell="C12" sqref="C12"/>
    </sheetView>
  </sheetViews>
  <sheetFormatPr defaultColWidth="9.140625" defaultRowHeight="12.75"/>
  <cols>
    <col min="1" max="1" width="2.5703125" style="745" customWidth="1"/>
    <col min="2" max="2" width="5.85546875" style="745" customWidth="1"/>
    <col min="3" max="3" width="43.7109375" style="1024" customWidth="1"/>
    <col min="4" max="4" width="6.28515625" style="1017" customWidth="1"/>
    <col min="5" max="5" width="7.5703125" style="1017" customWidth="1"/>
    <col min="6" max="6" width="9.5703125" style="1017" customWidth="1"/>
    <col min="7" max="7" width="13.28515625" style="1017" customWidth="1"/>
    <col min="8" max="8" width="2.5703125" style="745" bestFit="1" customWidth="1"/>
    <col min="9" max="9" width="9.140625" style="745"/>
    <col min="10" max="10" width="9" style="745" customWidth="1"/>
    <col min="11" max="251" width="9.140625" style="745"/>
    <col min="252" max="252" width="2.5703125" style="745" customWidth="1"/>
    <col min="253" max="253" width="5.85546875" style="745" customWidth="1"/>
    <col min="254" max="254" width="43.7109375" style="745" customWidth="1"/>
    <col min="255" max="255" width="6.28515625" style="745" customWidth="1"/>
    <col min="256" max="256" width="7.5703125" style="745" customWidth="1"/>
    <col min="257" max="257" width="9.5703125" style="745" customWidth="1"/>
    <col min="258" max="258" width="13.28515625" style="745" customWidth="1"/>
    <col min="259" max="259" width="20.42578125" style="745" customWidth="1"/>
    <col min="260" max="262" width="11.7109375" style="745" customWidth="1"/>
    <col min="263" max="263" width="9.85546875" style="745" customWidth="1"/>
    <col min="264" max="264" width="2.5703125" style="745" bestFit="1" customWidth="1"/>
    <col min="265" max="265" width="9.140625" style="745"/>
    <col min="266" max="266" width="9" style="745" customWidth="1"/>
    <col min="267" max="507" width="9.140625" style="745"/>
    <col min="508" max="508" width="2.5703125" style="745" customWidth="1"/>
    <col min="509" max="509" width="5.85546875" style="745" customWidth="1"/>
    <col min="510" max="510" width="43.7109375" style="745" customWidth="1"/>
    <col min="511" max="511" width="6.28515625" style="745" customWidth="1"/>
    <col min="512" max="512" width="7.5703125" style="745" customWidth="1"/>
    <col min="513" max="513" width="9.5703125" style="745" customWidth="1"/>
    <col min="514" max="514" width="13.28515625" style="745" customWidth="1"/>
    <col min="515" max="515" width="20.42578125" style="745" customWidth="1"/>
    <col min="516" max="518" width="11.7109375" style="745" customWidth="1"/>
    <col min="519" max="519" width="9.85546875" style="745" customWidth="1"/>
    <col min="520" max="520" width="2.5703125" style="745" bestFit="1" customWidth="1"/>
    <col min="521" max="521" width="9.140625" style="745"/>
    <col min="522" max="522" width="9" style="745" customWidth="1"/>
    <col min="523" max="763" width="9.140625" style="745"/>
    <col min="764" max="764" width="2.5703125" style="745" customWidth="1"/>
    <col min="765" max="765" width="5.85546875" style="745" customWidth="1"/>
    <col min="766" max="766" width="43.7109375" style="745" customWidth="1"/>
    <col min="767" max="767" width="6.28515625" style="745" customWidth="1"/>
    <col min="768" max="768" width="7.5703125" style="745" customWidth="1"/>
    <col min="769" max="769" width="9.5703125" style="745" customWidth="1"/>
    <col min="770" max="770" width="13.28515625" style="745" customWidth="1"/>
    <col min="771" max="771" width="20.42578125" style="745" customWidth="1"/>
    <col min="772" max="774" width="11.7109375" style="745" customWidth="1"/>
    <col min="775" max="775" width="9.85546875" style="745" customWidth="1"/>
    <col min="776" max="776" width="2.5703125" style="745" bestFit="1" customWidth="1"/>
    <col min="777" max="777" width="9.140625" style="745"/>
    <col min="778" max="778" width="9" style="745" customWidth="1"/>
    <col min="779" max="1019" width="9.140625" style="745"/>
    <col min="1020" max="1020" width="2.5703125" style="745" customWidth="1"/>
    <col min="1021" max="1021" width="5.85546875" style="745" customWidth="1"/>
    <col min="1022" max="1022" width="43.7109375" style="745" customWidth="1"/>
    <col min="1023" max="1023" width="6.28515625" style="745" customWidth="1"/>
    <col min="1024" max="1024" width="7.5703125" style="745" customWidth="1"/>
    <col min="1025" max="1025" width="9.5703125" style="745" customWidth="1"/>
    <col min="1026" max="1026" width="13.28515625" style="745" customWidth="1"/>
    <col min="1027" max="1027" width="20.42578125" style="745" customWidth="1"/>
    <col min="1028" max="1030" width="11.7109375" style="745" customWidth="1"/>
    <col min="1031" max="1031" width="9.85546875" style="745" customWidth="1"/>
    <col min="1032" max="1032" width="2.5703125" style="745" bestFit="1" customWidth="1"/>
    <col min="1033" max="1033" width="9.140625" style="745"/>
    <col min="1034" max="1034" width="9" style="745" customWidth="1"/>
    <col min="1035" max="1275" width="9.140625" style="745"/>
    <col min="1276" max="1276" width="2.5703125" style="745" customWidth="1"/>
    <col min="1277" max="1277" width="5.85546875" style="745" customWidth="1"/>
    <col min="1278" max="1278" width="43.7109375" style="745" customWidth="1"/>
    <col min="1279" max="1279" width="6.28515625" style="745" customWidth="1"/>
    <col min="1280" max="1280" width="7.5703125" style="745" customWidth="1"/>
    <col min="1281" max="1281" width="9.5703125" style="745" customWidth="1"/>
    <col min="1282" max="1282" width="13.28515625" style="745" customWidth="1"/>
    <col min="1283" max="1283" width="20.42578125" style="745" customWidth="1"/>
    <col min="1284" max="1286" width="11.7109375" style="745" customWidth="1"/>
    <col min="1287" max="1287" width="9.85546875" style="745" customWidth="1"/>
    <col min="1288" max="1288" width="2.5703125" style="745" bestFit="1" customWidth="1"/>
    <col min="1289" max="1289" width="9.140625" style="745"/>
    <col min="1290" max="1290" width="9" style="745" customWidth="1"/>
    <col min="1291" max="1531" width="9.140625" style="745"/>
    <col min="1532" max="1532" width="2.5703125" style="745" customWidth="1"/>
    <col min="1533" max="1533" width="5.85546875" style="745" customWidth="1"/>
    <col min="1534" max="1534" width="43.7109375" style="745" customWidth="1"/>
    <col min="1535" max="1535" width="6.28515625" style="745" customWidth="1"/>
    <col min="1536" max="1536" width="7.5703125" style="745" customWidth="1"/>
    <col min="1537" max="1537" width="9.5703125" style="745" customWidth="1"/>
    <col min="1538" max="1538" width="13.28515625" style="745" customWidth="1"/>
    <col min="1539" max="1539" width="20.42578125" style="745" customWidth="1"/>
    <col min="1540" max="1542" width="11.7109375" style="745" customWidth="1"/>
    <col min="1543" max="1543" width="9.85546875" style="745" customWidth="1"/>
    <col min="1544" max="1544" width="2.5703125" style="745" bestFit="1" customWidth="1"/>
    <col min="1545" max="1545" width="9.140625" style="745"/>
    <col min="1546" max="1546" width="9" style="745" customWidth="1"/>
    <col min="1547" max="1787" width="9.140625" style="745"/>
    <col min="1788" max="1788" width="2.5703125" style="745" customWidth="1"/>
    <col min="1789" max="1789" width="5.85546875" style="745" customWidth="1"/>
    <col min="1790" max="1790" width="43.7109375" style="745" customWidth="1"/>
    <col min="1791" max="1791" width="6.28515625" style="745" customWidth="1"/>
    <col min="1792" max="1792" width="7.5703125" style="745" customWidth="1"/>
    <col min="1793" max="1793" width="9.5703125" style="745" customWidth="1"/>
    <col min="1794" max="1794" width="13.28515625" style="745" customWidth="1"/>
    <col min="1795" max="1795" width="20.42578125" style="745" customWidth="1"/>
    <col min="1796" max="1798" width="11.7109375" style="745" customWidth="1"/>
    <col min="1799" max="1799" width="9.85546875" style="745" customWidth="1"/>
    <col min="1800" max="1800" width="2.5703125" style="745" bestFit="1" customWidth="1"/>
    <col min="1801" max="1801" width="9.140625" style="745"/>
    <col min="1802" max="1802" width="9" style="745" customWidth="1"/>
    <col min="1803" max="2043" width="9.140625" style="745"/>
    <col min="2044" max="2044" width="2.5703125" style="745" customWidth="1"/>
    <col min="2045" max="2045" width="5.85546875" style="745" customWidth="1"/>
    <col min="2046" max="2046" width="43.7109375" style="745" customWidth="1"/>
    <col min="2047" max="2047" width="6.28515625" style="745" customWidth="1"/>
    <col min="2048" max="2048" width="7.5703125" style="745" customWidth="1"/>
    <col min="2049" max="2049" width="9.5703125" style="745" customWidth="1"/>
    <col min="2050" max="2050" width="13.28515625" style="745" customWidth="1"/>
    <col min="2051" max="2051" width="20.42578125" style="745" customWidth="1"/>
    <col min="2052" max="2054" width="11.7109375" style="745" customWidth="1"/>
    <col min="2055" max="2055" width="9.85546875" style="745" customWidth="1"/>
    <col min="2056" max="2056" width="2.5703125" style="745" bestFit="1" customWidth="1"/>
    <col min="2057" max="2057" width="9.140625" style="745"/>
    <col min="2058" max="2058" width="9" style="745" customWidth="1"/>
    <col min="2059" max="2299" width="9.140625" style="745"/>
    <col min="2300" max="2300" width="2.5703125" style="745" customWidth="1"/>
    <col min="2301" max="2301" width="5.85546875" style="745" customWidth="1"/>
    <col min="2302" max="2302" width="43.7109375" style="745" customWidth="1"/>
    <col min="2303" max="2303" width="6.28515625" style="745" customWidth="1"/>
    <col min="2304" max="2304" width="7.5703125" style="745" customWidth="1"/>
    <col min="2305" max="2305" width="9.5703125" style="745" customWidth="1"/>
    <col min="2306" max="2306" width="13.28515625" style="745" customWidth="1"/>
    <col min="2307" max="2307" width="20.42578125" style="745" customWidth="1"/>
    <col min="2308" max="2310" width="11.7109375" style="745" customWidth="1"/>
    <col min="2311" max="2311" width="9.85546875" style="745" customWidth="1"/>
    <col min="2312" max="2312" width="2.5703125" style="745" bestFit="1" customWidth="1"/>
    <col min="2313" max="2313" width="9.140625" style="745"/>
    <col min="2314" max="2314" width="9" style="745" customWidth="1"/>
    <col min="2315" max="2555" width="9.140625" style="745"/>
    <col min="2556" max="2556" width="2.5703125" style="745" customWidth="1"/>
    <col min="2557" max="2557" width="5.85546875" style="745" customWidth="1"/>
    <col min="2558" max="2558" width="43.7109375" style="745" customWidth="1"/>
    <col min="2559" max="2559" width="6.28515625" style="745" customWidth="1"/>
    <col min="2560" max="2560" width="7.5703125" style="745" customWidth="1"/>
    <col min="2561" max="2561" width="9.5703125" style="745" customWidth="1"/>
    <col min="2562" max="2562" width="13.28515625" style="745" customWidth="1"/>
    <col min="2563" max="2563" width="20.42578125" style="745" customWidth="1"/>
    <col min="2564" max="2566" width="11.7109375" style="745" customWidth="1"/>
    <col min="2567" max="2567" width="9.85546875" style="745" customWidth="1"/>
    <col min="2568" max="2568" width="2.5703125" style="745" bestFit="1" customWidth="1"/>
    <col min="2569" max="2569" width="9.140625" style="745"/>
    <col min="2570" max="2570" width="9" style="745" customWidth="1"/>
    <col min="2571" max="2811" width="9.140625" style="745"/>
    <col min="2812" max="2812" width="2.5703125" style="745" customWidth="1"/>
    <col min="2813" max="2813" width="5.85546875" style="745" customWidth="1"/>
    <col min="2814" max="2814" width="43.7109375" style="745" customWidth="1"/>
    <col min="2815" max="2815" width="6.28515625" style="745" customWidth="1"/>
    <col min="2816" max="2816" width="7.5703125" style="745" customWidth="1"/>
    <col min="2817" max="2817" width="9.5703125" style="745" customWidth="1"/>
    <col min="2818" max="2818" width="13.28515625" style="745" customWidth="1"/>
    <col min="2819" max="2819" width="20.42578125" style="745" customWidth="1"/>
    <col min="2820" max="2822" width="11.7109375" style="745" customWidth="1"/>
    <col min="2823" max="2823" width="9.85546875" style="745" customWidth="1"/>
    <col min="2824" max="2824" width="2.5703125" style="745" bestFit="1" customWidth="1"/>
    <col min="2825" max="2825" width="9.140625" style="745"/>
    <col min="2826" max="2826" width="9" style="745" customWidth="1"/>
    <col min="2827" max="3067" width="9.140625" style="745"/>
    <col min="3068" max="3068" width="2.5703125" style="745" customWidth="1"/>
    <col min="3069" max="3069" width="5.85546875" style="745" customWidth="1"/>
    <col min="3070" max="3070" width="43.7109375" style="745" customWidth="1"/>
    <col min="3071" max="3071" width="6.28515625" style="745" customWidth="1"/>
    <col min="3072" max="3072" width="7.5703125" style="745" customWidth="1"/>
    <col min="3073" max="3073" width="9.5703125" style="745" customWidth="1"/>
    <col min="3074" max="3074" width="13.28515625" style="745" customWidth="1"/>
    <col min="3075" max="3075" width="20.42578125" style="745" customWidth="1"/>
    <col min="3076" max="3078" width="11.7109375" style="745" customWidth="1"/>
    <col min="3079" max="3079" width="9.85546875" style="745" customWidth="1"/>
    <col min="3080" max="3080" width="2.5703125" style="745" bestFit="1" customWidth="1"/>
    <col min="3081" max="3081" width="9.140625" style="745"/>
    <col min="3082" max="3082" width="9" style="745" customWidth="1"/>
    <col min="3083" max="3323" width="9.140625" style="745"/>
    <col min="3324" max="3324" width="2.5703125" style="745" customWidth="1"/>
    <col min="3325" max="3325" width="5.85546875" style="745" customWidth="1"/>
    <col min="3326" max="3326" width="43.7109375" style="745" customWidth="1"/>
    <col min="3327" max="3327" width="6.28515625" style="745" customWidth="1"/>
    <col min="3328" max="3328" width="7.5703125" style="745" customWidth="1"/>
    <col min="3329" max="3329" width="9.5703125" style="745" customWidth="1"/>
    <col min="3330" max="3330" width="13.28515625" style="745" customWidth="1"/>
    <col min="3331" max="3331" width="20.42578125" style="745" customWidth="1"/>
    <col min="3332" max="3334" width="11.7109375" style="745" customWidth="1"/>
    <col min="3335" max="3335" width="9.85546875" style="745" customWidth="1"/>
    <col min="3336" max="3336" width="2.5703125" style="745" bestFit="1" customWidth="1"/>
    <col min="3337" max="3337" width="9.140625" style="745"/>
    <col min="3338" max="3338" width="9" style="745" customWidth="1"/>
    <col min="3339" max="3579" width="9.140625" style="745"/>
    <col min="3580" max="3580" width="2.5703125" style="745" customWidth="1"/>
    <col min="3581" max="3581" width="5.85546875" style="745" customWidth="1"/>
    <col min="3582" max="3582" width="43.7109375" style="745" customWidth="1"/>
    <col min="3583" max="3583" width="6.28515625" style="745" customWidth="1"/>
    <col min="3584" max="3584" width="7.5703125" style="745" customWidth="1"/>
    <col min="3585" max="3585" width="9.5703125" style="745" customWidth="1"/>
    <col min="3586" max="3586" width="13.28515625" style="745" customWidth="1"/>
    <col min="3587" max="3587" width="20.42578125" style="745" customWidth="1"/>
    <col min="3588" max="3590" width="11.7109375" style="745" customWidth="1"/>
    <col min="3591" max="3591" width="9.85546875" style="745" customWidth="1"/>
    <col min="3592" max="3592" width="2.5703125" style="745" bestFit="1" customWidth="1"/>
    <col min="3593" max="3593" width="9.140625" style="745"/>
    <col min="3594" max="3594" width="9" style="745" customWidth="1"/>
    <col min="3595" max="3835" width="9.140625" style="745"/>
    <col min="3836" max="3836" width="2.5703125" style="745" customWidth="1"/>
    <col min="3837" max="3837" width="5.85546875" style="745" customWidth="1"/>
    <col min="3838" max="3838" width="43.7109375" style="745" customWidth="1"/>
    <col min="3839" max="3839" width="6.28515625" style="745" customWidth="1"/>
    <col min="3840" max="3840" width="7.5703125" style="745" customWidth="1"/>
    <col min="3841" max="3841" width="9.5703125" style="745" customWidth="1"/>
    <col min="3842" max="3842" width="13.28515625" style="745" customWidth="1"/>
    <col min="3843" max="3843" width="20.42578125" style="745" customWidth="1"/>
    <col min="3844" max="3846" width="11.7109375" style="745" customWidth="1"/>
    <col min="3847" max="3847" width="9.85546875" style="745" customWidth="1"/>
    <col min="3848" max="3848" width="2.5703125" style="745" bestFit="1" customWidth="1"/>
    <col min="3849" max="3849" width="9.140625" style="745"/>
    <col min="3850" max="3850" width="9" style="745" customWidth="1"/>
    <col min="3851" max="4091" width="9.140625" style="745"/>
    <col min="4092" max="4092" width="2.5703125" style="745" customWidth="1"/>
    <col min="4093" max="4093" width="5.85546875" style="745" customWidth="1"/>
    <col min="4094" max="4094" width="43.7109375" style="745" customWidth="1"/>
    <col min="4095" max="4095" width="6.28515625" style="745" customWidth="1"/>
    <col min="4096" max="4096" width="7.5703125" style="745" customWidth="1"/>
    <col min="4097" max="4097" width="9.5703125" style="745" customWidth="1"/>
    <col min="4098" max="4098" width="13.28515625" style="745" customWidth="1"/>
    <col min="4099" max="4099" width="20.42578125" style="745" customWidth="1"/>
    <col min="4100" max="4102" width="11.7109375" style="745" customWidth="1"/>
    <col min="4103" max="4103" width="9.85546875" style="745" customWidth="1"/>
    <col min="4104" max="4104" width="2.5703125" style="745" bestFit="1" customWidth="1"/>
    <col min="4105" max="4105" width="9.140625" style="745"/>
    <col min="4106" max="4106" width="9" style="745" customWidth="1"/>
    <col min="4107" max="4347" width="9.140625" style="745"/>
    <col min="4348" max="4348" width="2.5703125" style="745" customWidth="1"/>
    <col min="4349" max="4349" width="5.85546875" style="745" customWidth="1"/>
    <col min="4350" max="4350" width="43.7109375" style="745" customWidth="1"/>
    <col min="4351" max="4351" width="6.28515625" style="745" customWidth="1"/>
    <col min="4352" max="4352" width="7.5703125" style="745" customWidth="1"/>
    <col min="4353" max="4353" width="9.5703125" style="745" customWidth="1"/>
    <col min="4354" max="4354" width="13.28515625" style="745" customWidth="1"/>
    <col min="4355" max="4355" width="20.42578125" style="745" customWidth="1"/>
    <col min="4356" max="4358" width="11.7109375" style="745" customWidth="1"/>
    <col min="4359" max="4359" width="9.85546875" style="745" customWidth="1"/>
    <col min="4360" max="4360" width="2.5703125" style="745" bestFit="1" customWidth="1"/>
    <col min="4361" max="4361" width="9.140625" style="745"/>
    <col min="4362" max="4362" width="9" style="745" customWidth="1"/>
    <col min="4363" max="4603" width="9.140625" style="745"/>
    <col min="4604" max="4604" width="2.5703125" style="745" customWidth="1"/>
    <col min="4605" max="4605" width="5.85546875" style="745" customWidth="1"/>
    <col min="4606" max="4606" width="43.7109375" style="745" customWidth="1"/>
    <col min="4607" max="4607" width="6.28515625" style="745" customWidth="1"/>
    <col min="4608" max="4608" width="7.5703125" style="745" customWidth="1"/>
    <col min="4609" max="4609" width="9.5703125" style="745" customWidth="1"/>
    <col min="4610" max="4610" width="13.28515625" style="745" customWidth="1"/>
    <col min="4611" max="4611" width="20.42578125" style="745" customWidth="1"/>
    <col min="4612" max="4614" width="11.7109375" style="745" customWidth="1"/>
    <col min="4615" max="4615" width="9.85546875" style="745" customWidth="1"/>
    <col min="4616" max="4616" width="2.5703125" style="745" bestFit="1" customWidth="1"/>
    <col min="4617" max="4617" width="9.140625" style="745"/>
    <col min="4618" max="4618" width="9" style="745" customWidth="1"/>
    <col min="4619" max="4859" width="9.140625" style="745"/>
    <col min="4860" max="4860" width="2.5703125" style="745" customWidth="1"/>
    <col min="4861" max="4861" width="5.85546875" style="745" customWidth="1"/>
    <col min="4862" max="4862" width="43.7109375" style="745" customWidth="1"/>
    <col min="4863" max="4863" width="6.28515625" style="745" customWidth="1"/>
    <col min="4864" max="4864" width="7.5703125" style="745" customWidth="1"/>
    <col min="4865" max="4865" width="9.5703125" style="745" customWidth="1"/>
    <col min="4866" max="4866" width="13.28515625" style="745" customWidth="1"/>
    <col min="4867" max="4867" width="20.42578125" style="745" customWidth="1"/>
    <col min="4868" max="4870" width="11.7109375" style="745" customWidth="1"/>
    <col min="4871" max="4871" width="9.85546875" style="745" customWidth="1"/>
    <col min="4872" max="4872" width="2.5703125" style="745" bestFit="1" customWidth="1"/>
    <col min="4873" max="4873" width="9.140625" style="745"/>
    <col min="4874" max="4874" width="9" style="745" customWidth="1"/>
    <col min="4875" max="5115" width="9.140625" style="745"/>
    <col min="5116" max="5116" width="2.5703125" style="745" customWidth="1"/>
    <col min="5117" max="5117" width="5.85546875" style="745" customWidth="1"/>
    <col min="5118" max="5118" width="43.7109375" style="745" customWidth="1"/>
    <col min="5119" max="5119" width="6.28515625" style="745" customWidth="1"/>
    <col min="5120" max="5120" width="7.5703125" style="745" customWidth="1"/>
    <col min="5121" max="5121" width="9.5703125" style="745" customWidth="1"/>
    <col min="5122" max="5122" width="13.28515625" style="745" customWidth="1"/>
    <col min="5123" max="5123" width="20.42578125" style="745" customWidth="1"/>
    <col min="5124" max="5126" width="11.7109375" style="745" customWidth="1"/>
    <col min="5127" max="5127" width="9.85546875" style="745" customWidth="1"/>
    <col min="5128" max="5128" width="2.5703125" style="745" bestFit="1" customWidth="1"/>
    <col min="5129" max="5129" width="9.140625" style="745"/>
    <col min="5130" max="5130" width="9" style="745" customWidth="1"/>
    <col min="5131" max="5371" width="9.140625" style="745"/>
    <col min="5372" max="5372" width="2.5703125" style="745" customWidth="1"/>
    <col min="5373" max="5373" width="5.85546875" style="745" customWidth="1"/>
    <col min="5374" max="5374" width="43.7109375" style="745" customWidth="1"/>
    <col min="5375" max="5375" width="6.28515625" style="745" customWidth="1"/>
    <col min="5376" max="5376" width="7.5703125" style="745" customWidth="1"/>
    <col min="5377" max="5377" width="9.5703125" style="745" customWidth="1"/>
    <col min="5378" max="5378" width="13.28515625" style="745" customWidth="1"/>
    <col min="5379" max="5379" width="20.42578125" style="745" customWidth="1"/>
    <col min="5380" max="5382" width="11.7109375" style="745" customWidth="1"/>
    <col min="5383" max="5383" width="9.85546875" style="745" customWidth="1"/>
    <col min="5384" max="5384" width="2.5703125" style="745" bestFit="1" customWidth="1"/>
    <col min="5385" max="5385" width="9.140625" style="745"/>
    <col min="5386" max="5386" width="9" style="745" customWidth="1"/>
    <col min="5387" max="5627" width="9.140625" style="745"/>
    <col min="5628" max="5628" width="2.5703125" style="745" customWidth="1"/>
    <col min="5629" max="5629" width="5.85546875" style="745" customWidth="1"/>
    <col min="5630" max="5630" width="43.7109375" style="745" customWidth="1"/>
    <col min="5631" max="5631" width="6.28515625" style="745" customWidth="1"/>
    <col min="5632" max="5632" width="7.5703125" style="745" customWidth="1"/>
    <col min="5633" max="5633" width="9.5703125" style="745" customWidth="1"/>
    <col min="5634" max="5634" width="13.28515625" style="745" customWidth="1"/>
    <col min="5635" max="5635" width="20.42578125" style="745" customWidth="1"/>
    <col min="5636" max="5638" width="11.7109375" style="745" customWidth="1"/>
    <col min="5639" max="5639" width="9.85546875" style="745" customWidth="1"/>
    <col min="5640" max="5640" width="2.5703125" style="745" bestFit="1" customWidth="1"/>
    <col min="5641" max="5641" width="9.140625" style="745"/>
    <col min="5642" max="5642" width="9" style="745" customWidth="1"/>
    <col min="5643" max="5883" width="9.140625" style="745"/>
    <col min="5884" max="5884" width="2.5703125" style="745" customWidth="1"/>
    <col min="5885" max="5885" width="5.85546875" style="745" customWidth="1"/>
    <col min="5886" max="5886" width="43.7109375" style="745" customWidth="1"/>
    <col min="5887" max="5887" width="6.28515625" style="745" customWidth="1"/>
    <col min="5888" max="5888" width="7.5703125" style="745" customWidth="1"/>
    <col min="5889" max="5889" width="9.5703125" style="745" customWidth="1"/>
    <col min="5890" max="5890" width="13.28515625" style="745" customWidth="1"/>
    <col min="5891" max="5891" width="20.42578125" style="745" customWidth="1"/>
    <col min="5892" max="5894" width="11.7109375" style="745" customWidth="1"/>
    <col min="5895" max="5895" width="9.85546875" style="745" customWidth="1"/>
    <col min="5896" max="5896" width="2.5703125" style="745" bestFit="1" customWidth="1"/>
    <col min="5897" max="5897" width="9.140625" style="745"/>
    <col min="5898" max="5898" width="9" style="745" customWidth="1"/>
    <col min="5899" max="6139" width="9.140625" style="745"/>
    <col min="6140" max="6140" width="2.5703125" style="745" customWidth="1"/>
    <col min="6141" max="6141" width="5.85546875" style="745" customWidth="1"/>
    <col min="6142" max="6142" width="43.7109375" style="745" customWidth="1"/>
    <col min="6143" max="6143" width="6.28515625" style="745" customWidth="1"/>
    <col min="6144" max="6144" width="7.5703125" style="745" customWidth="1"/>
    <col min="6145" max="6145" width="9.5703125" style="745" customWidth="1"/>
    <col min="6146" max="6146" width="13.28515625" style="745" customWidth="1"/>
    <col min="6147" max="6147" width="20.42578125" style="745" customWidth="1"/>
    <col min="6148" max="6150" width="11.7109375" style="745" customWidth="1"/>
    <col min="6151" max="6151" width="9.85546875" style="745" customWidth="1"/>
    <col min="6152" max="6152" width="2.5703125" style="745" bestFit="1" customWidth="1"/>
    <col min="6153" max="6153" width="9.140625" style="745"/>
    <col min="6154" max="6154" width="9" style="745" customWidth="1"/>
    <col min="6155" max="6395" width="9.140625" style="745"/>
    <col min="6396" max="6396" width="2.5703125" style="745" customWidth="1"/>
    <col min="6397" max="6397" width="5.85546875" style="745" customWidth="1"/>
    <col min="6398" max="6398" width="43.7109375" style="745" customWidth="1"/>
    <col min="6399" max="6399" width="6.28515625" style="745" customWidth="1"/>
    <col min="6400" max="6400" width="7.5703125" style="745" customWidth="1"/>
    <col min="6401" max="6401" width="9.5703125" style="745" customWidth="1"/>
    <col min="6402" max="6402" width="13.28515625" style="745" customWidth="1"/>
    <col min="6403" max="6403" width="20.42578125" style="745" customWidth="1"/>
    <col min="6404" max="6406" width="11.7109375" style="745" customWidth="1"/>
    <col min="6407" max="6407" width="9.85546875" style="745" customWidth="1"/>
    <col min="6408" max="6408" width="2.5703125" style="745" bestFit="1" customWidth="1"/>
    <col min="6409" max="6409" width="9.140625" style="745"/>
    <col min="6410" max="6410" width="9" style="745" customWidth="1"/>
    <col min="6411" max="6651" width="9.140625" style="745"/>
    <col min="6652" max="6652" width="2.5703125" style="745" customWidth="1"/>
    <col min="6653" max="6653" width="5.85546875" style="745" customWidth="1"/>
    <col min="6654" max="6654" width="43.7109375" style="745" customWidth="1"/>
    <col min="6655" max="6655" width="6.28515625" style="745" customWidth="1"/>
    <col min="6656" max="6656" width="7.5703125" style="745" customWidth="1"/>
    <col min="6657" max="6657" width="9.5703125" style="745" customWidth="1"/>
    <col min="6658" max="6658" width="13.28515625" style="745" customWidth="1"/>
    <col min="6659" max="6659" width="20.42578125" style="745" customWidth="1"/>
    <col min="6660" max="6662" width="11.7109375" style="745" customWidth="1"/>
    <col min="6663" max="6663" width="9.85546875" style="745" customWidth="1"/>
    <col min="6664" max="6664" width="2.5703125" style="745" bestFit="1" customWidth="1"/>
    <col min="6665" max="6665" width="9.140625" style="745"/>
    <col min="6666" max="6666" width="9" style="745" customWidth="1"/>
    <col min="6667" max="6907" width="9.140625" style="745"/>
    <col min="6908" max="6908" width="2.5703125" style="745" customWidth="1"/>
    <col min="6909" max="6909" width="5.85546875" style="745" customWidth="1"/>
    <col min="6910" max="6910" width="43.7109375" style="745" customWidth="1"/>
    <col min="6911" max="6911" width="6.28515625" style="745" customWidth="1"/>
    <col min="6912" max="6912" width="7.5703125" style="745" customWidth="1"/>
    <col min="6913" max="6913" width="9.5703125" style="745" customWidth="1"/>
    <col min="6914" max="6914" width="13.28515625" style="745" customWidth="1"/>
    <col min="6915" max="6915" width="20.42578125" style="745" customWidth="1"/>
    <col min="6916" max="6918" width="11.7109375" style="745" customWidth="1"/>
    <col min="6919" max="6919" width="9.85546875" style="745" customWidth="1"/>
    <col min="6920" max="6920" width="2.5703125" style="745" bestFit="1" customWidth="1"/>
    <col min="6921" max="6921" width="9.140625" style="745"/>
    <col min="6922" max="6922" width="9" style="745" customWidth="1"/>
    <col min="6923" max="7163" width="9.140625" style="745"/>
    <col min="7164" max="7164" width="2.5703125" style="745" customWidth="1"/>
    <col min="7165" max="7165" width="5.85546875" style="745" customWidth="1"/>
    <col min="7166" max="7166" width="43.7109375" style="745" customWidth="1"/>
    <col min="7167" max="7167" width="6.28515625" style="745" customWidth="1"/>
    <col min="7168" max="7168" width="7.5703125" style="745" customWidth="1"/>
    <col min="7169" max="7169" width="9.5703125" style="745" customWidth="1"/>
    <col min="7170" max="7170" width="13.28515625" style="745" customWidth="1"/>
    <col min="7171" max="7171" width="20.42578125" style="745" customWidth="1"/>
    <col min="7172" max="7174" width="11.7109375" style="745" customWidth="1"/>
    <col min="7175" max="7175" width="9.85546875" style="745" customWidth="1"/>
    <col min="7176" max="7176" width="2.5703125" style="745" bestFit="1" customWidth="1"/>
    <col min="7177" max="7177" width="9.140625" style="745"/>
    <col min="7178" max="7178" width="9" style="745" customWidth="1"/>
    <col min="7179" max="7419" width="9.140625" style="745"/>
    <col min="7420" max="7420" width="2.5703125" style="745" customWidth="1"/>
    <col min="7421" max="7421" width="5.85546875" style="745" customWidth="1"/>
    <col min="7422" max="7422" width="43.7109375" style="745" customWidth="1"/>
    <col min="7423" max="7423" width="6.28515625" style="745" customWidth="1"/>
    <col min="7424" max="7424" width="7.5703125" style="745" customWidth="1"/>
    <col min="7425" max="7425" width="9.5703125" style="745" customWidth="1"/>
    <col min="7426" max="7426" width="13.28515625" style="745" customWidth="1"/>
    <col min="7427" max="7427" width="20.42578125" style="745" customWidth="1"/>
    <col min="7428" max="7430" width="11.7109375" style="745" customWidth="1"/>
    <col min="7431" max="7431" width="9.85546875" style="745" customWidth="1"/>
    <col min="7432" max="7432" width="2.5703125" style="745" bestFit="1" customWidth="1"/>
    <col min="7433" max="7433" width="9.140625" style="745"/>
    <col min="7434" max="7434" width="9" style="745" customWidth="1"/>
    <col min="7435" max="7675" width="9.140625" style="745"/>
    <col min="7676" max="7676" width="2.5703125" style="745" customWidth="1"/>
    <col min="7677" max="7677" width="5.85546875" style="745" customWidth="1"/>
    <col min="7678" max="7678" width="43.7109375" style="745" customWidth="1"/>
    <col min="7679" max="7679" width="6.28515625" style="745" customWidth="1"/>
    <col min="7680" max="7680" width="7.5703125" style="745" customWidth="1"/>
    <col min="7681" max="7681" width="9.5703125" style="745" customWidth="1"/>
    <col min="7682" max="7682" width="13.28515625" style="745" customWidth="1"/>
    <col min="7683" max="7683" width="20.42578125" style="745" customWidth="1"/>
    <col min="7684" max="7686" width="11.7109375" style="745" customWidth="1"/>
    <col min="7687" max="7687" width="9.85546875" style="745" customWidth="1"/>
    <col min="7688" max="7688" width="2.5703125" style="745" bestFit="1" customWidth="1"/>
    <col min="7689" max="7689" width="9.140625" style="745"/>
    <col min="7690" max="7690" width="9" style="745" customWidth="1"/>
    <col min="7691" max="7931" width="9.140625" style="745"/>
    <col min="7932" max="7932" width="2.5703125" style="745" customWidth="1"/>
    <col min="7933" max="7933" width="5.85546875" style="745" customWidth="1"/>
    <col min="7934" max="7934" width="43.7109375" style="745" customWidth="1"/>
    <col min="7935" max="7935" width="6.28515625" style="745" customWidth="1"/>
    <col min="7936" max="7936" width="7.5703125" style="745" customWidth="1"/>
    <col min="7937" max="7937" width="9.5703125" style="745" customWidth="1"/>
    <col min="7938" max="7938" width="13.28515625" style="745" customWidth="1"/>
    <col min="7939" max="7939" width="20.42578125" style="745" customWidth="1"/>
    <col min="7940" max="7942" width="11.7109375" style="745" customWidth="1"/>
    <col min="7943" max="7943" width="9.85546875" style="745" customWidth="1"/>
    <col min="7944" max="7944" width="2.5703125" style="745" bestFit="1" customWidth="1"/>
    <col min="7945" max="7945" width="9.140625" style="745"/>
    <col min="7946" max="7946" width="9" style="745" customWidth="1"/>
    <col min="7947" max="8187" width="9.140625" style="745"/>
    <col min="8188" max="8188" width="2.5703125" style="745" customWidth="1"/>
    <col min="8189" max="8189" width="5.85546875" style="745" customWidth="1"/>
    <col min="8190" max="8190" width="43.7109375" style="745" customWidth="1"/>
    <col min="8191" max="8191" width="6.28515625" style="745" customWidth="1"/>
    <col min="8192" max="8192" width="7.5703125" style="745" customWidth="1"/>
    <col min="8193" max="8193" width="9.5703125" style="745" customWidth="1"/>
    <col min="8194" max="8194" width="13.28515625" style="745" customWidth="1"/>
    <col min="8195" max="8195" width="20.42578125" style="745" customWidth="1"/>
    <col min="8196" max="8198" width="11.7109375" style="745" customWidth="1"/>
    <col min="8199" max="8199" width="9.85546875" style="745" customWidth="1"/>
    <col min="8200" max="8200" width="2.5703125" style="745" bestFit="1" customWidth="1"/>
    <col min="8201" max="8201" width="9.140625" style="745"/>
    <col min="8202" max="8202" width="9" style="745" customWidth="1"/>
    <col min="8203" max="8443" width="9.140625" style="745"/>
    <col min="8444" max="8444" width="2.5703125" style="745" customWidth="1"/>
    <col min="8445" max="8445" width="5.85546875" style="745" customWidth="1"/>
    <col min="8446" max="8446" width="43.7109375" style="745" customWidth="1"/>
    <col min="8447" max="8447" width="6.28515625" style="745" customWidth="1"/>
    <col min="8448" max="8448" width="7.5703125" style="745" customWidth="1"/>
    <col min="8449" max="8449" width="9.5703125" style="745" customWidth="1"/>
    <col min="8450" max="8450" width="13.28515625" style="745" customWidth="1"/>
    <col min="8451" max="8451" width="20.42578125" style="745" customWidth="1"/>
    <col min="8452" max="8454" width="11.7109375" style="745" customWidth="1"/>
    <col min="8455" max="8455" width="9.85546875" style="745" customWidth="1"/>
    <col min="8456" max="8456" width="2.5703125" style="745" bestFit="1" customWidth="1"/>
    <col min="8457" max="8457" width="9.140625" style="745"/>
    <col min="8458" max="8458" width="9" style="745" customWidth="1"/>
    <col min="8459" max="8699" width="9.140625" style="745"/>
    <col min="8700" max="8700" width="2.5703125" style="745" customWidth="1"/>
    <col min="8701" max="8701" width="5.85546875" style="745" customWidth="1"/>
    <col min="8702" max="8702" width="43.7109375" style="745" customWidth="1"/>
    <col min="8703" max="8703" width="6.28515625" style="745" customWidth="1"/>
    <col min="8704" max="8704" width="7.5703125" style="745" customWidth="1"/>
    <col min="8705" max="8705" width="9.5703125" style="745" customWidth="1"/>
    <col min="8706" max="8706" width="13.28515625" style="745" customWidth="1"/>
    <col min="8707" max="8707" width="20.42578125" style="745" customWidth="1"/>
    <col min="8708" max="8710" width="11.7109375" style="745" customWidth="1"/>
    <col min="8711" max="8711" width="9.85546875" style="745" customWidth="1"/>
    <col min="8712" max="8712" width="2.5703125" style="745" bestFit="1" customWidth="1"/>
    <col min="8713" max="8713" width="9.140625" style="745"/>
    <col min="8714" max="8714" width="9" style="745" customWidth="1"/>
    <col min="8715" max="8955" width="9.140625" style="745"/>
    <col min="8956" max="8956" width="2.5703125" style="745" customWidth="1"/>
    <col min="8957" max="8957" width="5.85546875" style="745" customWidth="1"/>
    <col min="8958" max="8958" width="43.7109375" style="745" customWidth="1"/>
    <col min="8959" max="8959" width="6.28515625" style="745" customWidth="1"/>
    <col min="8960" max="8960" width="7.5703125" style="745" customWidth="1"/>
    <col min="8961" max="8961" width="9.5703125" style="745" customWidth="1"/>
    <col min="8962" max="8962" width="13.28515625" style="745" customWidth="1"/>
    <col min="8963" max="8963" width="20.42578125" style="745" customWidth="1"/>
    <col min="8964" max="8966" width="11.7109375" style="745" customWidth="1"/>
    <col min="8967" max="8967" width="9.85546875" style="745" customWidth="1"/>
    <col min="8968" max="8968" width="2.5703125" style="745" bestFit="1" customWidth="1"/>
    <col min="8969" max="8969" width="9.140625" style="745"/>
    <col min="8970" max="8970" width="9" style="745" customWidth="1"/>
    <col min="8971" max="9211" width="9.140625" style="745"/>
    <col min="9212" max="9212" width="2.5703125" style="745" customWidth="1"/>
    <col min="9213" max="9213" width="5.85546875" style="745" customWidth="1"/>
    <col min="9214" max="9214" width="43.7109375" style="745" customWidth="1"/>
    <col min="9215" max="9215" width="6.28515625" style="745" customWidth="1"/>
    <col min="9216" max="9216" width="7.5703125" style="745" customWidth="1"/>
    <col min="9217" max="9217" width="9.5703125" style="745" customWidth="1"/>
    <col min="9218" max="9218" width="13.28515625" style="745" customWidth="1"/>
    <col min="9219" max="9219" width="20.42578125" style="745" customWidth="1"/>
    <col min="9220" max="9222" width="11.7109375" style="745" customWidth="1"/>
    <col min="9223" max="9223" width="9.85546875" style="745" customWidth="1"/>
    <col min="9224" max="9224" width="2.5703125" style="745" bestFit="1" customWidth="1"/>
    <col min="9225" max="9225" width="9.140625" style="745"/>
    <col min="9226" max="9226" width="9" style="745" customWidth="1"/>
    <col min="9227" max="9467" width="9.140625" style="745"/>
    <col min="9468" max="9468" width="2.5703125" style="745" customWidth="1"/>
    <col min="9469" max="9469" width="5.85546875" style="745" customWidth="1"/>
    <col min="9470" max="9470" width="43.7109375" style="745" customWidth="1"/>
    <col min="9471" max="9471" width="6.28515625" style="745" customWidth="1"/>
    <col min="9472" max="9472" width="7.5703125" style="745" customWidth="1"/>
    <col min="9473" max="9473" width="9.5703125" style="745" customWidth="1"/>
    <col min="9474" max="9474" width="13.28515625" style="745" customWidth="1"/>
    <col min="9475" max="9475" width="20.42578125" style="745" customWidth="1"/>
    <col min="9476" max="9478" width="11.7109375" style="745" customWidth="1"/>
    <col min="9479" max="9479" width="9.85546875" style="745" customWidth="1"/>
    <col min="9480" max="9480" width="2.5703125" style="745" bestFit="1" customWidth="1"/>
    <col min="9481" max="9481" width="9.140625" style="745"/>
    <col min="9482" max="9482" width="9" style="745" customWidth="1"/>
    <col min="9483" max="9723" width="9.140625" style="745"/>
    <col min="9724" max="9724" width="2.5703125" style="745" customWidth="1"/>
    <col min="9725" max="9725" width="5.85546875" style="745" customWidth="1"/>
    <col min="9726" max="9726" width="43.7109375" style="745" customWidth="1"/>
    <col min="9727" max="9727" width="6.28515625" style="745" customWidth="1"/>
    <col min="9728" max="9728" width="7.5703125" style="745" customWidth="1"/>
    <col min="9729" max="9729" width="9.5703125" style="745" customWidth="1"/>
    <col min="9730" max="9730" width="13.28515625" style="745" customWidth="1"/>
    <col min="9731" max="9731" width="20.42578125" style="745" customWidth="1"/>
    <col min="9732" max="9734" width="11.7109375" style="745" customWidth="1"/>
    <col min="9735" max="9735" width="9.85546875" style="745" customWidth="1"/>
    <col min="9736" max="9736" width="2.5703125" style="745" bestFit="1" customWidth="1"/>
    <col min="9737" max="9737" width="9.140625" style="745"/>
    <col min="9738" max="9738" width="9" style="745" customWidth="1"/>
    <col min="9739" max="9979" width="9.140625" style="745"/>
    <col min="9980" max="9980" width="2.5703125" style="745" customWidth="1"/>
    <col min="9981" max="9981" width="5.85546875" style="745" customWidth="1"/>
    <col min="9982" max="9982" width="43.7109375" style="745" customWidth="1"/>
    <col min="9983" max="9983" width="6.28515625" style="745" customWidth="1"/>
    <col min="9984" max="9984" width="7.5703125" style="745" customWidth="1"/>
    <col min="9985" max="9985" width="9.5703125" style="745" customWidth="1"/>
    <col min="9986" max="9986" width="13.28515625" style="745" customWidth="1"/>
    <col min="9987" max="9987" width="20.42578125" style="745" customWidth="1"/>
    <col min="9988" max="9990" width="11.7109375" style="745" customWidth="1"/>
    <col min="9991" max="9991" width="9.85546875" style="745" customWidth="1"/>
    <col min="9992" max="9992" width="2.5703125" style="745" bestFit="1" customWidth="1"/>
    <col min="9993" max="9993" width="9.140625" style="745"/>
    <col min="9994" max="9994" width="9" style="745" customWidth="1"/>
    <col min="9995" max="10235" width="9.140625" style="745"/>
    <col min="10236" max="10236" width="2.5703125" style="745" customWidth="1"/>
    <col min="10237" max="10237" width="5.85546875" style="745" customWidth="1"/>
    <col min="10238" max="10238" width="43.7109375" style="745" customWidth="1"/>
    <col min="10239" max="10239" width="6.28515625" style="745" customWidth="1"/>
    <col min="10240" max="10240" width="7.5703125" style="745" customWidth="1"/>
    <col min="10241" max="10241" width="9.5703125" style="745" customWidth="1"/>
    <col min="10242" max="10242" width="13.28515625" style="745" customWidth="1"/>
    <col min="10243" max="10243" width="20.42578125" style="745" customWidth="1"/>
    <col min="10244" max="10246" width="11.7109375" style="745" customWidth="1"/>
    <col min="10247" max="10247" width="9.85546875" style="745" customWidth="1"/>
    <col min="10248" max="10248" width="2.5703125" style="745" bestFit="1" customWidth="1"/>
    <col min="10249" max="10249" width="9.140625" style="745"/>
    <col min="10250" max="10250" width="9" style="745" customWidth="1"/>
    <col min="10251" max="10491" width="9.140625" style="745"/>
    <col min="10492" max="10492" width="2.5703125" style="745" customWidth="1"/>
    <col min="10493" max="10493" width="5.85546875" style="745" customWidth="1"/>
    <col min="10494" max="10494" width="43.7109375" style="745" customWidth="1"/>
    <col min="10495" max="10495" width="6.28515625" style="745" customWidth="1"/>
    <col min="10496" max="10496" width="7.5703125" style="745" customWidth="1"/>
    <col min="10497" max="10497" width="9.5703125" style="745" customWidth="1"/>
    <col min="10498" max="10498" width="13.28515625" style="745" customWidth="1"/>
    <col min="10499" max="10499" width="20.42578125" style="745" customWidth="1"/>
    <col min="10500" max="10502" width="11.7109375" style="745" customWidth="1"/>
    <col min="10503" max="10503" width="9.85546875" style="745" customWidth="1"/>
    <col min="10504" max="10504" width="2.5703125" style="745" bestFit="1" customWidth="1"/>
    <col min="10505" max="10505" width="9.140625" style="745"/>
    <col min="10506" max="10506" width="9" style="745" customWidth="1"/>
    <col min="10507" max="10747" width="9.140625" style="745"/>
    <col min="10748" max="10748" width="2.5703125" style="745" customWidth="1"/>
    <col min="10749" max="10749" width="5.85546875" style="745" customWidth="1"/>
    <col min="10750" max="10750" width="43.7109375" style="745" customWidth="1"/>
    <col min="10751" max="10751" width="6.28515625" style="745" customWidth="1"/>
    <col min="10752" max="10752" width="7.5703125" style="745" customWidth="1"/>
    <col min="10753" max="10753" width="9.5703125" style="745" customWidth="1"/>
    <col min="10754" max="10754" width="13.28515625" style="745" customWidth="1"/>
    <col min="10755" max="10755" width="20.42578125" style="745" customWidth="1"/>
    <col min="10756" max="10758" width="11.7109375" style="745" customWidth="1"/>
    <col min="10759" max="10759" width="9.85546875" style="745" customWidth="1"/>
    <col min="10760" max="10760" width="2.5703125" style="745" bestFit="1" customWidth="1"/>
    <col min="10761" max="10761" width="9.140625" style="745"/>
    <col min="10762" max="10762" width="9" style="745" customWidth="1"/>
    <col min="10763" max="11003" width="9.140625" style="745"/>
    <col min="11004" max="11004" width="2.5703125" style="745" customWidth="1"/>
    <col min="11005" max="11005" width="5.85546875" style="745" customWidth="1"/>
    <col min="11006" max="11006" width="43.7109375" style="745" customWidth="1"/>
    <col min="11007" max="11007" width="6.28515625" style="745" customWidth="1"/>
    <col min="11008" max="11008" width="7.5703125" style="745" customWidth="1"/>
    <col min="11009" max="11009" width="9.5703125" style="745" customWidth="1"/>
    <col min="11010" max="11010" width="13.28515625" style="745" customWidth="1"/>
    <col min="11011" max="11011" width="20.42578125" style="745" customWidth="1"/>
    <col min="11012" max="11014" width="11.7109375" style="745" customWidth="1"/>
    <col min="11015" max="11015" width="9.85546875" style="745" customWidth="1"/>
    <col min="11016" max="11016" width="2.5703125" style="745" bestFit="1" customWidth="1"/>
    <col min="11017" max="11017" width="9.140625" style="745"/>
    <col min="11018" max="11018" width="9" style="745" customWidth="1"/>
    <col min="11019" max="11259" width="9.140625" style="745"/>
    <col min="11260" max="11260" width="2.5703125" style="745" customWidth="1"/>
    <col min="11261" max="11261" width="5.85546875" style="745" customWidth="1"/>
    <col min="11262" max="11262" width="43.7109375" style="745" customWidth="1"/>
    <col min="11263" max="11263" width="6.28515625" style="745" customWidth="1"/>
    <col min="11264" max="11264" width="7.5703125" style="745" customWidth="1"/>
    <col min="11265" max="11265" width="9.5703125" style="745" customWidth="1"/>
    <col min="11266" max="11266" width="13.28515625" style="745" customWidth="1"/>
    <col min="11267" max="11267" width="20.42578125" style="745" customWidth="1"/>
    <col min="11268" max="11270" width="11.7109375" style="745" customWidth="1"/>
    <col min="11271" max="11271" width="9.85546875" style="745" customWidth="1"/>
    <col min="11272" max="11272" width="2.5703125" style="745" bestFit="1" customWidth="1"/>
    <col min="11273" max="11273" width="9.140625" style="745"/>
    <col min="11274" max="11274" width="9" style="745" customWidth="1"/>
    <col min="11275" max="11515" width="9.140625" style="745"/>
    <col min="11516" max="11516" width="2.5703125" style="745" customWidth="1"/>
    <col min="11517" max="11517" width="5.85546875" style="745" customWidth="1"/>
    <col min="11518" max="11518" width="43.7109375" style="745" customWidth="1"/>
    <col min="11519" max="11519" width="6.28515625" style="745" customWidth="1"/>
    <col min="11520" max="11520" width="7.5703125" style="745" customWidth="1"/>
    <col min="11521" max="11521" width="9.5703125" style="745" customWidth="1"/>
    <col min="11522" max="11522" width="13.28515625" style="745" customWidth="1"/>
    <col min="11523" max="11523" width="20.42578125" style="745" customWidth="1"/>
    <col min="11524" max="11526" width="11.7109375" style="745" customWidth="1"/>
    <col min="11527" max="11527" width="9.85546875" style="745" customWidth="1"/>
    <col min="11528" max="11528" width="2.5703125" style="745" bestFit="1" customWidth="1"/>
    <col min="11529" max="11529" width="9.140625" style="745"/>
    <col min="11530" max="11530" width="9" style="745" customWidth="1"/>
    <col min="11531" max="11771" width="9.140625" style="745"/>
    <col min="11772" max="11772" width="2.5703125" style="745" customWidth="1"/>
    <col min="11773" max="11773" width="5.85546875" style="745" customWidth="1"/>
    <col min="11774" max="11774" width="43.7109375" style="745" customWidth="1"/>
    <col min="11775" max="11775" width="6.28515625" style="745" customWidth="1"/>
    <col min="11776" max="11776" width="7.5703125" style="745" customWidth="1"/>
    <col min="11777" max="11777" width="9.5703125" style="745" customWidth="1"/>
    <col min="11778" max="11778" width="13.28515625" style="745" customWidth="1"/>
    <col min="11779" max="11779" width="20.42578125" style="745" customWidth="1"/>
    <col min="11780" max="11782" width="11.7109375" style="745" customWidth="1"/>
    <col min="11783" max="11783" width="9.85546875" style="745" customWidth="1"/>
    <col min="11784" max="11784" width="2.5703125" style="745" bestFit="1" customWidth="1"/>
    <col min="11785" max="11785" width="9.140625" style="745"/>
    <col min="11786" max="11786" width="9" style="745" customWidth="1"/>
    <col min="11787" max="12027" width="9.140625" style="745"/>
    <col min="12028" max="12028" width="2.5703125" style="745" customWidth="1"/>
    <col min="12029" max="12029" width="5.85546875" style="745" customWidth="1"/>
    <col min="12030" max="12030" width="43.7109375" style="745" customWidth="1"/>
    <col min="12031" max="12031" width="6.28515625" style="745" customWidth="1"/>
    <col min="12032" max="12032" width="7.5703125" style="745" customWidth="1"/>
    <col min="12033" max="12033" width="9.5703125" style="745" customWidth="1"/>
    <col min="12034" max="12034" width="13.28515625" style="745" customWidth="1"/>
    <col min="12035" max="12035" width="20.42578125" style="745" customWidth="1"/>
    <col min="12036" max="12038" width="11.7109375" style="745" customWidth="1"/>
    <col min="12039" max="12039" width="9.85546875" style="745" customWidth="1"/>
    <col min="12040" max="12040" width="2.5703125" style="745" bestFit="1" customWidth="1"/>
    <col min="12041" max="12041" width="9.140625" style="745"/>
    <col min="12042" max="12042" width="9" style="745" customWidth="1"/>
    <col min="12043" max="12283" width="9.140625" style="745"/>
    <col min="12284" max="12284" width="2.5703125" style="745" customWidth="1"/>
    <col min="12285" max="12285" width="5.85546875" style="745" customWidth="1"/>
    <col min="12286" max="12286" width="43.7109375" style="745" customWidth="1"/>
    <col min="12287" max="12287" width="6.28515625" style="745" customWidth="1"/>
    <col min="12288" max="12288" width="7.5703125" style="745" customWidth="1"/>
    <col min="12289" max="12289" width="9.5703125" style="745" customWidth="1"/>
    <col min="12290" max="12290" width="13.28515625" style="745" customWidth="1"/>
    <col min="12291" max="12291" width="20.42578125" style="745" customWidth="1"/>
    <col min="12292" max="12294" width="11.7109375" style="745" customWidth="1"/>
    <col min="12295" max="12295" width="9.85546875" style="745" customWidth="1"/>
    <col min="12296" max="12296" width="2.5703125" style="745" bestFit="1" customWidth="1"/>
    <col min="12297" max="12297" width="9.140625" style="745"/>
    <col min="12298" max="12298" width="9" style="745" customWidth="1"/>
    <col min="12299" max="12539" width="9.140625" style="745"/>
    <col min="12540" max="12540" width="2.5703125" style="745" customWidth="1"/>
    <col min="12541" max="12541" width="5.85546875" style="745" customWidth="1"/>
    <col min="12542" max="12542" width="43.7109375" style="745" customWidth="1"/>
    <col min="12543" max="12543" width="6.28515625" style="745" customWidth="1"/>
    <col min="12544" max="12544" width="7.5703125" style="745" customWidth="1"/>
    <col min="12545" max="12545" width="9.5703125" style="745" customWidth="1"/>
    <col min="12546" max="12546" width="13.28515625" style="745" customWidth="1"/>
    <col min="12547" max="12547" width="20.42578125" style="745" customWidth="1"/>
    <col min="12548" max="12550" width="11.7109375" style="745" customWidth="1"/>
    <col min="12551" max="12551" width="9.85546875" style="745" customWidth="1"/>
    <col min="12552" max="12552" width="2.5703125" style="745" bestFit="1" customWidth="1"/>
    <col min="12553" max="12553" width="9.140625" style="745"/>
    <col min="12554" max="12554" width="9" style="745" customWidth="1"/>
    <col min="12555" max="12795" width="9.140625" style="745"/>
    <col min="12796" max="12796" width="2.5703125" style="745" customWidth="1"/>
    <col min="12797" max="12797" width="5.85546875" style="745" customWidth="1"/>
    <col min="12798" max="12798" width="43.7109375" style="745" customWidth="1"/>
    <col min="12799" max="12799" width="6.28515625" style="745" customWidth="1"/>
    <col min="12800" max="12800" width="7.5703125" style="745" customWidth="1"/>
    <col min="12801" max="12801" width="9.5703125" style="745" customWidth="1"/>
    <col min="12802" max="12802" width="13.28515625" style="745" customWidth="1"/>
    <col min="12803" max="12803" width="20.42578125" style="745" customWidth="1"/>
    <col min="12804" max="12806" width="11.7109375" style="745" customWidth="1"/>
    <col min="12807" max="12807" width="9.85546875" style="745" customWidth="1"/>
    <col min="12808" max="12808" width="2.5703125" style="745" bestFit="1" customWidth="1"/>
    <col min="12809" max="12809" width="9.140625" style="745"/>
    <col min="12810" max="12810" width="9" style="745" customWidth="1"/>
    <col min="12811" max="13051" width="9.140625" style="745"/>
    <col min="13052" max="13052" width="2.5703125" style="745" customWidth="1"/>
    <col min="13053" max="13053" width="5.85546875" style="745" customWidth="1"/>
    <col min="13054" max="13054" width="43.7109375" style="745" customWidth="1"/>
    <col min="13055" max="13055" width="6.28515625" style="745" customWidth="1"/>
    <col min="13056" max="13056" width="7.5703125" style="745" customWidth="1"/>
    <col min="13057" max="13057" width="9.5703125" style="745" customWidth="1"/>
    <col min="13058" max="13058" width="13.28515625" style="745" customWidth="1"/>
    <col min="13059" max="13059" width="20.42578125" style="745" customWidth="1"/>
    <col min="13060" max="13062" width="11.7109375" style="745" customWidth="1"/>
    <col min="13063" max="13063" width="9.85546875" style="745" customWidth="1"/>
    <col min="13064" max="13064" width="2.5703125" style="745" bestFit="1" customWidth="1"/>
    <col min="13065" max="13065" width="9.140625" style="745"/>
    <col min="13066" max="13066" width="9" style="745" customWidth="1"/>
    <col min="13067" max="13307" width="9.140625" style="745"/>
    <col min="13308" max="13308" width="2.5703125" style="745" customWidth="1"/>
    <col min="13309" max="13309" width="5.85546875" style="745" customWidth="1"/>
    <col min="13310" max="13310" width="43.7109375" style="745" customWidth="1"/>
    <col min="13311" max="13311" width="6.28515625" style="745" customWidth="1"/>
    <col min="13312" max="13312" width="7.5703125" style="745" customWidth="1"/>
    <col min="13313" max="13313" width="9.5703125" style="745" customWidth="1"/>
    <col min="13314" max="13314" width="13.28515625" style="745" customWidth="1"/>
    <col min="13315" max="13315" width="20.42578125" style="745" customWidth="1"/>
    <col min="13316" max="13318" width="11.7109375" style="745" customWidth="1"/>
    <col min="13319" max="13319" width="9.85546875" style="745" customWidth="1"/>
    <col min="13320" max="13320" width="2.5703125" style="745" bestFit="1" customWidth="1"/>
    <col min="13321" max="13321" width="9.140625" style="745"/>
    <col min="13322" max="13322" width="9" style="745" customWidth="1"/>
    <col min="13323" max="13563" width="9.140625" style="745"/>
    <col min="13564" max="13564" width="2.5703125" style="745" customWidth="1"/>
    <col min="13565" max="13565" width="5.85546875" style="745" customWidth="1"/>
    <col min="13566" max="13566" width="43.7109375" style="745" customWidth="1"/>
    <col min="13567" max="13567" width="6.28515625" style="745" customWidth="1"/>
    <col min="13568" max="13568" width="7.5703125" style="745" customWidth="1"/>
    <col min="13569" max="13569" width="9.5703125" style="745" customWidth="1"/>
    <col min="13570" max="13570" width="13.28515625" style="745" customWidth="1"/>
    <col min="13571" max="13571" width="20.42578125" style="745" customWidth="1"/>
    <col min="13572" max="13574" width="11.7109375" style="745" customWidth="1"/>
    <col min="13575" max="13575" width="9.85546875" style="745" customWidth="1"/>
    <col min="13576" max="13576" width="2.5703125" style="745" bestFit="1" customWidth="1"/>
    <col min="13577" max="13577" width="9.140625" style="745"/>
    <col min="13578" max="13578" width="9" style="745" customWidth="1"/>
    <col min="13579" max="13819" width="9.140625" style="745"/>
    <col min="13820" max="13820" width="2.5703125" style="745" customWidth="1"/>
    <col min="13821" max="13821" width="5.85546875" style="745" customWidth="1"/>
    <col min="13822" max="13822" width="43.7109375" style="745" customWidth="1"/>
    <col min="13823" max="13823" width="6.28515625" style="745" customWidth="1"/>
    <col min="13824" max="13824" width="7.5703125" style="745" customWidth="1"/>
    <col min="13825" max="13825" width="9.5703125" style="745" customWidth="1"/>
    <col min="13826" max="13826" width="13.28515625" style="745" customWidth="1"/>
    <col min="13827" max="13827" width="20.42578125" style="745" customWidth="1"/>
    <col min="13828" max="13830" width="11.7109375" style="745" customWidth="1"/>
    <col min="13831" max="13831" width="9.85546875" style="745" customWidth="1"/>
    <col min="13832" max="13832" width="2.5703125" style="745" bestFit="1" customWidth="1"/>
    <col min="13833" max="13833" width="9.140625" style="745"/>
    <col min="13834" max="13834" width="9" style="745" customWidth="1"/>
    <col min="13835" max="14075" width="9.140625" style="745"/>
    <col min="14076" max="14076" width="2.5703125" style="745" customWidth="1"/>
    <col min="14077" max="14077" width="5.85546875" style="745" customWidth="1"/>
    <col min="14078" max="14078" width="43.7109375" style="745" customWidth="1"/>
    <col min="14079" max="14079" width="6.28515625" style="745" customWidth="1"/>
    <col min="14080" max="14080" width="7.5703125" style="745" customWidth="1"/>
    <col min="14081" max="14081" width="9.5703125" style="745" customWidth="1"/>
    <col min="14082" max="14082" width="13.28515625" style="745" customWidth="1"/>
    <col min="14083" max="14083" width="20.42578125" style="745" customWidth="1"/>
    <col min="14084" max="14086" width="11.7109375" style="745" customWidth="1"/>
    <col min="14087" max="14087" width="9.85546875" style="745" customWidth="1"/>
    <col min="14088" max="14088" width="2.5703125" style="745" bestFit="1" customWidth="1"/>
    <col min="14089" max="14089" width="9.140625" style="745"/>
    <col min="14090" max="14090" width="9" style="745" customWidth="1"/>
    <col min="14091" max="14331" width="9.140625" style="745"/>
    <col min="14332" max="14332" width="2.5703125" style="745" customWidth="1"/>
    <col min="14333" max="14333" width="5.85546875" style="745" customWidth="1"/>
    <col min="14334" max="14334" width="43.7109375" style="745" customWidth="1"/>
    <col min="14335" max="14335" width="6.28515625" style="745" customWidth="1"/>
    <col min="14336" max="14336" width="7.5703125" style="745" customWidth="1"/>
    <col min="14337" max="14337" width="9.5703125" style="745" customWidth="1"/>
    <col min="14338" max="14338" width="13.28515625" style="745" customWidth="1"/>
    <col min="14339" max="14339" width="20.42578125" style="745" customWidth="1"/>
    <col min="14340" max="14342" width="11.7109375" style="745" customWidth="1"/>
    <col min="14343" max="14343" width="9.85546875" style="745" customWidth="1"/>
    <col min="14344" max="14344" width="2.5703125" style="745" bestFit="1" customWidth="1"/>
    <col min="14345" max="14345" width="9.140625" style="745"/>
    <col min="14346" max="14346" width="9" style="745" customWidth="1"/>
    <col min="14347" max="14587" width="9.140625" style="745"/>
    <col min="14588" max="14588" width="2.5703125" style="745" customWidth="1"/>
    <col min="14589" max="14589" width="5.85546875" style="745" customWidth="1"/>
    <col min="14590" max="14590" width="43.7109375" style="745" customWidth="1"/>
    <col min="14591" max="14591" width="6.28515625" style="745" customWidth="1"/>
    <col min="14592" max="14592" width="7.5703125" style="745" customWidth="1"/>
    <col min="14593" max="14593" width="9.5703125" style="745" customWidth="1"/>
    <col min="14594" max="14594" width="13.28515625" style="745" customWidth="1"/>
    <col min="14595" max="14595" width="20.42578125" style="745" customWidth="1"/>
    <col min="14596" max="14598" width="11.7109375" style="745" customWidth="1"/>
    <col min="14599" max="14599" width="9.85546875" style="745" customWidth="1"/>
    <col min="14600" max="14600" width="2.5703125" style="745" bestFit="1" customWidth="1"/>
    <col min="14601" max="14601" width="9.140625" style="745"/>
    <col min="14602" max="14602" width="9" style="745" customWidth="1"/>
    <col min="14603" max="14843" width="9.140625" style="745"/>
    <col min="14844" max="14844" width="2.5703125" style="745" customWidth="1"/>
    <col min="14845" max="14845" width="5.85546875" style="745" customWidth="1"/>
    <col min="14846" max="14846" width="43.7109375" style="745" customWidth="1"/>
    <col min="14847" max="14847" width="6.28515625" style="745" customWidth="1"/>
    <col min="14848" max="14848" width="7.5703125" style="745" customWidth="1"/>
    <col min="14849" max="14849" width="9.5703125" style="745" customWidth="1"/>
    <col min="14850" max="14850" width="13.28515625" style="745" customWidth="1"/>
    <col min="14851" max="14851" width="20.42578125" style="745" customWidth="1"/>
    <col min="14852" max="14854" width="11.7109375" style="745" customWidth="1"/>
    <col min="14855" max="14855" width="9.85546875" style="745" customWidth="1"/>
    <col min="14856" max="14856" width="2.5703125" style="745" bestFit="1" customWidth="1"/>
    <col min="14857" max="14857" width="9.140625" style="745"/>
    <col min="14858" max="14858" width="9" style="745" customWidth="1"/>
    <col min="14859" max="15099" width="9.140625" style="745"/>
    <col min="15100" max="15100" width="2.5703125" style="745" customWidth="1"/>
    <col min="15101" max="15101" width="5.85546875" style="745" customWidth="1"/>
    <col min="15102" max="15102" width="43.7109375" style="745" customWidth="1"/>
    <col min="15103" max="15103" width="6.28515625" style="745" customWidth="1"/>
    <col min="15104" max="15104" width="7.5703125" style="745" customWidth="1"/>
    <col min="15105" max="15105" width="9.5703125" style="745" customWidth="1"/>
    <col min="15106" max="15106" width="13.28515625" style="745" customWidth="1"/>
    <col min="15107" max="15107" width="20.42578125" style="745" customWidth="1"/>
    <col min="15108" max="15110" width="11.7109375" style="745" customWidth="1"/>
    <col min="15111" max="15111" width="9.85546875" style="745" customWidth="1"/>
    <col min="15112" max="15112" width="2.5703125" style="745" bestFit="1" customWidth="1"/>
    <col min="15113" max="15113" width="9.140625" style="745"/>
    <col min="15114" max="15114" width="9" style="745" customWidth="1"/>
    <col min="15115" max="15355" width="9.140625" style="745"/>
    <col min="15356" max="15356" width="2.5703125" style="745" customWidth="1"/>
    <col min="15357" max="15357" width="5.85546875" style="745" customWidth="1"/>
    <col min="15358" max="15358" width="43.7109375" style="745" customWidth="1"/>
    <col min="15359" max="15359" width="6.28515625" style="745" customWidth="1"/>
    <col min="15360" max="15360" width="7.5703125" style="745" customWidth="1"/>
    <col min="15361" max="15361" width="9.5703125" style="745" customWidth="1"/>
    <col min="15362" max="15362" width="13.28515625" style="745" customWidth="1"/>
    <col min="15363" max="15363" width="20.42578125" style="745" customWidth="1"/>
    <col min="15364" max="15366" width="11.7109375" style="745" customWidth="1"/>
    <col min="15367" max="15367" width="9.85546875" style="745" customWidth="1"/>
    <col min="15368" max="15368" width="2.5703125" style="745" bestFit="1" customWidth="1"/>
    <col min="15369" max="15369" width="9.140625" style="745"/>
    <col min="15370" max="15370" width="9" style="745" customWidth="1"/>
    <col min="15371" max="15611" width="9.140625" style="745"/>
    <col min="15612" max="15612" width="2.5703125" style="745" customWidth="1"/>
    <col min="15613" max="15613" width="5.85546875" style="745" customWidth="1"/>
    <col min="15614" max="15614" width="43.7109375" style="745" customWidth="1"/>
    <col min="15615" max="15615" width="6.28515625" style="745" customWidth="1"/>
    <col min="15616" max="15616" width="7.5703125" style="745" customWidth="1"/>
    <col min="15617" max="15617" width="9.5703125" style="745" customWidth="1"/>
    <col min="15618" max="15618" width="13.28515625" style="745" customWidth="1"/>
    <col min="15619" max="15619" width="20.42578125" style="745" customWidth="1"/>
    <col min="15620" max="15622" width="11.7109375" style="745" customWidth="1"/>
    <col min="15623" max="15623" width="9.85546875" style="745" customWidth="1"/>
    <col min="15624" max="15624" width="2.5703125" style="745" bestFit="1" customWidth="1"/>
    <col min="15625" max="15625" width="9.140625" style="745"/>
    <col min="15626" max="15626" width="9" style="745" customWidth="1"/>
    <col min="15627" max="15867" width="9.140625" style="745"/>
    <col min="15868" max="15868" width="2.5703125" style="745" customWidth="1"/>
    <col min="15869" max="15869" width="5.85546875" style="745" customWidth="1"/>
    <col min="15870" max="15870" width="43.7109375" style="745" customWidth="1"/>
    <col min="15871" max="15871" width="6.28515625" style="745" customWidth="1"/>
    <col min="15872" max="15872" width="7.5703125" style="745" customWidth="1"/>
    <col min="15873" max="15873" width="9.5703125" style="745" customWidth="1"/>
    <col min="15874" max="15874" width="13.28515625" style="745" customWidth="1"/>
    <col min="15875" max="15875" width="20.42578125" style="745" customWidth="1"/>
    <col min="15876" max="15878" width="11.7109375" style="745" customWidth="1"/>
    <col min="15879" max="15879" width="9.85546875" style="745" customWidth="1"/>
    <col min="15880" max="15880" width="2.5703125" style="745" bestFit="1" customWidth="1"/>
    <col min="15881" max="15881" width="9.140625" style="745"/>
    <col min="15882" max="15882" width="9" style="745" customWidth="1"/>
    <col min="15883" max="16123" width="9.140625" style="745"/>
    <col min="16124" max="16124" width="2.5703125" style="745" customWidth="1"/>
    <col min="16125" max="16125" width="5.85546875" style="745" customWidth="1"/>
    <col min="16126" max="16126" width="43.7109375" style="745" customWidth="1"/>
    <col min="16127" max="16127" width="6.28515625" style="745" customWidth="1"/>
    <col min="16128" max="16128" width="7.5703125" style="745" customWidth="1"/>
    <col min="16129" max="16129" width="9.5703125" style="745" customWidth="1"/>
    <col min="16130" max="16130" width="13.28515625" style="745" customWidth="1"/>
    <col min="16131" max="16131" width="20.42578125" style="745" customWidth="1"/>
    <col min="16132" max="16134" width="11.7109375" style="745" customWidth="1"/>
    <col min="16135" max="16135" width="9.85546875" style="745" customWidth="1"/>
    <col min="16136" max="16136" width="2.5703125" style="745" bestFit="1" customWidth="1"/>
    <col min="16137" max="16137" width="9.140625" style="745"/>
    <col min="16138" max="16138" width="9" style="745" customWidth="1"/>
    <col min="16139" max="16384" width="9.140625" style="745"/>
  </cols>
  <sheetData>
    <row r="1" spans="1:10" s="1006" customFormat="1" ht="18">
      <c r="A1" s="1002"/>
      <c r="B1" s="1003"/>
      <c r="C1" s="1002"/>
      <c r="D1" s="1004"/>
      <c r="E1" s="1004"/>
      <c r="F1" s="1004"/>
      <c r="G1" s="1004"/>
    </row>
    <row r="2" spans="1:10" s="1006" customFormat="1" ht="18">
      <c r="A2" s="1002" t="s">
        <v>3322</v>
      </c>
      <c r="B2" s="1003"/>
      <c r="C2" s="1002" t="s">
        <v>3323</v>
      </c>
      <c r="D2" s="1004"/>
      <c r="E2" s="1004"/>
      <c r="F2" s="1004"/>
      <c r="G2" s="1004"/>
    </row>
    <row r="3" spans="1:10" ht="14.25" customHeight="1">
      <c r="A3" s="737" t="s">
        <v>107</v>
      </c>
      <c r="B3" s="737"/>
      <c r="C3" s="1052" t="s">
        <v>927</v>
      </c>
    </row>
    <row r="4" spans="1:10" ht="14.25" customHeight="1">
      <c r="A4" s="737"/>
      <c r="B4" s="737"/>
      <c r="C4" s="1052"/>
    </row>
    <row r="5" spans="1:10" ht="84">
      <c r="A5" s="737"/>
      <c r="B5" s="737"/>
      <c r="C5" s="1053" t="s">
        <v>3729</v>
      </c>
    </row>
    <row r="6" spans="1:10" ht="36">
      <c r="C6" s="1053" t="s">
        <v>1546</v>
      </c>
      <c r="D6" s="861"/>
      <c r="E6" s="861"/>
      <c r="F6" s="861"/>
      <c r="G6" s="861"/>
    </row>
    <row r="7" spans="1:10">
      <c r="C7" s="1053"/>
      <c r="D7" s="861"/>
      <c r="E7" s="861"/>
      <c r="F7" s="861"/>
      <c r="G7" s="861"/>
    </row>
    <row r="8" spans="1:10" s="1028" customFormat="1">
      <c r="A8" s="306" t="s">
        <v>29</v>
      </c>
      <c r="B8" s="306"/>
      <c r="C8" s="307" t="s">
        <v>30</v>
      </c>
      <c r="D8" s="306" t="s">
        <v>31</v>
      </c>
      <c r="E8" s="308" t="s">
        <v>183</v>
      </c>
      <c r="F8" s="308" t="s">
        <v>184</v>
      </c>
      <c r="G8" s="308" t="s">
        <v>185</v>
      </c>
    </row>
    <row r="9" spans="1:10" ht="10.5" customHeight="1">
      <c r="C9" s="870"/>
      <c r="E9" s="1054"/>
    </row>
    <row r="10" spans="1:10" ht="16.5" thickBot="1">
      <c r="A10" s="232"/>
      <c r="B10" s="233" t="s">
        <v>105</v>
      </c>
      <c r="C10" s="234" t="s">
        <v>1547</v>
      </c>
      <c r="D10" s="751"/>
      <c r="E10" s="752"/>
      <c r="F10" s="751"/>
      <c r="G10" s="751"/>
    </row>
    <row r="11" spans="1:10">
      <c r="A11" s="758"/>
      <c r="B11" s="773"/>
      <c r="C11" s="585"/>
      <c r="E11" s="1054"/>
    </row>
    <row r="12" spans="1:10" s="737" customFormat="1" ht="168">
      <c r="A12" s="758" t="str">
        <f>$B$10</f>
        <v>I.</v>
      </c>
      <c r="B12" s="749">
        <f>COUNT(#REF!)+1</f>
        <v>1</v>
      </c>
      <c r="C12" s="585" t="s">
        <v>3688</v>
      </c>
      <c r="D12" s="746" t="s">
        <v>188</v>
      </c>
      <c r="E12" s="747">
        <v>1</v>
      </c>
      <c r="F12" s="748"/>
      <c r="G12" s="748">
        <f>E12*F12</f>
        <v>0</v>
      </c>
      <c r="H12" s="851"/>
      <c r="I12" s="852"/>
      <c r="J12" s="745"/>
    </row>
    <row r="13" spans="1:10" s="737" customFormat="1">
      <c r="A13" s="758"/>
      <c r="B13" s="749"/>
      <c r="C13" s="585"/>
      <c r="D13" s="746"/>
      <c r="E13" s="747"/>
      <c r="F13" s="748"/>
      <c r="G13" s="748"/>
      <c r="H13" s="851"/>
      <c r="I13" s="852"/>
      <c r="J13" s="857"/>
    </row>
    <row r="14" spans="1:10" s="737" customFormat="1" ht="60">
      <c r="A14" s="758" t="str">
        <f>$B$10</f>
        <v>I.</v>
      </c>
      <c r="B14" s="749">
        <f>COUNT($A$12:B13)+1</f>
        <v>2</v>
      </c>
      <c r="C14" s="832" t="s">
        <v>3689</v>
      </c>
      <c r="D14" s="746" t="s">
        <v>188</v>
      </c>
      <c r="E14" s="747">
        <v>1</v>
      </c>
      <c r="F14" s="748"/>
      <c r="G14" s="748">
        <f>E14*F14</f>
        <v>0</v>
      </c>
      <c r="H14" s="851"/>
      <c r="I14" s="852"/>
      <c r="J14" s="857"/>
    </row>
    <row r="15" spans="1:10" s="737" customFormat="1">
      <c r="A15" s="758"/>
      <c r="B15" s="749"/>
      <c r="C15" s="832"/>
      <c r="D15" s="746"/>
      <c r="E15" s="747"/>
      <c r="F15" s="748"/>
      <c r="G15" s="748"/>
      <c r="H15" s="851"/>
      <c r="I15" s="852"/>
      <c r="J15" s="857"/>
    </row>
    <row r="16" spans="1:10" s="737" customFormat="1" ht="156">
      <c r="A16" s="758" t="str">
        <f>$B$10</f>
        <v>I.</v>
      </c>
      <c r="B16" s="749">
        <f>COUNT($A$12:B14)+1</f>
        <v>3</v>
      </c>
      <c r="C16" s="832" t="s">
        <v>3690</v>
      </c>
      <c r="D16" s="746" t="s">
        <v>188</v>
      </c>
      <c r="E16" s="747">
        <v>11</v>
      </c>
      <c r="F16" s="748"/>
      <c r="G16" s="748">
        <f>E16*F16</f>
        <v>0</v>
      </c>
      <c r="H16" s="851"/>
      <c r="I16" s="852"/>
      <c r="J16" s="857"/>
    </row>
    <row r="17" spans="1:10" s="737" customFormat="1">
      <c r="A17" s="758"/>
      <c r="B17" s="749"/>
      <c r="C17" s="832"/>
      <c r="D17" s="746"/>
      <c r="E17" s="747"/>
      <c r="F17" s="748"/>
      <c r="G17" s="748"/>
      <c r="H17" s="851"/>
      <c r="I17" s="852"/>
      <c r="J17" s="857"/>
    </row>
    <row r="18" spans="1:10" s="737" customFormat="1" ht="36">
      <c r="A18" s="758" t="str">
        <f>$B$10</f>
        <v>I.</v>
      </c>
      <c r="B18" s="749">
        <f>COUNT($A$12:B17)+1</f>
        <v>4</v>
      </c>
      <c r="C18" s="858" t="s">
        <v>3691</v>
      </c>
      <c r="D18" s="746" t="s">
        <v>188</v>
      </c>
      <c r="E18" s="747">
        <v>11</v>
      </c>
      <c r="F18" s="748"/>
      <c r="G18" s="748">
        <f>E18*F18</f>
        <v>0</v>
      </c>
      <c r="H18" s="851"/>
      <c r="I18" s="852"/>
      <c r="J18" s="857"/>
    </row>
    <row r="19" spans="1:10" s="737" customFormat="1">
      <c r="A19" s="758"/>
      <c r="B19" s="749"/>
      <c r="C19" s="832"/>
      <c r="D19" s="746"/>
      <c r="E19" s="747"/>
      <c r="F19" s="748"/>
      <c r="G19" s="748"/>
      <c r="H19" s="851"/>
      <c r="I19" s="852"/>
      <c r="J19" s="857"/>
    </row>
    <row r="20" spans="1:10" s="737" customFormat="1" ht="36">
      <c r="A20" s="758" t="str">
        <f>$B$10</f>
        <v>I.</v>
      </c>
      <c r="B20" s="749">
        <f>COUNT($A$12:B18)+1</f>
        <v>5</v>
      </c>
      <c r="C20" s="858" t="s">
        <v>3692</v>
      </c>
      <c r="D20" s="746" t="s">
        <v>188</v>
      </c>
      <c r="E20" s="747">
        <v>1</v>
      </c>
      <c r="F20" s="748"/>
      <c r="G20" s="748">
        <f>E20*F20</f>
        <v>0</v>
      </c>
      <c r="H20" s="851"/>
      <c r="I20" s="852"/>
      <c r="J20" s="857"/>
    </row>
    <row r="21" spans="1:10" s="737" customFormat="1">
      <c r="A21" s="758"/>
      <c r="B21" s="749"/>
      <c r="C21" s="832"/>
      <c r="D21" s="746"/>
      <c r="E21" s="747"/>
      <c r="F21" s="748"/>
      <c r="G21" s="748"/>
      <c r="H21" s="851"/>
      <c r="I21" s="852"/>
      <c r="J21" s="857"/>
    </row>
    <row r="22" spans="1:10" s="737" customFormat="1" ht="24">
      <c r="A22" s="758" t="str">
        <f>$B$10</f>
        <v>I.</v>
      </c>
      <c r="B22" s="749">
        <f>COUNT($A$12:B21)+1</f>
        <v>6</v>
      </c>
      <c r="C22" s="832" t="s">
        <v>3819</v>
      </c>
      <c r="D22" s="746" t="s">
        <v>188</v>
      </c>
      <c r="E22" s="747">
        <v>1</v>
      </c>
      <c r="F22" s="748"/>
      <c r="G22" s="748">
        <f>E22*F22</f>
        <v>0</v>
      </c>
      <c r="H22" s="851"/>
      <c r="I22" s="852"/>
      <c r="J22" s="857"/>
    </row>
    <row r="23" spans="1:10" s="737" customFormat="1">
      <c r="A23" s="758"/>
      <c r="B23" s="749"/>
      <c r="C23" s="832"/>
      <c r="D23" s="746"/>
      <c r="E23" s="747"/>
      <c r="F23" s="748"/>
      <c r="G23" s="748"/>
      <c r="H23" s="851"/>
      <c r="I23" s="852"/>
      <c r="J23" s="857"/>
    </row>
    <row r="24" spans="1:10" s="737" customFormat="1" ht="36">
      <c r="A24" s="758" t="str">
        <f>$B$10</f>
        <v>I.</v>
      </c>
      <c r="B24" s="749">
        <f>COUNT($A$12:B23)+1</f>
        <v>7</v>
      </c>
      <c r="C24" s="832" t="s">
        <v>1548</v>
      </c>
      <c r="D24" s="746" t="s">
        <v>186</v>
      </c>
      <c r="E24" s="746">
        <v>500</v>
      </c>
      <c r="F24" s="748"/>
      <c r="G24" s="748">
        <f>E24*F24</f>
        <v>0</v>
      </c>
      <c r="H24" s="851"/>
      <c r="I24" s="852"/>
      <c r="J24" s="857"/>
    </row>
    <row r="25" spans="1:10" s="737" customFormat="1">
      <c r="A25" s="758"/>
      <c r="B25" s="749"/>
      <c r="C25" s="832"/>
      <c r="D25" s="746"/>
      <c r="E25" s="746"/>
      <c r="F25" s="748"/>
      <c r="G25" s="748"/>
      <c r="H25" s="851"/>
      <c r="I25" s="852"/>
      <c r="J25" s="857"/>
    </row>
    <row r="26" spans="1:10" s="737" customFormat="1" ht="48">
      <c r="A26" s="758" t="str">
        <f>$B$10</f>
        <v>I.</v>
      </c>
      <c r="B26" s="749">
        <f>COUNT($A$12:B25)+1</f>
        <v>8</v>
      </c>
      <c r="C26" s="832" t="s">
        <v>1549</v>
      </c>
      <c r="D26" s="746" t="s">
        <v>186</v>
      </c>
      <c r="E26" s="746">
        <v>120</v>
      </c>
      <c r="F26" s="748"/>
      <c r="G26" s="748">
        <f>E26*F26</f>
        <v>0</v>
      </c>
      <c r="H26" s="851"/>
      <c r="I26" s="852"/>
      <c r="J26" s="857"/>
    </row>
    <row r="27" spans="1:10" s="737" customFormat="1">
      <c r="A27" s="758"/>
      <c r="B27" s="749"/>
      <c r="C27" s="832"/>
      <c r="D27" s="746"/>
      <c r="E27" s="746"/>
      <c r="F27" s="748"/>
      <c r="G27" s="748"/>
      <c r="H27" s="851"/>
      <c r="I27" s="852"/>
      <c r="J27" s="857"/>
    </row>
    <row r="28" spans="1:10" s="737" customFormat="1" ht="48">
      <c r="A28" s="758" t="str">
        <f>$B$10</f>
        <v>I.</v>
      </c>
      <c r="B28" s="749">
        <f>COUNT($A$12:B27)+1</f>
        <v>9</v>
      </c>
      <c r="C28" s="832" t="s">
        <v>1550</v>
      </c>
      <c r="D28" s="746" t="s">
        <v>186</v>
      </c>
      <c r="E28" s="746">
        <v>50</v>
      </c>
      <c r="F28" s="748"/>
      <c r="G28" s="748">
        <f>E28*F28</f>
        <v>0</v>
      </c>
      <c r="H28" s="851"/>
      <c r="I28" s="852"/>
      <c r="J28" s="857"/>
    </row>
    <row r="29" spans="1:10" s="737" customFormat="1">
      <c r="A29" s="758"/>
      <c r="B29" s="749"/>
      <c r="C29" s="832"/>
      <c r="D29" s="746"/>
      <c r="E29" s="746"/>
      <c r="F29" s="748"/>
      <c r="G29" s="748"/>
      <c r="H29" s="851"/>
      <c r="I29" s="852"/>
      <c r="J29" s="857"/>
    </row>
    <row r="30" spans="1:10" s="845" customFormat="1" ht="13.5" thickBot="1">
      <c r="A30" s="226"/>
      <c r="B30" s="226"/>
      <c r="C30" s="226" t="str">
        <f>CONCATENATE(B10," ",C10," - SKUPAJ:")</f>
        <v>I. ELEKTRO DEL - VIDEONADZOR - SKUPAJ:</v>
      </c>
      <c r="D30" s="225"/>
      <c r="E30" s="225"/>
      <c r="F30" s="225"/>
      <c r="G30" s="859">
        <f>SUM(G12:G29)</f>
        <v>0</v>
      </c>
    </row>
    <row r="31" spans="1:10" s="737" customFormat="1">
      <c r="A31" s="758"/>
      <c r="B31" s="749"/>
      <c r="C31" s="832"/>
      <c r="D31" s="746"/>
      <c r="E31" s="746"/>
      <c r="F31" s="748"/>
      <c r="G31" s="748"/>
      <c r="H31" s="851"/>
      <c r="I31" s="852"/>
      <c r="J31" s="857"/>
    </row>
    <row r="32" spans="1:10" s="862" customFormat="1">
      <c r="A32" s="846"/>
      <c r="B32" s="846"/>
      <c r="C32" s="847"/>
      <c r="D32" s="848"/>
      <c r="E32" s="849"/>
      <c r="F32" s="849"/>
      <c r="G32" s="849"/>
      <c r="J32" s="868"/>
    </row>
    <row r="33" spans="1:7" s="845" customFormat="1" ht="15">
      <c r="A33" s="1057"/>
      <c r="B33" s="1057"/>
      <c r="C33" s="1058" t="str">
        <f>CONCATENATE(A2,"",C2," - SKUPAJ:")</f>
        <v>E1.VIDEONADZOR - SKUPAJ:</v>
      </c>
      <c r="D33" s="1059"/>
      <c r="E33" s="1059"/>
      <c r="F33" s="1059"/>
      <c r="G33" s="1043">
        <f>G30</f>
        <v>0</v>
      </c>
    </row>
    <row r="34" spans="1:7" s="862" customFormat="1">
      <c r="C34" s="863"/>
      <c r="D34" s="864"/>
      <c r="E34" s="864"/>
      <c r="F34" s="864"/>
      <c r="G34" s="867"/>
    </row>
    <row r="35" spans="1:7" s="737" customFormat="1" ht="12">
      <c r="C35" s="759"/>
      <c r="D35" s="861"/>
      <c r="E35" s="861"/>
      <c r="F35" s="861"/>
      <c r="G35" s="861"/>
    </row>
    <row r="36" spans="1:7" s="737" customFormat="1" ht="12">
      <c r="C36" s="759"/>
      <c r="D36" s="861"/>
      <c r="E36" s="861"/>
      <c r="F36" s="861"/>
      <c r="G36" s="861"/>
    </row>
    <row r="37" spans="1:7" s="737" customFormat="1" ht="12">
      <c r="C37" s="759"/>
      <c r="D37" s="861"/>
      <c r="E37" s="861"/>
      <c r="F37" s="861"/>
      <c r="G37" s="861"/>
    </row>
    <row r="38" spans="1:7" s="737" customFormat="1" ht="12">
      <c r="C38" s="759"/>
      <c r="D38" s="861"/>
      <c r="E38" s="861"/>
      <c r="F38" s="861"/>
      <c r="G38" s="861"/>
    </row>
    <row r="39" spans="1:7" s="737" customFormat="1" ht="12">
      <c r="C39" s="759"/>
      <c r="D39" s="861"/>
      <c r="E39" s="861"/>
      <c r="F39" s="861"/>
      <c r="G39" s="861"/>
    </row>
    <row r="40" spans="1:7" s="737" customFormat="1" ht="12">
      <c r="C40" s="759"/>
      <c r="D40" s="861"/>
      <c r="E40" s="861"/>
      <c r="F40" s="861"/>
      <c r="G40" s="861"/>
    </row>
    <row r="41" spans="1:7" s="737" customFormat="1" ht="12">
      <c r="C41" s="759"/>
      <c r="D41" s="861"/>
      <c r="E41" s="861"/>
      <c r="F41" s="861"/>
      <c r="G41" s="861"/>
    </row>
    <row r="42" spans="1:7" s="737" customFormat="1" ht="12">
      <c r="C42" s="759"/>
      <c r="D42" s="861"/>
      <c r="E42" s="861"/>
      <c r="F42" s="861"/>
      <c r="G42" s="861"/>
    </row>
    <row r="43" spans="1:7" s="737" customFormat="1" ht="12">
      <c r="C43" s="759"/>
      <c r="D43" s="861"/>
      <c r="E43" s="861"/>
      <c r="F43" s="861"/>
      <c r="G43" s="861"/>
    </row>
    <row r="44" spans="1:7" s="737" customFormat="1" ht="12">
      <c r="C44" s="759"/>
      <c r="D44" s="861"/>
      <c r="E44" s="861"/>
      <c r="F44" s="861"/>
      <c r="G44" s="861"/>
    </row>
    <row r="45" spans="1:7" s="737" customFormat="1" ht="12">
      <c r="C45" s="759"/>
      <c r="D45" s="861"/>
      <c r="E45" s="861"/>
      <c r="F45" s="861"/>
      <c r="G45" s="861"/>
    </row>
    <row r="46" spans="1:7" s="737" customFormat="1" ht="12">
      <c r="C46" s="759"/>
      <c r="D46" s="861"/>
      <c r="E46" s="861"/>
      <c r="F46" s="861"/>
      <c r="G46" s="861"/>
    </row>
    <row r="47" spans="1:7" s="737" customFormat="1" ht="12">
      <c r="C47" s="759"/>
      <c r="D47" s="861"/>
      <c r="E47" s="861"/>
      <c r="F47" s="861"/>
      <c r="G47" s="861"/>
    </row>
    <row r="48" spans="1:7" s="737" customFormat="1" ht="12">
      <c r="C48" s="759"/>
      <c r="D48" s="861"/>
      <c r="E48" s="861"/>
      <c r="F48" s="861"/>
      <c r="G48" s="861"/>
    </row>
    <row r="49" spans="3:7" s="737" customFormat="1" ht="12">
      <c r="C49" s="759"/>
      <c r="D49" s="861"/>
      <c r="E49" s="861"/>
      <c r="F49" s="861"/>
      <c r="G49" s="861"/>
    </row>
    <row r="50" spans="3:7" s="737" customFormat="1" ht="12">
      <c r="C50" s="759"/>
      <c r="D50" s="861"/>
      <c r="E50" s="861"/>
      <c r="F50" s="861"/>
      <c r="G50" s="861"/>
    </row>
    <row r="51" spans="3:7" s="737" customFormat="1" ht="12">
      <c r="C51" s="759"/>
      <c r="D51" s="861"/>
      <c r="E51" s="861"/>
      <c r="F51" s="861"/>
      <c r="G51" s="861"/>
    </row>
    <row r="52" spans="3:7" s="737" customFormat="1" ht="12">
      <c r="C52" s="759"/>
      <c r="D52" s="861"/>
      <c r="E52" s="861"/>
      <c r="F52" s="861"/>
      <c r="G52" s="861"/>
    </row>
    <row r="53" spans="3:7" s="737" customFormat="1" ht="12">
      <c r="C53" s="759"/>
      <c r="D53" s="861"/>
      <c r="E53" s="861"/>
      <c r="F53" s="861"/>
      <c r="G53" s="861"/>
    </row>
    <row r="54" spans="3:7" s="737" customFormat="1" ht="12">
      <c r="C54" s="759"/>
      <c r="D54" s="861"/>
      <c r="E54" s="861"/>
      <c r="F54" s="861"/>
      <c r="G54" s="861"/>
    </row>
    <row r="55" spans="3:7" s="737" customFormat="1" ht="12">
      <c r="C55" s="759"/>
      <c r="D55" s="861"/>
      <c r="E55" s="861"/>
      <c r="F55" s="861"/>
      <c r="G55" s="861"/>
    </row>
    <row r="56" spans="3:7" s="737" customFormat="1" ht="12">
      <c r="C56" s="759"/>
      <c r="D56" s="861"/>
      <c r="E56" s="861"/>
      <c r="F56" s="861"/>
      <c r="G56" s="861"/>
    </row>
    <row r="57" spans="3:7" s="737" customFormat="1" ht="12">
      <c r="C57" s="759"/>
      <c r="D57" s="861"/>
      <c r="E57" s="861"/>
      <c r="F57" s="861"/>
      <c r="G57" s="861"/>
    </row>
    <row r="58" spans="3:7" s="737" customFormat="1" ht="12">
      <c r="C58" s="759"/>
      <c r="D58" s="861"/>
      <c r="E58" s="861"/>
      <c r="F58" s="861"/>
      <c r="G58" s="861"/>
    </row>
    <row r="59" spans="3:7" s="737" customFormat="1" ht="12">
      <c r="C59" s="759"/>
      <c r="D59" s="861"/>
      <c r="E59" s="861"/>
      <c r="F59" s="861"/>
      <c r="G59" s="861"/>
    </row>
    <row r="60" spans="3:7" s="737" customFormat="1" ht="12">
      <c r="C60" s="759"/>
      <c r="D60" s="861"/>
      <c r="E60" s="861"/>
      <c r="F60" s="861"/>
      <c r="G60" s="861"/>
    </row>
    <row r="61" spans="3:7" s="737" customFormat="1" ht="12">
      <c r="C61" s="759"/>
      <c r="D61" s="861"/>
      <c r="E61" s="861"/>
      <c r="F61" s="861"/>
      <c r="G61" s="861"/>
    </row>
    <row r="62" spans="3:7" s="737" customFormat="1" ht="12">
      <c r="C62" s="759"/>
      <c r="D62" s="861"/>
      <c r="E62" s="861"/>
      <c r="F62" s="861"/>
      <c r="G62" s="861"/>
    </row>
    <row r="63" spans="3:7" s="737" customFormat="1" ht="12">
      <c r="C63" s="759"/>
      <c r="D63" s="861"/>
      <c r="E63" s="861"/>
      <c r="F63" s="861"/>
      <c r="G63" s="861"/>
    </row>
    <row r="64" spans="3:7" s="737" customFormat="1" ht="12">
      <c r="C64" s="759"/>
      <c r="D64" s="861"/>
      <c r="E64" s="861"/>
      <c r="F64" s="861"/>
      <c r="G64" s="861"/>
    </row>
    <row r="65" spans="3:7" s="737" customFormat="1" ht="12">
      <c r="C65" s="759"/>
      <c r="D65" s="861"/>
      <c r="E65" s="861"/>
      <c r="F65" s="861"/>
      <c r="G65" s="861"/>
    </row>
    <row r="66" spans="3:7" s="737" customFormat="1" ht="12">
      <c r="C66" s="759"/>
      <c r="D66" s="861"/>
      <c r="E66" s="861"/>
      <c r="F66" s="861"/>
      <c r="G66" s="861"/>
    </row>
    <row r="67" spans="3:7" s="737" customFormat="1" ht="12">
      <c r="C67" s="759"/>
      <c r="D67" s="861"/>
      <c r="E67" s="861"/>
      <c r="F67" s="861"/>
      <c r="G67" s="861"/>
    </row>
    <row r="68" spans="3:7" s="737" customFormat="1" ht="12">
      <c r="C68" s="759"/>
      <c r="D68" s="861"/>
      <c r="E68" s="861"/>
      <c r="F68" s="861"/>
      <c r="G68" s="861"/>
    </row>
    <row r="69" spans="3:7" s="737" customFormat="1" ht="12">
      <c r="C69" s="759"/>
      <c r="D69" s="861"/>
      <c r="E69" s="861"/>
      <c r="F69" s="861"/>
      <c r="G69" s="861"/>
    </row>
    <row r="70" spans="3:7" s="737" customFormat="1" ht="12">
      <c r="C70" s="759"/>
      <c r="D70" s="861"/>
      <c r="E70" s="861"/>
      <c r="F70" s="861"/>
      <c r="G70" s="861"/>
    </row>
    <row r="71" spans="3:7" s="737" customFormat="1" ht="12">
      <c r="C71" s="759"/>
      <c r="D71" s="861"/>
      <c r="E71" s="861"/>
      <c r="F71" s="861"/>
      <c r="G71" s="861"/>
    </row>
    <row r="72" spans="3:7" s="737" customFormat="1" ht="12">
      <c r="C72" s="759"/>
      <c r="D72" s="861"/>
      <c r="E72" s="861"/>
      <c r="F72" s="861"/>
      <c r="G72" s="861"/>
    </row>
    <row r="73" spans="3:7" s="737" customFormat="1" ht="12">
      <c r="C73" s="759"/>
      <c r="D73" s="861"/>
      <c r="E73" s="861"/>
      <c r="F73" s="861"/>
      <c r="G73" s="861"/>
    </row>
    <row r="74" spans="3:7" s="737" customFormat="1" ht="12">
      <c r="C74" s="759"/>
      <c r="D74" s="861"/>
      <c r="E74" s="861"/>
      <c r="F74" s="861"/>
      <c r="G74" s="861"/>
    </row>
    <row r="75" spans="3:7" s="737" customFormat="1" ht="12">
      <c r="C75" s="759"/>
      <c r="D75" s="861"/>
      <c r="E75" s="861"/>
      <c r="F75" s="861"/>
      <c r="G75" s="861"/>
    </row>
    <row r="76" spans="3:7" s="737" customFormat="1" ht="12">
      <c r="C76" s="759"/>
      <c r="D76" s="861"/>
      <c r="E76" s="861"/>
      <c r="F76" s="861"/>
      <c r="G76" s="861"/>
    </row>
    <row r="77" spans="3:7" s="737" customFormat="1" ht="12">
      <c r="C77" s="759"/>
      <c r="D77" s="861"/>
      <c r="E77" s="861"/>
      <c r="F77" s="861"/>
      <c r="G77" s="861"/>
    </row>
    <row r="78" spans="3:7" s="737" customFormat="1" ht="12">
      <c r="C78" s="759"/>
      <c r="D78" s="861"/>
      <c r="E78" s="861"/>
      <c r="F78" s="861"/>
      <c r="G78" s="861"/>
    </row>
    <row r="79" spans="3:7" s="737" customFormat="1" ht="12">
      <c r="C79" s="759"/>
      <c r="D79" s="861"/>
      <c r="E79" s="861"/>
      <c r="F79" s="861"/>
      <c r="G79" s="861"/>
    </row>
    <row r="80" spans="3:7" s="737" customFormat="1" ht="12">
      <c r="C80" s="759"/>
      <c r="D80" s="861"/>
      <c r="E80" s="861"/>
      <c r="F80" s="861"/>
      <c r="G80" s="861"/>
    </row>
    <row r="81" spans="3:7" s="737" customFormat="1" ht="12">
      <c r="C81" s="759"/>
      <c r="D81" s="861"/>
      <c r="E81" s="861"/>
      <c r="F81" s="861"/>
      <c r="G81" s="861"/>
    </row>
    <row r="82" spans="3:7" s="737" customFormat="1" ht="12">
      <c r="C82" s="759"/>
      <c r="D82" s="861"/>
      <c r="E82" s="861"/>
      <c r="F82" s="861"/>
      <c r="G82" s="861"/>
    </row>
    <row r="83" spans="3:7" s="737" customFormat="1" ht="12">
      <c r="C83" s="759"/>
      <c r="D83" s="861"/>
      <c r="E83" s="861"/>
      <c r="F83" s="861"/>
      <c r="G83" s="861"/>
    </row>
    <row r="84" spans="3:7" s="737" customFormat="1" ht="12">
      <c r="C84" s="759"/>
      <c r="D84" s="861"/>
      <c r="E84" s="861"/>
      <c r="F84" s="861"/>
      <c r="G84" s="861"/>
    </row>
    <row r="85" spans="3:7" s="737" customFormat="1" ht="12">
      <c r="C85" s="759"/>
      <c r="D85" s="861"/>
      <c r="E85" s="861"/>
      <c r="F85" s="861"/>
      <c r="G85" s="861"/>
    </row>
    <row r="86" spans="3:7" s="737" customFormat="1" ht="12">
      <c r="C86" s="759"/>
      <c r="D86" s="861"/>
      <c r="E86" s="861"/>
      <c r="F86" s="861"/>
      <c r="G86" s="861"/>
    </row>
    <row r="87" spans="3:7" s="737" customFormat="1" ht="12">
      <c r="C87" s="759"/>
      <c r="D87" s="861"/>
      <c r="E87" s="861"/>
      <c r="F87" s="861"/>
      <c r="G87" s="861"/>
    </row>
    <row r="88" spans="3:7" s="737" customFormat="1" ht="12">
      <c r="C88" s="759"/>
      <c r="D88" s="861"/>
      <c r="E88" s="861"/>
      <c r="F88" s="861"/>
      <c r="G88" s="861"/>
    </row>
    <row r="89" spans="3:7" s="737" customFormat="1" ht="12">
      <c r="C89" s="759"/>
      <c r="D89" s="861"/>
      <c r="E89" s="861"/>
      <c r="F89" s="861"/>
      <c r="G89" s="861"/>
    </row>
    <row r="90" spans="3:7" s="737" customFormat="1" ht="12">
      <c r="C90" s="759"/>
      <c r="D90" s="861"/>
      <c r="E90" s="861"/>
      <c r="F90" s="861"/>
      <c r="G90" s="861"/>
    </row>
    <row r="91" spans="3:7" s="737" customFormat="1" ht="12">
      <c r="C91" s="759"/>
      <c r="D91" s="861"/>
      <c r="E91" s="861"/>
      <c r="F91" s="861"/>
      <c r="G91" s="861"/>
    </row>
    <row r="92" spans="3:7" s="737" customFormat="1" ht="12">
      <c r="C92" s="759"/>
      <c r="D92" s="861"/>
      <c r="E92" s="861"/>
      <c r="F92" s="861"/>
      <c r="G92" s="861"/>
    </row>
    <row r="93" spans="3:7" s="737" customFormat="1" ht="12">
      <c r="C93" s="759"/>
      <c r="D93" s="861"/>
      <c r="E93" s="861"/>
      <c r="F93" s="861"/>
      <c r="G93" s="861"/>
    </row>
    <row r="94" spans="3:7" s="737" customFormat="1" ht="12">
      <c r="C94" s="759"/>
      <c r="D94" s="861"/>
      <c r="E94" s="861"/>
      <c r="F94" s="861"/>
      <c r="G94" s="861"/>
    </row>
    <row r="95" spans="3:7" s="737" customFormat="1" ht="12">
      <c r="C95" s="759"/>
      <c r="D95" s="861"/>
      <c r="E95" s="861"/>
      <c r="F95" s="861"/>
      <c r="G95" s="861"/>
    </row>
    <row r="96" spans="3:7" s="737" customFormat="1" ht="12">
      <c r="C96" s="759"/>
      <c r="D96" s="861"/>
      <c r="E96" s="861"/>
      <c r="F96" s="861"/>
      <c r="G96" s="861"/>
    </row>
    <row r="97" spans="3:7" s="737" customFormat="1" ht="12">
      <c r="C97" s="759"/>
      <c r="D97" s="861"/>
      <c r="E97" s="861"/>
      <c r="F97" s="861"/>
      <c r="G97" s="861"/>
    </row>
    <row r="98" spans="3:7" s="737" customFormat="1" ht="12">
      <c r="C98" s="759"/>
      <c r="D98" s="861"/>
      <c r="E98" s="861"/>
      <c r="F98" s="861"/>
      <c r="G98" s="861"/>
    </row>
    <row r="99" spans="3:7" s="737" customFormat="1" ht="12">
      <c r="C99" s="759"/>
      <c r="D99" s="861"/>
      <c r="E99" s="861"/>
      <c r="F99" s="861"/>
      <c r="G99" s="861"/>
    </row>
    <row r="100" spans="3:7" s="737" customFormat="1" ht="12">
      <c r="C100" s="759"/>
      <c r="D100" s="861"/>
      <c r="E100" s="861"/>
      <c r="F100" s="861"/>
      <c r="G100" s="861"/>
    </row>
    <row r="101" spans="3:7" s="737" customFormat="1" ht="12">
      <c r="C101" s="759"/>
      <c r="D101" s="861"/>
      <c r="E101" s="861"/>
      <c r="F101" s="861"/>
      <c r="G101" s="861"/>
    </row>
    <row r="102" spans="3:7" s="737" customFormat="1" ht="12">
      <c r="C102" s="759"/>
      <c r="D102" s="861"/>
      <c r="E102" s="861"/>
      <c r="F102" s="861"/>
      <c r="G102" s="861"/>
    </row>
    <row r="103" spans="3:7" s="737" customFormat="1" ht="12">
      <c r="C103" s="759"/>
      <c r="D103" s="861"/>
      <c r="E103" s="861"/>
      <c r="F103" s="861"/>
      <c r="G103" s="861"/>
    </row>
    <row r="104" spans="3:7" s="737" customFormat="1" ht="12">
      <c r="C104" s="759"/>
      <c r="D104" s="861"/>
      <c r="E104" s="861"/>
      <c r="F104" s="861"/>
      <c r="G104" s="861"/>
    </row>
    <row r="105" spans="3:7" s="737" customFormat="1" ht="12">
      <c r="C105" s="759"/>
      <c r="D105" s="861"/>
      <c r="E105" s="861"/>
      <c r="F105" s="861"/>
      <c r="G105" s="861"/>
    </row>
    <row r="106" spans="3:7" s="737" customFormat="1" ht="12">
      <c r="C106" s="759"/>
      <c r="D106" s="861"/>
      <c r="E106" s="861"/>
      <c r="F106" s="861"/>
      <c r="G106" s="861"/>
    </row>
    <row r="107" spans="3:7" s="737" customFormat="1" ht="12">
      <c r="C107" s="759"/>
      <c r="D107" s="861"/>
      <c r="E107" s="861"/>
      <c r="F107" s="861"/>
      <c r="G107" s="861"/>
    </row>
    <row r="108" spans="3:7" s="737" customFormat="1" ht="12">
      <c r="C108" s="759"/>
      <c r="D108" s="861"/>
      <c r="E108" s="861"/>
      <c r="F108" s="861"/>
      <c r="G108" s="861"/>
    </row>
    <row r="109" spans="3:7" s="737" customFormat="1" ht="12">
      <c r="C109" s="759"/>
      <c r="D109" s="861"/>
      <c r="E109" s="861"/>
      <c r="F109" s="861"/>
      <c r="G109" s="861"/>
    </row>
    <row r="110" spans="3:7" s="737" customFormat="1" ht="12">
      <c r="C110" s="759"/>
      <c r="D110" s="861"/>
      <c r="E110" s="861"/>
      <c r="F110" s="861"/>
      <c r="G110" s="861"/>
    </row>
    <row r="111" spans="3:7" s="737" customFormat="1" ht="12">
      <c r="C111" s="759"/>
      <c r="D111" s="861"/>
      <c r="E111" s="861"/>
      <c r="F111" s="861"/>
      <c r="G111" s="861"/>
    </row>
    <row r="112" spans="3:7" s="737" customFormat="1" ht="12">
      <c r="C112" s="759"/>
      <c r="D112" s="861"/>
      <c r="E112" s="861"/>
      <c r="F112" s="861"/>
      <c r="G112" s="861"/>
    </row>
    <row r="113" spans="3:7" s="737" customFormat="1" ht="12">
      <c r="C113" s="759"/>
      <c r="D113" s="861"/>
      <c r="E113" s="861"/>
      <c r="F113" s="861"/>
      <c r="G113" s="861"/>
    </row>
    <row r="114" spans="3:7" s="737" customFormat="1" ht="12">
      <c r="C114" s="759"/>
      <c r="D114" s="861"/>
      <c r="E114" s="861"/>
      <c r="F114" s="861"/>
      <c r="G114" s="861"/>
    </row>
    <row r="115" spans="3:7" s="737" customFormat="1" ht="12">
      <c r="C115" s="759"/>
      <c r="D115" s="861"/>
      <c r="E115" s="861"/>
      <c r="F115" s="861"/>
      <c r="G115" s="861"/>
    </row>
    <row r="116" spans="3:7" s="737" customFormat="1" ht="12">
      <c r="C116" s="759"/>
      <c r="D116" s="861"/>
      <c r="E116" s="861"/>
      <c r="F116" s="861"/>
      <c r="G116" s="861"/>
    </row>
    <row r="117" spans="3:7" s="737" customFormat="1" ht="12">
      <c r="C117" s="759"/>
      <c r="D117" s="861"/>
      <c r="E117" s="861"/>
      <c r="F117" s="861"/>
      <c r="G117" s="861"/>
    </row>
    <row r="118" spans="3:7" s="737" customFormat="1" ht="12">
      <c r="C118" s="759"/>
      <c r="D118" s="861"/>
      <c r="E118" s="861"/>
      <c r="F118" s="861"/>
      <c r="G118" s="861"/>
    </row>
    <row r="119" spans="3:7" s="737" customFormat="1" ht="12">
      <c r="C119" s="759"/>
      <c r="D119" s="861"/>
      <c r="E119" s="861"/>
      <c r="F119" s="861"/>
      <c r="G119" s="861"/>
    </row>
    <row r="120" spans="3:7" s="737" customFormat="1" ht="12">
      <c r="C120" s="759"/>
      <c r="D120" s="861"/>
      <c r="E120" s="861"/>
      <c r="F120" s="861"/>
      <c r="G120" s="861"/>
    </row>
    <row r="121" spans="3:7" s="737" customFormat="1" ht="12">
      <c r="C121" s="759"/>
      <c r="D121" s="861"/>
      <c r="E121" s="861"/>
      <c r="F121" s="861"/>
      <c r="G121" s="861"/>
    </row>
    <row r="122" spans="3:7" s="737" customFormat="1" ht="12">
      <c r="C122" s="759"/>
      <c r="D122" s="861"/>
      <c r="E122" s="861"/>
      <c r="F122" s="861"/>
      <c r="G122" s="861"/>
    </row>
    <row r="123" spans="3:7" s="737" customFormat="1" ht="12">
      <c r="C123" s="759"/>
      <c r="D123" s="861"/>
      <c r="E123" s="861"/>
      <c r="F123" s="861"/>
      <c r="G123" s="861"/>
    </row>
    <row r="124" spans="3:7" s="737" customFormat="1" ht="12">
      <c r="C124" s="759"/>
      <c r="D124" s="861"/>
      <c r="E124" s="861"/>
      <c r="F124" s="861"/>
      <c r="G124" s="861"/>
    </row>
    <row r="125" spans="3:7" s="737" customFormat="1" ht="12">
      <c r="C125" s="759"/>
      <c r="D125" s="861"/>
      <c r="E125" s="861"/>
      <c r="F125" s="861"/>
      <c r="G125" s="861"/>
    </row>
    <row r="126" spans="3:7" s="737" customFormat="1" ht="12">
      <c r="C126" s="759"/>
      <c r="D126" s="861"/>
      <c r="E126" s="861"/>
      <c r="F126" s="861"/>
      <c r="G126" s="861"/>
    </row>
    <row r="127" spans="3:7" s="737" customFormat="1" ht="12">
      <c r="C127" s="759"/>
      <c r="D127" s="861"/>
      <c r="E127" s="861"/>
      <c r="F127" s="861"/>
      <c r="G127" s="861"/>
    </row>
    <row r="128" spans="3:7" s="737" customFormat="1" ht="12">
      <c r="C128" s="759"/>
      <c r="D128" s="861"/>
      <c r="E128" s="861"/>
      <c r="F128" s="861"/>
      <c r="G128" s="861"/>
    </row>
    <row r="129" spans="3:7" s="737" customFormat="1" ht="12">
      <c r="C129" s="759"/>
      <c r="D129" s="861"/>
      <c r="E129" s="861"/>
      <c r="F129" s="861"/>
      <c r="G129" s="861"/>
    </row>
    <row r="130" spans="3:7" s="737" customFormat="1" ht="12">
      <c r="C130" s="759"/>
      <c r="D130" s="861"/>
      <c r="E130" s="861"/>
      <c r="F130" s="861"/>
      <c r="G130" s="861"/>
    </row>
    <row r="131" spans="3:7" s="737" customFormat="1" ht="12">
      <c r="C131" s="759"/>
      <c r="D131" s="861"/>
      <c r="E131" s="861"/>
      <c r="F131" s="861"/>
      <c r="G131" s="861"/>
    </row>
    <row r="132" spans="3:7" s="737" customFormat="1" ht="12">
      <c r="C132" s="759"/>
      <c r="D132" s="861"/>
      <c r="E132" s="861"/>
      <c r="F132" s="861"/>
      <c r="G132" s="861"/>
    </row>
    <row r="133" spans="3:7" s="737" customFormat="1" ht="12">
      <c r="C133" s="759"/>
      <c r="D133" s="861"/>
      <c r="E133" s="861"/>
      <c r="F133" s="861"/>
      <c r="G133" s="861"/>
    </row>
    <row r="134" spans="3:7" s="737" customFormat="1" ht="12">
      <c r="C134" s="759"/>
      <c r="D134" s="861"/>
      <c r="E134" s="861"/>
      <c r="F134" s="861"/>
      <c r="G134" s="861"/>
    </row>
    <row r="135" spans="3:7" s="737" customFormat="1" ht="12">
      <c r="C135" s="759"/>
      <c r="D135" s="861"/>
      <c r="E135" s="861"/>
      <c r="F135" s="861"/>
      <c r="G135" s="861"/>
    </row>
    <row r="136" spans="3:7" s="737" customFormat="1" ht="12">
      <c r="C136" s="759"/>
      <c r="D136" s="861"/>
      <c r="E136" s="861"/>
      <c r="F136" s="861"/>
      <c r="G136" s="861"/>
    </row>
    <row r="137" spans="3:7" s="737" customFormat="1" ht="12">
      <c r="C137" s="759"/>
      <c r="D137" s="861"/>
      <c r="E137" s="861"/>
      <c r="F137" s="861"/>
      <c r="G137"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B852-87BB-4AB9-927C-17968723FE6D}">
  <sheetPr codeName="List50">
    <tabColor theme="7" tint="0.39997558519241921"/>
  </sheetPr>
  <dimension ref="A1:K161"/>
  <sheetViews>
    <sheetView view="pageBreakPreview" topLeftCell="A13" zoomScaleNormal="100" zoomScaleSheetLayoutView="100" workbookViewId="0">
      <selection activeCell="A31" sqref="A31:XFD32"/>
    </sheetView>
  </sheetViews>
  <sheetFormatPr defaultColWidth="9.140625" defaultRowHeight="12.75"/>
  <cols>
    <col min="1" max="1" width="2.5703125" style="745" customWidth="1"/>
    <col min="2" max="2" width="5.5703125" style="745" customWidth="1"/>
    <col min="3" max="3" width="43.7109375" style="1024" customWidth="1"/>
    <col min="4" max="4" width="6.28515625" style="1017" customWidth="1"/>
    <col min="5" max="5" width="7.5703125" style="1017" customWidth="1"/>
    <col min="6" max="6" width="9.5703125" style="1017" customWidth="1"/>
    <col min="7" max="7" width="13.28515625" style="1017" customWidth="1"/>
    <col min="8" max="8" width="9.85546875" style="745" customWidth="1"/>
    <col min="9" max="9" width="2.5703125" style="745" bestFit="1" customWidth="1"/>
    <col min="10" max="10" width="9.140625" style="745"/>
    <col min="11" max="11" width="9" style="745" customWidth="1"/>
    <col min="12" max="252" width="9.140625" style="745"/>
    <col min="253" max="253" width="2.5703125" style="745" customWidth="1"/>
    <col min="254" max="254" width="5.5703125" style="745" customWidth="1"/>
    <col min="255" max="255" width="43.7109375" style="745" customWidth="1"/>
    <col min="256" max="256" width="6.28515625" style="745" customWidth="1"/>
    <col min="257" max="257" width="7.5703125" style="745" customWidth="1"/>
    <col min="258" max="258" width="9.5703125" style="745" customWidth="1"/>
    <col min="259" max="259" width="13.28515625" style="745" customWidth="1"/>
    <col min="260" max="260" width="20.42578125" style="745" customWidth="1"/>
    <col min="261" max="263" width="11.7109375" style="745" customWidth="1"/>
    <col min="264" max="264" width="9.85546875" style="745" customWidth="1"/>
    <col min="265" max="265" width="2.5703125" style="745" bestFit="1" customWidth="1"/>
    <col min="266" max="266" width="9.140625" style="745"/>
    <col min="267" max="267" width="9" style="745" customWidth="1"/>
    <col min="268" max="508" width="9.140625" style="745"/>
    <col min="509" max="509" width="2.5703125" style="745" customWidth="1"/>
    <col min="510" max="510" width="5.5703125" style="745" customWidth="1"/>
    <col min="511" max="511" width="43.7109375" style="745" customWidth="1"/>
    <col min="512" max="512" width="6.28515625" style="745" customWidth="1"/>
    <col min="513" max="513" width="7.5703125" style="745" customWidth="1"/>
    <col min="514" max="514" width="9.5703125" style="745" customWidth="1"/>
    <col min="515" max="515" width="13.28515625" style="745" customWidth="1"/>
    <col min="516" max="516" width="20.42578125" style="745" customWidth="1"/>
    <col min="517" max="519" width="11.7109375" style="745" customWidth="1"/>
    <col min="520" max="520" width="9.85546875" style="745" customWidth="1"/>
    <col min="521" max="521" width="2.5703125" style="745" bestFit="1" customWidth="1"/>
    <col min="522" max="522" width="9.140625" style="745"/>
    <col min="523" max="523" width="9" style="745" customWidth="1"/>
    <col min="524" max="764" width="9.140625" style="745"/>
    <col min="765" max="765" width="2.5703125" style="745" customWidth="1"/>
    <col min="766" max="766" width="5.5703125" style="745" customWidth="1"/>
    <col min="767" max="767" width="43.7109375" style="745" customWidth="1"/>
    <col min="768" max="768" width="6.28515625" style="745" customWidth="1"/>
    <col min="769" max="769" width="7.5703125" style="745" customWidth="1"/>
    <col min="770" max="770" width="9.5703125" style="745" customWidth="1"/>
    <col min="771" max="771" width="13.28515625" style="745" customWidth="1"/>
    <col min="772" max="772" width="20.42578125" style="745" customWidth="1"/>
    <col min="773" max="775" width="11.7109375" style="745" customWidth="1"/>
    <col min="776" max="776" width="9.85546875" style="745" customWidth="1"/>
    <col min="777" max="777" width="2.5703125" style="745" bestFit="1" customWidth="1"/>
    <col min="778" max="778" width="9.140625" style="745"/>
    <col min="779" max="779" width="9" style="745" customWidth="1"/>
    <col min="780" max="1020" width="9.140625" style="745"/>
    <col min="1021" max="1021" width="2.5703125" style="745" customWidth="1"/>
    <col min="1022" max="1022" width="5.5703125" style="745" customWidth="1"/>
    <col min="1023" max="1023" width="43.7109375" style="745" customWidth="1"/>
    <col min="1024" max="1024" width="6.28515625" style="745" customWidth="1"/>
    <col min="1025" max="1025" width="7.5703125" style="745" customWidth="1"/>
    <col min="1026" max="1026" width="9.5703125" style="745" customWidth="1"/>
    <col min="1027" max="1027" width="13.28515625" style="745" customWidth="1"/>
    <col min="1028" max="1028" width="20.42578125" style="745" customWidth="1"/>
    <col min="1029" max="1031" width="11.7109375" style="745" customWidth="1"/>
    <col min="1032" max="1032" width="9.85546875" style="745" customWidth="1"/>
    <col min="1033" max="1033" width="2.5703125" style="745" bestFit="1" customWidth="1"/>
    <col min="1034" max="1034" width="9.140625" style="745"/>
    <col min="1035" max="1035" width="9" style="745" customWidth="1"/>
    <col min="1036" max="1276" width="9.140625" style="745"/>
    <col min="1277" max="1277" width="2.5703125" style="745" customWidth="1"/>
    <col min="1278" max="1278" width="5.5703125" style="745" customWidth="1"/>
    <col min="1279" max="1279" width="43.7109375" style="745" customWidth="1"/>
    <col min="1280" max="1280" width="6.28515625" style="745" customWidth="1"/>
    <col min="1281" max="1281" width="7.5703125" style="745" customWidth="1"/>
    <col min="1282" max="1282" width="9.5703125" style="745" customWidth="1"/>
    <col min="1283" max="1283" width="13.28515625" style="745" customWidth="1"/>
    <col min="1284" max="1284" width="20.42578125" style="745" customWidth="1"/>
    <col min="1285" max="1287" width="11.7109375" style="745" customWidth="1"/>
    <col min="1288" max="1288" width="9.85546875" style="745" customWidth="1"/>
    <col min="1289" max="1289" width="2.5703125" style="745" bestFit="1" customWidth="1"/>
    <col min="1290" max="1290" width="9.140625" style="745"/>
    <col min="1291" max="1291" width="9" style="745" customWidth="1"/>
    <col min="1292" max="1532" width="9.140625" style="745"/>
    <col min="1533" max="1533" width="2.5703125" style="745" customWidth="1"/>
    <col min="1534" max="1534" width="5.5703125" style="745" customWidth="1"/>
    <col min="1535" max="1535" width="43.7109375" style="745" customWidth="1"/>
    <col min="1536" max="1536" width="6.28515625" style="745" customWidth="1"/>
    <col min="1537" max="1537" width="7.5703125" style="745" customWidth="1"/>
    <col min="1538" max="1538" width="9.5703125" style="745" customWidth="1"/>
    <col min="1539" max="1539" width="13.28515625" style="745" customWidth="1"/>
    <col min="1540" max="1540" width="20.42578125" style="745" customWidth="1"/>
    <col min="1541" max="1543" width="11.7109375" style="745" customWidth="1"/>
    <col min="1544" max="1544" width="9.85546875" style="745" customWidth="1"/>
    <col min="1545" max="1545" width="2.5703125" style="745" bestFit="1" customWidth="1"/>
    <col min="1546" max="1546" width="9.140625" style="745"/>
    <col min="1547" max="1547" width="9" style="745" customWidth="1"/>
    <col min="1548" max="1788" width="9.140625" style="745"/>
    <col min="1789" max="1789" width="2.5703125" style="745" customWidth="1"/>
    <col min="1790" max="1790" width="5.5703125" style="745" customWidth="1"/>
    <col min="1791" max="1791" width="43.7109375" style="745" customWidth="1"/>
    <col min="1792" max="1792" width="6.28515625" style="745" customWidth="1"/>
    <col min="1793" max="1793" width="7.5703125" style="745" customWidth="1"/>
    <col min="1794" max="1794" width="9.5703125" style="745" customWidth="1"/>
    <col min="1795" max="1795" width="13.28515625" style="745" customWidth="1"/>
    <col min="1796" max="1796" width="20.42578125" style="745" customWidth="1"/>
    <col min="1797" max="1799" width="11.7109375" style="745" customWidth="1"/>
    <col min="1800" max="1800" width="9.85546875" style="745" customWidth="1"/>
    <col min="1801" max="1801" width="2.5703125" style="745" bestFit="1" customWidth="1"/>
    <col min="1802" max="1802" width="9.140625" style="745"/>
    <col min="1803" max="1803" width="9" style="745" customWidth="1"/>
    <col min="1804" max="2044" width="9.140625" style="745"/>
    <col min="2045" max="2045" width="2.5703125" style="745" customWidth="1"/>
    <col min="2046" max="2046" width="5.5703125" style="745" customWidth="1"/>
    <col min="2047" max="2047" width="43.7109375" style="745" customWidth="1"/>
    <col min="2048" max="2048" width="6.28515625" style="745" customWidth="1"/>
    <col min="2049" max="2049" width="7.5703125" style="745" customWidth="1"/>
    <col min="2050" max="2050" width="9.5703125" style="745" customWidth="1"/>
    <col min="2051" max="2051" width="13.28515625" style="745" customWidth="1"/>
    <col min="2052" max="2052" width="20.42578125" style="745" customWidth="1"/>
    <col min="2053" max="2055" width="11.7109375" style="745" customWidth="1"/>
    <col min="2056" max="2056" width="9.85546875" style="745" customWidth="1"/>
    <col min="2057" max="2057" width="2.5703125" style="745" bestFit="1" customWidth="1"/>
    <col min="2058" max="2058" width="9.140625" style="745"/>
    <col min="2059" max="2059" width="9" style="745" customWidth="1"/>
    <col min="2060" max="2300" width="9.140625" style="745"/>
    <col min="2301" max="2301" width="2.5703125" style="745" customWidth="1"/>
    <col min="2302" max="2302" width="5.5703125" style="745" customWidth="1"/>
    <col min="2303" max="2303" width="43.7109375" style="745" customWidth="1"/>
    <col min="2304" max="2304" width="6.28515625" style="745" customWidth="1"/>
    <col min="2305" max="2305" width="7.5703125" style="745" customWidth="1"/>
    <col min="2306" max="2306" width="9.5703125" style="745" customWidth="1"/>
    <col min="2307" max="2307" width="13.28515625" style="745" customWidth="1"/>
    <col min="2308" max="2308" width="20.42578125" style="745" customWidth="1"/>
    <col min="2309" max="2311" width="11.7109375" style="745" customWidth="1"/>
    <col min="2312" max="2312" width="9.85546875" style="745" customWidth="1"/>
    <col min="2313" max="2313" width="2.5703125" style="745" bestFit="1" customWidth="1"/>
    <col min="2314" max="2314" width="9.140625" style="745"/>
    <col min="2315" max="2315" width="9" style="745" customWidth="1"/>
    <col min="2316" max="2556" width="9.140625" style="745"/>
    <col min="2557" max="2557" width="2.5703125" style="745" customWidth="1"/>
    <col min="2558" max="2558" width="5.5703125" style="745" customWidth="1"/>
    <col min="2559" max="2559" width="43.7109375" style="745" customWidth="1"/>
    <col min="2560" max="2560" width="6.28515625" style="745" customWidth="1"/>
    <col min="2561" max="2561" width="7.5703125" style="745" customWidth="1"/>
    <col min="2562" max="2562" width="9.5703125" style="745" customWidth="1"/>
    <col min="2563" max="2563" width="13.28515625" style="745" customWidth="1"/>
    <col min="2564" max="2564" width="20.42578125" style="745" customWidth="1"/>
    <col min="2565" max="2567" width="11.7109375" style="745" customWidth="1"/>
    <col min="2568" max="2568" width="9.85546875" style="745" customWidth="1"/>
    <col min="2569" max="2569" width="2.5703125" style="745" bestFit="1" customWidth="1"/>
    <col min="2570" max="2570" width="9.140625" style="745"/>
    <col min="2571" max="2571" width="9" style="745" customWidth="1"/>
    <col min="2572" max="2812" width="9.140625" style="745"/>
    <col min="2813" max="2813" width="2.5703125" style="745" customWidth="1"/>
    <col min="2814" max="2814" width="5.5703125" style="745" customWidth="1"/>
    <col min="2815" max="2815" width="43.7109375" style="745" customWidth="1"/>
    <col min="2816" max="2816" width="6.28515625" style="745" customWidth="1"/>
    <col min="2817" max="2817" width="7.5703125" style="745" customWidth="1"/>
    <col min="2818" max="2818" width="9.5703125" style="745" customWidth="1"/>
    <col min="2819" max="2819" width="13.28515625" style="745" customWidth="1"/>
    <col min="2820" max="2820" width="20.42578125" style="745" customWidth="1"/>
    <col min="2821" max="2823" width="11.7109375" style="745" customWidth="1"/>
    <col min="2824" max="2824" width="9.85546875" style="745" customWidth="1"/>
    <col min="2825" max="2825" width="2.5703125" style="745" bestFit="1" customWidth="1"/>
    <col min="2826" max="2826" width="9.140625" style="745"/>
    <col min="2827" max="2827" width="9" style="745" customWidth="1"/>
    <col min="2828" max="3068" width="9.140625" style="745"/>
    <col min="3069" max="3069" width="2.5703125" style="745" customWidth="1"/>
    <col min="3070" max="3070" width="5.5703125" style="745" customWidth="1"/>
    <col min="3071" max="3071" width="43.7109375" style="745" customWidth="1"/>
    <col min="3072" max="3072" width="6.28515625" style="745" customWidth="1"/>
    <col min="3073" max="3073" width="7.5703125" style="745" customWidth="1"/>
    <col min="3074" max="3074" width="9.5703125" style="745" customWidth="1"/>
    <col min="3075" max="3075" width="13.28515625" style="745" customWidth="1"/>
    <col min="3076" max="3076" width="20.42578125" style="745" customWidth="1"/>
    <col min="3077" max="3079" width="11.7109375" style="745" customWidth="1"/>
    <col min="3080" max="3080" width="9.85546875" style="745" customWidth="1"/>
    <col min="3081" max="3081" width="2.5703125" style="745" bestFit="1" customWidth="1"/>
    <col min="3082" max="3082" width="9.140625" style="745"/>
    <col min="3083" max="3083" width="9" style="745" customWidth="1"/>
    <col min="3084" max="3324" width="9.140625" style="745"/>
    <col min="3325" max="3325" width="2.5703125" style="745" customWidth="1"/>
    <col min="3326" max="3326" width="5.5703125" style="745" customWidth="1"/>
    <col min="3327" max="3327" width="43.7109375" style="745" customWidth="1"/>
    <col min="3328" max="3328" width="6.28515625" style="745" customWidth="1"/>
    <col min="3329" max="3329" width="7.5703125" style="745" customWidth="1"/>
    <col min="3330" max="3330" width="9.5703125" style="745" customWidth="1"/>
    <col min="3331" max="3331" width="13.28515625" style="745" customWidth="1"/>
    <col min="3332" max="3332" width="20.42578125" style="745" customWidth="1"/>
    <col min="3333" max="3335" width="11.7109375" style="745" customWidth="1"/>
    <col min="3336" max="3336" width="9.85546875" style="745" customWidth="1"/>
    <col min="3337" max="3337" width="2.5703125" style="745" bestFit="1" customWidth="1"/>
    <col min="3338" max="3338" width="9.140625" style="745"/>
    <col min="3339" max="3339" width="9" style="745" customWidth="1"/>
    <col min="3340" max="3580" width="9.140625" style="745"/>
    <col min="3581" max="3581" width="2.5703125" style="745" customWidth="1"/>
    <col min="3582" max="3582" width="5.5703125" style="745" customWidth="1"/>
    <col min="3583" max="3583" width="43.7109375" style="745" customWidth="1"/>
    <col min="3584" max="3584" width="6.28515625" style="745" customWidth="1"/>
    <col min="3585" max="3585" width="7.5703125" style="745" customWidth="1"/>
    <col min="3586" max="3586" width="9.5703125" style="745" customWidth="1"/>
    <col min="3587" max="3587" width="13.28515625" style="745" customWidth="1"/>
    <col min="3588" max="3588" width="20.42578125" style="745" customWidth="1"/>
    <col min="3589" max="3591" width="11.7109375" style="745" customWidth="1"/>
    <col min="3592" max="3592" width="9.85546875" style="745" customWidth="1"/>
    <col min="3593" max="3593" width="2.5703125" style="745" bestFit="1" customWidth="1"/>
    <col min="3594" max="3594" width="9.140625" style="745"/>
    <col min="3595" max="3595" width="9" style="745" customWidth="1"/>
    <col min="3596" max="3836" width="9.140625" style="745"/>
    <col min="3837" max="3837" width="2.5703125" style="745" customWidth="1"/>
    <col min="3838" max="3838" width="5.5703125" style="745" customWidth="1"/>
    <col min="3839" max="3839" width="43.7109375" style="745" customWidth="1"/>
    <col min="3840" max="3840" width="6.28515625" style="745" customWidth="1"/>
    <col min="3841" max="3841" width="7.5703125" style="745" customWidth="1"/>
    <col min="3842" max="3842" width="9.5703125" style="745" customWidth="1"/>
    <col min="3843" max="3843" width="13.28515625" style="745" customWidth="1"/>
    <col min="3844" max="3844" width="20.42578125" style="745" customWidth="1"/>
    <col min="3845" max="3847" width="11.7109375" style="745" customWidth="1"/>
    <col min="3848" max="3848" width="9.85546875" style="745" customWidth="1"/>
    <col min="3849" max="3849" width="2.5703125" style="745" bestFit="1" customWidth="1"/>
    <col min="3850" max="3850" width="9.140625" style="745"/>
    <col min="3851" max="3851" width="9" style="745" customWidth="1"/>
    <col min="3852" max="4092" width="9.140625" style="745"/>
    <col min="4093" max="4093" width="2.5703125" style="745" customWidth="1"/>
    <col min="4094" max="4094" width="5.5703125" style="745" customWidth="1"/>
    <col min="4095" max="4095" width="43.7109375" style="745" customWidth="1"/>
    <col min="4096" max="4096" width="6.28515625" style="745" customWidth="1"/>
    <col min="4097" max="4097" width="7.5703125" style="745" customWidth="1"/>
    <col min="4098" max="4098" width="9.5703125" style="745" customWidth="1"/>
    <col min="4099" max="4099" width="13.28515625" style="745" customWidth="1"/>
    <col min="4100" max="4100" width="20.42578125" style="745" customWidth="1"/>
    <col min="4101" max="4103" width="11.7109375" style="745" customWidth="1"/>
    <col min="4104" max="4104" width="9.85546875" style="745" customWidth="1"/>
    <col min="4105" max="4105" width="2.5703125" style="745" bestFit="1" customWidth="1"/>
    <col min="4106" max="4106" width="9.140625" style="745"/>
    <col min="4107" max="4107" width="9" style="745" customWidth="1"/>
    <col min="4108" max="4348" width="9.140625" style="745"/>
    <col min="4349" max="4349" width="2.5703125" style="745" customWidth="1"/>
    <col min="4350" max="4350" width="5.5703125" style="745" customWidth="1"/>
    <col min="4351" max="4351" width="43.7109375" style="745" customWidth="1"/>
    <col min="4352" max="4352" width="6.28515625" style="745" customWidth="1"/>
    <col min="4353" max="4353" width="7.5703125" style="745" customWidth="1"/>
    <col min="4354" max="4354" width="9.5703125" style="745" customWidth="1"/>
    <col min="4355" max="4355" width="13.28515625" style="745" customWidth="1"/>
    <col min="4356" max="4356" width="20.42578125" style="745" customWidth="1"/>
    <col min="4357" max="4359" width="11.7109375" style="745" customWidth="1"/>
    <col min="4360" max="4360" width="9.85546875" style="745" customWidth="1"/>
    <col min="4361" max="4361" width="2.5703125" style="745" bestFit="1" customWidth="1"/>
    <col min="4362" max="4362" width="9.140625" style="745"/>
    <col min="4363" max="4363" width="9" style="745" customWidth="1"/>
    <col min="4364" max="4604" width="9.140625" style="745"/>
    <col min="4605" max="4605" width="2.5703125" style="745" customWidth="1"/>
    <col min="4606" max="4606" width="5.5703125" style="745" customWidth="1"/>
    <col min="4607" max="4607" width="43.7109375" style="745" customWidth="1"/>
    <col min="4608" max="4608" width="6.28515625" style="745" customWidth="1"/>
    <col min="4609" max="4609" width="7.5703125" style="745" customWidth="1"/>
    <col min="4610" max="4610" width="9.5703125" style="745" customWidth="1"/>
    <col min="4611" max="4611" width="13.28515625" style="745" customWidth="1"/>
    <col min="4612" max="4612" width="20.42578125" style="745" customWidth="1"/>
    <col min="4613" max="4615" width="11.7109375" style="745" customWidth="1"/>
    <col min="4616" max="4616" width="9.85546875" style="745" customWidth="1"/>
    <col min="4617" max="4617" width="2.5703125" style="745" bestFit="1" customWidth="1"/>
    <col min="4618" max="4618" width="9.140625" style="745"/>
    <col min="4619" max="4619" width="9" style="745" customWidth="1"/>
    <col min="4620" max="4860" width="9.140625" style="745"/>
    <col min="4861" max="4861" width="2.5703125" style="745" customWidth="1"/>
    <col min="4862" max="4862" width="5.5703125" style="745" customWidth="1"/>
    <col min="4863" max="4863" width="43.7109375" style="745" customWidth="1"/>
    <col min="4864" max="4864" width="6.28515625" style="745" customWidth="1"/>
    <col min="4865" max="4865" width="7.5703125" style="745" customWidth="1"/>
    <col min="4866" max="4866" width="9.5703125" style="745" customWidth="1"/>
    <col min="4867" max="4867" width="13.28515625" style="745" customWidth="1"/>
    <col min="4868" max="4868" width="20.42578125" style="745" customWidth="1"/>
    <col min="4869" max="4871" width="11.7109375" style="745" customWidth="1"/>
    <col min="4872" max="4872" width="9.85546875" style="745" customWidth="1"/>
    <col min="4873" max="4873" width="2.5703125" style="745" bestFit="1" customWidth="1"/>
    <col min="4874" max="4874" width="9.140625" style="745"/>
    <col min="4875" max="4875" width="9" style="745" customWidth="1"/>
    <col min="4876" max="5116" width="9.140625" style="745"/>
    <col min="5117" max="5117" width="2.5703125" style="745" customWidth="1"/>
    <col min="5118" max="5118" width="5.5703125" style="745" customWidth="1"/>
    <col min="5119" max="5119" width="43.7109375" style="745" customWidth="1"/>
    <col min="5120" max="5120" width="6.28515625" style="745" customWidth="1"/>
    <col min="5121" max="5121" width="7.5703125" style="745" customWidth="1"/>
    <col min="5122" max="5122" width="9.5703125" style="745" customWidth="1"/>
    <col min="5123" max="5123" width="13.28515625" style="745" customWidth="1"/>
    <col min="5124" max="5124" width="20.42578125" style="745" customWidth="1"/>
    <col min="5125" max="5127" width="11.7109375" style="745" customWidth="1"/>
    <col min="5128" max="5128" width="9.85546875" style="745" customWidth="1"/>
    <col min="5129" max="5129" width="2.5703125" style="745" bestFit="1" customWidth="1"/>
    <col min="5130" max="5130" width="9.140625" style="745"/>
    <col min="5131" max="5131" width="9" style="745" customWidth="1"/>
    <col min="5132" max="5372" width="9.140625" style="745"/>
    <col min="5373" max="5373" width="2.5703125" style="745" customWidth="1"/>
    <col min="5374" max="5374" width="5.5703125" style="745" customWidth="1"/>
    <col min="5375" max="5375" width="43.7109375" style="745" customWidth="1"/>
    <col min="5376" max="5376" width="6.28515625" style="745" customWidth="1"/>
    <col min="5377" max="5377" width="7.5703125" style="745" customWidth="1"/>
    <col min="5378" max="5378" width="9.5703125" style="745" customWidth="1"/>
    <col min="5379" max="5379" width="13.28515625" style="745" customWidth="1"/>
    <col min="5380" max="5380" width="20.42578125" style="745" customWidth="1"/>
    <col min="5381" max="5383" width="11.7109375" style="745" customWidth="1"/>
    <col min="5384" max="5384" width="9.85546875" style="745" customWidth="1"/>
    <col min="5385" max="5385" width="2.5703125" style="745" bestFit="1" customWidth="1"/>
    <col min="5386" max="5386" width="9.140625" style="745"/>
    <col min="5387" max="5387" width="9" style="745" customWidth="1"/>
    <col min="5388" max="5628" width="9.140625" style="745"/>
    <col min="5629" max="5629" width="2.5703125" style="745" customWidth="1"/>
    <col min="5630" max="5630" width="5.5703125" style="745" customWidth="1"/>
    <col min="5631" max="5631" width="43.7109375" style="745" customWidth="1"/>
    <col min="5632" max="5632" width="6.28515625" style="745" customWidth="1"/>
    <col min="5633" max="5633" width="7.5703125" style="745" customWidth="1"/>
    <col min="5634" max="5634" width="9.5703125" style="745" customWidth="1"/>
    <col min="5635" max="5635" width="13.28515625" style="745" customWidth="1"/>
    <col min="5636" max="5636" width="20.42578125" style="745" customWidth="1"/>
    <col min="5637" max="5639" width="11.7109375" style="745" customWidth="1"/>
    <col min="5640" max="5640" width="9.85546875" style="745" customWidth="1"/>
    <col min="5641" max="5641" width="2.5703125" style="745" bestFit="1" customWidth="1"/>
    <col min="5642" max="5642" width="9.140625" style="745"/>
    <col min="5643" max="5643" width="9" style="745" customWidth="1"/>
    <col min="5644" max="5884" width="9.140625" style="745"/>
    <col min="5885" max="5885" width="2.5703125" style="745" customWidth="1"/>
    <col min="5886" max="5886" width="5.5703125" style="745" customWidth="1"/>
    <col min="5887" max="5887" width="43.7109375" style="745" customWidth="1"/>
    <col min="5888" max="5888" width="6.28515625" style="745" customWidth="1"/>
    <col min="5889" max="5889" width="7.5703125" style="745" customWidth="1"/>
    <col min="5890" max="5890" width="9.5703125" style="745" customWidth="1"/>
    <col min="5891" max="5891" width="13.28515625" style="745" customWidth="1"/>
    <col min="5892" max="5892" width="20.42578125" style="745" customWidth="1"/>
    <col min="5893" max="5895" width="11.7109375" style="745" customWidth="1"/>
    <col min="5896" max="5896" width="9.85546875" style="745" customWidth="1"/>
    <col min="5897" max="5897" width="2.5703125" style="745" bestFit="1" customWidth="1"/>
    <col min="5898" max="5898" width="9.140625" style="745"/>
    <col min="5899" max="5899" width="9" style="745" customWidth="1"/>
    <col min="5900" max="6140" width="9.140625" style="745"/>
    <col min="6141" max="6141" width="2.5703125" style="745" customWidth="1"/>
    <col min="6142" max="6142" width="5.5703125" style="745" customWidth="1"/>
    <col min="6143" max="6143" width="43.7109375" style="745" customWidth="1"/>
    <col min="6144" max="6144" width="6.28515625" style="745" customWidth="1"/>
    <col min="6145" max="6145" width="7.5703125" style="745" customWidth="1"/>
    <col min="6146" max="6146" width="9.5703125" style="745" customWidth="1"/>
    <col min="6147" max="6147" width="13.28515625" style="745" customWidth="1"/>
    <col min="6148" max="6148" width="20.42578125" style="745" customWidth="1"/>
    <col min="6149" max="6151" width="11.7109375" style="745" customWidth="1"/>
    <col min="6152" max="6152" width="9.85546875" style="745" customWidth="1"/>
    <col min="6153" max="6153" width="2.5703125" style="745" bestFit="1" customWidth="1"/>
    <col min="6154" max="6154" width="9.140625" style="745"/>
    <col min="6155" max="6155" width="9" style="745" customWidth="1"/>
    <col min="6156" max="6396" width="9.140625" style="745"/>
    <col min="6397" max="6397" width="2.5703125" style="745" customWidth="1"/>
    <col min="6398" max="6398" width="5.5703125" style="745" customWidth="1"/>
    <col min="6399" max="6399" width="43.7109375" style="745" customWidth="1"/>
    <col min="6400" max="6400" width="6.28515625" style="745" customWidth="1"/>
    <col min="6401" max="6401" width="7.5703125" style="745" customWidth="1"/>
    <col min="6402" max="6402" width="9.5703125" style="745" customWidth="1"/>
    <col min="6403" max="6403" width="13.28515625" style="745" customWidth="1"/>
    <col min="6404" max="6404" width="20.42578125" style="745" customWidth="1"/>
    <col min="6405" max="6407" width="11.7109375" style="745" customWidth="1"/>
    <col min="6408" max="6408" width="9.85546875" style="745" customWidth="1"/>
    <col min="6409" max="6409" width="2.5703125" style="745" bestFit="1" customWidth="1"/>
    <col min="6410" max="6410" width="9.140625" style="745"/>
    <col min="6411" max="6411" width="9" style="745" customWidth="1"/>
    <col min="6412" max="6652" width="9.140625" style="745"/>
    <col min="6653" max="6653" width="2.5703125" style="745" customWidth="1"/>
    <col min="6654" max="6654" width="5.5703125" style="745" customWidth="1"/>
    <col min="6655" max="6655" width="43.7109375" style="745" customWidth="1"/>
    <col min="6656" max="6656" width="6.28515625" style="745" customWidth="1"/>
    <col min="6657" max="6657" width="7.5703125" style="745" customWidth="1"/>
    <col min="6658" max="6658" width="9.5703125" style="745" customWidth="1"/>
    <col min="6659" max="6659" width="13.28515625" style="745" customWidth="1"/>
    <col min="6660" max="6660" width="20.42578125" style="745" customWidth="1"/>
    <col min="6661" max="6663" width="11.7109375" style="745" customWidth="1"/>
    <col min="6664" max="6664" width="9.85546875" style="745" customWidth="1"/>
    <col min="6665" max="6665" width="2.5703125" style="745" bestFit="1" customWidth="1"/>
    <col min="6666" max="6666" width="9.140625" style="745"/>
    <col min="6667" max="6667" width="9" style="745" customWidth="1"/>
    <col min="6668" max="6908" width="9.140625" style="745"/>
    <col min="6909" max="6909" width="2.5703125" style="745" customWidth="1"/>
    <col min="6910" max="6910" width="5.5703125" style="745" customWidth="1"/>
    <col min="6911" max="6911" width="43.7109375" style="745" customWidth="1"/>
    <col min="6912" max="6912" width="6.28515625" style="745" customWidth="1"/>
    <col min="6913" max="6913" width="7.5703125" style="745" customWidth="1"/>
    <col min="6914" max="6914" width="9.5703125" style="745" customWidth="1"/>
    <col min="6915" max="6915" width="13.28515625" style="745" customWidth="1"/>
    <col min="6916" max="6916" width="20.42578125" style="745" customWidth="1"/>
    <col min="6917" max="6919" width="11.7109375" style="745" customWidth="1"/>
    <col min="6920" max="6920" width="9.85546875" style="745" customWidth="1"/>
    <col min="6921" max="6921" width="2.5703125" style="745" bestFit="1" customWidth="1"/>
    <col min="6922" max="6922" width="9.140625" style="745"/>
    <col min="6923" max="6923" width="9" style="745" customWidth="1"/>
    <col min="6924" max="7164" width="9.140625" style="745"/>
    <col min="7165" max="7165" width="2.5703125" style="745" customWidth="1"/>
    <col min="7166" max="7166" width="5.5703125" style="745" customWidth="1"/>
    <col min="7167" max="7167" width="43.7109375" style="745" customWidth="1"/>
    <col min="7168" max="7168" width="6.28515625" style="745" customWidth="1"/>
    <col min="7169" max="7169" width="7.5703125" style="745" customWidth="1"/>
    <col min="7170" max="7170" width="9.5703125" style="745" customWidth="1"/>
    <col min="7171" max="7171" width="13.28515625" style="745" customWidth="1"/>
    <col min="7172" max="7172" width="20.42578125" style="745" customWidth="1"/>
    <col min="7173" max="7175" width="11.7109375" style="745" customWidth="1"/>
    <col min="7176" max="7176" width="9.85546875" style="745" customWidth="1"/>
    <col min="7177" max="7177" width="2.5703125" style="745" bestFit="1" customWidth="1"/>
    <col min="7178" max="7178" width="9.140625" style="745"/>
    <col min="7179" max="7179" width="9" style="745" customWidth="1"/>
    <col min="7180" max="7420" width="9.140625" style="745"/>
    <col min="7421" max="7421" width="2.5703125" style="745" customWidth="1"/>
    <col min="7422" max="7422" width="5.5703125" style="745" customWidth="1"/>
    <col min="7423" max="7423" width="43.7109375" style="745" customWidth="1"/>
    <col min="7424" max="7424" width="6.28515625" style="745" customWidth="1"/>
    <col min="7425" max="7425" width="7.5703125" style="745" customWidth="1"/>
    <col min="7426" max="7426" width="9.5703125" style="745" customWidth="1"/>
    <col min="7427" max="7427" width="13.28515625" style="745" customWidth="1"/>
    <col min="7428" max="7428" width="20.42578125" style="745" customWidth="1"/>
    <col min="7429" max="7431" width="11.7109375" style="745" customWidth="1"/>
    <col min="7432" max="7432" width="9.85546875" style="745" customWidth="1"/>
    <col min="7433" max="7433" width="2.5703125" style="745" bestFit="1" customWidth="1"/>
    <col min="7434" max="7434" width="9.140625" style="745"/>
    <col min="7435" max="7435" width="9" style="745" customWidth="1"/>
    <col min="7436" max="7676" width="9.140625" style="745"/>
    <col min="7677" max="7677" width="2.5703125" style="745" customWidth="1"/>
    <col min="7678" max="7678" width="5.5703125" style="745" customWidth="1"/>
    <col min="7679" max="7679" width="43.7109375" style="745" customWidth="1"/>
    <col min="7680" max="7680" width="6.28515625" style="745" customWidth="1"/>
    <col min="7681" max="7681" width="7.5703125" style="745" customWidth="1"/>
    <col min="7682" max="7682" width="9.5703125" style="745" customWidth="1"/>
    <col min="7683" max="7683" width="13.28515625" style="745" customWidth="1"/>
    <col min="7684" max="7684" width="20.42578125" style="745" customWidth="1"/>
    <col min="7685" max="7687" width="11.7109375" style="745" customWidth="1"/>
    <col min="7688" max="7688" width="9.85546875" style="745" customWidth="1"/>
    <col min="7689" max="7689" width="2.5703125" style="745" bestFit="1" customWidth="1"/>
    <col min="7690" max="7690" width="9.140625" style="745"/>
    <col min="7691" max="7691" width="9" style="745" customWidth="1"/>
    <col min="7692" max="7932" width="9.140625" style="745"/>
    <col min="7933" max="7933" width="2.5703125" style="745" customWidth="1"/>
    <col min="7934" max="7934" width="5.5703125" style="745" customWidth="1"/>
    <col min="7935" max="7935" width="43.7109375" style="745" customWidth="1"/>
    <col min="7936" max="7936" width="6.28515625" style="745" customWidth="1"/>
    <col min="7937" max="7937" width="7.5703125" style="745" customWidth="1"/>
    <col min="7938" max="7938" width="9.5703125" style="745" customWidth="1"/>
    <col min="7939" max="7939" width="13.28515625" style="745" customWidth="1"/>
    <col min="7940" max="7940" width="20.42578125" style="745" customWidth="1"/>
    <col min="7941" max="7943" width="11.7109375" style="745" customWidth="1"/>
    <col min="7944" max="7944" width="9.85546875" style="745" customWidth="1"/>
    <col min="7945" max="7945" width="2.5703125" style="745" bestFit="1" customWidth="1"/>
    <col min="7946" max="7946" width="9.140625" style="745"/>
    <col min="7947" max="7947" width="9" style="745" customWidth="1"/>
    <col min="7948" max="8188" width="9.140625" style="745"/>
    <col min="8189" max="8189" width="2.5703125" style="745" customWidth="1"/>
    <col min="8190" max="8190" width="5.5703125" style="745" customWidth="1"/>
    <col min="8191" max="8191" width="43.7109375" style="745" customWidth="1"/>
    <col min="8192" max="8192" width="6.28515625" style="745" customWidth="1"/>
    <col min="8193" max="8193" width="7.5703125" style="745" customWidth="1"/>
    <col min="8194" max="8194" width="9.5703125" style="745" customWidth="1"/>
    <col min="8195" max="8195" width="13.28515625" style="745" customWidth="1"/>
    <col min="8196" max="8196" width="20.42578125" style="745" customWidth="1"/>
    <col min="8197" max="8199" width="11.7109375" style="745" customWidth="1"/>
    <col min="8200" max="8200" width="9.85546875" style="745" customWidth="1"/>
    <col min="8201" max="8201" width="2.5703125" style="745" bestFit="1" customWidth="1"/>
    <col min="8202" max="8202" width="9.140625" style="745"/>
    <col min="8203" max="8203" width="9" style="745" customWidth="1"/>
    <col min="8204" max="8444" width="9.140625" style="745"/>
    <col min="8445" max="8445" width="2.5703125" style="745" customWidth="1"/>
    <col min="8446" max="8446" width="5.5703125" style="745" customWidth="1"/>
    <col min="8447" max="8447" width="43.7109375" style="745" customWidth="1"/>
    <col min="8448" max="8448" width="6.28515625" style="745" customWidth="1"/>
    <col min="8449" max="8449" width="7.5703125" style="745" customWidth="1"/>
    <col min="8450" max="8450" width="9.5703125" style="745" customWidth="1"/>
    <col min="8451" max="8451" width="13.28515625" style="745" customWidth="1"/>
    <col min="8452" max="8452" width="20.42578125" style="745" customWidth="1"/>
    <col min="8453" max="8455" width="11.7109375" style="745" customWidth="1"/>
    <col min="8456" max="8456" width="9.85546875" style="745" customWidth="1"/>
    <col min="8457" max="8457" width="2.5703125" style="745" bestFit="1" customWidth="1"/>
    <col min="8458" max="8458" width="9.140625" style="745"/>
    <col min="8459" max="8459" width="9" style="745" customWidth="1"/>
    <col min="8460" max="8700" width="9.140625" style="745"/>
    <col min="8701" max="8701" width="2.5703125" style="745" customWidth="1"/>
    <col min="8702" max="8702" width="5.5703125" style="745" customWidth="1"/>
    <col min="8703" max="8703" width="43.7109375" style="745" customWidth="1"/>
    <col min="8704" max="8704" width="6.28515625" style="745" customWidth="1"/>
    <col min="8705" max="8705" width="7.5703125" style="745" customWidth="1"/>
    <col min="8706" max="8706" width="9.5703125" style="745" customWidth="1"/>
    <col min="8707" max="8707" width="13.28515625" style="745" customWidth="1"/>
    <col min="8708" max="8708" width="20.42578125" style="745" customWidth="1"/>
    <col min="8709" max="8711" width="11.7109375" style="745" customWidth="1"/>
    <col min="8712" max="8712" width="9.85546875" style="745" customWidth="1"/>
    <col min="8713" max="8713" width="2.5703125" style="745" bestFit="1" customWidth="1"/>
    <col min="8714" max="8714" width="9.140625" style="745"/>
    <col min="8715" max="8715" width="9" style="745" customWidth="1"/>
    <col min="8716" max="8956" width="9.140625" style="745"/>
    <col min="8957" max="8957" width="2.5703125" style="745" customWidth="1"/>
    <col min="8958" max="8958" width="5.5703125" style="745" customWidth="1"/>
    <col min="8959" max="8959" width="43.7109375" style="745" customWidth="1"/>
    <col min="8960" max="8960" width="6.28515625" style="745" customWidth="1"/>
    <col min="8961" max="8961" width="7.5703125" style="745" customWidth="1"/>
    <col min="8962" max="8962" width="9.5703125" style="745" customWidth="1"/>
    <col min="8963" max="8963" width="13.28515625" style="745" customWidth="1"/>
    <col min="8964" max="8964" width="20.42578125" style="745" customWidth="1"/>
    <col min="8965" max="8967" width="11.7109375" style="745" customWidth="1"/>
    <col min="8968" max="8968" width="9.85546875" style="745" customWidth="1"/>
    <col min="8969" max="8969" width="2.5703125" style="745" bestFit="1" customWidth="1"/>
    <col min="8970" max="8970" width="9.140625" style="745"/>
    <col min="8971" max="8971" width="9" style="745" customWidth="1"/>
    <col min="8972" max="9212" width="9.140625" style="745"/>
    <col min="9213" max="9213" width="2.5703125" style="745" customWidth="1"/>
    <col min="9214" max="9214" width="5.5703125" style="745" customWidth="1"/>
    <col min="9215" max="9215" width="43.7109375" style="745" customWidth="1"/>
    <col min="9216" max="9216" width="6.28515625" style="745" customWidth="1"/>
    <col min="9217" max="9217" width="7.5703125" style="745" customWidth="1"/>
    <col min="9218" max="9218" width="9.5703125" style="745" customWidth="1"/>
    <col min="9219" max="9219" width="13.28515625" style="745" customWidth="1"/>
    <col min="9220" max="9220" width="20.42578125" style="745" customWidth="1"/>
    <col min="9221" max="9223" width="11.7109375" style="745" customWidth="1"/>
    <col min="9224" max="9224" width="9.85546875" style="745" customWidth="1"/>
    <col min="9225" max="9225" width="2.5703125" style="745" bestFit="1" customWidth="1"/>
    <col min="9226" max="9226" width="9.140625" style="745"/>
    <col min="9227" max="9227" width="9" style="745" customWidth="1"/>
    <col min="9228" max="9468" width="9.140625" style="745"/>
    <col min="9469" max="9469" width="2.5703125" style="745" customWidth="1"/>
    <col min="9470" max="9470" width="5.5703125" style="745" customWidth="1"/>
    <col min="9471" max="9471" width="43.7109375" style="745" customWidth="1"/>
    <col min="9472" max="9472" width="6.28515625" style="745" customWidth="1"/>
    <col min="9473" max="9473" width="7.5703125" style="745" customWidth="1"/>
    <col min="9474" max="9474" width="9.5703125" style="745" customWidth="1"/>
    <col min="9475" max="9475" width="13.28515625" style="745" customWidth="1"/>
    <col min="9476" max="9476" width="20.42578125" style="745" customWidth="1"/>
    <col min="9477" max="9479" width="11.7109375" style="745" customWidth="1"/>
    <col min="9480" max="9480" width="9.85546875" style="745" customWidth="1"/>
    <col min="9481" max="9481" width="2.5703125" style="745" bestFit="1" customWidth="1"/>
    <col min="9482" max="9482" width="9.140625" style="745"/>
    <col min="9483" max="9483" width="9" style="745" customWidth="1"/>
    <col min="9484" max="9724" width="9.140625" style="745"/>
    <col min="9725" max="9725" width="2.5703125" style="745" customWidth="1"/>
    <col min="9726" max="9726" width="5.5703125" style="745" customWidth="1"/>
    <col min="9727" max="9727" width="43.7109375" style="745" customWidth="1"/>
    <col min="9728" max="9728" width="6.28515625" style="745" customWidth="1"/>
    <col min="9729" max="9729" width="7.5703125" style="745" customWidth="1"/>
    <col min="9730" max="9730" width="9.5703125" style="745" customWidth="1"/>
    <col min="9731" max="9731" width="13.28515625" style="745" customWidth="1"/>
    <col min="9732" max="9732" width="20.42578125" style="745" customWidth="1"/>
    <col min="9733" max="9735" width="11.7109375" style="745" customWidth="1"/>
    <col min="9736" max="9736" width="9.85546875" style="745" customWidth="1"/>
    <col min="9737" max="9737" width="2.5703125" style="745" bestFit="1" customWidth="1"/>
    <col min="9738" max="9738" width="9.140625" style="745"/>
    <col min="9739" max="9739" width="9" style="745" customWidth="1"/>
    <col min="9740" max="9980" width="9.140625" style="745"/>
    <col min="9981" max="9981" width="2.5703125" style="745" customWidth="1"/>
    <col min="9982" max="9982" width="5.5703125" style="745" customWidth="1"/>
    <col min="9983" max="9983" width="43.7109375" style="745" customWidth="1"/>
    <col min="9984" max="9984" width="6.28515625" style="745" customWidth="1"/>
    <col min="9985" max="9985" width="7.5703125" style="745" customWidth="1"/>
    <col min="9986" max="9986" width="9.5703125" style="745" customWidth="1"/>
    <col min="9987" max="9987" width="13.28515625" style="745" customWidth="1"/>
    <col min="9988" max="9988" width="20.42578125" style="745" customWidth="1"/>
    <col min="9989" max="9991" width="11.7109375" style="745" customWidth="1"/>
    <col min="9992" max="9992" width="9.85546875" style="745" customWidth="1"/>
    <col min="9993" max="9993" width="2.5703125" style="745" bestFit="1" customWidth="1"/>
    <col min="9994" max="9994" width="9.140625" style="745"/>
    <col min="9995" max="9995" width="9" style="745" customWidth="1"/>
    <col min="9996" max="10236" width="9.140625" style="745"/>
    <col min="10237" max="10237" width="2.5703125" style="745" customWidth="1"/>
    <col min="10238" max="10238" width="5.5703125" style="745" customWidth="1"/>
    <col min="10239" max="10239" width="43.7109375" style="745" customWidth="1"/>
    <col min="10240" max="10240" width="6.28515625" style="745" customWidth="1"/>
    <col min="10241" max="10241" width="7.5703125" style="745" customWidth="1"/>
    <col min="10242" max="10242" width="9.5703125" style="745" customWidth="1"/>
    <col min="10243" max="10243" width="13.28515625" style="745" customWidth="1"/>
    <col min="10244" max="10244" width="20.42578125" style="745" customWidth="1"/>
    <col min="10245" max="10247" width="11.7109375" style="745" customWidth="1"/>
    <col min="10248" max="10248" width="9.85546875" style="745" customWidth="1"/>
    <col min="10249" max="10249" width="2.5703125" style="745" bestFit="1" customWidth="1"/>
    <col min="10250" max="10250" width="9.140625" style="745"/>
    <col min="10251" max="10251" width="9" style="745" customWidth="1"/>
    <col min="10252" max="10492" width="9.140625" style="745"/>
    <col min="10493" max="10493" width="2.5703125" style="745" customWidth="1"/>
    <col min="10494" max="10494" width="5.5703125" style="745" customWidth="1"/>
    <col min="10495" max="10495" width="43.7109375" style="745" customWidth="1"/>
    <col min="10496" max="10496" width="6.28515625" style="745" customWidth="1"/>
    <col min="10497" max="10497" width="7.5703125" style="745" customWidth="1"/>
    <col min="10498" max="10498" width="9.5703125" style="745" customWidth="1"/>
    <col min="10499" max="10499" width="13.28515625" style="745" customWidth="1"/>
    <col min="10500" max="10500" width="20.42578125" style="745" customWidth="1"/>
    <col min="10501" max="10503" width="11.7109375" style="745" customWidth="1"/>
    <col min="10504" max="10504" width="9.85546875" style="745" customWidth="1"/>
    <col min="10505" max="10505" width="2.5703125" style="745" bestFit="1" customWidth="1"/>
    <col min="10506" max="10506" width="9.140625" style="745"/>
    <col min="10507" max="10507" width="9" style="745" customWidth="1"/>
    <col min="10508" max="10748" width="9.140625" style="745"/>
    <col min="10749" max="10749" width="2.5703125" style="745" customWidth="1"/>
    <col min="10750" max="10750" width="5.5703125" style="745" customWidth="1"/>
    <col min="10751" max="10751" width="43.7109375" style="745" customWidth="1"/>
    <col min="10752" max="10752" width="6.28515625" style="745" customWidth="1"/>
    <col min="10753" max="10753" width="7.5703125" style="745" customWidth="1"/>
    <col min="10754" max="10754" width="9.5703125" style="745" customWidth="1"/>
    <col min="10755" max="10755" width="13.28515625" style="745" customWidth="1"/>
    <col min="10756" max="10756" width="20.42578125" style="745" customWidth="1"/>
    <col min="10757" max="10759" width="11.7109375" style="745" customWidth="1"/>
    <col min="10760" max="10760" width="9.85546875" style="745" customWidth="1"/>
    <col min="10761" max="10761" width="2.5703125" style="745" bestFit="1" customWidth="1"/>
    <col min="10762" max="10762" width="9.140625" style="745"/>
    <col min="10763" max="10763" width="9" style="745" customWidth="1"/>
    <col min="10764" max="11004" width="9.140625" style="745"/>
    <col min="11005" max="11005" width="2.5703125" style="745" customWidth="1"/>
    <col min="11006" max="11006" width="5.5703125" style="745" customWidth="1"/>
    <col min="11007" max="11007" width="43.7109375" style="745" customWidth="1"/>
    <col min="11008" max="11008" width="6.28515625" style="745" customWidth="1"/>
    <col min="11009" max="11009" width="7.5703125" style="745" customWidth="1"/>
    <col min="11010" max="11010" width="9.5703125" style="745" customWidth="1"/>
    <col min="11011" max="11011" width="13.28515625" style="745" customWidth="1"/>
    <col min="11012" max="11012" width="20.42578125" style="745" customWidth="1"/>
    <col min="11013" max="11015" width="11.7109375" style="745" customWidth="1"/>
    <col min="11016" max="11016" width="9.85546875" style="745" customWidth="1"/>
    <col min="11017" max="11017" width="2.5703125" style="745" bestFit="1" customWidth="1"/>
    <col min="11018" max="11018" width="9.140625" style="745"/>
    <col min="11019" max="11019" width="9" style="745" customWidth="1"/>
    <col min="11020" max="11260" width="9.140625" style="745"/>
    <col min="11261" max="11261" width="2.5703125" style="745" customWidth="1"/>
    <col min="11262" max="11262" width="5.5703125" style="745" customWidth="1"/>
    <col min="11263" max="11263" width="43.7109375" style="745" customWidth="1"/>
    <col min="11264" max="11264" width="6.28515625" style="745" customWidth="1"/>
    <col min="11265" max="11265" width="7.5703125" style="745" customWidth="1"/>
    <col min="11266" max="11266" width="9.5703125" style="745" customWidth="1"/>
    <col min="11267" max="11267" width="13.28515625" style="745" customWidth="1"/>
    <col min="11268" max="11268" width="20.42578125" style="745" customWidth="1"/>
    <col min="11269" max="11271" width="11.7109375" style="745" customWidth="1"/>
    <col min="11272" max="11272" width="9.85546875" style="745" customWidth="1"/>
    <col min="11273" max="11273" width="2.5703125" style="745" bestFit="1" customWidth="1"/>
    <col min="11274" max="11274" width="9.140625" style="745"/>
    <col min="11275" max="11275" width="9" style="745" customWidth="1"/>
    <col min="11276" max="11516" width="9.140625" style="745"/>
    <col min="11517" max="11517" width="2.5703125" style="745" customWidth="1"/>
    <col min="11518" max="11518" width="5.5703125" style="745" customWidth="1"/>
    <col min="11519" max="11519" width="43.7109375" style="745" customWidth="1"/>
    <col min="11520" max="11520" width="6.28515625" style="745" customWidth="1"/>
    <col min="11521" max="11521" width="7.5703125" style="745" customWidth="1"/>
    <col min="11522" max="11522" width="9.5703125" style="745" customWidth="1"/>
    <col min="11523" max="11523" width="13.28515625" style="745" customWidth="1"/>
    <col min="11524" max="11524" width="20.42578125" style="745" customWidth="1"/>
    <col min="11525" max="11527" width="11.7109375" style="745" customWidth="1"/>
    <col min="11528" max="11528" width="9.85546875" style="745" customWidth="1"/>
    <col min="11529" max="11529" width="2.5703125" style="745" bestFit="1" customWidth="1"/>
    <col min="11530" max="11530" width="9.140625" style="745"/>
    <col min="11531" max="11531" width="9" style="745" customWidth="1"/>
    <col min="11532" max="11772" width="9.140625" style="745"/>
    <col min="11773" max="11773" width="2.5703125" style="745" customWidth="1"/>
    <col min="11774" max="11774" width="5.5703125" style="745" customWidth="1"/>
    <col min="11775" max="11775" width="43.7109375" style="745" customWidth="1"/>
    <col min="11776" max="11776" width="6.28515625" style="745" customWidth="1"/>
    <col min="11777" max="11777" width="7.5703125" style="745" customWidth="1"/>
    <col min="11778" max="11778" width="9.5703125" style="745" customWidth="1"/>
    <col min="11779" max="11779" width="13.28515625" style="745" customWidth="1"/>
    <col min="11780" max="11780" width="20.42578125" style="745" customWidth="1"/>
    <col min="11781" max="11783" width="11.7109375" style="745" customWidth="1"/>
    <col min="11784" max="11784" width="9.85546875" style="745" customWidth="1"/>
    <col min="11785" max="11785" width="2.5703125" style="745" bestFit="1" customWidth="1"/>
    <col min="11786" max="11786" width="9.140625" style="745"/>
    <col min="11787" max="11787" width="9" style="745" customWidth="1"/>
    <col min="11788" max="12028" width="9.140625" style="745"/>
    <col min="12029" max="12029" width="2.5703125" style="745" customWidth="1"/>
    <col min="12030" max="12030" width="5.5703125" style="745" customWidth="1"/>
    <col min="12031" max="12031" width="43.7109375" style="745" customWidth="1"/>
    <col min="12032" max="12032" width="6.28515625" style="745" customWidth="1"/>
    <col min="12033" max="12033" width="7.5703125" style="745" customWidth="1"/>
    <col min="12034" max="12034" width="9.5703125" style="745" customWidth="1"/>
    <col min="12035" max="12035" width="13.28515625" style="745" customWidth="1"/>
    <col min="12036" max="12036" width="20.42578125" style="745" customWidth="1"/>
    <col min="12037" max="12039" width="11.7109375" style="745" customWidth="1"/>
    <col min="12040" max="12040" width="9.85546875" style="745" customWidth="1"/>
    <col min="12041" max="12041" width="2.5703125" style="745" bestFit="1" customWidth="1"/>
    <col min="12042" max="12042" width="9.140625" style="745"/>
    <col min="12043" max="12043" width="9" style="745" customWidth="1"/>
    <col min="12044" max="12284" width="9.140625" style="745"/>
    <col min="12285" max="12285" width="2.5703125" style="745" customWidth="1"/>
    <col min="12286" max="12286" width="5.5703125" style="745" customWidth="1"/>
    <col min="12287" max="12287" width="43.7109375" style="745" customWidth="1"/>
    <col min="12288" max="12288" width="6.28515625" style="745" customWidth="1"/>
    <col min="12289" max="12289" width="7.5703125" style="745" customWidth="1"/>
    <col min="12290" max="12290" width="9.5703125" style="745" customWidth="1"/>
    <col min="12291" max="12291" width="13.28515625" style="745" customWidth="1"/>
    <col min="12292" max="12292" width="20.42578125" style="745" customWidth="1"/>
    <col min="12293" max="12295" width="11.7109375" style="745" customWidth="1"/>
    <col min="12296" max="12296" width="9.85546875" style="745" customWidth="1"/>
    <col min="12297" max="12297" width="2.5703125" style="745" bestFit="1" customWidth="1"/>
    <col min="12298" max="12298" width="9.140625" style="745"/>
    <col min="12299" max="12299" width="9" style="745" customWidth="1"/>
    <col min="12300" max="12540" width="9.140625" style="745"/>
    <col min="12541" max="12541" width="2.5703125" style="745" customWidth="1"/>
    <col min="12542" max="12542" width="5.5703125" style="745" customWidth="1"/>
    <col min="12543" max="12543" width="43.7109375" style="745" customWidth="1"/>
    <col min="12544" max="12544" width="6.28515625" style="745" customWidth="1"/>
    <col min="12545" max="12545" width="7.5703125" style="745" customWidth="1"/>
    <col min="12546" max="12546" width="9.5703125" style="745" customWidth="1"/>
    <col min="12547" max="12547" width="13.28515625" style="745" customWidth="1"/>
    <col min="12548" max="12548" width="20.42578125" style="745" customWidth="1"/>
    <col min="12549" max="12551" width="11.7109375" style="745" customWidth="1"/>
    <col min="12552" max="12552" width="9.85546875" style="745" customWidth="1"/>
    <col min="12553" max="12553" width="2.5703125" style="745" bestFit="1" customWidth="1"/>
    <col min="12554" max="12554" width="9.140625" style="745"/>
    <col min="12555" max="12555" width="9" style="745" customWidth="1"/>
    <col min="12556" max="12796" width="9.140625" style="745"/>
    <col min="12797" max="12797" width="2.5703125" style="745" customWidth="1"/>
    <col min="12798" max="12798" width="5.5703125" style="745" customWidth="1"/>
    <col min="12799" max="12799" width="43.7109375" style="745" customWidth="1"/>
    <col min="12800" max="12800" width="6.28515625" style="745" customWidth="1"/>
    <col min="12801" max="12801" width="7.5703125" style="745" customWidth="1"/>
    <col min="12802" max="12802" width="9.5703125" style="745" customWidth="1"/>
    <col min="12803" max="12803" width="13.28515625" style="745" customWidth="1"/>
    <col min="12804" max="12804" width="20.42578125" style="745" customWidth="1"/>
    <col min="12805" max="12807" width="11.7109375" style="745" customWidth="1"/>
    <col min="12808" max="12808" width="9.85546875" style="745" customWidth="1"/>
    <col min="12809" max="12809" width="2.5703125" style="745" bestFit="1" customWidth="1"/>
    <col min="12810" max="12810" width="9.140625" style="745"/>
    <col min="12811" max="12811" width="9" style="745" customWidth="1"/>
    <col min="12812" max="13052" width="9.140625" style="745"/>
    <col min="13053" max="13053" width="2.5703125" style="745" customWidth="1"/>
    <col min="13054" max="13054" width="5.5703125" style="745" customWidth="1"/>
    <col min="13055" max="13055" width="43.7109375" style="745" customWidth="1"/>
    <col min="13056" max="13056" width="6.28515625" style="745" customWidth="1"/>
    <col min="13057" max="13057" width="7.5703125" style="745" customWidth="1"/>
    <col min="13058" max="13058" width="9.5703125" style="745" customWidth="1"/>
    <col min="13059" max="13059" width="13.28515625" style="745" customWidth="1"/>
    <col min="13060" max="13060" width="20.42578125" style="745" customWidth="1"/>
    <col min="13061" max="13063" width="11.7109375" style="745" customWidth="1"/>
    <col min="13064" max="13064" width="9.85546875" style="745" customWidth="1"/>
    <col min="13065" max="13065" width="2.5703125" style="745" bestFit="1" customWidth="1"/>
    <col min="13066" max="13066" width="9.140625" style="745"/>
    <col min="13067" max="13067" width="9" style="745" customWidth="1"/>
    <col min="13068" max="13308" width="9.140625" style="745"/>
    <col min="13309" max="13309" width="2.5703125" style="745" customWidth="1"/>
    <col min="13310" max="13310" width="5.5703125" style="745" customWidth="1"/>
    <col min="13311" max="13311" width="43.7109375" style="745" customWidth="1"/>
    <col min="13312" max="13312" width="6.28515625" style="745" customWidth="1"/>
    <col min="13313" max="13313" width="7.5703125" style="745" customWidth="1"/>
    <col min="13314" max="13314" width="9.5703125" style="745" customWidth="1"/>
    <col min="13315" max="13315" width="13.28515625" style="745" customWidth="1"/>
    <col min="13316" max="13316" width="20.42578125" style="745" customWidth="1"/>
    <col min="13317" max="13319" width="11.7109375" style="745" customWidth="1"/>
    <col min="13320" max="13320" width="9.85546875" style="745" customWidth="1"/>
    <col min="13321" max="13321" width="2.5703125" style="745" bestFit="1" customWidth="1"/>
    <col min="13322" max="13322" width="9.140625" style="745"/>
    <col min="13323" max="13323" width="9" style="745" customWidth="1"/>
    <col min="13324" max="13564" width="9.140625" style="745"/>
    <col min="13565" max="13565" width="2.5703125" style="745" customWidth="1"/>
    <col min="13566" max="13566" width="5.5703125" style="745" customWidth="1"/>
    <col min="13567" max="13567" width="43.7109375" style="745" customWidth="1"/>
    <col min="13568" max="13568" width="6.28515625" style="745" customWidth="1"/>
    <col min="13569" max="13569" width="7.5703125" style="745" customWidth="1"/>
    <col min="13570" max="13570" width="9.5703125" style="745" customWidth="1"/>
    <col min="13571" max="13571" width="13.28515625" style="745" customWidth="1"/>
    <col min="13572" max="13572" width="20.42578125" style="745" customWidth="1"/>
    <col min="13573" max="13575" width="11.7109375" style="745" customWidth="1"/>
    <col min="13576" max="13576" width="9.85546875" style="745" customWidth="1"/>
    <col min="13577" max="13577" width="2.5703125" style="745" bestFit="1" customWidth="1"/>
    <col min="13578" max="13578" width="9.140625" style="745"/>
    <col min="13579" max="13579" width="9" style="745" customWidth="1"/>
    <col min="13580" max="13820" width="9.140625" style="745"/>
    <col min="13821" max="13821" width="2.5703125" style="745" customWidth="1"/>
    <col min="13822" max="13822" width="5.5703125" style="745" customWidth="1"/>
    <col min="13823" max="13823" width="43.7109375" style="745" customWidth="1"/>
    <col min="13824" max="13824" width="6.28515625" style="745" customWidth="1"/>
    <col min="13825" max="13825" width="7.5703125" style="745" customWidth="1"/>
    <col min="13826" max="13826" width="9.5703125" style="745" customWidth="1"/>
    <col min="13827" max="13827" width="13.28515625" style="745" customWidth="1"/>
    <col min="13828" max="13828" width="20.42578125" style="745" customWidth="1"/>
    <col min="13829" max="13831" width="11.7109375" style="745" customWidth="1"/>
    <col min="13832" max="13832" width="9.85546875" style="745" customWidth="1"/>
    <col min="13833" max="13833" width="2.5703125" style="745" bestFit="1" customWidth="1"/>
    <col min="13834" max="13834" width="9.140625" style="745"/>
    <col min="13835" max="13835" width="9" style="745" customWidth="1"/>
    <col min="13836" max="14076" width="9.140625" style="745"/>
    <col min="14077" max="14077" width="2.5703125" style="745" customWidth="1"/>
    <col min="14078" max="14078" width="5.5703125" style="745" customWidth="1"/>
    <col min="14079" max="14079" width="43.7109375" style="745" customWidth="1"/>
    <col min="14080" max="14080" width="6.28515625" style="745" customWidth="1"/>
    <col min="14081" max="14081" width="7.5703125" style="745" customWidth="1"/>
    <col min="14082" max="14082" width="9.5703125" style="745" customWidth="1"/>
    <col min="14083" max="14083" width="13.28515625" style="745" customWidth="1"/>
    <col min="14084" max="14084" width="20.42578125" style="745" customWidth="1"/>
    <col min="14085" max="14087" width="11.7109375" style="745" customWidth="1"/>
    <col min="14088" max="14088" width="9.85546875" style="745" customWidth="1"/>
    <col min="14089" max="14089" width="2.5703125" style="745" bestFit="1" customWidth="1"/>
    <col min="14090" max="14090" width="9.140625" style="745"/>
    <col min="14091" max="14091" width="9" style="745" customWidth="1"/>
    <col min="14092" max="14332" width="9.140625" style="745"/>
    <col min="14333" max="14333" width="2.5703125" style="745" customWidth="1"/>
    <col min="14334" max="14334" width="5.5703125" style="745" customWidth="1"/>
    <col min="14335" max="14335" width="43.7109375" style="745" customWidth="1"/>
    <col min="14336" max="14336" width="6.28515625" style="745" customWidth="1"/>
    <col min="14337" max="14337" width="7.5703125" style="745" customWidth="1"/>
    <col min="14338" max="14338" width="9.5703125" style="745" customWidth="1"/>
    <col min="14339" max="14339" width="13.28515625" style="745" customWidth="1"/>
    <col min="14340" max="14340" width="20.42578125" style="745" customWidth="1"/>
    <col min="14341" max="14343" width="11.7109375" style="745" customWidth="1"/>
    <col min="14344" max="14344" width="9.85546875" style="745" customWidth="1"/>
    <col min="14345" max="14345" width="2.5703125" style="745" bestFit="1" customWidth="1"/>
    <col min="14346" max="14346" width="9.140625" style="745"/>
    <col min="14347" max="14347" width="9" style="745" customWidth="1"/>
    <col min="14348" max="14588" width="9.140625" style="745"/>
    <col min="14589" max="14589" width="2.5703125" style="745" customWidth="1"/>
    <col min="14590" max="14590" width="5.5703125" style="745" customWidth="1"/>
    <col min="14591" max="14591" width="43.7109375" style="745" customWidth="1"/>
    <col min="14592" max="14592" width="6.28515625" style="745" customWidth="1"/>
    <col min="14593" max="14593" width="7.5703125" style="745" customWidth="1"/>
    <col min="14594" max="14594" width="9.5703125" style="745" customWidth="1"/>
    <col min="14595" max="14595" width="13.28515625" style="745" customWidth="1"/>
    <col min="14596" max="14596" width="20.42578125" style="745" customWidth="1"/>
    <col min="14597" max="14599" width="11.7109375" style="745" customWidth="1"/>
    <col min="14600" max="14600" width="9.85546875" style="745" customWidth="1"/>
    <col min="14601" max="14601" width="2.5703125" style="745" bestFit="1" customWidth="1"/>
    <col min="14602" max="14602" width="9.140625" style="745"/>
    <col min="14603" max="14603" width="9" style="745" customWidth="1"/>
    <col min="14604" max="14844" width="9.140625" style="745"/>
    <col min="14845" max="14845" width="2.5703125" style="745" customWidth="1"/>
    <col min="14846" max="14846" width="5.5703125" style="745" customWidth="1"/>
    <col min="14847" max="14847" width="43.7109375" style="745" customWidth="1"/>
    <col min="14848" max="14848" width="6.28515625" style="745" customWidth="1"/>
    <col min="14849" max="14849" width="7.5703125" style="745" customWidth="1"/>
    <col min="14850" max="14850" width="9.5703125" style="745" customWidth="1"/>
    <col min="14851" max="14851" width="13.28515625" style="745" customWidth="1"/>
    <col min="14852" max="14852" width="20.42578125" style="745" customWidth="1"/>
    <col min="14853" max="14855" width="11.7109375" style="745" customWidth="1"/>
    <col min="14856" max="14856" width="9.85546875" style="745" customWidth="1"/>
    <col min="14857" max="14857" width="2.5703125" style="745" bestFit="1" customWidth="1"/>
    <col min="14858" max="14858" width="9.140625" style="745"/>
    <col min="14859" max="14859" width="9" style="745" customWidth="1"/>
    <col min="14860" max="15100" width="9.140625" style="745"/>
    <col min="15101" max="15101" width="2.5703125" style="745" customWidth="1"/>
    <col min="15102" max="15102" width="5.5703125" style="745" customWidth="1"/>
    <col min="15103" max="15103" width="43.7109375" style="745" customWidth="1"/>
    <col min="15104" max="15104" width="6.28515625" style="745" customWidth="1"/>
    <col min="15105" max="15105" width="7.5703125" style="745" customWidth="1"/>
    <col min="15106" max="15106" width="9.5703125" style="745" customWidth="1"/>
    <col min="15107" max="15107" width="13.28515625" style="745" customWidth="1"/>
    <col min="15108" max="15108" width="20.42578125" style="745" customWidth="1"/>
    <col min="15109" max="15111" width="11.7109375" style="745" customWidth="1"/>
    <col min="15112" max="15112" width="9.85546875" style="745" customWidth="1"/>
    <col min="15113" max="15113" width="2.5703125" style="745" bestFit="1" customWidth="1"/>
    <col min="15114" max="15114" width="9.140625" style="745"/>
    <col min="15115" max="15115" width="9" style="745" customWidth="1"/>
    <col min="15116" max="15356" width="9.140625" style="745"/>
    <col min="15357" max="15357" width="2.5703125" style="745" customWidth="1"/>
    <col min="15358" max="15358" width="5.5703125" style="745" customWidth="1"/>
    <col min="15359" max="15359" width="43.7109375" style="745" customWidth="1"/>
    <col min="15360" max="15360" width="6.28515625" style="745" customWidth="1"/>
    <col min="15361" max="15361" width="7.5703125" style="745" customWidth="1"/>
    <col min="15362" max="15362" width="9.5703125" style="745" customWidth="1"/>
    <col min="15363" max="15363" width="13.28515625" style="745" customWidth="1"/>
    <col min="15364" max="15364" width="20.42578125" style="745" customWidth="1"/>
    <col min="15365" max="15367" width="11.7109375" style="745" customWidth="1"/>
    <col min="15368" max="15368" width="9.85546875" style="745" customWidth="1"/>
    <col min="15369" max="15369" width="2.5703125" style="745" bestFit="1" customWidth="1"/>
    <col min="15370" max="15370" width="9.140625" style="745"/>
    <col min="15371" max="15371" width="9" style="745" customWidth="1"/>
    <col min="15372" max="15612" width="9.140625" style="745"/>
    <col min="15613" max="15613" width="2.5703125" style="745" customWidth="1"/>
    <col min="15614" max="15614" width="5.5703125" style="745" customWidth="1"/>
    <col min="15615" max="15615" width="43.7109375" style="745" customWidth="1"/>
    <col min="15616" max="15616" width="6.28515625" style="745" customWidth="1"/>
    <col min="15617" max="15617" width="7.5703125" style="745" customWidth="1"/>
    <col min="15618" max="15618" width="9.5703125" style="745" customWidth="1"/>
    <col min="15619" max="15619" width="13.28515625" style="745" customWidth="1"/>
    <col min="15620" max="15620" width="20.42578125" style="745" customWidth="1"/>
    <col min="15621" max="15623" width="11.7109375" style="745" customWidth="1"/>
    <col min="15624" max="15624" width="9.85546875" style="745" customWidth="1"/>
    <col min="15625" max="15625" width="2.5703125" style="745" bestFit="1" customWidth="1"/>
    <col min="15626" max="15626" width="9.140625" style="745"/>
    <col min="15627" max="15627" width="9" style="745" customWidth="1"/>
    <col min="15628" max="15868" width="9.140625" style="745"/>
    <col min="15869" max="15869" width="2.5703125" style="745" customWidth="1"/>
    <col min="15870" max="15870" width="5.5703125" style="745" customWidth="1"/>
    <col min="15871" max="15871" width="43.7109375" style="745" customWidth="1"/>
    <col min="15872" max="15872" width="6.28515625" style="745" customWidth="1"/>
    <col min="15873" max="15873" width="7.5703125" style="745" customWidth="1"/>
    <col min="15874" max="15874" width="9.5703125" style="745" customWidth="1"/>
    <col min="15875" max="15875" width="13.28515625" style="745" customWidth="1"/>
    <col min="15876" max="15876" width="20.42578125" style="745" customWidth="1"/>
    <col min="15877" max="15879" width="11.7109375" style="745" customWidth="1"/>
    <col min="15880" max="15880" width="9.85546875" style="745" customWidth="1"/>
    <col min="15881" max="15881" width="2.5703125" style="745" bestFit="1" customWidth="1"/>
    <col min="15882" max="15882" width="9.140625" style="745"/>
    <col min="15883" max="15883" width="9" style="745" customWidth="1"/>
    <col min="15884" max="16124" width="9.140625" style="745"/>
    <col min="16125" max="16125" width="2.5703125" style="745" customWidth="1"/>
    <col min="16126" max="16126" width="5.5703125" style="745" customWidth="1"/>
    <col min="16127" max="16127" width="43.7109375" style="745" customWidth="1"/>
    <col min="16128" max="16128" width="6.28515625" style="745" customWidth="1"/>
    <col min="16129" max="16129" width="7.5703125" style="745" customWidth="1"/>
    <col min="16130" max="16130" width="9.5703125" style="745" customWidth="1"/>
    <col min="16131" max="16131" width="13.28515625" style="745" customWidth="1"/>
    <col min="16132" max="16132" width="20.42578125" style="745" customWidth="1"/>
    <col min="16133" max="16135" width="11.7109375" style="745" customWidth="1"/>
    <col min="16136" max="16136" width="9.85546875" style="745" customWidth="1"/>
    <col min="16137" max="16137" width="2.5703125" style="745" bestFit="1" customWidth="1"/>
    <col min="16138" max="16138" width="9.140625" style="745"/>
    <col min="16139" max="16139" width="9" style="745" customWidth="1"/>
    <col min="16140" max="16384" width="9.140625" style="745"/>
  </cols>
  <sheetData>
    <row r="1" spans="1:11" s="1006" customFormat="1" ht="18">
      <c r="A1" s="1002"/>
      <c r="B1" s="1003"/>
      <c r="C1" s="1002"/>
      <c r="D1" s="1004"/>
      <c r="E1" s="1004"/>
      <c r="F1" s="1004"/>
      <c r="G1" s="1004"/>
    </row>
    <row r="2" spans="1:11" s="1006" customFormat="1" ht="18">
      <c r="A2" s="1002" t="s">
        <v>3320</v>
      </c>
      <c r="B2" s="1003"/>
      <c r="C2" s="1002" t="s">
        <v>3321</v>
      </c>
      <c r="D2" s="1004"/>
      <c r="E2" s="1004"/>
      <c r="F2" s="1004"/>
      <c r="G2" s="1004"/>
    </row>
    <row r="3" spans="1:11" ht="14.25" customHeight="1">
      <c r="A3" s="737" t="s">
        <v>107</v>
      </c>
      <c r="B3" s="737"/>
      <c r="C3" s="585" t="s">
        <v>109</v>
      </c>
      <c r="H3" s="822"/>
    </row>
    <row r="4" spans="1:11" ht="14.25" customHeight="1">
      <c r="A4" s="737"/>
      <c r="B4" s="737"/>
      <c r="C4" s="585"/>
      <c r="H4" s="822"/>
    </row>
    <row r="5" spans="1:11" ht="97.5" customHeight="1">
      <c r="A5" s="737"/>
      <c r="B5" s="737"/>
      <c r="C5" s="585" t="s">
        <v>3729</v>
      </c>
      <c r="H5" s="822"/>
    </row>
    <row r="6" spans="1:11" ht="36">
      <c r="A6" s="737"/>
      <c r="B6" s="737"/>
      <c r="C6" s="585" t="s">
        <v>1546</v>
      </c>
      <c r="H6" s="822"/>
    </row>
    <row r="7" spans="1:11">
      <c r="C7" s="585"/>
      <c r="D7" s="861"/>
      <c r="E7" s="861"/>
      <c r="F7" s="861"/>
      <c r="G7" s="861"/>
      <c r="H7" s="737"/>
    </row>
    <row r="8" spans="1:11" s="1028" customFormat="1">
      <c r="A8" s="306" t="s">
        <v>29</v>
      </c>
      <c r="B8" s="306"/>
      <c r="C8" s="307" t="s">
        <v>30</v>
      </c>
      <c r="D8" s="306" t="s">
        <v>31</v>
      </c>
      <c r="E8" s="308" t="s">
        <v>183</v>
      </c>
      <c r="F8" s="308" t="s">
        <v>184</v>
      </c>
      <c r="G8" s="308" t="s">
        <v>185</v>
      </c>
      <c r="H8" s="1029"/>
    </row>
    <row r="9" spans="1:11" s="737" customFormat="1" ht="12">
      <c r="A9" s="738"/>
      <c r="B9" s="749"/>
      <c r="C9" s="860"/>
      <c r="D9" s="861"/>
      <c r="E9" s="861"/>
      <c r="F9" s="861"/>
      <c r="G9" s="861"/>
    </row>
    <row r="10" spans="1:11" s="991" customFormat="1" ht="32.25" thickBot="1">
      <c r="A10" s="232"/>
      <c r="B10" s="233" t="s">
        <v>105</v>
      </c>
      <c r="C10" s="234" t="s">
        <v>1551</v>
      </c>
      <c r="D10" s="751"/>
      <c r="E10" s="752"/>
      <c r="F10" s="751"/>
      <c r="G10" s="751"/>
    </row>
    <row r="11" spans="1:11">
      <c r="A11" s="1030"/>
      <c r="B11" s="773"/>
      <c r="C11" s="870" t="s">
        <v>1552</v>
      </c>
      <c r="E11" s="1054"/>
    </row>
    <row r="12" spans="1:11" s="448" customFormat="1" ht="132">
      <c r="A12" s="758" t="str">
        <f>$B$10</f>
        <v>I.</v>
      </c>
      <c r="B12" s="759">
        <f>COUNT($A10:B$11)+1</f>
        <v>1</v>
      </c>
      <c r="C12" s="585" t="s">
        <v>3693</v>
      </c>
      <c r="D12" s="746" t="s">
        <v>188</v>
      </c>
      <c r="E12" s="747">
        <v>13</v>
      </c>
      <c r="F12" s="748"/>
      <c r="G12" s="748">
        <f>E12*F12</f>
        <v>0</v>
      </c>
      <c r="H12" s="745"/>
      <c r="I12" s="745"/>
      <c r="J12" s="745"/>
      <c r="K12" s="745"/>
    </row>
    <row r="13" spans="1:11" s="871" customFormat="1">
      <c r="A13" s="1030"/>
      <c r="B13" s="773"/>
      <c r="C13" s="585"/>
      <c r="D13" s="1017"/>
      <c r="E13" s="1069"/>
      <c r="F13" s="1017"/>
      <c r="G13" s="1017"/>
      <c r="H13" s="745"/>
      <c r="I13" s="745"/>
      <c r="J13" s="745"/>
      <c r="K13" s="745"/>
    </row>
    <row r="14" spans="1:11" s="448" customFormat="1" ht="60">
      <c r="A14" s="758" t="str">
        <f>$B$10</f>
        <v>I.</v>
      </c>
      <c r="B14" s="759">
        <f>COUNT($A$12:B12)+1</f>
        <v>2</v>
      </c>
      <c r="C14" s="585" t="s">
        <v>3694</v>
      </c>
      <c r="D14" s="746" t="s">
        <v>188</v>
      </c>
      <c r="E14" s="747">
        <v>6</v>
      </c>
      <c r="F14" s="748"/>
      <c r="G14" s="748">
        <f>E14*F14</f>
        <v>0</v>
      </c>
      <c r="H14" s="745"/>
      <c r="I14" s="745"/>
      <c r="J14" s="745"/>
      <c r="K14" s="745"/>
    </row>
    <row r="15" spans="1:11" s="448" customFormat="1">
      <c r="A15" s="758"/>
      <c r="B15" s="759"/>
      <c r="C15" s="585"/>
      <c r="D15" s="746"/>
      <c r="E15" s="747"/>
      <c r="F15" s="748"/>
      <c r="G15" s="748"/>
      <c r="H15" s="745"/>
      <c r="I15" s="745"/>
      <c r="J15" s="745"/>
      <c r="K15" s="745"/>
    </row>
    <row r="16" spans="1:11" s="871" customFormat="1">
      <c r="A16" s="1030"/>
      <c r="B16" s="773"/>
      <c r="C16" s="870" t="s">
        <v>1553</v>
      </c>
      <c r="D16" s="1017"/>
      <c r="E16" s="1069"/>
      <c r="F16" s="1017"/>
      <c r="G16" s="1017"/>
      <c r="H16" s="745"/>
      <c r="I16" s="745"/>
      <c r="J16" s="745"/>
      <c r="K16" s="745"/>
    </row>
    <row r="17" spans="1:11" s="448" customFormat="1" ht="48">
      <c r="A17" s="758" t="str">
        <f>$B$10</f>
        <v>I.</v>
      </c>
      <c r="B17" s="759">
        <f>COUNT($A$12:B14)+1</f>
        <v>3</v>
      </c>
      <c r="C17" s="585" t="s">
        <v>3695</v>
      </c>
      <c r="D17" s="746" t="s">
        <v>188</v>
      </c>
      <c r="E17" s="747">
        <v>5</v>
      </c>
      <c r="F17" s="748"/>
      <c r="G17" s="748">
        <f>E17*F17</f>
        <v>0</v>
      </c>
      <c r="H17" s="745"/>
      <c r="I17" s="745"/>
      <c r="J17" s="745"/>
      <c r="K17" s="745"/>
    </row>
    <row r="18" spans="1:11" s="448" customFormat="1">
      <c r="A18" s="758"/>
      <c r="B18" s="759"/>
      <c r="C18" s="585"/>
      <c r="D18" s="746"/>
      <c r="E18" s="747"/>
      <c r="F18" s="748"/>
      <c r="G18" s="748"/>
      <c r="H18" s="745"/>
      <c r="I18" s="745"/>
      <c r="J18" s="745"/>
      <c r="K18" s="745"/>
    </row>
    <row r="19" spans="1:11" s="448" customFormat="1" ht="48">
      <c r="A19" s="758" t="str">
        <f>$B$10</f>
        <v>I.</v>
      </c>
      <c r="B19" s="759">
        <f>COUNT($A$12:B17)+1</f>
        <v>4</v>
      </c>
      <c r="C19" s="585" t="s">
        <v>3696</v>
      </c>
      <c r="D19" s="746" t="s">
        <v>188</v>
      </c>
      <c r="E19" s="747">
        <v>2</v>
      </c>
      <c r="F19" s="748"/>
      <c r="G19" s="748">
        <f>E19*F19</f>
        <v>0</v>
      </c>
      <c r="H19" s="745"/>
      <c r="I19" s="745"/>
      <c r="J19" s="745"/>
      <c r="K19" s="745"/>
    </row>
    <row r="20" spans="1:11" s="448" customFormat="1">
      <c r="A20" s="758"/>
      <c r="B20" s="759"/>
      <c r="C20" s="585"/>
      <c r="D20" s="746"/>
      <c r="E20" s="747"/>
      <c r="F20" s="748"/>
      <c r="G20" s="748"/>
      <c r="H20" s="745"/>
      <c r="I20" s="745"/>
      <c r="J20" s="745"/>
      <c r="K20" s="745"/>
    </row>
    <row r="21" spans="1:11" s="448" customFormat="1" ht="60">
      <c r="A21" s="758" t="str">
        <f>$B$10</f>
        <v>I.</v>
      </c>
      <c r="B21" s="759">
        <f>COUNT($A$12:B19)+1</f>
        <v>5</v>
      </c>
      <c r="C21" s="585" t="s">
        <v>1554</v>
      </c>
      <c r="D21" s="746" t="s">
        <v>188</v>
      </c>
      <c r="E21" s="747">
        <v>1</v>
      </c>
      <c r="F21" s="748"/>
      <c r="G21" s="748">
        <f>E21*F21</f>
        <v>0</v>
      </c>
      <c r="H21" s="745"/>
      <c r="I21" s="745"/>
      <c r="J21" s="745"/>
      <c r="K21" s="745"/>
    </row>
    <row r="22" spans="1:11" s="448" customFormat="1">
      <c r="A22" s="758"/>
      <c r="B22" s="759"/>
      <c r="C22" s="585"/>
      <c r="D22" s="746"/>
      <c r="E22" s="747"/>
      <c r="F22" s="748"/>
      <c r="G22" s="748"/>
      <c r="H22" s="745"/>
      <c r="I22" s="745"/>
      <c r="J22" s="745"/>
      <c r="K22" s="745"/>
    </row>
    <row r="23" spans="1:11" s="871" customFormat="1">
      <c r="A23" s="1030"/>
      <c r="B23" s="773"/>
      <c r="C23" s="870" t="s">
        <v>1555</v>
      </c>
      <c r="D23" s="1017"/>
      <c r="E23" s="1069"/>
      <c r="F23" s="1017"/>
      <c r="G23" s="1017"/>
      <c r="H23" s="745"/>
      <c r="I23" s="745"/>
      <c r="J23" s="745"/>
      <c r="K23" s="745"/>
    </row>
    <row r="24" spans="1:11" s="448" customFormat="1" ht="60">
      <c r="A24" s="758" t="str">
        <f>$B$10</f>
        <v>I.</v>
      </c>
      <c r="B24" s="759">
        <f>COUNT($A$12:B21)+1</f>
        <v>6</v>
      </c>
      <c r="C24" s="585" t="s">
        <v>3697</v>
      </c>
      <c r="D24" s="746" t="s">
        <v>188</v>
      </c>
      <c r="E24" s="747">
        <v>57</v>
      </c>
      <c r="F24" s="748"/>
      <c r="G24" s="748">
        <f>E24*F24</f>
        <v>0</v>
      </c>
      <c r="H24" s="745"/>
      <c r="I24" s="745"/>
      <c r="J24" s="745"/>
      <c r="K24" s="745"/>
    </row>
    <row r="25" spans="1:11" s="448" customFormat="1">
      <c r="A25" s="758"/>
      <c r="B25" s="759"/>
      <c r="C25" s="585"/>
      <c r="D25" s="746"/>
      <c r="E25" s="747"/>
      <c r="F25" s="748"/>
      <c r="G25" s="748"/>
      <c r="H25" s="745"/>
      <c r="I25" s="745"/>
      <c r="J25" s="745"/>
      <c r="K25" s="745"/>
    </row>
    <row r="26" spans="1:11" s="871" customFormat="1">
      <c r="A26" s="1030"/>
      <c r="B26" s="773"/>
      <c r="C26" s="870" t="s">
        <v>1556</v>
      </c>
      <c r="D26" s="1017"/>
      <c r="E26" s="1069"/>
      <c r="F26" s="1017"/>
      <c r="G26" s="1017"/>
      <c r="H26" s="745"/>
      <c r="I26" s="745"/>
      <c r="J26" s="745"/>
      <c r="K26" s="745"/>
    </row>
    <row r="27" spans="1:11" s="448" customFormat="1" ht="36">
      <c r="A27" s="758" t="str">
        <f>$B$10</f>
        <v>I.</v>
      </c>
      <c r="B27" s="759">
        <f>COUNT($A$12:B24)+1</f>
        <v>7</v>
      </c>
      <c r="C27" s="585" t="s">
        <v>3698</v>
      </c>
      <c r="D27" s="746" t="s">
        <v>188</v>
      </c>
      <c r="E27" s="747">
        <v>70</v>
      </c>
      <c r="F27" s="748"/>
      <c r="G27" s="748">
        <f>E27*F27</f>
        <v>0</v>
      </c>
      <c r="H27" s="745"/>
      <c r="I27" s="745"/>
      <c r="J27" s="745"/>
      <c r="K27" s="745"/>
    </row>
    <row r="28" spans="1:11" s="448" customFormat="1">
      <c r="A28" s="758"/>
      <c r="B28" s="759"/>
      <c r="C28" s="585"/>
      <c r="D28" s="746"/>
      <c r="E28" s="747"/>
      <c r="F28" s="748"/>
      <c r="G28" s="748"/>
      <c r="H28" s="745"/>
      <c r="I28" s="745"/>
      <c r="J28" s="745"/>
      <c r="K28" s="745"/>
    </row>
    <row r="29" spans="1:11" s="871" customFormat="1">
      <c r="A29" s="1030"/>
      <c r="B29" s="773"/>
      <c r="C29" s="870" t="s">
        <v>1557</v>
      </c>
      <c r="D29" s="1017"/>
      <c r="E29" s="1069"/>
      <c r="F29" s="1017"/>
      <c r="G29" s="1017"/>
      <c r="H29" s="745"/>
      <c r="I29" s="745"/>
      <c r="J29" s="745"/>
      <c r="K29" s="745"/>
    </row>
    <row r="30" spans="1:11" s="448" customFormat="1" ht="36">
      <c r="A30" s="758" t="str">
        <f>$B$10</f>
        <v>I.</v>
      </c>
      <c r="B30" s="759">
        <f>COUNT($A$12:B28)+1</f>
        <v>8</v>
      </c>
      <c r="C30" s="585" t="s">
        <v>3699</v>
      </c>
      <c r="D30" s="746" t="s">
        <v>188</v>
      </c>
      <c r="E30" s="747">
        <v>43</v>
      </c>
      <c r="F30" s="748"/>
      <c r="G30" s="748">
        <f>E30*F30</f>
        <v>0</v>
      </c>
      <c r="H30" s="745"/>
      <c r="I30" s="745"/>
      <c r="J30" s="745"/>
      <c r="K30" s="745"/>
    </row>
    <row r="31" spans="1:11" s="448" customFormat="1">
      <c r="A31" s="758"/>
      <c r="B31" s="759"/>
      <c r="C31" s="585"/>
      <c r="D31" s="746"/>
      <c r="E31" s="747"/>
      <c r="F31" s="748"/>
      <c r="G31" s="748"/>
      <c r="H31" s="745"/>
      <c r="I31" s="745"/>
      <c r="J31" s="745"/>
      <c r="K31" s="745"/>
    </row>
    <row r="32" spans="1:11" s="448" customFormat="1" ht="24">
      <c r="A32" s="758" t="str">
        <f>$B$10</f>
        <v>I.</v>
      </c>
      <c r="B32" s="759">
        <f>COUNT($A$12:B30)+1</f>
        <v>9</v>
      </c>
      <c r="C32" s="585" t="s">
        <v>3700</v>
      </c>
      <c r="D32" s="746" t="s">
        <v>188</v>
      </c>
      <c r="E32" s="747">
        <v>51</v>
      </c>
      <c r="F32" s="748"/>
      <c r="G32" s="748">
        <f>E32*F32</f>
        <v>0</v>
      </c>
      <c r="H32" s="745"/>
      <c r="I32" s="745"/>
      <c r="J32" s="745"/>
      <c r="K32" s="745"/>
    </row>
    <row r="33" spans="1:11" s="448" customFormat="1">
      <c r="A33" s="758"/>
      <c r="B33" s="759"/>
      <c r="C33" s="585"/>
      <c r="D33" s="746"/>
      <c r="E33" s="747"/>
      <c r="F33" s="748"/>
      <c r="G33" s="748"/>
      <c r="H33" s="745"/>
      <c r="I33" s="745"/>
      <c r="J33" s="745"/>
      <c r="K33" s="745"/>
    </row>
    <row r="34" spans="1:11" s="871" customFormat="1">
      <c r="A34" s="1030"/>
      <c r="B34" s="773"/>
      <c r="C34" s="870" t="s">
        <v>1558</v>
      </c>
      <c r="D34" s="1017"/>
      <c r="E34" s="1069"/>
      <c r="F34" s="1017"/>
      <c r="G34" s="1017"/>
      <c r="H34" s="745"/>
      <c r="I34" s="745"/>
      <c r="J34" s="745"/>
      <c r="K34" s="745"/>
    </row>
    <row r="35" spans="1:11" s="448" customFormat="1" ht="24">
      <c r="A35" s="758" t="str">
        <f>$B$10</f>
        <v>I.</v>
      </c>
      <c r="B35" s="759">
        <f>COUNT($A$12:B33)+1</f>
        <v>10</v>
      </c>
      <c r="C35" s="585" t="s">
        <v>3701</v>
      </c>
      <c r="D35" s="746" t="s">
        <v>188</v>
      </c>
      <c r="E35" s="747">
        <v>1</v>
      </c>
      <c r="F35" s="748"/>
      <c r="G35" s="748">
        <f>E35*F35</f>
        <v>0</v>
      </c>
      <c r="H35" s="745"/>
      <c r="I35" s="745"/>
      <c r="J35" s="745"/>
      <c r="K35" s="745"/>
    </row>
    <row r="36" spans="1:11" s="448" customFormat="1">
      <c r="A36" s="758"/>
      <c r="B36" s="759"/>
      <c r="C36" s="585"/>
      <c r="D36" s="746"/>
      <c r="E36" s="747"/>
      <c r="F36" s="748"/>
      <c r="G36" s="748"/>
      <c r="H36" s="745"/>
      <c r="I36" s="745"/>
      <c r="J36" s="745"/>
      <c r="K36" s="745"/>
    </row>
    <row r="37" spans="1:11" s="448" customFormat="1" ht="36">
      <c r="A37" s="758" t="str">
        <f>$B$10</f>
        <v>I.</v>
      </c>
      <c r="B37" s="759">
        <f>COUNT($A$12:B35)+1</f>
        <v>11</v>
      </c>
      <c r="C37" s="585" t="s">
        <v>3702</v>
      </c>
      <c r="D37" s="746" t="s">
        <v>188</v>
      </c>
      <c r="E37" s="747">
        <v>1</v>
      </c>
      <c r="F37" s="748"/>
      <c r="G37" s="748">
        <f>E37*F37</f>
        <v>0</v>
      </c>
      <c r="H37" s="745"/>
      <c r="I37" s="745"/>
      <c r="J37" s="745"/>
      <c r="K37" s="745"/>
    </row>
    <row r="38" spans="1:11" s="448" customFormat="1">
      <c r="A38" s="758"/>
      <c r="B38" s="759"/>
      <c r="C38" s="585"/>
      <c r="D38" s="746"/>
      <c r="E38" s="747"/>
      <c r="F38" s="748"/>
      <c r="G38" s="748"/>
      <c r="H38" s="745"/>
      <c r="I38" s="745"/>
      <c r="J38" s="745"/>
      <c r="K38" s="745"/>
    </row>
    <row r="39" spans="1:11" s="448" customFormat="1" ht="36">
      <c r="A39" s="758" t="str">
        <f>$B$10</f>
        <v>I.</v>
      </c>
      <c r="B39" s="759">
        <f>COUNT($A$12:B37)+1</f>
        <v>12</v>
      </c>
      <c r="C39" s="585" t="s">
        <v>3703</v>
      </c>
      <c r="D39" s="746" t="s">
        <v>188</v>
      </c>
      <c r="E39" s="747">
        <v>1</v>
      </c>
      <c r="F39" s="748"/>
      <c r="G39" s="748">
        <f>E39*F39</f>
        <v>0</v>
      </c>
      <c r="H39" s="745"/>
      <c r="I39" s="745"/>
      <c r="J39" s="745"/>
      <c r="K39" s="745"/>
    </row>
    <row r="40" spans="1:11" s="448" customFormat="1">
      <c r="A40" s="758"/>
      <c r="B40" s="759"/>
      <c r="C40" s="585"/>
      <c r="D40" s="746"/>
      <c r="E40" s="747"/>
      <c r="F40" s="748"/>
      <c r="G40" s="748"/>
      <c r="H40" s="745"/>
      <c r="I40" s="745"/>
      <c r="J40" s="745"/>
      <c r="K40" s="745"/>
    </row>
    <row r="41" spans="1:11" s="871" customFormat="1">
      <c r="A41" s="1030"/>
      <c r="B41" s="773"/>
      <c r="C41" s="870" t="s">
        <v>1559</v>
      </c>
      <c r="D41" s="1017"/>
      <c r="E41" s="1069"/>
      <c r="F41" s="1017"/>
      <c r="G41" s="1017"/>
      <c r="H41" s="745"/>
      <c r="I41" s="745"/>
      <c r="J41" s="745"/>
      <c r="K41" s="745"/>
    </row>
    <row r="42" spans="1:11" s="448" customFormat="1" ht="24">
      <c r="A42" s="758" t="str">
        <f>$B$10</f>
        <v>I.</v>
      </c>
      <c r="B42" s="759">
        <f>COUNT($A$12:B40)+1</f>
        <v>13</v>
      </c>
      <c r="C42" s="585" t="s">
        <v>1560</v>
      </c>
      <c r="D42" s="746" t="s">
        <v>188</v>
      </c>
      <c r="E42" s="747">
        <v>1</v>
      </c>
      <c r="F42" s="748"/>
      <c r="G42" s="748">
        <f>E42*F42</f>
        <v>0</v>
      </c>
      <c r="H42" s="745"/>
      <c r="I42" s="745"/>
      <c r="J42" s="745"/>
      <c r="K42" s="745"/>
    </row>
    <row r="43" spans="1:11" s="448" customFormat="1">
      <c r="A43" s="758"/>
      <c r="B43" s="759"/>
      <c r="C43" s="585"/>
      <c r="D43" s="746"/>
      <c r="E43" s="747"/>
      <c r="F43" s="748"/>
      <c r="G43" s="748"/>
      <c r="H43" s="745"/>
      <c r="I43" s="745"/>
      <c r="J43" s="745"/>
      <c r="K43" s="745"/>
    </row>
    <row r="44" spans="1:11" s="448" customFormat="1" ht="24">
      <c r="A44" s="758" t="str">
        <f>$B$10</f>
        <v>I.</v>
      </c>
      <c r="B44" s="759">
        <f>COUNT($A$12:B42)+1</f>
        <v>14</v>
      </c>
      <c r="C44" s="585" t="s">
        <v>1561</v>
      </c>
      <c r="D44" s="746" t="s">
        <v>188</v>
      </c>
      <c r="E44" s="747">
        <v>65</v>
      </c>
      <c r="F44" s="748"/>
      <c r="G44" s="748">
        <f>E44*F44</f>
        <v>0</v>
      </c>
      <c r="H44" s="1089"/>
      <c r="I44" s="745"/>
      <c r="J44" s="745"/>
      <c r="K44" s="745"/>
    </row>
    <row r="45" spans="1:11" s="448" customFormat="1">
      <c r="A45" s="758"/>
      <c r="B45" s="759"/>
      <c r="C45" s="585"/>
      <c r="D45" s="746"/>
      <c r="E45" s="747"/>
      <c r="F45" s="748"/>
      <c r="G45" s="748"/>
      <c r="H45" s="745"/>
      <c r="I45" s="745"/>
      <c r="J45" s="745"/>
      <c r="K45" s="745"/>
    </row>
    <row r="46" spans="1:11" s="448" customFormat="1">
      <c r="A46" s="758" t="str">
        <f>$B$10</f>
        <v>I.</v>
      </c>
      <c r="B46" s="759">
        <f>COUNT($A$12:B44)+1</f>
        <v>15</v>
      </c>
      <c r="C46" s="585" t="s">
        <v>1562</v>
      </c>
      <c r="D46" s="746" t="s">
        <v>188</v>
      </c>
      <c r="E46" s="747">
        <v>13</v>
      </c>
      <c r="F46" s="748"/>
      <c r="G46" s="748">
        <f>E46*F46</f>
        <v>0</v>
      </c>
      <c r="H46" s="745"/>
      <c r="I46" s="745"/>
      <c r="J46" s="745"/>
      <c r="K46" s="745"/>
    </row>
    <row r="47" spans="1:11" s="448" customFormat="1">
      <c r="A47" s="758"/>
      <c r="B47" s="759"/>
      <c r="C47" s="585"/>
      <c r="D47" s="746"/>
      <c r="E47" s="747"/>
      <c r="F47" s="748"/>
      <c r="G47" s="748"/>
      <c r="H47" s="745"/>
      <c r="I47" s="745"/>
      <c r="J47" s="745"/>
      <c r="K47" s="745"/>
    </row>
    <row r="48" spans="1:11" s="448" customFormat="1" ht="36">
      <c r="A48" s="758" t="str">
        <f>$B$10</f>
        <v>I.</v>
      </c>
      <c r="B48" s="759">
        <f>COUNT($A$12:B46)+1</f>
        <v>16</v>
      </c>
      <c r="C48" s="585" t="s">
        <v>1548</v>
      </c>
      <c r="D48" s="746" t="s">
        <v>186</v>
      </c>
      <c r="E48" s="747">
        <v>2500</v>
      </c>
      <c r="F48" s="748"/>
      <c r="G48" s="748">
        <f>E48*F48</f>
        <v>0</v>
      </c>
      <c r="H48" s="871"/>
      <c r="I48" s="871"/>
      <c r="J48" s="871"/>
      <c r="K48" s="871"/>
    </row>
    <row r="49" spans="1:11" s="448" customFormat="1">
      <c r="A49" s="758"/>
      <c r="B49" s="759"/>
      <c r="C49" s="165"/>
      <c r="D49" s="746"/>
      <c r="E49" s="747"/>
      <c r="F49" s="831"/>
      <c r="G49" s="831"/>
      <c r="H49" s="871"/>
      <c r="I49" s="871"/>
      <c r="J49" s="871"/>
      <c r="K49" s="871"/>
    </row>
    <row r="50" spans="1:11" s="448" customFormat="1" ht="144">
      <c r="A50" s="758" t="str">
        <f>$B$10</f>
        <v>I.</v>
      </c>
      <c r="B50" s="759">
        <f>COUNT($A$12:B48)+1</f>
        <v>17</v>
      </c>
      <c r="C50" s="858" t="s">
        <v>1563</v>
      </c>
      <c r="D50" s="746"/>
      <c r="E50" s="747"/>
      <c r="F50" s="748"/>
      <c r="G50" s="748"/>
      <c r="H50" s="871"/>
      <c r="I50" s="871"/>
      <c r="J50" s="871"/>
      <c r="K50" s="871"/>
    </row>
    <row r="51" spans="1:11" s="448" customFormat="1">
      <c r="A51" s="758"/>
      <c r="B51" s="759"/>
      <c r="C51" s="832" t="s">
        <v>986</v>
      </c>
      <c r="D51" s="746" t="s">
        <v>186</v>
      </c>
      <c r="E51" s="747">
        <v>100</v>
      </c>
      <c r="F51" s="748"/>
      <c r="G51" s="748">
        <f>E51*F51</f>
        <v>0</v>
      </c>
      <c r="H51" s="871"/>
      <c r="I51" s="871"/>
      <c r="J51" s="871"/>
      <c r="K51" s="871"/>
    </row>
    <row r="52" spans="1:11" s="448" customFormat="1">
      <c r="A52" s="758"/>
      <c r="B52" s="759"/>
      <c r="C52" s="832" t="s">
        <v>985</v>
      </c>
      <c r="D52" s="746" t="s">
        <v>186</v>
      </c>
      <c r="E52" s="747">
        <v>2750</v>
      </c>
      <c r="F52" s="748"/>
      <c r="G52" s="748">
        <f>E52*F52</f>
        <v>0</v>
      </c>
      <c r="H52" s="871"/>
      <c r="I52" s="871"/>
      <c r="J52" s="871"/>
      <c r="K52" s="871"/>
    </row>
    <row r="53" spans="1:11" s="448" customFormat="1">
      <c r="A53" s="1090"/>
      <c r="B53" s="1091"/>
      <c r="C53" s="165"/>
      <c r="D53" s="746"/>
      <c r="E53" s="747"/>
      <c r="F53" s="831"/>
      <c r="G53" s="831"/>
      <c r="H53" s="871"/>
      <c r="I53" s="871"/>
      <c r="J53" s="871"/>
      <c r="K53" s="871"/>
    </row>
    <row r="54" spans="1:11" s="845" customFormat="1" ht="13.5" thickBot="1">
      <c r="A54" s="770"/>
      <c r="B54" s="771"/>
      <c r="C54" s="226" t="str">
        <f>CONCATENATE(B10," ",C10," - SKUPAJ:")</f>
        <v>I. ELEKTRO DEL - KONTROLA PRISTOPA - SKUPAJ:</v>
      </c>
      <c r="D54" s="225"/>
      <c r="E54" s="225"/>
      <c r="F54" s="225"/>
      <c r="G54" s="859">
        <f>SUM(G12:G53)</f>
        <v>0</v>
      </c>
    </row>
    <row r="55" spans="1:11" s="737" customFormat="1">
      <c r="A55" s="758"/>
      <c r="B55" s="749"/>
      <c r="C55" s="832"/>
      <c r="D55" s="746"/>
      <c r="E55" s="746"/>
      <c r="F55" s="748"/>
      <c r="G55" s="748"/>
      <c r="H55" s="856"/>
      <c r="I55" s="851"/>
      <c r="J55" s="852"/>
      <c r="K55" s="857"/>
    </row>
    <row r="56" spans="1:11" s="991" customFormat="1">
      <c r="A56" s="846"/>
      <c r="B56" s="846"/>
      <c r="C56" s="847"/>
      <c r="D56" s="848"/>
      <c r="E56" s="849"/>
      <c r="F56" s="849"/>
      <c r="G56" s="849"/>
      <c r="K56" s="868"/>
    </row>
    <row r="57" spans="1:11" s="845" customFormat="1">
      <c r="A57" s="841"/>
      <c r="B57" s="841"/>
      <c r="C57" s="869" t="str">
        <f>CONCATENATE(A2,"",C2," - SKUPAJ:")</f>
        <v>E2.KONTROLA PRISTOPA - SKUPAJ:</v>
      </c>
      <c r="D57" s="844"/>
      <c r="E57" s="844"/>
      <c r="F57" s="844"/>
      <c r="G57" s="843">
        <f>G54</f>
        <v>0</v>
      </c>
    </row>
    <row r="58" spans="1:11" s="991" customFormat="1">
      <c r="D58" s="1070"/>
      <c r="E58" s="1070"/>
      <c r="F58" s="1070"/>
      <c r="G58" s="867"/>
    </row>
    <row r="59" spans="1:11" s="737" customFormat="1" ht="12">
      <c r="C59" s="759"/>
      <c r="D59" s="861"/>
      <c r="E59" s="861"/>
      <c r="F59" s="861"/>
      <c r="G59" s="861"/>
    </row>
    <row r="60" spans="1:11" s="737" customFormat="1" ht="12">
      <c r="C60" s="759"/>
      <c r="D60" s="861"/>
      <c r="E60" s="861"/>
      <c r="F60" s="861"/>
      <c r="G60" s="861"/>
    </row>
    <row r="61" spans="1:11" s="737" customFormat="1" ht="12">
      <c r="C61" s="759"/>
      <c r="D61" s="861"/>
      <c r="E61" s="861"/>
      <c r="F61" s="861"/>
      <c r="G61" s="861"/>
    </row>
    <row r="62" spans="1:11" s="737" customFormat="1" ht="12">
      <c r="C62" s="759"/>
      <c r="D62" s="861"/>
      <c r="E62" s="861"/>
      <c r="F62" s="861"/>
      <c r="G62" s="861"/>
    </row>
    <row r="63" spans="1:11" s="737" customFormat="1" ht="12">
      <c r="C63" s="759"/>
      <c r="D63" s="861"/>
      <c r="E63" s="861"/>
      <c r="F63" s="861"/>
      <c r="G63" s="861"/>
    </row>
    <row r="64" spans="1:11" s="737" customFormat="1" ht="12">
      <c r="C64" s="759"/>
      <c r="D64" s="861"/>
      <c r="E64" s="861"/>
      <c r="F64" s="861"/>
      <c r="G64" s="861"/>
    </row>
    <row r="65" spans="3:7" s="737" customFormat="1" ht="12">
      <c r="C65" s="759"/>
      <c r="D65" s="861"/>
      <c r="E65" s="861"/>
      <c r="F65" s="861"/>
      <c r="G65" s="861"/>
    </row>
    <row r="66" spans="3:7" s="737" customFormat="1" ht="12">
      <c r="C66" s="759"/>
      <c r="D66" s="861"/>
      <c r="E66" s="861"/>
      <c r="F66" s="861"/>
      <c r="G66" s="861"/>
    </row>
    <row r="67" spans="3:7" s="737" customFormat="1" ht="12">
      <c r="C67" s="759"/>
      <c r="D67" s="861"/>
      <c r="E67" s="861"/>
      <c r="F67" s="861"/>
      <c r="G67" s="861"/>
    </row>
    <row r="68" spans="3:7" s="737" customFormat="1" ht="12">
      <c r="C68" s="759"/>
      <c r="D68" s="861"/>
      <c r="E68" s="861"/>
      <c r="F68" s="861"/>
      <c r="G68" s="861"/>
    </row>
    <row r="69" spans="3:7" s="737" customFormat="1" ht="12">
      <c r="C69" s="759"/>
      <c r="D69" s="861"/>
      <c r="E69" s="861"/>
      <c r="F69" s="861"/>
      <c r="G69" s="861"/>
    </row>
    <row r="70" spans="3:7" s="737" customFormat="1" ht="12">
      <c r="C70" s="759"/>
      <c r="D70" s="861"/>
      <c r="E70" s="861"/>
      <c r="F70" s="861"/>
      <c r="G70" s="861"/>
    </row>
    <row r="71" spans="3:7" s="737" customFormat="1" ht="12">
      <c r="C71" s="759"/>
      <c r="D71" s="861"/>
      <c r="E71" s="861"/>
      <c r="F71" s="861"/>
      <c r="G71" s="861"/>
    </row>
    <row r="72" spans="3:7" s="737" customFormat="1" ht="12">
      <c r="C72" s="759"/>
      <c r="D72" s="861"/>
      <c r="E72" s="861"/>
      <c r="F72" s="861"/>
      <c r="G72" s="861"/>
    </row>
    <row r="73" spans="3:7" s="737" customFormat="1" ht="12">
      <c r="C73" s="759"/>
      <c r="D73" s="861"/>
      <c r="E73" s="861"/>
      <c r="F73" s="861"/>
      <c r="G73" s="861"/>
    </row>
    <row r="74" spans="3:7" s="737" customFormat="1" ht="12">
      <c r="C74" s="759"/>
      <c r="D74" s="861"/>
      <c r="E74" s="861"/>
      <c r="F74" s="861"/>
      <c r="G74" s="861"/>
    </row>
    <row r="75" spans="3:7" s="737" customFormat="1" ht="12">
      <c r="C75" s="759"/>
      <c r="D75" s="861"/>
      <c r="E75" s="861"/>
      <c r="F75" s="861"/>
      <c r="G75" s="861"/>
    </row>
    <row r="76" spans="3:7" s="737" customFormat="1" ht="12">
      <c r="C76" s="759"/>
      <c r="D76" s="861"/>
      <c r="E76" s="861"/>
      <c r="F76" s="861"/>
      <c r="G76" s="861"/>
    </row>
    <row r="77" spans="3:7" s="737" customFormat="1" ht="12">
      <c r="C77" s="759"/>
      <c r="D77" s="861"/>
      <c r="E77" s="861"/>
      <c r="F77" s="861"/>
      <c r="G77" s="861"/>
    </row>
    <row r="78" spans="3:7" s="737" customFormat="1" ht="12">
      <c r="C78" s="759"/>
      <c r="D78" s="861"/>
      <c r="E78" s="861"/>
      <c r="F78" s="861"/>
      <c r="G78" s="861"/>
    </row>
    <row r="79" spans="3:7" s="737" customFormat="1" ht="12">
      <c r="C79" s="759"/>
      <c r="D79" s="861"/>
      <c r="E79" s="861"/>
      <c r="F79" s="861"/>
      <c r="G79" s="861"/>
    </row>
    <row r="80" spans="3:7" s="737" customFormat="1" ht="12">
      <c r="C80" s="759"/>
      <c r="D80" s="861"/>
      <c r="E80" s="861"/>
      <c r="F80" s="861"/>
      <c r="G80" s="861"/>
    </row>
    <row r="81" spans="3:7" s="737" customFormat="1" ht="12">
      <c r="C81" s="759"/>
      <c r="D81" s="861"/>
      <c r="E81" s="861"/>
      <c r="F81" s="861"/>
      <c r="G81" s="861"/>
    </row>
    <row r="82" spans="3:7" s="737" customFormat="1" ht="12">
      <c r="C82" s="759"/>
      <c r="D82" s="861"/>
      <c r="E82" s="861"/>
      <c r="F82" s="861"/>
      <c r="G82" s="861"/>
    </row>
    <row r="83" spans="3:7" s="737" customFormat="1" ht="12">
      <c r="C83" s="759"/>
      <c r="D83" s="861"/>
      <c r="E83" s="861"/>
      <c r="F83" s="861"/>
      <c r="G83" s="861"/>
    </row>
    <row r="84" spans="3:7" s="737" customFormat="1" ht="12">
      <c r="C84" s="759"/>
      <c r="D84" s="861"/>
      <c r="E84" s="861"/>
      <c r="F84" s="861"/>
      <c r="G84" s="861"/>
    </row>
    <row r="85" spans="3:7" s="737" customFormat="1" ht="12">
      <c r="C85" s="759"/>
      <c r="D85" s="861"/>
      <c r="E85" s="861"/>
      <c r="F85" s="861"/>
      <c r="G85" s="861"/>
    </row>
    <row r="86" spans="3:7" s="737" customFormat="1" ht="12">
      <c r="C86" s="759"/>
      <c r="D86" s="861"/>
      <c r="E86" s="861"/>
      <c r="F86" s="861"/>
      <c r="G86" s="861"/>
    </row>
    <row r="87" spans="3:7" s="737" customFormat="1" ht="12">
      <c r="C87" s="759"/>
      <c r="D87" s="861"/>
      <c r="E87" s="861"/>
      <c r="F87" s="861"/>
      <c r="G87" s="861"/>
    </row>
    <row r="88" spans="3:7" s="737" customFormat="1" ht="12">
      <c r="C88" s="759"/>
      <c r="D88" s="861"/>
      <c r="E88" s="861"/>
      <c r="F88" s="861"/>
      <c r="G88" s="861"/>
    </row>
    <row r="89" spans="3:7" s="737" customFormat="1" ht="12">
      <c r="C89" s="759"/>
      <c r="D89" s="861"/>
      <c r="E89" s="861"/>
      <c r="F89" s="861"/>
      <c r="G89" s="861"/>
    </row>
    <row r="90" spans="3:7" s="737" customFormat="1" ht="12">
      <c r="C90" s="759"/>
      <c r="D90" s="861"/>
      <c r="E90" s="861"/>
      <c r="F90" s="861"/>
      <c r="G90" s="861"/>
    </row>
    <row r="91" spans="3:7" s="737" customFormat="1" ht="12">
      <c r="C91" s="759"/>
      <c r="D91" s="861"/>
      <c r="E91" s="861"/>
      <c r="F91" s="861"/>
      <c r="G91" s="861"/>
    </row>
    <row r="92" spans="3:7" s="737" customFormat="1" ht="12">
      <c r="C92" s="759"/>
      <c r="D92" s="861"/>
      <c r="E92" s="861"/>
      <c r="F92" s="861"/>
      <c r="G92" s="861"/>
    </row>
    <row r="93" spans="3:7" s="737" customFormat="1" ht="12">
      <c r="C93" s="759"/>
      <c r="D93" s="861"/>
      <c r="E93" s="861"/>
      <c r="F93" s="861"/>
      <c r="G93" s="861"/>
    </row>
    <row r="94" spans="3:7" s="737" customFormat="1" ht="12">
      <c r="C94" s="759"/>
      <c r="D94" s="861"/>
      <c r="E94" s="861"/>
      <c r="F94" s="861"/>
      <c r="G94" s="861"/>
    </row>
    <row r="95" spans="3:7" s="737" customFormat="1" ht="12">
      <c r="C95" s="759"/>
      <c r="D95" s="861"/>
      <c r="E95" s="861"/>
      <c r="F95" s="861"/>
      <c r="G95" s="861"/>
    </row>
    <row r="96" spans="3:7" s="737" customFormat="1" ht="12">
      <c r="C96" s="759"/>
      <c r="D96" s="861"/>
      <c r="E96" s="861"/>
      <c r="F96" s="861"/>
      <c r="G96" s="861"/>
    </row>
    <row r="97" spans="3:7" s="737" customFormat="1" ht="12">
      <c r="C97" s="759"/>
      <c r="D97" s="861"/>
      <c r="E97" s="861"/>
      <c r="F97" s="861"/>
      <c r="G97" s="861"/>
    </row>
    <row r="98" spans="3:7" s="737" customFormat="1" ht="12">
      <c r="C98" s="759"/>
      <c r="D98" s="861"/>
      <c r="E98" s="861"/>
      <c r="F98" s="861"/>
      <c r="G98" s="861"/>
    </row>
    <row r="99" spans="3:7" s="737" customFormat="1" ht="12">
      <c r="C99" s="759"/>
      <c r="D99" s="861"/>
      <c r="E99" s="861"/>
      <c r="F99" s="861"/>
      <c r="G99" s="861"/>
    </row>
    <row r="100" spans="3:7" s="737" customFormat="1" ht="12">
      <c r="C100" s="759"/>
      <c r="D100" s="861"/>
      <c r="E100" s="861"/>
      <c r="F100" s="861"/>
      <c r="G100" s="861"/>
    </row>
    <row r="101" spans="3:7" s="737" customFormat="1" ht="12">
      <c r="C101" s="759"/>
      <c r="D101" s="861"/>
      <c r="E101" s="861"/>
      <c r="F101" s="861"/>
      <c r="G101" s="861"/>
    </row>
    <row r="102" spans="3:7" s="737" customFormat="1" ht="12">
      <c r="C102" s="759"/>
      <c r="D102" s="861"/>
      <c r="E102" s="861"/>
      <c r="F102" s="861"/>
      <c r="G102" s="861"/>
    </row>
    <row r="103" spans="3:7" s="737" customFormat="1" ht="12">
      <c r="C103" s="759"/>
      <c r="D103" s="861"/>
      <c r="E103" s="861"/>
      <c r="F103" s="861"/>
      <c r="G103" s="861"/>
    </row>
    <row r="104" spans="3:7" s="737" customFormat="1" ht="12">
      <c r="C104" s="759"/>
      <c r="D104" s="861"/>
      <c r="E104" s="861"/>
      <c r="F104" s="861"/>
      <c r="G104" s="861"/>
    </row>
    <row r="105" spans="3:7" s="737" customFormat="1" ht="12">
      <c r="C105" s="759"/>
      <c r="D105" s="861"/>
      <c r="E105" s="861"/>
      <c r="F105" s="861"/>
      <c r="G105" s="861"/>
    </row>
    <row r="106" spans="3:7" s="737" customFormat="1" ht="12">
      <c r="C106" s="759"/>
      <c r="D106" s="861"/>
      <c r="E106" s="861"/>
      <c r="F106" s="861"/>
      <c r="G106" s="861"/>
    </row>
    <row r="107" spans="3:7" s="737" customFormat="1" ht="12">
      <c r="C107" s="759"/>
      <c r="D107" s="861"/>
      <c r="E107" s="861"/>
      <c r="F107" s="861"/>
      <c r="G107" s="861"/>
    </row>
    <row r="108" spans="3:7" s="737" customFormat="1" ht="12">
      <c r="C108" s="759"/>
      <c r="D108" s="861"/>
      <c r="E108" s="861"/>
      <c r="F108" s="861"/>
      <c r="G108" s="861"/>
    </row>
    <row r="109" spans="3:7" s="737" customFormat="1" ht="12">
      <c r="C109" s="759"/>
      <c r="D109" s="861"/>
      <c r="E109" s="861"/>
      <c r="F109" s="861"/>
      <c r="G109" s="861"/>
    </row>
    <row r="110" spans="3:7" s="737" customFormat="1" ht="12">
      <c r="C110" s="759"/>
      <c r="D110" s="861"/>
      <c r="E110" s="861"/>
      <c r="F110" s="861"/>
      <c r="G110" s="861"/>
    </row>
    <row r="111" spans="3:7" s="737" customFormat="1" ht="12">
      <c r="C111" s="759"/>
      <c r="D111" s="861"/>
      <c r="E111" s="861"/>
      <c r="F111" s="861"/>
      <c r="G111" s="861"/>
    </row>
    <row r="112" spans="3:7" s="737" customFormat="1" ht="12">
      <c r="C112" s="759"/>
      <c r="D112" s="861"/>
      <c r="E112" s="861"/>
      <c r="F112" s="861"/>
      <c r="G112" s="861"/>
    </row>
    <row r="113" spans="3:7" s="737" customFormat="1" ht="12">
      <c r="C113" s="759"/>
      <c r="D113" s="861"/>
      <c r="E113" s="861"/>
      <c r="F113" s="861"/>
      <c r="G113" s="861"/>
    </row>
    <row r="114" spans="3:7" s="737" customFormat="1" ht="12">
      <c r="C114" s="759"/>
      <c r="D114" s="861"/>
      <c r="E114" s="861"/>
      <c r="F114" s="861"/>
      <c r="G114" s="861"/>
    </row>
    <row r="115" spans="3:7" s="737" customFormat="1" ht="12">
      <c r="C115" s="759"/>
      <c r="D115" s="861"/>
      <c r="E115" s="861"/>
      <c r="F115" s="861"/>
      <c r="G115" s="861"/>
    </row>
    <row r="116" spans="3:7" s="737" customFormat="1" ht="12">
      <c r="C116" s="759"/>
      <c r="D116" s="861"/>
      <c r="E116" s="861"/>
      <c r="F116" s="861"/>
      <c r="G116" s="861"/>
    </row>
    <row r="117" spans="3:7" s="737" customFormat="1" ht="12">
      <c r="C117" s="759"/>
      <c r="D117" s="861"/>
      <c r="E117" s="861"/>
      <c r="F117" s="861"/>
      <c r="G117" s="861"/>
    </row>
    <row r="118" spans="3:7" s="737" customFormat="1" ht="12">
      <c r="C118" s="759"/>
      <c r="D118" s="861"/>
      <c r="E118" s="861"/>
      <c r="F118" s="861"/>
      <c r="G118" s="861"/>
    </row>
    <row r="119" spans="3:7" s="737" customFormat="1" ht="12">
      <c r="C119" s="759"/>
      <c r="D119" s="861"/>
      <c r="E119" s="861"/>
      <c r="F119" s="861"/>
      <c r="G119" s="861"/>
    </row>
    <row r="120" spans="3:7" s="737" customFormat="1" ht="12">
      <c r="C120" s="759"/>
      <c r="D120" s="861"/>
      <c r="E120" s="861"/>
      <c r="F120" s="861"/>
      <c r="G120" s="861"/>
    </row>
    <row r="121" spans="3:7" s="737" customFormat="1" ht="12">
      <c r="C121" s="759"/>
      <c r="D121" s="861"/>
      <c r="E121" s="861"/>
      <c r="F121" s="861"/>
      <c r="G121" s="861"/>
    </row>
    <row r="122" spans="3:7" s="737" customFormat="1" ht="12">
      <c r="C122" s="759"/>
      <c r="D122" s="861"/>
      <c r="E122" s="861"/>
      <c r="F122" s="861"/>
      <c r="G122" s="861"/>
    </row>
    <row r="123" spans="3:7" s="737" customFormat="1" ht="12">
      <c r="C123" s="759"/>
      <c r="D123" s="861"/>
      <c r="E123" s="861"/>
      <c r="F123" s="861"/>
      <c r="G123" s="861"/>
    </row>
    <row r="124" spans="3:7" s="737" customFormat="1" ht="12">
      <c r="C124" s="759"/>
      <c r="D124" s="861"/>
      <c r="E124" s="861"/>
      <c r="F124" s="861"/>
      <c r="G124" s="861"/>
    </row>
    <row r="125" spans="3:7" s="737" customFormat="1" ht="12">
      <c r="C125" s="759"/>
      <c r="D125" s="861"/>
      <c r="E125" s="861"/>
      <c r="F125" s="861"/>
      <c r="G125" s="861"/>
    </row>
    <row r="126" spans="3:7" s="737" customFormat="1" ht="12">
      <c r="C126" s="759"/>
      <c r="D126" s="861"/>
      <c r="E126" s="861"/>
      <c r="F126" s="861"/>
      <c r="G126" s="861"/>
    </row>
    <row r="127" spans="3:7" s="737" customFormat="1" ht="12">
      <c r="C127" s="759"/>
      <c r="D127" s="861"/>
      <c r="E127" s="861"/>
      <c r="F127" s="861"/>
      <c r="G127" s="861"/>
    </row>
    <row r="128" spans="3:7" s="737" customFormat="1" ht="12">
      <c r="C128" s="759"/>
      <c r="D128" s="861"/>
      <c r="E128" s="861"/>
      <c r="F128" s="861"/>
      <c r="G128" s="861"/>
    </row>
    <row r="129" spans="3:7" s="737" customFormat="1" ht="12">
      <c r="C129" s="759"/>
      <c r="D129" s="861"/>
      <c r="E129" s="861"/>
      <c r="F129" s="861"/>
      <c r="G129" s="861"/>
    </row>
    <row r="130" spans="3:7" s="737" customFormat="1" ht="12">
      <c r="C130" s="759"/>
      <c r="D130" s="861"/>
      <c r="E130" s="861"/>
      <c r="F130" s="861"/>
      <c r="G130" s="861"/>
    </row>
    <row r="131" spans="3:7" s="737" customFormat="1" ht="12">
      <c r="C131" s="759"/>
      <c r="D131" s="861"/>
      <c r="E131" s="861"/>
      <c r="F131" s="861"/>
      <c r="G131" s="861"/>
    </row>
    <row r="132" spans="3:7" s="737" customFormat="1" ht="12">
      <c r="C132" s="759"/>
      <c r="D132" s="861"/>
      <c r="E132" s="861"/>
      <c r="F132" s="861"/>
      <c r="G132" s="861"/>
    </row>
    <row r="133" spans="3:7" s="737" customFormat="1" ht="12">
      <c r="C133" s="759"/>
      <c r="D133" s="861"/>
      <c r="E133" s="861"/>
      <c r="F133" s="861"/>
      <c r="G133" s="861"/>
    </row>
    <row r="134" spans="3:7" s="737" customFormat="1" ht="12">
      <c r="C134" s="759"/>
      <c r="D134" s="861"/>
      <c r="E134" s="861"/>
      <c r="F134" s="861"/>
      <c r="G134" s="861"/>
    </row>
    <row r="135" spans="3:7" s="737" customFormat="1" ht="12">
      <c r="C135" s="759"/>
      <c r="D135" s="861"/>
      <c r="E135" s="861"/>
      <c r="F135" s="861"/>
      <c r="G135" s="861"/>
    </row>
    <row r="136" spans="3:7" s="737" customFormat="1" ht="12">
      <c r="C136" s="759"/>
      <c r="D136" s="861"/>
      <c r="E136" s="861"/>
      <c r="F136" s="861"/>
      <c r="G136" s="861"/>
    </row>
    <row r="137" spans="3:7" s="737" customFormat="1" ht="12">
      <c r="C137" s="759"/>
      <c r="D137" s="861"/>
      <c r="E137" s="861"/>
      <c r="F137" s="861"/>
      <c r="G137" s="861"/>
    </row>
    <row r="138" spans="3:7" s="737" customFormat="1" ht="12">
      <c r="C138" s="759"/>
      <c r="D138" s="861"/>
      <c r="E138" s="861"/>
      <c r="F138" s="861"/>
      <c r="G138" s="861"/>
    </row>
    <row r="139" spans="3:7" s="737" customFormat="1" ht="12">
      <c r="C139" s="759"/>
      <c r="D139" s="861"/>
      <c r="E139" s="861"/>
      <c r="F139" s="861"/>
      <c r="G139" s="861"/>
    </row>
    <row r="140" spans="3:7" s="737" customFormat="1" ht="12">
      <c r="C140" s="759"/>
      <c r="D140" s="861"/>
      <c r="E140" s="861"/>
      <c r="F140" s="861"/>
      <c r="G140" s="861"/>
    </row>
    <row r="141" spans="3:7" s="737" customFormat="1" ht="12">
      <c r="C141" s="759"/>
      <c r="D141" s="861"/>
      <c r="E141" s="861"/>
      <c r="F141" s="861"/>
      <c r="G141" s="861"/>
    </row>
    <row r="142" spans="3:7" s="737" customFormat="1" ht="12">
      <c r="C142" s="759"/>
      <c r="D142" s="861"/>
      <c r="E142" s="861"/>
      <c r="F142" s="861"/>
      <c r="G142" s="861"/>
    </row>
    <row r="143" spans="3:7" s="737" customFormat="1" ht="12">
      <c r="C143" s="759"/>
      <c r="D143" s="861"/>
      <c r="E143" s="861"/>
      <c r="F143" s="861"/>
      <c r="G143" s="861"/>
    </row>
    <row r="144" spans="3:7" s="737" customFormat="1" ht="12">
      <c r="C144" s="759"/>
      <c r="D144" s="861"/>
      <c r="E144" s="861"/>
      <c r="F144" s="861"/>
      <c r="G144" s="861"/>
    </row>
    <row r="145" spans="3:7" s="737" customFormat="1" ht="12">
      <c r="C145" s="759"/>
      <c r="D145" s="861"/>
      <c r="E145" s="861"/>
      <c r="F145" s="861"/>
      <c r="G145" s="861"/>
    </row>
    <row r="146" spans="3:7" s="737" customFormat="1" ht="12">
      <c r="C146" s="759"/>
      <c r="D146" s="861"/>
      <c r="E146" s="861"/>
      <c r="F146" s="861"/>
      <c r="G146" s="861"/>
    </row>
    <row r="147" spans="3:7" s="737" customFormat="1" ht="12">
      <c r="C147" s="759"/>
      <c r="D147" s="861"/>
      <c r="E147" s="861"/>
      <c r="F147" s="861"/>
      <c r="G147" s="861"/>
    </row>
    <row r="148" spans="3:7" s="737" customFormat="1" ht="12">
      <c r="C148" s="759"/>
      <c r="D148" s="861"/>
      <c r="E148" s="861"/>
      <c r="F148" s="861"/>
      <c r="G148" s="861"/>
    </row>
    <row r="149" spans="3:7" s="737" customFormat="1" ht="12">
      <c r="C149" s="759"/>
      <c r="D149" s="861"/>
      <c r="E149" s="861"/>
      <c r="F149" s="861"/>
      <c r="G149" s="861"/>
    </row>
    <row r="150" spans="3:7" s="737" customFormat="1" ht="12">
      <c r="C150" s="759"/>
      <c r="D150" s="861"/>
      <c r="E150" s="861"/>
      <c r="F150" s="861"/>
      <c r="G150" s="861"/>
    </row>
    <row r="151" spans="3:7" s="737" customFormat="1" ht="12">
      <c r="C151" s="759"/>
      <c r="D151" s="861"/>
      <c r="E151" s="861"/>
      <c r="F151" s="861"/>
      <c r="G151" s="861"/>
    </row>
    <row r="152" spans="3:7" s="737" customFormat="1" ht="12">
      <c r="C152" s="759"/>
      <c r="D152" s="861"/>
      <c r="E152" s="861"/>
      <c r="F152" s="861"/>
      <c r="G152" s="861"/>
    </row>
    <row r="153" spans="3:7" s="737" customFormat="1" ht="12">
      <c r="C153" s="759"/>
      <c r="D153" s="861"/>
      <c r="E153" s="861"/>
      <c r="F153" s="861"/>
      <c r="G153" s="861"/>
    </row>
    <row r="154" spans="3:7" s="737" customFormat="1" ht="12">
      <c r="C154" s="759"/>
      <c r="D154" s="861"/>
      <c r="E154" s="861"/>
      <c r="F154" s="861"/>
      <c r="G154" s="861"/>
    </row>
    <row r="155" spans="3:7" s="737" customFormat="1" ht="12">
      <c r="C155" s="759"/>
      <c r="D155" s="861"/>
      <c r="E155" s="861"/>
      <c r="F155" s="861"/>
      <c r="G155" s="861"/>
    </row>
    <row r="156" spans="3:7" s="737" customFormat="1" ht="12">
      <c r="C156" s="759"/>
      <c r="D156" s="861"/>
      <c r="E156" s="861"/>
      <c r="F156" s="861"/>
      <c r="G156" s="861"/>
    </row>
    <row r="157" spans="3:7" s="737" customFormat="1" ht="12">
      <c r="C157" s="759"/>
      <c r="D157" s="861"/>
      <c r="E157" s="861"/>
      <c r="F157" s="861"/>
      <c r="G157" s="861"/>
    </row>
    <row r="158" spans="3:7" s="737" customFormat="1" ht="12">
      <c r="C158" s="759"/>
      <c r="D158" s="861"/>
      <c r="E158" s="861"/>
      <c r="F158" s="861"/>
      <c r="G158" s="861"/>
    </row>
    <row r="159" spans="3:7" s="737" customFormat="1" ht="12">
      <c r="C159" s="759"/>
      <c r="D159" s="861"/>
      <c r="E159" s="861"/>
      <c r="F159" s="861"/>
      <c r="G159" s="861"/>
    </row>
    <row r="160" spans="3:7" s="737" customFormat="1" ht="12">
      <c r="C160" s="759"/>
      <c r="D160" s="861"/>
      <c r="E160" s="861"/>
      <c r="F160" s="861"/>
      <c r="G160" s="861"/>
    </row>
    <row r="161" spans="3:7" s="737" customFormat="1" ht="12">
      <c r="C161" s="759"/>
      <c r="D161" s="861"/>
      <c r="E161" s="861"/>
      <c r="F161" s="861"/>
      <c r="G161"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28">
    <tabColor theme="6" tint="0.59999389629810485"/>
  </sheetPr>
  <dimension ref="A1:K38"/>
  <sheetViews>
    <sheetView view="pageBreakPreview" zoomScaleNormal="100" zoomScaleSheetLayoutView="100" workbookViewId="0">
      <selection activeCell="C11" sqref="C11"/>
    </sheetView>
  </sheetViews>
  <sheetFormatPr defaultColWidth="9.140625" defaultRowHeight="12.75"/>
  <cols>
    <col min="1" max="1" width="3.140625" style="2" customWidth="1"/>
    <col min="2" max="2" width="4.42578125" style="2" customWidth="1"/>
    <col min="3" max="3" width="43.7109375" style="25" customWidth="1"/>
    <col min="4" max="4" width="6.28515625" style="101" customWidth="1"/>
    <col min="5" max="5" width="7.85546875" style="113" customWidth="1"/>
    <col min="6" max="6" width="9.5703125" style="98" customWidth="1"/>
    <col min="7" max="7" width="13.85546875" style="98" customWidth="1"/>
    <col min="8" max="8" width="9.85546875" style="36" customWidth="1"/>
    <col min="9" max="9" width="2.5703125" style="36" bestFit="1" customWidth="1"/>
    <col min="10" max="10" width="9.140625" style="36"/>
    <col min="11" max="11" width="9" style="36" customWidth="1"/>
    <col min="12" max="16384" width="9.140625" style="36"/>
  </cols>
  <sheetData>
    <row r="1" spans="1:11">
      <c r="C1" s="112"/>
      <c r="D1" s="102"/>
      <c r="E1" s="109"/>
      <c r="F1" s="102"/>
      <c r="G1" s="102"/>
      <c r="H1" s="48"/>
    </row>
    <row r="2" spans="1:11" ht="12.75" customHeight="1">
      <c r="A2" s="15" t="s">
        <v>109</v>
      </c>
      <c r="B2" s="15"/>
      <c r="C2" s="30"/>
      <c r="D2" s="102"/>
      <c r="E2" s="109"/>
      <c r="F2" s="102"/>
      <c r="G2" s="102"/>
      <c r="H2" s="3"/>
    </row>
    <row r="3" spans="1:11" s="34" customFormat="1">
      <c r="A3" s="16" t="s">
        <v>29</v>
      </c>
      <c r="B3" s="16"/>
      <c r="C3" s="45" t="s">
        <v>30</v>
      </c>
      <c r="D3" s="103" t="s">
        <v>31</v>
      </c>
      <c r="E3" s="114" t="s">
        <v>183</v>
      </c>
      <c r="F3" s="104" t="s">
        <v>184</v>
      </c>
      <c r="G3" s="104" t="s">
        <v>185</v>
      </c>
      <c r="H3" s="36"/>
      <c r="J3" s="35"/>
      <c r="K3" s="35"/>
    </row>
    <row r="4" spans="1:11">
      <c r="C4" s="46"/>
      <c r="G4" s="105"/>
    </row>
    <row r="5" spans="1:11" s="66" customFormat="1" ht="16.5" thickBot="1">
      <c r="A5" s="63"/>
      <c r="B5" s="64" t="s">
        <v>105</v>
      </c>
      <c r="C5" s="158" t="s">
        <v>269</v>
      </c>
      <c r="D5" s="106"/>
      <c r="E5" s="115"/>
      <c r="F5" s="107"/>
      <c r="G5" s="108"/>
    </row>
    <row r="6" spans="1:11">
      <c r="A6" s="57"/>
      <c r="B6" s="26"/>
      <c r="C6" s="46"/>
      <c r="G6" s="105"/>
    </row>
    <row r="7" spans="1:11" ht="24">
      <c r="A7" s="58" t="str">
        <f>$B$5</f>
        <v>I.</v>
      </c>
      <c r="B7" s="54">
        <f>1</f>
        <v>1</v>
      </c>
      <c r="C7" s="151" t="s">
        <v>3840</v>
      </c>
      <c r="D7" s="1253" t="s">
        <v>125</v>
      </c>
      <c r="E7" s="1254">
        <v>1</v>
      </c>
      <c r="F7" s="1255"/>
      <c r="G7" s="1255">
        <f>E7*F7</f>
        <v>0</v>
      </c>
    </row>
    <row r="8" spans="1:11" ht="36.75" customHeight="1">
      <c r="A8" s="58"/>
      <c r="B8" s="169" t="s">
        <v>113</v>
      </c>
      <c r="C8" s="125" t="s">
        <v>355</v>
      </c>
      <c r="D8" s="802"/>
      <c r="E8" s="802"/>
      <c r="F8" s="802"/>
      <c r="G8" s="802"/>
    </row>
    <row r="9" spans="1:11" ht="24">
      <c r="A9" s="58"/>
      <c r="B9" s="169" t="s">
        <v>113</v>
      </c>
      <c r="C9" s="125" t="s">
        <v>3737</v>
      </c>
      <c r="D9" s="802"/>
      <c r="E9" s="802"/>
      <c r="F9" s="802"/>
      <c r="G9" s="802"/>
    </row>
    <row r="10" spans="1:11" ht="24">
      <c r="A10" s="58"/>
      <c r="B10" s="169" t="s">
        <v>113</v>
      </c>
      <c r="C10" s="125" t="s">
        <v>308</v>
      </c>
      <c r="D10" s="802"/>
      <c r="E10" s="802"/>
      <c r="F10" s="802"/>
      <c r="G10" s="802"/>
    </row>
    <row r="11" spans="1:11">
      <c r="A11" s="58"/>
      <c r="B11" s="169" t="s">
        <v>113</v>
      </c>
      <c r="C11" s="125" t="s">
        <v>309</v>
      </c>
      <c r="D11" s="802"/>
      <c r="E11" s="802"/>
      <c r="F11" s="802"/>
      <c r="G11" s="802"/>
    </row>
    <row r="12" spans="1:11">
      <c r="A12" s="58"/>
      <c r="B12" s="169" t="s">
        <v>113</v>
      </c>
      <c r="C12" s="125" t="s">
        <v>310</v>
      </c>
      <c r="D12" s="802"/>
      <c r="E12" s="802"/>
      <c r="F12" s="802"/>
      <c r="G12" s="802"/>
    </row>
    <row r="13" spans="1:11">
      <c r="A13" s="58"/>
      <c r="B13" s="169" t="s">
        <v>113</v>
      </c>
      <c r="C13" s="125" t="s">
        <v>311</v>
      </c>
      <c r="D13" s="802"/>
      <c r="E13" s="802"/>
      <c r="F13" s="802"/>
      <c r="G13" s="802"/>
    </row>
    <row r="14" spans="1:11">
      <c r="A14" s="58"/>
      <c r="B14" s="169" t="s">
        <v>113</v>
      </c>
      <c r="C14" s="125" t="s">
        <v>312</v>
      </c>
      <c r="D14" s="802"/>
      <c r="E14" s="802"/>
      <c r="F14" s="802"/>
      <c r="G14" s="802"/>
    </row>
    <row r="15" spans="1:11" ht="24">
      <c r="A15" s="58"/>
      <c r="B15" s="169" t="s">
        <v>113</v>
      </c>
      <c r="C15" s="125" t="s">
        <v>313</v>
      </c>
      <c r="D15" s="802"/>
      <c r="E15" s="802"/>
      <c r="F15" s="802"/>
      <c r="G15" s="802"/>
    </row>
    <row r="16" spans="1:11" s="196" customFormat="1">
      <c r="A16" s="199"/>
      <c r="B16" s="169" t="s">
        <v>113</v>
      </c>
      <c r="C16" s="134" t="s">
        <v>314</v>
      </c>
      <c r="D16" s="802"/>
      <c r="E16" s="802"/>
      <c r="F16" s="802"/>
      <c r="G16" s="802"/>
    </row>
    <row r="17" spans="1:11" s="196" customFormat="1" ht="176.25" customHeight="1">
      <c r="A17" s="199"/>
      <c r="B17" s="169" t="s">
        <v>113</v>
      </c>
      <c r="C17" s="1188" t="s">
        <v>3839</v>
      </c>
      <c r="D17" s="802"/>
      <c r="E17" s="802"/>
      <c r="F17" s="802"/>
      <c r="G17" s="802"/>
    </row>
    <row r="18" spans="1:11" s="196" customFormat="1" ht="104.25" customHeight="1">
      <c r="A18" s="199"/>
      <c r="B18" s="169" t="s">
        <v>113</v>
      </c>
      <c r="C18" s="134" t="s">
        <v>3741</v>
      </c>
      <c r="D18" s="802"/>
      <c r="E18" s="802"/>
      <c r="F18" s="802"/>
      <c r="G18" s="802"/>
    </row>
    <row r="19" spans="1:11">
      <c r="A19" s="58"/>
      <c r="B19" s="54"/>
      <c r="C19" s="118"/>
      <c r="D19" s="736"/>
      <c r="E19" s="733"/>
      <c r="F19" s="734"/>
      <c r="G19" s="734"/>
    </row>
    <row r="20" spans="1:11" ht="48">
      <c r="A20" s="58" t="str">
        <f>$B$5</f>
        <v>I.</v>
      </c>
      <c r="B20" s="54">
        <f>COUNT($A$7:B19)+1</f>
        <v>2</v>
      </c>
      <c r="C20" s="118" t="s">
        <v>3794</v>
      </c>
      <c r="D20" s="1253" t="s">
        <v>125</v>
      </c>
      <c r="E20" s="1254">
        <v>1</v>
      </c>
      <c r="F20" s="1255"/>
      <c r="G20" s="1255">
        <f>E20*F20</f>
        <v>0</v>
      </c>
    </row>
    <row r="21" spans="1:11" s="196" customFormat="1">
      <c r="A21" s="199"/>
      <c r="B21" s="198"/>
      <c r="C21" s="201"/>
      <c r="D21" s="1253"/>
      <c r="E21" s="1254"/>
      <c r="F21" s="1255"/>
      <c r="G21" s="1255"/>
    </row>
    <row r="22" spans="1:11" s="196" customFormat="1" ht="72">
      <c r="A22" s="199" t="str">
        <f>$B$5</f>
        <v>I.</v>
      </c>
      <c r="B22" s="198">
        <f>COUNT($A$7:B21)+1</f>
        <v>3</v>
      </c>
      <c r="C22" s="156" t="s">
        <v>642</v>
      </c>
      <c r="D22" s="1253" t="s">
        <v>125</v>
      </c>
      <c r="E22" s="1254">
        <v>1</v>
      </c>
      <c r="F22" s="1255"/>
      <c r="G22" s="1255">
        <f>E22*F22</f>
        <v>0</v>
      </c>
    </row>
    <row r="23" spans="1:11" s="10" customFormat="1">
      <c r="A23" s="59"/>
      <c r="B23" s="55"/>
      <c r="C23" s="134"/>
      <c r="D23" s="800"/>
      <c r="E23" s="801"/>
      <c r="F23" s="801"/>
      <c r="G23" s="801"/>
      <c r="H23" s="40"/>
      <c r="I23" s="8"/>
      <c r="J23" s="39"/>
      <c r="K23" s="7"/>
    </row>
    <row r="24" spans="1:11" s="51" customFormat="1" ht="13.5" thickBot="1">
      <c r="A24" s="60"/>
      <c r="B24" s="56"/>
      <c r="C24" s="127"/>
      <c r="D24" s="110"/>
      <c r="E24" s="110" t="s">
        <v>3762</v>
      </c>
      <c r="F24" s="375"/>
      <c r="G24" s="606">
        <f>SUM(G19:G22)</f>
        <v>0</v>
      </c>
    </row>
    <row r="26" spans="1:11" ht="16.5" thickBot="1">
      <c r="A26" s="63"/>
      <c r="B26" s="64" t="s">
        <v>106</v>
      </c>
      <c r="C26" s="158" t="s">
        <v>3726</v>
      </c>
      <c r="D26" s="106"/>
      <c r="E26" s="115"/>
      <c r="F26" s="107"/>
      <c r="G26" s="108"/>
    </row>
    <row r="27" spans="1:11">
      <c r="C27" s="36"/>
    </row>
    <row r="28" spans="1:11" ht="63" customHeight="1">
      <c r="A28" s="199" t="s">
        <v>106</v>
      </c>
      <c r="B28" s="198">
        <f>COUNT($A$7:B27)+1</f>
        <v>4</v>
      </c>
      <c r="C28" s="211" t="s">
        <v>3791</v>
      </c>
      <c r="D28" s="1253" t="s">
        <v>125</v>
      </c>
      <c r="E28" s="1254">
        <v>1</v>
      </c>
      <c r="F28" s="1255"/>
      <c r="G28" s="1255">
        <f>E28*F28</f>
        <v>0</v>
      </c>
    </row>
    <row r="30" spans="1:11" ht="117.75" customHeight="1">
      <c r="A30" s="199" t="s">
        <v>106</v>
      </c>
      <c r="B30" s="198">
        <f>COUNT($A$7:B29)+1</f>
        <v>5</v>
      </c>
      <c r="C30" s="211" t="s">
        <v>3742</v>
      </c>
      <c r="D30" s="1253" t="s">
        <v>125</v>
      </c>
      <c r="E30" s="1254">
        <v>1</v>
      </c>
      <c r="F30" s="1255"/>
      <c r="G30" s="1255">
        <f>E30*F30</f>
        <v>0</v>
      </c>
    </row>
    <row r="32" spans="1:11" ht="72">
      <c r="A32" s="199" t="s">
        <v>106</v>
      </c>
      <c r="B32" s="198">
        <f>COUNT($A$7:B31)+1</f>
        <v>6</v>
      </c>
      <c r="C32" s="211" t="s">
        <v>3795</v>
      </c>
      <c r="D32" s="1253" t="s">
        <v>125</v>
      </c>
      <c r="E32" s="1254">
        <v>1</v>
      </c>
      <c r="F32" s="1255"/>
      <c r="G32" s="1255">
        <f>E32*F32</f>
        <v>0</v>
      </c>
    </row>
    <row r="34" spans="1:7" ht="72">
      <c r="A34" s="199" t="s">
        <v>106</v>
      </c>
      <c r="B34" s="198">
        <f>COUNT($A$7:B33)+1</f>
        <v>7</v>
      </c>
      <c r="C34" s="211" t="s">
        <v>3790</v>
      </c>
      <c r="D34" s="1253" t="s">
        <v>125</v>
      </c>
      <c r="E34" s="1254">
        <v>1</v>
      </c>
      <c r="F34" s="1255"/>
      <c r="G34" s="1255">
        <f>E34*F34</f>
        <v>0</v>
      </c>
    </row>
    <row r="36" spans="1:7" ht="13.5" thickBot="1">
      <c r="A36" s="60"/>
      <c r="B36" s="56"/>
      <c r="C36" s="127"/>
      <c r="D36" s="110" t="s">
        <v>3743</v>
      </c>
      <c r="E36" s="110"/>
      <c r="F36" s="375"/>
      <c r="G36" s="606">
        <f>SUM(G28:G34)</f>
        <v>0</v>
      </c>
    </row>
    <row r="38" spans="1:7" ht="13.5" thickBot="1">
      <c r="B38" s="56"/>
      <c r="C38" s="127"/>
      <c r="D38" s="110" t="s">
        <v>3744</v>
      </c>
      <c r="E38" s="110"/>
      <c r="F38" s="375"/>
      <c r="G38" s="606">
        <f>G24+G36</f>
        <v>0</v>
      </c>
    </row>
  </sheetData>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F39A-5AE0-4C19-BD3A-D15C6689771C}">
  <sheetPr codeName="List51">
    <tabColor theme="7" tint="-0.249977111117893"/>
  </sheetPr>
  <dimension ref="A1:L110"/>
  <sheetViews>
    <sheetView view="pageBreakPreview" zoomScaleNormal="100" zoomScaleSheetLayoutView="100" workbookViewId="0">
      <selection activeCell="B20" sqref="B20"/>
    </sheetView>
  </sheetViews>
  <sheetFormatPr defaultColWidth="9.140625" defaultRowHeight="12.75"/>
  <cols>
    <col min="1" max="1" width="5.5703125" style="286" customWidth="1"/>
    <col min="2" max="2" width="44.7109375" style="287" customWidth="1"/>
    <col min="3" max="3" width="7.140625" style="286" customWidth="1"/>
    <col min="4" max="4" width="7.5703125" style="288" customWidth="1"/>
    <col min="5" max="5" width="3" style="286" customWidth="1"/>
    <col min="6" max="6" width="20" style="286" customWidth="1"/>
    <col min="7" max="7" width="9.140625" style="286"/>
    <col min="8" max="8" width="16.7109375" style="286" customWidth="1"/>
    <col min="9" max="9" width="9.85546875" style="286" customWidth="1"/>
    <col min="10" max="10" width="2.5703125" style="286" bestFit="1" customWidth="1"/>
    <col min="11" max="11" width="9.140625" style="286"/>
    <col min="12" max="12" width="9" style="286" customWidth="1"/>
    <col min="13" max="252" width="9.140625" style="286"/>
    <col min="253" max="253" width="5.5703125" style="286" customWidth="1"/>
    <col min="254" max="254" width="44.7109375" style="286" customWidth="1"/>
    <col min="255" max="255" width="7.140625" style="286" customWidth="1"/>
    <col min="256" max="256" width="7.5703125" style="286" customWidth="1"/>
    <col min="257" max="257" width="3" style="286" customWidth="1"/>
    <col min="258" max="258" width="20" style="286" customWidth="1"/>
    <col min="259" max="259" width="20.42578125" style="286" customWidth="1"/>
    <col min="260" max="260" width="19.42578125" style="286" customWidth="1"/>
    <col min="261" max="261" width="11" style="286" customWidth="1"/>
    <col min="262" max="262" width="10.140625" style="286" customWidth="1"/>
    <col min="263" max="263" width="9.140625" style="286"/>
    <col min="264" max="264" width="16.7109375" style="286" customWidth="1"/>
    <col min="265" max="265" width="9.85546875" style="286" customWidth="1"/>
    <col min="266" max="266" width="2.5703125" style="286" bestFit="1" customWidth="1"/>
    <col min="267" max="267" width="9.140625" style="286"/>
    <col min="268" max="268" width="9" style="286" customWidth="1"/>
    <col min="269" max="508" width="9.140625" style="286"/>
    <col min="509" max="509" width="5.5703125" style="286" customWidth="1"/>
    <col min="510" max="510" width="44.7109375" style="286" customWidth="1"/>
    <col min="511" max="511" width="7.140625" style="286" customWidth="1"/>
    <col min="512" max="512" width="7.5703125" style="286" customWidth="1"/>
    <col min="513" max="513" width="3" style="286" customWidth="1"/>
    <col min="514" max="514" width="20" style="286" customWidth="1"/>
    <col min="515" max="515" width="20.42578125" style="286" customWidth="1"/>
    <col min="516" max="516" width="19.42578125" style="286" customWidth="1"/>
    <col min="517" max="517" width="11" style="286" customWidth="1"/>
    <col min="518" max="518" width="10.140625" style="286" customWidth="1"/>
    <col min="519" max="519" width="9.140625" style="286"/>
    <col min="520" max="520" width="16.7109375" style="286" customWidth="1"/>
    <col min="521" max="521" width="9.85546875" style="286" customWidth="1"/>
    <col min="522" max="522" width="2.5703125" style="286" bestFit="1" customWidth="1"/>
    <col min="523" max="523" width="9.140625" style="286"/>
    <col min="524" max="524" width="9" style="286" customWidth="1"/>
    <col min="525" max="764" width="9.140625" style="286"/>
    <col min="765" max="765" width="5.5703125" style="286" customWidth="1"/>
    <col min="766" max="766" width="44.7109375" style="286" customWidth="1"/>
    <col min="767" max="767" width="7.140625" style="286" customWidth="1"/>
    <col min="768" max="768" width="7.5703125" style="286" customWidth="1"/>
    <col min="769" max="769" width="3" style="286" customWidth="1"/>
    <col min="770" max="770" width="20" style="286" customWidth="1"/>
    <col min="771" max="771" width="20.42578125" style="286" customWidth="1"/>
    <col min="772" max="772" width="19.42578125" style="286" customWidth="1"/>
    <col min="773" max="773" width="11" style="286" customWidth="1"/>
    <col min="774" max="774" width="10.140625" style="286" customWidth="1"/>
    <col min="775" max="775" width="9.140625" style="286"/>
    <col min="776" max="776" width="16.7109375" style="286" customWidth="1"/>
    <col min="777" max="777" width="9.85546875" style="286" customWidth="1"/>
    <col min="778" max="778" width="2.5703125" style="286" bestFit="1" customWidth="1"/>
    <col min="779" max="779" width="9.140625" style="286"/>
    <col min="780" max="780" width="9" style="286" customWidth="1"/>
    <col min="781" max="1020" width="9.140625" style="286"/>
    <col min="1021" max="1021" width="5.5703125" style="286" customWidth="1"/>
    <col min="1022" max="1022" width="44.7109375" style="286" customWidth="1"/>
    <col min="1023" max="1023" width="7.140625" style="286" customWidth="1"/>
    <col min="1024" max="1024" width="7.5703125" style="286" customWidth="1"/>
    <col min="1025" max="1025" width="3" style="286" customWidth="1"/>
    <col min="1026" max="1026" width="20" style="286" customWidth="1"/>
    <col min="1027" max="1027" width="20.42578125" style="286" customWidth="1"/>
    <col min="1028" max="1028" width="19.42578125" style="286" customWidth="1"/>
    <col min="1029" max="1029" width="11" style="286" customWidth="1"/>
    <col min="1030" max="1030" width="10.140625" style="286" customWidth="1"/>
    <col min="1031" max="1031" width="9.140625" style="286"/>
    <col min="1032" max="1032" width="16.7109375" style="286" customWidth="1"/>
    <col min="1033" max="1033" width="9.85546875" style="286" customWidth="1"/>
    <col min="1034" max="1034" width="2.5703125" style="286" bestFit="1" customWidth="1"/>
    <col min="1035" max="1035" width="9.140625" style="286"/>
    <col min="1036" max="1036" width="9" style="286" customWidth="1"/>
    <col min="1037" max="1276" width="9.140625" style="286"/>
    <col min="1277" max="1277" width="5.5703125" style="286" customWidth="1"/>
    <col min="1278" max="1278" width="44.7109375" style="286" customWidth="1"/>
    <col min="1279" max="1279" width="7.140625" style="286" customWidth="1"/>
    <col min="1280" max="1280" width="7.5703125" style="286" customWidth="1"/>
    <col min="1281" max="1281" width="3" style="286" customWidth="1"/>
    <col min="1282" max="1282" width="20" style="286" customWidth="1"/>
    <col min="1283" max="1283" width="20.42578125" style="286" customWidth="1"/>
    <col min="1284" max="1284" width="19.42578125" style="286" customWidth="1"/>
    <col min="1285" max="1285" width="11" style="286" customWidth="1"/>
    <col min="1286" max="1286" width="10.140625" style="286" customWidth="1"/>
    <col min="1287" max="1287" width="9.140625" style="286"/>
    <col min="1288" max="1288" width="16.7109375" style="286" customWidth="1"/>
    <col min="1289" max="1289" width="9.85546875" style="286" customWidth="1"/>
    <col min="1290" max="1290" width="2.5703125" style="286" bestFit="1" customWidth="1"/>
    <col min="1291" max="1291" width="9.140625" style="286"/>
    <col min="1292" max="1292" width="9" style="286" customWidth="1"/>
    <col min="1293" max="1532" width="9.140625" style="286"/>
    <col min="1533" max="1533" width="5.5703125" style="286" customWidth="1"/>
    <col min="1534" max="1534" width="44.7109375" style="286" customWidth="1"/>
    <col min="1535" max="1535" width="7.140625" style="286" customWidth="1"/>
    <col min="1536" max="1536" width="7.5703125" style="286" customWidth="1"/>
    <col min="1537" max="1537" width="3" style="286" customWidth="1"/>
    <col min="1538" max="1538" width="20" style="286" customWidth="1"/>
    <col min="1539" max="1539" width="20.42578125" style="286" customWidth="1"/>
    <col min="1540" max="1540" width="19.42578125" style="286" customWidth="1"/>
    <col min="1541" max="1541" width="11" style="286" customWidth="1"/>
    <col min="1542" max="1542" width="10.140625" style="286" customWidth="1"/>
    <col min="1543" max="1543" width="9.140625" style="286"/>
    <col min="1544" max="1544" width="16.7109375" style="286" customWidth="1"/>
    <col min="1545" max="1545" width="9.85546875" style="286" customWidth="1"/>
    <col min="1546" max="1546" width="2.5703125" style="286" bestFit="1" customWidth="1"/>
    <col min="1547" max="1547" width="9.140625" style="286"/>
    <col min="1548" max="1548" width="9" style="286" customWidth="1"/>
    <col min="1549" max="1788" width="9.140625" style="286"/>
    <col min="1789" max="1789" width="5.5703125" style="286" customWidth="1"/>
    <col min="1790" max="1790" width="44.7109375" style="286" customWidth="1"/>
    <col min="1791" max="1791" width="7.140625" style="286" customWidth="1"/>
    <col min="1792" max="1792" width="7.5703125" style="286" customWidth="1"/>
    <col min="1793" max="1793" width="3" style="286" customWidth="1"/>
    <col min="1794" max="1794" width="20" style="286" customWidth="1"/>
    <col min="1795" max="1795" width="20.42578125" style="286" customWidth="1"/>
    <col min="1796" max="1796" width="19.42578125" style="286" customWidth="1"/>
    <col min="1797" max="1797" width="11" style="286" customWidth="1"/>
    <col min="1798" max="1798" width="10.140625" style="286" customWidth="1"/>
    <col min="1799" max="1799" width="9.140625" style="286"/>
    <col min="1800" max="1800" width="16.7109375" style="286" customWidth="1"/>
    <col min="1801" max="1801" width="9.85546875" style="286" customWidth="1"/>
    <col min="1802" max="1802" width="2.5703125" style="286" bestFit="1" customWidth="1"/>
    <col min="1803" max="1803" width="9.140625" style="286"/>
    <col min="1804" max="1804" width="9" style="286" customWidth="1"/>
    <col min="1805" max="2044" width="9.140625" style="286"/>
    <col min="2045" max="2045" width="5.5703125" style="286" customWidth="1"/>
    <col min="2046" max="2046" width="44.7109375" style="286" customWidth="1"/>
    <col min="2047" max="2047" width="7.140625" style="286" customWidth="1"/>
    <col min="2048" max="2048" width="7.5703125" style="286" customWidth="1"/>
    <col min="2049" max="2049" width="3" style="286" customWidth="1"/>
    <col min="2050" max="2050" width="20" style="286" customWidth="1"/>
    <col min="2051" max="2051" width="20.42578125" style="286" customWidth="1"/>
    <col min="2052" max="2052" width="19.42578125" style="286" customWidth="1"/>
    <col min="2053" max="2053" width="11" style="286" customWidth="1"/>
    <col min="2054" max="2054" width="10.140625" style="286" customWidth="1"/>
    <col min="2055" max="2055" width="9.140625" style="286"/>
    <col min="2056" max="2056" width="16.7109375" style="286" customWidth="1"/>
    <col min="2057" max="2057" width="9.85546875" style="286" customWidth="1"/>
    <col min="2058" max="2058" width="2.5703125" style="286" bestFit="1" customWidth="1"/>
    <col min="2059" max="2059" width="9.140625" style="286"/>
    <col min="2060" max="2060" width="9" style="286" customWidth="1"/>
    <col min="2061" max="2300" width="9.140625" style="286"/>
    <col min="2301" max="2301" width="5.5703125" style="286" customWidth="1"/>
    <col min="2302" max="2302" width="44.7109375" style="286" customWidth="1"/>
    <col min="2303" max="2303" width="7.140625" style="286" customWidth="1"/>
    <col min="2304" max="2304" width="7.5703125" style="286" customWidth="1"/>
    <col min="2305" max="2305" width="3" style="286" customWidth="1"/>
    <col min="2306" max="2306" width="20" style="286" customWidth="1"/>
    <col min="2307" max="2307" width="20.42578125" style="286" customWidth="1"/>
    <col min="2308" max="2308" width="19.42578125" style="286" customWidth="1"/>
    <col min="2309" max="2309" width="11" style="286" customWidth="1"/>
    <col min="2310" max="2310" width="10.140625" style="286" customWidth="1"/>
    <col min="2311" max="2311" width="9.140625" style="286"/>
    <col min="2312" max="2312" width="16.7109375" style="286" customWidth="1"/>
    <col min="2313" max="2313" width="9.85546875" style="286" customWidth="1"/>
    <col min="2314" max="2314" width="2.5703125" style="286" bestFit="1" customWidth="1"/>
    <col min="2315" max="2315" width="9.140625" style="286"/>
    <col min="2316" max="2316" width="9" style="286" customWidth="1"/>
    <col min="2317" max="2556" width="9.140625" style="286"/>
    <col min="2557" max="2557" width="5.5703125" style="286" customWidth="1"/>
    <col min="2558" max="2558" width="44.7109375" style="286" customWidth="1"/>
    <col min="2559" max="2559" width="7.140625" style="286" customWidth="1"/>
    <col min="2560" max="2560" width="7.5703125" style="286" customWidth="1"/>
    <col min="2561" max="2561" width="3" style="286" customWidth="1"/>
    <col min="2562" max="2562" width="20" style="286" customWidth="1"/>
    <col min="2563" max="2563" width="20.42578125" style="286" customWidth="1"/>
    <col min="2564" max="2564" width="19.42578125" style="286" customWidth="1"/>
    <col min="2565" max="2565" width="11" style="286" customWidth="1"/>
    <col min="2566" max="2566" width="10.140625" style="286" customWidth="1"/>
    <col min="2567" max="2567" width="9.140625" style="286"/>
    <col min="2568" max="2568" width="16.7109375" style="286" customWidth="1"/>
    <col min="2569" max="2569" width="9.85546875" style="286" customWidth="1"/>
    <col min="2570" max="2570" width="2.5703125" style="286" bestFit="1" customWidth="1"/>
    <col min="2571" max="2571" width="9.140625" style="286"/>
    <col min="2572" max="2572" width="9" style="286" customWidth="1"/>
    <col min="2573" max="2812" width="9.140625" style="286"/>
    <col min="2813" max="2813" width="5.5703125" style="286" customWidth="1"/>
    <col min="2814" max="2814" width="44.7109375" style="286" customWidth="1"/>
    <col min="2815" max="2815" width="7.140625" style="286" customWidth="1"/>
    <col min="2816" max="2816" width="7.5703125" style="286" customWidth="1"/>
    <col min="2817" max="2817" width="3" style="286" customWidth="1"/>
    <col min="2818" max="2818" width="20" style="286" customWidth="1"/>
    <col min="2819" max="2819" width="20.42578125" style="286" customWidth="1"/>
    <col min="2820" max="2820" width="19.42578125" style="286" customWidth="1"/>
    <col min="2821" max="2821" width="11" style="286" customWidth="1"/>
    <col min="2822" max="2822" width="10.140625" style="286" customWidth="1"/>
    <col min="2823" max="2823" width="9.140625" style="286"/>
    <col min="2824" max="2824" width="16.7109375" style="286" customWidth="1"/>
    <col min="2825" max="2825" width="9.85546875" style="286" customWidth="1"/>
    <col min="2826" max="2826" width="2.5703125" style="286" bestFit="1" customWidth="1"/>
    <col min="2827" max="2827" width="9.140625" style="286"/>
    <col min="2828" max="2828" width="9" style="286" customWidth="1"/>
    <col min="2829" max="3068" width="9.140625" style="286"/>
    <col min="3069" max="3069" width="5.5703125" style="286" customWidth="1"/>
    <col min="3070" max="3070" width="44.7109375" style="286" customWidth="1"/>
    <col min="3071" max="3071" width="7.140625" style="286" customWidth="1"/>
    <col min="3072" max="3072" width="7.5703125" style="286" customWidth="1"/>
    <col min="3073" max="3073" width="3" style="286" customWidth="1"/>
    <col min="3074" max="3074" width="20" style="286" customWidth="1"/>
    <col min="3075" max="3075" width="20.42578125" style="286" customWidth="1"/>
    <col min="3076" max="3076" width="19.42578125" style="286" customWidth="1"/>
    <col min="3077" max="3077" width="11" style="286" customWidth="1"/>
    <col min="3078" max="3078" width="10.140625" style="286" customWidth="1"/>
    <col min="3079" max="3079" width="9.140625" style="286"/>
    <col min="3080" max="3080" width="16.7109375" style="286" customWidth="1"/>
    <col min="3081" max="3081" width="9.85546875" style="286" customWidth="1"/>
    <col min="3082" max="3082" width="2.5703125" style="286" bestFit="1" customWidth="1"/>
    <col min="3083" max="3083" width="9.140625" style="286"/>
    <col min="3084" max="3084" width="9" style="286" customWidth="1"/>
    <col min="3085" max="3324" width="9.140625" style="286"/>
    <col min="3325" max="3325" width="5.5703125" style="286" customWidth="1"/>
    <col min="3326" max="3326" width="44.7109375" style="286" customWidth="1"/>
    <col min="3327" max="3327" width="7.140625" style="286" customWidth="1"/>
    <col min="3328" max="3328" width="7.5703125" style="286" customWidth="1"/>
    <col min="3329" max="3329" width="3" style="286" customWidth="1"/>
    <col min="3330" max="3330" width="20" style="286" customWidth="1"/>
    <col min="3331" max="3331" width="20.42578125" style="286" customWidth="1"/>
    <col min="3332" max="3332" width="19.42578125" style="286" customWidth="1"/>
    <col min="3333" max="3333" width="11" style="286" customWidth="1"/>
    <col min="3334" max="3334" width="10.140625" style="286" customWidth="1"/>
    <col min="3335" max="3335" width="9.140625" style="286"/>
    <col min="3336" max="3336" width="16.7109375" style="286" customWidth="1"/>
    <col min="3337" max="3337" width="9.85546875" style="286" customWidth="1"/>
    <col min="3338" max="3338" width="2.5703125" style="286" bestFit="1" customWidth="1"/>
    <col min="3339" max="3339" width="9.140625" style="286"/>
    <col min="3340" max="3340" width="9" style="286" customWidth="1"/>
    <col min="3341" max="3580" width="9.140625" style="286"/>
    <col min="3581" max="3581" width="5.5703125" style="286" customWidth="1"/>
    <col min="3582" max="3582" width="44.7109375" style="286" customWidth="1"/>
    <col min="3583" max="3583" width="7.140625" style="286" customWidth="1"/>
    <col min="3584" max="3584" width="7.5703125" style="286" customWidth="1"/>
    <col min="3585" max="3585" width="3" style="286" customWidth="1"/>
    <col min="3586" max="3586" width="20" style="286" customWidth="1"/>
    <col min="3587" max="3587" width="20.42578125" style="286" customWidth="1"/>
    <col min="3588" max="3588" width="19.42578125" style="286" customWidth="1"/>
    <col min="3589" max="3589" width="11" style="286" customWidth="1"/>
    <col min="3590" max="3590" width="10.140625" style="286" customWidth="1"/>
    <col min="3591" max="3591" width="9.140625" style="286"/>
    <col min="3592" max="3592" width="16.7109375" style="286" customWidth="1"/>
    <col min="3593" max="3593" width="9.85546875" style="286" customWidth="1"/>
    <col min="3594" max="3594" width="2.5703125" style="286" bestFit="1" customWidth="1"/>
    <col min="3595" max="3595" width="9.140625" style="286"/>
    <col min="3596" max="3596" width="9" style="286" customWidth="1"/>
    <col min="3597" max="3836" width="9.140625" style="286"/>
    <col min="3837" max="3837" width="5.5703125" style="286" customWidth="1"/>
    <col min="3838" max="3838" width="44.7109375" style="286" customWidth="1"/>
    <col min="3839" max="3839" width="7.140625" style="286" customWidth="1"/>
    <col min="3840" max="3840" width="7.5703125" style="286" customWidth="1"/>
    <col min="3841" max="3841" width="3" style="286" customWidth="1"/>
    <col min="3842" max="3842" width="20" style="286" customWidth="1"/>
    <col min="3843" max="3843" width="20.42578125" style="286" customWidth="1"/>
    <col min="3844" max="3844" width="19.42578125" style="286" customWidth="1"/>
    <col min="3845" max="3845" width="11" style="286" customWidth="1"/>
    <col min="3846" max="3846" width="10.140625" style="286" customWidth="1"/>
    <col min="3847" max="3847" width="9.140625" style="286"/>
    <col min="3848" max="3848" width="16.7109375" style="286" customWidth="1"/>
    <col min="3849" max="3849" width="9.85546875" style="286" customWidth="1"/>
    <col min="3850" max="3850" width="2.5703125" style="286" bestFit="1" customWidth="1"/>
    <col min="3851" max="3851" width="9.140625" style="286"/>
    <col min="3852" max="3852" width="9" style="286" customWidth="1"/>
    <col min="3853" max="4092" width="9.140625" style="286"/>
    <col min="4093" max="4093" width="5.5703125" style="286" customWidth="1"/>
    <col min="4094" max="4094" width="44.7109375" style="286" customWidth="1"/>
    <col min="4095" max="4095" width="7.140625" style="286" customWidth="1"/>
    <col min="4096" max="4096" width="7.5703125" style="286" customWidth="1"/>
    <col min="4097" max="4097" width="3" style="286" customWidth="1"/>
    <col min="4098" max="4098" width="20" style="286" customWidth="1"/>
    <col min="4099" max="4099" width="20.42578125" style="286" customWidth="1"/>
    <col min="4100" max="4100" width="19.42578125" style="286" customWidth="1"/>
    <col min="4101" max="4101" width="11" style="286" customWidth="1"/>
    <col min="4102" max="4102" width="10.140625" style="286" customWidth="1"/>
    <col min="4103" max="4103" width="9.140625" style="286"/>
    <col min="4104" max="4104" width="16.7109375" style="286" customWidth="1"/>
    <col min="4105" max="4105" width="9.85546875" style="286" customWidth="1"/>
    <col min="4106" max="4106" width="2.5703125" style="286" bestFit="1" customWidth="1"/>
    <col min="4107" max="4107" width="9.140625" style="286"/>
    <col min="4108" max="4108" width="9" style="286" customWidth="1"/>
    <col min="4109" max="4348" width="9.140625" style="286"/>
    <col min="4349" max="4349" width="5.5703125" style="286" customWidth="1"/>
    <col min="4350" max="4350" width="44.7109375" style="286" customWidth="1"/>
    <col min="4351" max="4351" width="7.140625" style="286" customWidth="1"/>
    <col min="4352" max="4352" width="7.5703125" style="286" customWidth="1"/>
    <col min="4353" max="4353" width="3" style="286" customWidth="1"/>
    <col min="4354" max="4354" width="20" style="286" customWidth="1"/>
    <col min="4355" max="4355" width="20.42578125" style="286" customWidth="1"/>
    <col min="4356" max="4356" width="19.42578125" style="286" customWidth="1"/>
    <col min="4357" max="4357" width="11" style="286" customWidth="1"/>
    <col min="4358" max="4358" width="10.140625" style="286" customWidth="1"/>
    <col min="4359" max="4359" width="9.140625" style="286"/>
    <col min="4360" max="4360" width="16.7109375" style="286" customWidth="1"/>
    <col min="4361" max="4361" width="9.85546875" style="286" customWidth="1"/>
    <col min="4362" max="4362" width="2.5703125" style="286" bestFit="1" customWidth="1"/>
    <col min="4363" max="4363" width="9.140625" style="286"/>
    <col min="4364" max="4364" width="9" style="286" customWidth="1"/>
    <col min="4365" max="4604" width="9.140625" style="286"/>
    <col min="4605" max="4605" width="5.5703125" style="286" customWidth="1"/>
    <col min="4606" max="4606" width="44.7109375" style="286" customWidth="1"/>
    <col min="4607" max="4607" width="7.140625" style="286" customWidth="1"/>
    <col min="4608" max="4608" width="7.5703125" style="286" customWidth="1"/>
    <col min="4609" max="4609" width="3" style="286" customWidth="1"/>
    <col min="4610" max="4610" width="20" style="286" customWidth="1"/>
    <col min="4611" max="4611" width="20.42578125" style="286" customWidth="1"/>
    <col min="4612" max="4612" width="19.42578125" style="286" customWidth="1"/>
    <col min="4613" max="4613" width="11" style="286" customWidth="1"/>
    <col min="4614" max="4614" width="10.140625" style="286" customWidth="1"/>
    <col min="4615" max="4615" width="9.140625" style="286"/>
    <col min="4616" max="4616" width="16.7109375" style="286" customWidth="1"/>
    <col min="4617" max="4617" width="9.85546875" style="286" customWidth="1"/>
    <col min="4618" max="4618" width="2.5703125" style="286" bestFit="1" customWidth="1"/>
    <col min="4619" max="4619" width="9.140625" style="286"/>
    <col min="4620" max="4620" width="9" style="286" customWidth="1"/>
    <col min="4621" max="4860" width="9.140625" style="286"/>
    <col min="4861" max="4861" width="5.5703125" style="286" customWidth="1"/>
    <col min="4862" max="4862" width="44.7109375" style="286" customWidth="1"/>
    <col min="4863" max="4863" width="7.140625" style="286" customWidth="1"/>
    <col min="4864" max="4864" width="7.5703125" style="286" customWidth="1"/>
    <col min="4865" max="4865" width="3" style="286" customWidth="1"/>
    <col min="4866" max="4866" width="20" style="286" customWidth="1"/>
    <col min="4867" max="4867" width="20.42578125" style="286" customWidth="1"/>
    <col min="4868" max="4868" width="19.42578125" style="286" customWidth="1"/>
    <col min="4869" max="4869" width="11" style="286" customWidth="1"/>
    <col min="4870" max="4870" width="10.140625" style="286" customWidth="1"/>
    <col min="4871" max="4871" width="9.140625" style="286"/>
    <col min="4872" max="4872" width="16.7109375" style="286" customWidth="1"/>
    <col min="4873" max="4873" width="9.85546875" style="286" customWidth="1"/>
    <col min="4874" max="4874" width="2.5703125" style="286" bestFit="1" customWidth="1"/>
    <col min="4875" max="4875" width="9.140625" style="286"/>
    <col min="4876" max="4876" width="9" style="286" customWidth="1"/>
    <col min="4877" max="5116" width="9.140625" style="286"/>
    <col min="5117" max="5117" width="5.5703125" style="286" customWidth="1"/>
    <col min="5118" max="5118" width="44.7109375" style="286" customWidth="1"/>
    <col min="5119" max="5119" width="7.140625" style="286" customWidth="1"/>
    <col min="5120" max="5120" width="7.5703125" style="286" customWidth="1"/>
    <col min="5121" max="5121" width="3" style="286" customWidth="1"/>
    <col min="5122" max="5122" width="20" style="286" customWidth="1"/>
    <col min="5123" max="5123" width="20.42578125" style="286" customWidth="1"/>
    <col min="5124" max="5124" width="19.42578125" style="286" customWidth="1"/>
    <col min="5125" max="5125" width="11" style="286" customWidth="1"/>
    <col min="5126" max="5126" width="10.140625" style="286" customWidth="1"/>
    <col min="5127" max="5127" width="9.140625" style="286"/>
    <col min="5128" max="5128" width="16.7109375" style="286" customWidth="1"/>
    <col min="5129" max="5129" width="9.85546875" style="286" customWidth="1"/>
    <col min="5130" max="5130" width="2.5703125" style="286" bestFit="1" customWidth="1"/>
    <col min="5131" max="5131" width="9.140625" style="286"/>
    <col min="5132" max="5132" width="9" style="286" customWidth="1"/>
    <col min="5133" max="5372" width="9.140625" style="286"/>
    <col min="5373" max="5373" width="5.5703125" style="286" customWidth="1"/>
    <col min="5374" max="5374" width="44.7109375" style="286" customWidth="1"/>
    <col min="5375" max="5375" width="7.140625" style="286" customWidth="1"/>
    <col min="5376" max="5376" width="7.5703125" style="286" customWidth="1"/>
    <col min="5377" max="5377" width="3" style="286" customWidth="1"/>
    <col min="5378" max="5378" width="20" style="286" customWidth="1"/>
    <col min="5379" max="5379" width="20.42578125" style="286" customWidth="1"/>
    <col min="5380" max="5380" width="19.42578125" style="286" customWidth="1"/>
    <col min="5381" max="5381" width="11" style="286" customWidth="1"/>
    <col min="5382" max="5382" width="10.140625" style="286" customWidth="1"/>
    <col min="5383" max="5383" width="9.140625" style="286"/>
    <col min="5384" max="5384" width="16.7109375" style="286" customWidth="1"/>
    <col min="5385" max="5385" width="9.85546875" style="286" customWidth="1"/>
    <col min="5386" max="5386" width="2.5703125" style="286" bestFit="1" customWidth="1"/>
    <col min="5387" max="5387" width="9.140625" style="286"/>
    <col min="5388" max="5388" width="9" style="286" customWidth="1"/>
    <col min="5389" max="5628" width="9.140625" style="286"/>
    <col min="5629" max="5629" width="5.5703125" style="286" customWidth="1"/>
    <col min="5630" max="5630" width="44.7109375" style="286" customWidth="1"/>
    <col min="5631" max="5631" width="7.140625" style="286" customWidth="1"/>
    <col min="5632" max="5632" width="7.5703125" style="286" customWidth="1"/>
    <col min="5633" max="5633" width="3" style="286" customWidth="1"/>
    <col min="5634" max="5634" width="20" style="286" customWidth="1"/>
    <col min="5635" max="5635" width="20.42578125" style="286" customWidth="1"/>
    <col min="5636" max="5636" width="19.42578125" style="286" customWidth="1"/>
    <col min="5637" max="5637" width="11" style="286" customWidth="1"/>
    <col min="5638" max="5638" width="10.140625" style="286" customWidth="1"/>
    <col min="5639" max="5639" width="9.140625" style="286"/>
    <col min="5640" max="5640" width="16.7109375" style="286" customWidth="1"/>
    <col min="5641" max="5641" width="9.85546875" style="286" customWidth="1"/>
    <col min="5642" max="5642" width="2.5703125" style="286" bestFit="1" customWidth="1"/>
    <col min="5643" max="5643" width="9.140625" style="286"/>
    <col min="5644" max="5644" width="9" style="286" customWidth="1"/>
    <col min="5645" max="5884" width="9.140625" style="286"/>
    <col min="5885" max="5885" width="5.5703125" style="286" customWidth="1"/>
    <col min="5886" max="5886" width="44.7109375" style="286" customWidth="1"/>
    <col min="5887" max="5887" width="7.140625" style="286" customWidth="1"/>
    <col min="5888" max="5888" width="7.5703125" style="286" customWidth="1"/>
    <col min="5889" max="5889" width="3" style="286" customWidth="1"/>
    <col min="5890" max="5890" width="20" style="286" customWidth="1"/>
    <col min="5891" max="5891" width="20.42578125" style="286" customWidth="1"/>
    <col min="5892" max="5892" width="19.42578125" style="286" customWidth="1"/>
    <col min="5893" max="5893" width="11" style="286" customWidth="1"/>
    <col min="5894" max="5894" width="10.140625" style="286" customWidth="1"/>
    <col min="5895" max="5895" width="9.140625" style="286"/>
    <col min="5896" max="5896" width="16.7109375" style="286" customWidth="1"/>
    <col min="5897" max="5897" width="9.85546875" style="286" customWidth="1"/>
    <col min="5898" max="5898" width="2.5703125" style="286" bestFit="1" customWidth="1"/>
    <col min="5899" max="5899" width="9.140625" style="286"/>
    <col min="5900" max="5900" width="9" style="286" customWidth="1"/>
    <col min="5901" max="6140" width="9.140625" style="286"/>
    <col min="6141" max="6141" width="5.5703125" style="286" customWidth="1"/>
    <col min="6142" max="6142" width="44.7109375" style="286" customWidth="1"/>
    <col min="6143" max="6143" width="7.140625" style="286" customWidth="1"/>
    <col min="6144" max="6144" width="7.5703125" style="286" customWidth="1"/>
    <col min="6145" max="6145" width="3" style="286" customWidth="1"/>
    <col min="6146" max="6146" width="20" style="286" customWidth="1"/>
    <col min="6147" max="6147" width="20.42578125" style="286" customWidth="1"/>
    <col min="6148" max="6148" width="19.42578125" style="286" customWidth="1"/>
    <col min="6149" max="6149" width="11" style="286" customWidth="1"/>
    <col min="6150" max="6150" width="10.140625" style="286" customWidth="1"/>
    <col min="6151" max="6151" width="9.140625" style="286"/>
    <col min="6152" max="6152" width="16.7109375" style="286" customWidth="1"/>
    <col min="6153" max="6153" width="9.85546875" style="286" customWidth="1"/>
    <col min="6154" max="6154" width="2.5703125" style="286" bestFit="1" customWidth="1"/>
    <col min="6155" max="6155" width="9.140625" style="286"/>
    <col min="6156" max="6156" width="9" style="286" customWidth="1"/>
    <col min="6157" max="6396" width="9.140625" style="286"/>
    <col min="6397" max="6397" width="5.5703125" style="286" customWidth="1"/>
    <col min="6398" max="6398" width="44.7109375" style="286" customWidth="1"/>
    <col min="6399" max="6399" width="7.140625" style="286" customWidth="1"/>
    <col min="6400" max="6400" width="7.5703125" style="286" customWidth="1"/>
    <col min="6401" max="6401" width="3" style="286" customWidth="1"/>
    <col min="6402" max="6402" width="20" style="286" customWidth="1"/>
    <col min="6403" max="6403" width="20.42578125" style="286" customWidth="1"/>
    <col min="6404" max="6404" width="19.42578125" style="286" customWidth="1"/>
    <col min="6405" max="6405" width="11" style="286" customWidth="1"/>
    <col min="6406" max="6406" width="10.140625" style="286" customWidth="1"/>
    <col min="6407" max="6407" width="9.140625" style="286"/>
    <col min="6408" max="6408" width="16.7109375" style="286" customWidth="1"/>
    <col min="6409" max="6409" width="9.85546875" style="286" customWidth="1"/>
    <col min="6410" max="6410" width="2.5703125" style="286" bestFit="1" customWidth="1"/>
    <col min="6411" max="6411" width="9.140625" style="286"/>
    <col min="6412" max="6412" width="9" style="286" customWidth="1"/>
    <col min="6413" max="6652" width="9.140625" style="286"/>
    <col min="6653" max="6653" width="5.5703125" style="286" customWidth="1"/>
    <col min="6654" max="6654" width="44.7109375" style="286" customWidth="1"/>
    <col min="6655" max="6655" width="7.140625" style="286" customWidth="1"/>
    <col min="6656" max="6656" width="7.5703125" style="286" customWidth="1"/>
    <col min="6657" max="6657" width="3" style="286" customWidth="1"/>
    <col min="6658" max="6658" width="20" style="286" customWidth="1"/>
    <col min="6659" max="6659" width="20.42578125" style="286" customWidth="1"/>
    <col min="6660" max="6660" width="19.42578125" style="286" customWidth="1"/>
    <col min="6661" max="6661" width="11" style="286" customWidth="1"/>
    <col min="6662" max="6662" width="10.140625" style="286" customWidth="1"/>
    <col min="6663" max="6663" width="9.140625" style="286"/>
    <col min="6664" max="6664" width="16.7109375" style="286" customWidth="1"/>
    <col min="6665" max="6665" width="9.85546875" style="286" customWidth="1"/>
    <col min="6666" max="6666" width="2.5703125" style="286" bestFit="1" customWidth="1"/>
    <col min="6667" max="6667" width="9.140625" style="286"/>
    <col min="6668" max="6668" width="9" style="286" customWidth="1"/>
    <col min="6669" max="6908" width="9.140625" style="286"/>
    <col min="6909" max="6909" width="5.5703125" style="286" customWidth="1"/>
    <col min="6910" max="6910" width="44.7109375" style="286" customWidth="1"/>
    <col min="6911" max="6911" width="7.140625" style="286" customWidth="1"/>
    <col min="6912" max="6912" width="7.5703125" style="286" customWidth="1"/>
    <col min="6913" max="6913" width="3" style="286" customWidth="1"/>
    <col min="6914" max="6914" width="20" style="286" customWidth="1"/>
    <col min="6915" max="6915" width="20.42578125" style="286" customWidth="1"/>
    <col min="6916" max="6916" width="19.42578125" style="286" customWidth="1"/>
    <col min="6917" max="6917" width="11" style="286" customWidth="1"/>
    <col min="6918" max="6918" width="10.140625" style="286" customWidth="1"/>
    <col min="6919" max="6919" width="9.140625" style="286"/>
    <col min="6920" max="6920" width="16.7109375" style="286" customWidth="1"/>
    <col min="6921" max="6921" width="9.85546875" style="286" customWidth="1"/>
    <col min="6922" max="6922" width="2.5703125" style="286" bestFit="1" customWidth="1"/>
    <col min="6923" max="6923" width="9.140625" style="286"/>
    <col min="6924" max="6924" width="9" style="286" customWidth="1"/>
    <col min="6925" max="7164" width="9.140625" style="286"/>
    <col min="7165" max="7165" width="5.5703125" style="286" customWidth="1"/>
    <col min="7166" max="7166" width="44.7109375" style="286" customWidth="1"/>
    <col min="7167" max="7167" width="7.140625" style="286" customWidth="1"/>
    <col min="7168" max="7168" width="7.5703125" style="286" customWidth="1"/>
    <col min="7169" max="7169" width="3" style="286" customWidth="1"/>
    <col min="7170" max="7170" width="20" style="286" customWidth="1"/>
    <col min="7171" max="7171" width="20.42578125" style="286" customWidth="1"/>
    <col min="7172" max="7172" width="19.42578125" style="286" customWidth="1"/>
    <col min="7173" max="7173" width="11" style="286" customWidth="1"/>
    <col min="7174" max="7174" width="10.140625" style="286" customWidth="1"/>
    <col min="7175" max="7175" width="9.140625" style="286"/>
    <col min="7176" max="7176" width="16.7109375" style="286" customWidth="1"/>
    <col min="7177" max="7177" width="9.85546875" style="286" customWidth="1"/>
    <col min="7178" max="7178" width="2.5703125" style="286" bestFit="1" customWidth="1"/>
    <col min="7179" max="7179" width="9.140625" style="286"/>
    <col min="7180" max="7180" width="9" style="286" customWidth="1"/>
    <col min="7181" max="7420" width="9.140625" style="286"/>
    <col min="7421" max="7421" width="5.5703125" style="286" customWidth="1"/>
    <col min="7422" max="7422" width="44.7109375" style="286" customWidth="1"/>
    <col min="7423" max="7423" width="7.140625" style="286" customWidth="1"/>
    <col min="7424" max="7424" width="7.5703125" style="286" customWidth="1"/>
    <col min="7425" max="7425" width="3" style="286" customWidth="1"/>
    <col min="7426" max="7426" width="20" style="286" customWidth="1"/>
    <col min="7427" max="7427" width="20.42578125" style="286" customWidth="1"/>
    <col min="7428" max="7428" width="19.42578125" style="286" customWidth="1"/>
    <col min="7429" max="7429" width="11" style="286" customWidth="1"/>
    <col min="7430" max="7430" width="10.140625" style="286" customWidth="1"/>
    <col min="7431" max="7431" width="9.140625" style="286"/>
    <col min="7432" max="7432" width="16.7109375" style="286" customWidth="1"/>
    <col min="7433" max="7433" width="9.85546875" style="286" customWidth="1"/>
    <col min="7434" max="7434" width="2.5703125" style="286" bestFit="1" customWidth="1"/>
    <col min="7435" max="7435" width="9.140625" style="286"/>
    <col min="7436" max="7436" width="9" style="286" customWidth="1"/>
    <col min="7437" max="7676" width="9.140625" style="286"/>
    <col min="7677" max="7677" width="5.5703125" style="286" customWidth="1"/>
    <col min="7678" max="7678" width="44.7109375" style="286" customWidth="1"/>
    <col min="7679" max="7679" width="7.140625" style="286" customWidth="1"/>
    <col min="7680" max="7680" width="7.5703125" style="286" customWidth="1"/>
    <col min="7681" max="7681" width="3" style="286" customWidth="1"/>
    <col min="7682" max="7682" width="20" style="286" customWidth="1"/>
    <col min="7683" max="7683" width="20.42578125" style="286" customWidth="1"/>
    <col min="7684" max="7684" width="19.42578125" style="286" customWidth="1"/>
    <col min="7685" max="7685" width="11" style="286" customWidth="1"/>
    <col min="7686" max="7686" width="10.140625" style="286" customWidth="1"/>
    <col min="7687" max="7687" width="9.140625" style="286"/>
    <col min="7688" max="7688" width="16.7109375" style="286" customWidth="1"/>
    <col min="7689" max="7689" width="9.85546875" style="286" customWidth="1"/>
    <col min="7690" max="7690" width="2.5703125" style="286" bestFit="1" customWidth="1"/>
    <col min="7691" max="7691" width="9.140625" style="286"/>
    <col min="7692" max="7692" width="9" style="286" customWidth="1"/>
    <col min="7693" max="7932" width="9.140625" style="286"/>
    <col min="7933" max="7933" width="5.5703125" style="286" customWidth="1"/>
    <col min="7934" max="7934" width="44.7109375" style="286" customWidth="1"/>
    <col min="7935" max="7935" width="7.140625" style="286" customWidth="1"/>
    <col min="7936" max="7936" width="7.5703125" style="286" customWidth="1"/>
    <col min="7937" max="7937" width="3" style="286" customWidth="1"/>
    <col min="7938" max="7938" width="20" style="286" customWidth="1"/>
    <col min="7939" max="7939" width="20.42578125" style="286" customWidth="1"/>
    <col min="7940" max="7940" width="19.42578125" style="286" customWidth="1"/>
    <col min="7941" max="7941" width="11" style="286" customWidth="1"/>
    <col min="7942" max="7942" width="10.140625" style="286" customWidth="1"/>
    <col min="7943" max="7943" width="9.140625" style="286"/>
    <col min="7944" max="7944" width="16.7109375" style="286" customWidth="1"/>
    <col min="7945" max="7945" width="9.85546875" style="286" customWidth="1"/>
    <col min="7946" max="7946" width="2.5703125" style="286" bestFit="1" customWidth="1"/>
    <col min="7947" max="7947" width="9.140625" style="286"/>
    <col min="7948" max="7948" width="9" style="286" customWidth="1"/>
    <col min="7949" max="8188" width="9.140625" style="286"/>
    <col min="8189" max="8189" width="5.5703125" style="286" customWidth="1"/>
    <col min="8190" max="8190" width="44.7109375" style="286" customWidth="1"/>
    <col min="8191" max="8191" width="7.140625" style="286" customWidth="1"/>
    <col min="8192" max="8192" width="7.5703125" style="286" customWidth="1"/>
    <col min="8193" max="8193" width="3" style="286" customWidth="1"/>
    <col min="8194" max="8194" width="20" style="286" customWidth="1"/>
    <col min="8195" max="8195" width="20.42578125" style="286" customWidth="1"/>
    <col min="8196" max="8196" width="19.42578125" style="286" customWidth="1"/>
    <col min="8197" max="8197" width="11" style="286" customWidth="1"/>
    <col min="8198" max="8198" width="10.140625" style="286" customWidth="1"/>
    <col min="8199" max="8199" width="9.140625" style="286"/>
    <col min="8200" max="8200" width="16.7109375" style="286" customWidth="1"/>
    <col min="8201" max="8201" width="9.85546875" style="286" customWidth="1"/>
    <col min="8202" max="8202" width="2.5703125" style="286" bestFit="1" customWidth="1"/>
    <col min="8203" max="8203" width="9.140625" style="286"/>
    <col min="8204" max="8204" width="9" style="286" customWidth="1"/>
    <col min="8205" max="8444" width="9.140625" style="286"/>
    <col min="8445" max="8445" width="5.5703125" style="286" customWidth="1"/>
    <col min="8446" max="8446" width="44.7109375" style="286" customWidth="1"/>
    <col min="8447" max="8447" width="7.140625" style="286" customWidth="1"/>
    <col min="8448" max="8448" width="7.5703125" style="286" customWidth="1"/>
    <col min="8449" max="8449" width="3" style="286" customWidth="1"/>
    <col min="8450" max="8450" width="20" style="286" customWidth="1"/>
    <col min="8451" max="8451" width="20.42578125" style="286" customWidth="1"/>
    <col min="8452" max="8452" width="19.42578125" style="286" customWidth="1"/>
    <col min="8453" max="8453" width="11" style="286" customWidth="1"/>
    <col min="8454" max="8454" width="10.140625" style="286" customWidth="1"/>
    <col min="8455" max="8455" width="9.140625" style="286"/>
    <col min="8456" max="8456" width="16.7109375" style="286" customWidth="1"/>
    <col min="8457" max="8457" width="9.85546875" style="286" customWidth="1"/>
    <col min="8458" max="8458" width="2.5703125" style="286" bestFit="1" customWidth="1"/>
    <col min="8459" max="8459" width="9.140625" style="286"/>
    <col min="8460" max="8460" width="9" style="286" customWidth="1"/>
    <col min="8461" max="8700" width="9.140625" style="286"/>
    <col min="8701" max="8701" width="5.5703125" style="286" customWidth="1"/>
    <col min="8702" max="8702" width="44.7109375" style="286" customWidth="1"/>
    <col min="8703" max="8703" width="7.140625" style="286" customWidth="1"/>
    <col min="8704" max="8704" width="7.5703125" style="286" customWidth="1"/>
    <col min="8705" max="8705" width="3" style="286" customWidth="1"/>
    <col min="8706" max="8706" width="20" style="286" customWidth="1"/>
    <col min="8707" max="8707" width="20.42578125" style="286" customWidth="1"/>
    <col min="8708" max="8708" width="19.42578125" style="286" customWidth="1"/>
    <col min="8709" max="8709" width="11" style="286" customWidth="1"/>
    <col min="8710" max="8710" width="10.140625" style="286" customWidth="1"/>
    <col min="8711" max="8711" width="9.140625" style="286"/>
    <col min="8712" max="8712" width="16.7109375" style="286" customWidth="1"/>
    <col min="8713" max="8713" width="9.85546875" style="286" customWidth="1"/>
    <col min="8714" max="8714" width="2.5703125" style="286" bestFit="1" customWidth="1"/>
    <col min="8715" max="8715" width="9.140625" style="286"/>
    <col min="8716" max="8716" width="9" style="286" customWidth="1"/>
    <col min="8717" max="8956" width="9.140625" style="286"/>
    <col min="8957" max="8957" width="5.5703125" style="286" customWidth="1"/>
    <col min="8958" max="8958" width="44.7109375" style="286" customWidth="1"/>
    <col min="8959" max="8959" width="7.140625" style="286" customWidth="1"/>
    <col min="8960" max="8960" width="7.5703125" style="286" customWidth="1"/>
    <col min="8961" max="8961" width="3" style="286" customWidth="1"/>
    <col min="8962" max="8962" width="20" style="286" customWidth="1"/>
    <col min="8963" max="8963" width="20.42578125" style="286" customWidth="1"/>
    <col min="8964" max="8964" width="19.42578125" style="286" customWidth="1"/>
    <col min="8965" max="8965" width="11" style="286" customWidth="1"/>
    <col min="8966" max="8966" width="10.140625" style="286" customWidth="1"/>
    <col min="8967" max="8967" width="9.140625" style="286"/>
    <col min="8968" max="8968" width="16.7109375" style="286" customWidth="1"/>
    <col min="8969" max="8969" width="9.85546875" style="286" customWidth="1"/>
    <col min="8970" max="8970" width="2.5703125" style="286" bestFit="1" customWidth="1"/>
    <col min="8971" max="8971" width="9.140625" style="286"/>
    <col min="8972" max="8972" width="9" style="286" customWidth="1"/>
    <col min="8973" max="9212" width="9.140625" style="286"/>
    <col min="9213" max="9213" width="5.5703125" style="286" customWidth="1"/>
    <col min="9214" max="9214" width="44.7109375" style="286" customWidth="1"/>
    <col min="9215" max="9215" width="7.140625" style="286" customWidth="1"/>
    <col min="9216" max="9216" width="7.5703125" style="286" customWidth="1"/>
    <col min="9217" max="9217" width="3" style="286" customWidth="1"/>
    <col min="9218" max="9218" width="20" style="286" customWidth="1"/>
    <col min="9219" max="9219" width="20.42578125" style="286" customWidth="1"/>
    <col min="9220" max="9220" width="19.42578125" style="286" customWidth="1"/>
    <col min="9221" max="9221" width="11" style="286" customWidth="1"/>
    <col min="9222" max="9222" width="10.140625" style="286" customWidth="1"/>
    <col min="9223" max="9223" width="9.140625" style="286"/>
    <col min="9224" max="9224" width="16.7109375" style="286" customWidth="1"/>
    <col min="9225" max="9225" width="9.85546875" style="286" customWidth="1"/>
    <col min="9226" max="9226" width="2.5703125" style="286" bestFit="1" customWidth="1"/>
    <col min="9227" max="9227" width="9.140625" style="286"/>
    <col min="9228" max="9228" width="9" style="286" customWidth="1"/>
    <col min="9229" max="9468" width="9.140625" style="286"/>
    <col min="9469" max="9469" width="5.5703125" style="286" customWidth="1"/>
    <col min="9470" max="9470" width="44.7109375" style="286" customWidth="1"/>
    <col min="9471" max="9471" width="7.140625" style="286" customWidth="1"/>
    <col min="9472" max="9472" width="7.5703125" style="286" customWidth="1"/>
    <col min="9473" max="9473" width="3" style="286" customWidth="1"/>
    <col min="9474" max="9474" width="20" style="286" customWidth="1"/>
    <col min="9475" max="9475" width="20.42578125" style="286" customWidth="1"/>
    <col min="9476" max="9476" width="19.42578125" style="286" customWidth="1"/>
    <col min="9477" max="9477" width="11" style="286" customWidth="1"/>
    <col min="9478" max="9478" width="10.140625" style="286" customWidth="1"/>
    <col min="9479" max="9479" width="9.140625" style="286"/>
    <col min="9480" max="9480" width="16.7109375" style="286" customWidth="1"/>
    <col min="9481" max="9481" width="9.85546875" style="286" customWidth="1"/>
    <col min="9482" max="9482" width="2.5703125" style="286" bestFit="1" customWidth="1"/>
    <col min="9483" max="9483" width="9.140625" style="286"/>
    <col min="9484" max="9484" width="9" style="286" customWidth="1"/>
    <col min="9485" max="9724" width="9.140625" style="286"/>
    <col min="9725" max="9725" width="5.5703125" style="286" customWidth="1"/>
    <col min="9726" max="9726" width="44.7109375" style="286" customWidth="1"/>
    <col min="9727" max="9727" width="7.140625" style="286" customWidth="1"/>
    <col min="9728" max="9728" width="7.5703125" style="286" customWidth="1"/>
    <col min="9729" max="9729" width="3" style="286" customWidth="1"/>
    <col min="9730" max="9730" width="20" style="286" customWidth="1"/>
    <col min="9731" max="9731" width="20.42578125" style="286" customWidth="1"/>
    <col min="9732" max="9732" width="19.42578125" style="286" customWidth="1"/>
    <col min="9733" max="9733" width="11" style="286" customWidth="1"/>
    <col min="9734" max="9734" width="10.140625" style="286" customWidth="1"/>
    <col min="9735" max="9735" width="9.140625" style="286"/>
    <col min="9736" max="9736" width="16.7109375" style="286" customWidth="1"/>
    <col min="9737" max="9737" width="9.85546875" style="286" customWidth="1"/>
    <col min="9738" max="9738" width="2.5703125" style="286" bestFit="1" customWidth="1"/>
    <col min="9739" max="9739" width="9.140625" style="286"/>
    <col min="9740" max="9740" width="9" style="286" customWidth="1"/>
    <col min="9741" max="9980" width="9.140625" style="286"/>
    <col min="9981" max="9981" width="5.5703125" style="286" customWidth="1"/>
    <col min="9982" max="9982" width="44.7109375" style="286" customWidth="1"/>
    <col min="9983" max="9983" width="7.140625" style="286" customWidth="1"/>
    <col min="9984" max="9984" width="7.5703125" style="286" customWidth="1"/>
    <col min="9985" max="9985" width="3" style="286" customWidth="1"/>
    <col min="9986" max="9986" width="20" style="286" customWidth="1"/>
    <col min="9987" max="9987" width="20.42578125" style="286" customWidth="1"/>
    <col min="9988" max="9988" width="19.42578125" style="286" customWidth="1"/>
    <col min="9989" max="9989" width="11" style="286" customWidth="1"/>
    <col min="9990" max="9990" width="10.140625" style="286" customWidth="1"/>
    <col min="9991" max="9991" width="9.140625" style="286"/>
    <col min="9992" max="9992" width="16.7109375" style="286" customWidth="1"/>
    <col min="9993" max="9993" width="9.85546875" style="286" customWidth="1"/>
    <col min="9994" max="9994" width="2.5703125" style="286" bestFit="1" customWidth="1"/>
    <col min="9995" max="9995" width="9.140625" style="286"/>
    <col min="9996" max="9996" width="9" style="286" customWidth="1"/>
    <col min="9997" max="10236" width="9.140625" style="286"/>
    <col min="10237" max="10237" width="5.5703125" style="286" customWidth="1"/>
    <col min="10238" max="10238" width="44.7109375" style="286" customWidth="1"/>
    <col min="10239" max="10239" width="7.140625" style="286" customWidth="1"/>
    <col min="10240" max="10240" width="7.5703125" style="286" customWidth="1"/>
    <col min="10241" max="10241" width="3" style="286" customWidth="1"/>
    <col min="10242" max="10242" width="20" style="286" customWidth="1"/>
    <col min="10243" max="10243" width="20.42578125" style="286" customWidth="1"/>
    <col min="10244" max="10244" width="19.42578125" style="286" customWidth="1"/>
    <col min="10245" max="10245" width="11" style="286" customWidth="1"/>
    <col min="10246" max="10246" width="10.140625" style="286" customWidth="1"/>
    <col min="10247" max="10247" width="9.140625" style="286"/>
    <col min="10248" max="10248" width="16.7109375" style="286" customWidth="1"/>
    <col min="10249" max="10249" width="9.85546875" style="286" customWidth="1"/>
    <col min="10250" max="10250" width="2.5703125" style="286" bestFit="1" customWidth="1"/>
    <col min="10251" max="10251" width="9.140625" style="286"/>
    <col min="10252" max="10252" width="9" style="286" customWidth="1"/>
    <col min="10253" max="10492" width="9.140625" style="286"/>
    <col min="10493" max="10493" width="5.5703125" style="286" customWidth="1"/>
    <col min="10494" max="10494" width="44.7109375" style="286" customWidth="1"/>
    <col min="10495" max="10495" width="7.140625" style="286" customWidth="1"/>
    <col min="10496" max="10496" width="7.5703125" style="286" customWidth="1"/>
    <col min="10497" max="10497" width="3" style="286" customWidth="1"/>
    <col min="10498" max="10498" width="20" style="286" customWidth="1"/>
    <col min="10499" max="10499" width="20.42578125" style="286" customWidth="1"/>
    <col min="10500" max="10500" width="19.42578125" style="286" customWidth="1"/>
    <col min="10501" max="10501" width="11" style="286" customWidth="1"/>
    <col min="10502" max="10502" width="10.140625" style="286" customWidth="1"/>
    <col min="10503" max="10503" width="9.140625" style="286"/>
    <col min="10504" max="10504" width="16.7109375" style="286" customWidth="1"/>
    <col min="10505" max="10505" width="9.85546875" style="286" customWidth="1"/>
    <col min="10506" max="10506" width="2.5703125" style="286" bestFit="1" customWidth="1"/>
    <col min="10507" max="10507" width="9.140625" style="286"/>
    <col min="10508" max="10508" width="9" style="286" customWidth="1"/>
    <col min="10509" max="10748" width="9.140625" style="286"/>
    <col min="10749" max="10749" width="5.5703125" style="286" customWidth="1"/>
    <col min="10750" max="10750" width="44.7109375" style="286" customWidth="1"/>
    <col min="10751" max="10751" width="7.140625" style="286" customWidth="1"/>
    <col min="10752" max="10752" width="7.5703125" style="286" customWidth="1"/>
    <col min="10753" max="10753" width="3" style="286" customWidth="1"/>
    <col min="10754" max="10754" width="20" style="286" customWidth="1"/>
    <col min="10755" max="10755" width="20.42578125" style="286" customWidth="1"/>
    <col min="10756" max="10756" width="19.42578125" style="286" customWidth="1"/>
    <col min="10757" max="10757" width="11" style="286" customWidth="1"/>
    <col min="10758" max="10758" width="10.140625" style="286" customWidth="1"/>
    <col min="10759" max="10759" width="9.140625" style="286"/>
    <col min="10760" max="10760" width="16.7109375" style="286" customWidth="1"/>
    <col min="10761" max="10761" width="9.85546875" style="286" customWidth="1"/>
    <col min="10762" max="10762" width="2.5703125" style="286" bestFit="1" customWidth="1"/>
    <col min="10763" max="10763" width="9.140625" style="286"/>
    <col min="10764" max="10764" width="9" style="286" customWidth="1"/>
    <col min="10765" max="11004" width="9.140625" style="286"/>
    <col min="11005" max="11005" width="5.5703125" style="286" customWidth="1"/>
    <col min="11006" max="11006" width="44.7109375" style="286" customWidth="1"/>
    <col min="11007" max="11007" width="7.140625" style="286" customWidth="1"/>
    <col min="11008" max="11008" width="7.5703125" style="286" customWidth="1"/>
    <col min="11009" max="11009" width="3" style="286" customWidth="1"/>
    <col min="11010" max="11010" width="20" style="286" customWidth="1"/>
    <col min="11011" max="11011" width="20.42578125" style="286" customWidth="1"/>
    <col min="11012" max="11012" width="19.42578125" style="286" customWidth="1"/>
    <col min="11013" max="11013" width="11" style="286" customWidth="1"/>
    <col min="11014" max="11014" width="10.140625" style="286" customWidth="1"/>
    <col min="11015" max="11015" width="9.140625" style="286"/>
    <col min="11016" max="11016" width="16.7109375" style="286" customWidth="1"/>
    <col min="11017" max="11017" width="9.85546875" style="286" customWidth="1"/>
    <col min="11018" max="11018" width="2.5703125" style="286" bestFit="1" customWidth="1"/>
    <col min="11019" max="11019" width="9.140625" style="286"/>
    <col min="11020" max="11020" width="9" style="286" customWidth="1"/>
    <col min="11021" max="11260" width="9.140625" style="286"/>
    <col min="11261" max="11261" width="5.5703125" style="286" customWidth="1"/>
    <col min="11262" max="11262" width="44.7109375" style="286" customWidth="1"/>
    <col min="11263" max="11263" width="7.140625" style="286" customWidth="1"/>
    <col min="11264" max="11264" width="7.5703125" style="286" customWidth="1"/>
    <col min="11265" max="11265" width="3" style="286" customWidth="1"/>
    <col min="11266" max="11266" width="20" style="286" customWidth="1"/>
    <col min="11267" max="11267" width="20.42578125" style="286" customWidth="1"/>
    <col min="11268" max="11268" width="19.42578125" style="286" customWidth="1"/>
    <col min="11269" max="11269" width="11" style="286" customWidth="1"/>
    <col min="11270" max="11270" width="10.140625" style="286" customWidth="1"/>
    <col min="11271" max="11271" width="9.140625" style="286"/>
    <col min="11272" max="11272" width="16.7109375" style="286" customWidth="1"/>
    <col min="11273" max="11273" width="9.85546875" style="286" customWidth="1"/>
    <col min="11274" max="11274" width="2.5703125" style="286" bestFit="1" customWidth="1"/>
    <col min="11275" max="11275" width="9.140625" style="286"/>
    <col min="11276" max="11276" width="9" style="286" customWidth="1"/>
    <col min="11277" max="11516" width="9.140625" style="286"/>
    <col min="11517" max="11517" width="5.5703125" style="286" customWidth="1"/>
    <col min="11518" max="11518" width="44.7109375" style="286" customWidth="1"/>
    <col min="11519" max="11519" width="7.140625" style="286" customWidth="1"/>
    <col min="11520" max="11520" width="7.5703125" style="286" customWidth="1"/>
    <col min="11521" max="11521" width="3" style="286" customWidth="1"/>
    <col min="11522" max="11522" width="20" style="286" customWidth="1"/>
    <col min="11523" max="11523" width="20.42578125" style="286" customWidth="1"/>
    <col min="11524" max="11524" width="19.42578125" style="286" customWidth="1"/>
    <col min="11525" max="11525" width="11" style="286" customWidth="1"/>
    <col min="11526" max="11526" width="10.140625" style="286" customWidth="1"/>
    <col min="11527" max="11527" width="9.140625" style="286"/>
    <col min="11528" max="11528" width="16.7109375" style="286" customWidth="1"/>
    <col min="11529" max="11529" width="9.85546875" style="286" customWidth="1"/>
    <col min="11530" max="11530" width="2.5703125" style="286" bestFit="1" customWidth="1"/>
    <col min="11531" max="11531" width="9.140625" style="286"/>
    <col min="11532" max="11532" width="9" style="286" customWidth="1"/>
    <col min="11533" max="11772" width="9.140625" style="286"/>
    <col min="11773" max="11773" width="5.5703125" style="286" customWidth="1"/>
    <col min="11774" max="11774" width="44.7109375" style="286" customWidth="1"/>
    <col min="11775" max="11775" width="7.140625" style="286" customWidth="1"/>
    <col min="11776" max="11776" width="7.5703125" style="286" customWidth="1"/>
    <col min="11777" max="11777" width="3" style="286" customWidth="1"/>
    <col min="11778" max="11778" width="20" style="286" customWidth="1"/>
    <col min="11779" max="11779" width="20.42578125" style="286" customWidth="1"/>
    <col min="11780" max="11780" width="19.42578125" style="286" customWidth="1"/>
    <col min="11781" max="11781" width="11" style="286" customWidth="1"/>
    <col min="11782" max="11782" width="10.140625" style="286" customWidth="1"/>
    <col min="11783" max="11783" width="9.140625" style="286"/>
    <col min="11784" max="11784" width="16.7109375" style="286" customWidth="1"/>
    <col min="11785" max="11785" width="9.85546875" style="286" customWidth="1"/>
    <col min="11786" max="11786" width="2.5703125" style="286" bestFit="1" customWidth="1"/>
    <col min="11787" max="11787" width="9.140625" style="286"/>
    <col min="11788" max="11788" width="9" style="286" customWidth="1"/>
    <col min="11789" max="12028" width="9.140625" style="286"/>
    <col min="12029" max="12029" width="5.5703125" style="286" customWidth="1"/>
    <col min="12030" max="12030" width="44.7109375" style="286" customWidth="1"/>
    <col min="12031" max="12031" width="7.140625" style="286" customWidth="1"/>
    <col min="12032" max="12032" width="7.5703125" style="286" customWidth="1"/>
    <col min="12033" max="12033" width="3" style="286" customWidth="1"/>
    <col min="12034" max="12034" width="20" style="286" customWidth="1"/>
    <col min="12035" max="12035" width="20.42578125" style="286" customWidth="1"/>
    <col min="12036" max="12036" width="19.42578125" style="286" customWidth="1"/>
    <col min="12037" max="12037" width="11" style="286" customWidth="1"/>
    <col min="12038" max="12038" width="10.140625" style="286" customWidth="1"/>
    <col min="12039" max="12039" width="9.140625" style="286"/>
    <col min="12040" max="12040" width="16.7109375" style="286" customWidth="1"/>
    <col min="12041" max="12041" width="9.85546875" style="286" customWidth="1"/>
    <col min="12042" max="12042" width="2.5703125" style="286" bestFit="1" customWidth="1"/>
    <col min="12043" max="12043" width="9.140625" style="286"/>
    <col min="12044" max="12044" width="9" style="286" customWidth="1"/>
    <col min="12045" max="12284" width="9.140625" style="286"/>
    <col min="12285" max="12285" width="5.5703125" style="286" customWidth="1"/>
    <col min="12286" max="12286" width="44.7109375" style="286" customWidth="1"/>
    <col min="12287" max="12287" width="7.140625" style="286" customWidth="1"/>
    <col min="12288" max="12288" width="7.5703125" style="286" customWidth="1"/>
    <col min="12289" max="12289" width="3" style="286" customWidth="1"/>
    <col min="12290" max="12290" width="20" style="286" customWidth="1"/>
    <col min="12291" max="12291" width="20.42578125" style="286" customWidth="1"/>
    <col min="12292" max="12292" width="19.42578125" style="286" customWidth="1"/>
    <col min="12293" max="12293" width="11" style="286" customWidth="1"/>
    <col min="12294" max="12294" width="10.140625" style="286" customWidth="1"/>
    <col min="12295" max="12295" width="9.140625" style="286"/>
    <col min="12296" max="12296" width="16.7109375" style="286" customWidth="1"/>
    <col min="12297" max="12297" width="9.85546875" style="286" customWidth="1"/>
    <col min="12298" max="12298" width="2.5703125" style="286" bestFit="1" customWidth="1"/>
    <col min="12299" max="12299" width="9.140625" style="286"/>
    <col min="12300" max="12300" width="9" style="286" customWidth="1"/>
    <col min="12301" max="12540" width="9.140625" style="286"/>
    <col min="12541" max="12541" width="5.5703125" style="286" customWidth="1"/>
    <col min="12542" max="12542" width="44.7109375" style="286" customWidth="1"/>
    <col min="12543" max="12543" width="7.140625" style="286" customWidth="1"/>
    <col min="12544" max="12544" width="7.5703125" style="286" customWidth="1"/>
    <col min="12545" max="12545" width="3" style="286" customWidth="1"/>
    <col min="12546" max="12546" width="20" style="286" customWidth="1"/>
    <col min="12547" max="12547" width="20.42578125" style="286" customWidth="1"/>
    <col min="12548" max="12548" width="19.42578125" style="286" customWidth="1"/>
    <col min="12549" max="12549" width="11" style="286" customWidth="1"/>
    <col min="12550" max="12550" width="10.140625" style="286" customWidth="1"/>
    <col min="12551" max="12551" width="9.140625" style="286"/>
    <col min="12552" max="12552" width="16.7109375" style="286" customWidth="1"/>
    <col min="12553" max="12553" width="9.85546875" style="286" customWidth="1"/>
    <col min="12554" max="12554" width="2.5703125" style="286" bestFit="1" customWidth="1"/>
    <col min="12555" max="12555" width="9.140625" style="286"/>
    <col min="12556" max="12556" width="9" style="286" customWidth="1"/>
    <col min="12557" max="12796" width="9.140625" style="286"/>
    <col min="12797" max="12797" width="5.5703125" style="286" customWidth="1"/>
    <col min="12798" max="12798" width="44.7109375" style="286" customWidth="1"/>
    <col min="12799" max="12799" width="7.140625" style="286" customWidth="1"/>
    <col min="12800" max="12800" width="7.5703125" style="286" customWidth="1"/>
    <col min="12801" max="12801" width="3" style="286" customWidth="1"/>
    <col min="12802" max="12802" width="20" style="286" customWidth="1"/>
    <col min="12803" max="12803" width="20.42578125" style="286" customWidth="1"/>
    <col min="12804" max="12804" width="19.42578125" style="286" customWidth="1"/>
    <col min="12805" max="12805" width="11" style="286" customWidth="1"/>
    <col min="12806" max="12806" width="10.140625" style="286" customWidth="1"/>
    <col min="12807" max="12807" width="9.140625" style="286"/>
    <col min="12808" max="12808" width="16.7109375" style="286" customWidth="1"/>
    <col min="12809" max="12809" width="9.85546875" style="286" customWidth="1"/>
    <col min="12810" max="12810" width="2.5703125" style="286" bestFit="1" customWidth="1"/>
    <col min="12811" max="12811" width="9.140625" style="286"/>
    <col min="12812" max="12812" width="9" style="286" customWidth="1"/>
    <col min="12813" max="13052" width="9.140625" style="286"/>
    <col min="13053" max="13053" width="5.5703125" style="286" customWidth="1"/>
    <col min="13054" max="13054" width="44.7109375" style="286" customWidth="1"/>
    <col min="13055" max="13055" width="7.140625" style="286" customWidth="1"/>
    <col min="13056" max="13056" width="7.5703125" style="286" customWidth="1"/>
    <col min="13057" max="13057" width="3" style="286" customWidth="1"/>
    <col min="13058" max="13058" width="20" style="286" customWidth="1"/>
    <col min="13059" max="13059" width="20.42578125" style="286" customWidth="1"/>
    <col min="13060" max="13060" width="19.42578125" style="286" customWidth="1"/>
    <col min="13061" max="13061" width="11" style="286" customWidth="1"/>
    <col min="13062" max="13062" width="10.140625" style="286" customWidth="1"/>
    <col min="13063" max="13063" width="9.140625" style="286"/>
    <col min="13064" max="13064" width="16.7109375" style="286" customWidth="1"/>
    <col min="13065" max="13065" width="9.85546875" style="286" customWidth="1"/>
    <col min="13066" max="13066" width="2.5703125" style="286" bestFit="1" customWidth="1"/>
    <col min="13067" max="13067" width="9.140625" style="286"/>
    <col min="13068" max="13068" width="9" style="286" customWidth="1"/>
    <col min="13069" max="13308" width="9.140625" style="286"/>
    <col min="13309" max="13309" width="5.5703125" style="286" customWidth="1"/>
    <col min="13310" max="13310" width="44.7109375" style="286" customWidth="1"/>
    <col min="13311" max="13311" width="7.140625" style="286" customWidth="1"/>
    <col min="13312" max="13312" width="7.5703125" style="286" customWidth="1"/>
    <col min="13313" max="13313" width="3" style="286" customWidth="1"/>
    <col min="13314" max="13314" width="20" style="286" customWidth="1"/>
    <col min="13315" max="13315" width="20.42578125" style="286" customWidth="1"/>
    <col min="13316" max="13316" width="19.42578125" style="286" customWidth="1"/>
    <col min="13317" max="13317" width="11" style="286" customWidth="1"/>
    <col min="13318" max="13318" width="10.140625" style="286" customWidth="1"/>
    <col min="13319" max="13319" width="9.140625" style="286"/>
    <col min="13320" max="13320" width="16.7109375" style="286" customWidth="1"/>
    <col min="13321" max="13321" width="9.85546875" style="286" customWidth="1"/>
    <col min="13322" max="13322" width="2.5703125" style="286" bestFit="1" customWidth="1"/>
    <col min="13323" max="13323" width="9.140625" style="286"/>
    <col min="13324" max="13324" width="9" style="286" customWidth="1"/>
    <col min="13325" max="13564" width="9.140625" style="286"/>
    <col min="13565" max="13565" width="5.5703125" style="286" customWidth="1"/>
    <col min="13566" max="13566" width="44.7109375" style="286" customWidth="1"/>
    <col min="13567" max="13567" width="7.140625" style="286" customWidth="1"/>
    <col min="13568" max="13568" width="7.5703125" style="286" customWidth="1"/>
    <col min="13569" max="13569" width="3" style="286" customWidth="1"/>
    <col min="13570" max="13570" width="20" style="286" customWidth="1"/>
    <col min="13571" max="13571" width="20.42578125" style="286" customWidth="1"/>
    <col min="13572" max="13572" width="19.42578125" style="286" customWidth="1"/>
    <col min="13573" max="13573" width="11" style="286" customWidth="1"/>
    <col min="13574" max="13574" width="10.140625" style="286" customWidth="1"/>
    <col min="13575" max="13575" width="9.140625" style="286"/>
    <col min="13576" max="13576" width="16.7109375" style="286" customWidth="1"/>
    <col min="13577" max="13577" width="9.85546875" style="286" customWidth="1"/>
    <col min="13578" max="13578" width="2.5703125" style="286" bestFit="1" customWidth="1"/>
    <col min="13579" max="13579" width="9.140625" style="286"/>
    <col min="13580" max="13580" width="9" style="286" customWidth="1"/>
    <col min="13581" max="13820" width="9.140625" style="286"/>
    <col min="13821" max="13821" width="5.5703125" style="286" customWidth="1"/>
    <col min="13822" max="13822" width="44.7109375" style="286" customWidth="1"/>
    <col min="13823" max="13823" width="7.140625" style="286" customWidth="1"/>
    <col min="13824" max="13824" width="7.5703125" style="286" customWidth="1"/>
    <col min="13825" max="13825" width="3" style="286" customWidth="1"/>
    <col min="13826" max="13826" width="20" style="286" customWidth="1"/>
    <col min="13827" max="13827" width="20.42578125" style="286" customWidth="1"/>
    <col min="13828" max="13828" width="19.42578125" style="286" customWidth="1"/>
    <col min="13829" max="13829" width="11" style="286" customWidth="1"/>
    <col min="13830" max="13830" width="10.140625" style="286" customWidth="1"/>
    <col min="13831" max="13831" width="9.140625" style="286"/>
    <col min="13832" max="13832" width="16.7109375" style="286" customWidth="1"/>
    <col min="13833" max="13833" width="9.85546875" style="286" customWidth="1"/>
    <col min="13834" max="13834" width="2.5703125" style="286" bestFit="1" customWidth="1"/>
    <col min="13835" max="13835" width="9.140625" style="286"/>
    <col min="13836" max="13836" width="9" style="286" customWidth="1"/>
    <col min="13837" max="14076" width="9.140625" style="286"/>
    <col min="14077" max="14077" width="5.5703125" style="286" customWidth="1"/>
    <col min="14078" max="14078" width="44.7109375" style="286" customWidth="1"/>
    <col min="14079" max="14079" width="7.140625" style="286" customWidth="1"/>
    <col min="14080" max="14080" width="7.5703125" style="286" customWidth="1"/>
    <col min="14081" max="14081" width="3" style="286" customWidth="1"/>
    <col min="14082" max="14082" width="20" style="286" customWidth="1"/>
    <col min="14083" max="14083" width="20.42578125" style="286" customWidth="1"/>
    <col min="14084" max="14084" width="19.42578125" style="286" customWidth="1"/>
    <col min="14085" max="14085" width="11" style="286" customWidth="1"/>
    <col min="14086" max="14086" width="10.140625" style="286" customWidth="1"/>
    <col min="14087" max="14087" width="9.140625" style="286"/>
    <col min="14088" max="14088" width="16.7109375" style="286" customWidth="1"/>
    <col min="14089" max="14089" width="9.85546875" style="286" customWidth="1"/>
    <col min="14090" max="14090" width="2.5703125" style="286" bestFit="1" customWidth="1"/>
    <col min="14091" max="14091" width="9.140625" style="286"/>
    <col min="14092" max="14092" width="9" style="286" customWidth="1"/>
    <col min="14093" max="14332" width="9.140625" style="286"/>
    <col min="14333" max="14333" width="5.5703125" style="286" customWidth="1"/>
    <col min="14334" max="14334" width="44.7109375" style="286" customWidth="1"/>
    <col min="14335" max="14335" width="7.140625" style="286" customWidth="1"/>
    <col min="14336" max="14336" width="7.5703125" style="286" customWidth="1"/>
    <col min="14337" max="14337" width="3" style="286" customWidth="1"/>
    <col min="14338" max="14338" width="20" style="286" customWidth="1"/>
    <col min="14339" max="14339" width="20.42578125" style="286" customWidth="1"/>
    <col min="14340" max="14340" width="19.42578125" style="286" customWidth="1"/>
    <col min="14341" max="14341" width="11" style="286" customWidth="1"/>
    <col min="14342" max="14342" width="10.140625" style="286" customWidth="1"/>
    <col min="14343" max="14343" width="9.140625" style="286"/>
    <col min="14344" max="14344" width="16.7109375" style="286" customWidth="1"/>
    <col min="14345" max="14345" width="9.85546875" style="286" customWidth="1"/>
    <col min="14346" max="14346" width="2.5703125" style="286" bestFit="1" customWidth="1"/>
    <col min="14347" max="14347" width="9.140625" style="286"/>
    <col min="14348" max="14348" width="9" style="286" customWidth="1"/>
    <col min="14349" max="14588" width="9.140625" style="286"/>
    <col min="14589" max="14589" width="5.5703125" style="286" customWidth="1"/>
    <col min="14590" max="14590" width="44.7109375" style="286" customWidth="1"/>
    <col min="14591" max="14591" width="7.140625" style="286" customWidth="1"/>
    <col min="14592" max="14592" width="7.5703125" style="286" customWidth="1"/>
    <col min="14593" max="14593" width="3" style="286" customWidth="1"/>
    <col min="14594" max="14594" width="20" style="286" customWidth="1"/>
    <col min="14595" max="14595" width="20.42578125" style="286" customWidth="1"/>
    <col min="14596" max="14596" width="19.42578125" style="286" customWidth="1"/>
    <col min="14597" max="14597" width="11" style="286" customWidth="1"/>
    <col min="14598" max="14598" width="10.140625" style="286" customWidth="1"/>
    <col min="14599" max="14599" width="9.140625" style="286"/>
    <col min="14600" max="14600" width="16.7109375" style="286" customWidth="1"/>
    <col min="14601" max="14601" width="9.85546875" style="286" customWidth="1"/>
    <col min="14602" max="14602" width="2.5703125" style="286" bestFit="1" customWidth="1"/>
    <col min="14603" max="14603" width="9.140625" style="286"/>
    <col min="14604" max="14604" width="9" style="286" customWidth="1"/>
    <col min="14605" max="14844" width="9.140625" style="286"/>
    <col min="14845" max="14845" width="5.5703125" style="286" customWidth="1"/>
    <col min="14846" max="14846" width="44.7109375" style="286" customWidth="1"/>
    <col min="14847" max="14847" width="7.140625" style="286" customWidth="1"/>
    <col min="14848" max="14848" width="7.5703125" style="286" customWidth="1"/>
    <col min="14849" max="14849" width="3" style="286" customWidth="1"/>
    <col min="14850" max="14850" width="20" style="286" customWidth="1"/>
    <col min="14851" max="14851" width="20.42578125" style="286" customWidth="1"/>
    <col min="14852" max="14852" width="19.42578125" style="286" customWidth="1"/>
    <col min="14853" max="14853" width="11" style="286" customWidth="1"/>
    <col min="14854" max="14854" width="10.140625" style="286" customWidth="1"/>
    <col min="14855" max="14855" width="9.140625" style="286"/>
    <col min="14856" max="14856" width="16.7109375" style="286" customWidth="1"/>
    <col min="14857" max="14857" width="9.85546875" style="286" customWidth="1"/>
    <col min="14858" max="14858" width="2.5703125" style="286" bestFit="1" customWidth="1"/>
    <col min="14859" max="14859" width="9.140625" style="286"/>
    <col min="14860" max="14860" width="9" style="286" customWidth="1"/>
    <col min="14861" max="15100" width="9.140625" style="286"/>
    <col min="15101" max="15101" width="5.5703125" style="286" customWidth="1"/>
    <col min="15102" max="15102" width="44.7109375" style="286" customWidth="1"/>
    <col min="15103" max="15103" width="7.140625" style="286" customWidth="1"/>
    <col min="15104" max="15104" width="7.5703125" style="286" customWidth="1"/>
    <col min="15105" max="15105" width="3" style="286" customWidth="1"/>
    <col min="15106" max="15106" width="20" style="286" customWidth="1"/>
    <col min="15107" max="15107" width="20.42578125" style="286" customWidth="1"/>
    <col min="15108" max="15108" width="19.42578125" style="286" customWidth="1"/>
    <col min="15109" max="15109" width="11" style="286" customWidth="1"/>
    <col min="15110" max="15110" width="10.140625" style="286" customWidth="1"/>
    <col min="15111" max="15111" width="9.140625" style="286"/>
    <col min="15112" max="15112" width="16.7109375" style="286" customWidth="1"/>
    <col min="15113" max="15113" width="9.85546875" style="286" customWidth="1"/>
    <col min="15114" max="15114" width="2.5703125" style="286" bestFit="1" customWidth="1"/>
    <col min="15115" max="15115" width="9.140625" style="286"/>
    <col min="15116" max="15116" width="9" style="286" customWidth="1"/>
    <col min="15117" max="15356" width="9.140625" style="286"/>
    <col min="15357" max="15357" width="5.5703125" style="286" customWidth="1"/>
    <col min="15358" max="15358" width="44.7109375" style="286" customWidth="1"/>
    <col min="15359" max="15359" width="7.140625" style="286" customWidth="1"/>
    <col min="15360" max="15360" width="7.5703125" style="286" customWidth="1"/>
    <col min="15361" max="15361" width="3" style="286" customWidth="1"/>
    <col min="15362" max="15362" width="20" style="286" customWidth="1"/>
    <col min="15363" max="15363" width="20.42578125" style="286" customWidth="1"/>
    <col min="15364" max="15364" width="19.42578125" style="286" customWidth="1"/>
    <col min="15365" max="15365" width="11" style="286" customWidth="1"/>
    <col min="15366" max="15366" width="10.140625" style="286" customWidth="1"/>
    <col min="15367" max="15367" width="9.140625" style="286"/>
    <col min="15368" max="15368" width="16.7109375" style="286" customWidth="1"/>
    <col min="15369" max="15369" width="9.85546875" style="286" customWidth="1"/>
    <col min="15370" max="15370" width="2.5703125" style="286" bestFit="1" customWidth="1"/>
    <col min="15371" max="15371" width="9.140625" style="286"/>
    <col min="15372" max="15372" width="9" style="286" customWidth="1"/>
    <col min="15373" max="15612" width="9.140625" style="286"/>
    <col min="15613" max="15613" width="5.5703125" style="286" customWidth="1"/>
    <col min="15614" max="15614" width="44.7109375" style="286" customWidth="1"/>
    <col min="15615" max="15615" width="7.140625" style="286" customWidth="1"/>
    <col min="15616" max="15616" width="7.5703125" style="286" customWidth="1"/>
    <col min="15617" max="15617" width="3" style="286" customWidth="1"/>
    <col min="15618" max="15618" width="20" style="286" customWidth="1"/>
    <col min="15619" max="15619" width="20.42578125" style="286" customWidth="1"/>
    <col min="15620" max="15620" width="19.42578125" style="286" customWidth="1"/>
    <col min="15621" max="15621" width="11" style="286" customWidth="1"/>
    <col min="15622" max="15622" width="10.140625" style="286" customWidth="1"/>
    <col min="15623" max="15623" width="9.140625" style="286"/>
    <col min="15624" max="15624" width="16.7109375" style="286" customWidth="1"/>
    <col min="15625" max="15625" width="9.85546875" style="286" customWidth="1"/>
    <col min="15626" max="15626" width="2.5703125" style="286" bestFit="1" customWidth="1"/>
    <col min="15627" max="15627" width="9.140625" style="286"/>
    <col min="15628" max="15628" width="9" style="286" customWidth="1"/>
    <col min="15629" max="15868" width="9.140625" style="286"/>
    <col min="15869" max="15869" width="5.5703125" style="286" customWidth="1"/>
    <col min="15870" max="15870" width="44.7109375" style="286" customWidth="1"/>
    <col min="15871" max="15871" width="7.140625" style="286" customWidth="1"/>
    <col min="15872" max="15872" width="7.5703125" style="286" customWidth="1"/>
    <col min="15873" max="15873" width="3" style="286" customWidth="1"/>
    <col min="15874" max="15874" width="20" style="286" customWidth="1"/>
    <col min="15875" max="15875" width="20.42578125" style="286" customWidth="1"/>
    <col min="15876" max="15876" width="19.42578125" style="286" customWidth="1"/>
    <col min="15877" max="15877" width="11" style="286" customWidth="1"/>
    <col min="15878" max="15878" width="10.140625" style="286" customWidth="1"/>
    <col min="15879" max="15879" width="9.140625" style="286"/>
    <col min="15880" max="15880" width="16.7109375" style="286" customWidth="1"/>
    <col min="15881" max="15881" width="9.85546875" style="286" customWidth="1"/>
    <col min="15882" max="15882" width="2.5703125" style="286" bestFit="1" customWidth="1"/>
    <col min="15883" max="15883" width="9.140625" style="286"/>
    <col min="15884" max="15884" width="9" style="286" customWidth="1"/>
    <col min="15885" max="16124" width="9.140625" style="286"/>
    <col min="16125" max="16125" width="5.5703125" style="286" customWidth="1"/>
    <col min="16126" max="16126" width="44.7109375" style="286" customWidth="1"/>
    <col min="16127" max="16127" width="7.140625" style="286" customWidth="1"/>
    <col min="16128" max="16128" width="7.5703125" style="286" customWidth="1"/>
    <col min="16129" max="16129" width="3" style="286" customWidth="1"/>
    <col min="16130" max="16130" width="20" style="286" customWidth="1"/>
    <col min="16131" max="16131" width="20.42578125" style="286" customWidth="1"/>
    <col min="16132" max="16132" width="19.42578125" style="286" customWidth="1"/>
    <col min="16133" max="16133" width="11" style="286" customWidth="1"/>
    <col min="16134" max="16134" width="10.140625" style="286" customWidth="1"/>
    <col min="16135" max="16135" width="9.140625" style="286"/>
    <col min="16136" max="16136" width="16.7109375" style="286" customWidth="1"/>
    <col min="16137" max="16137" width="9.85546875" style="286" customWidth="1"/>
    <col min="16138" max="16138" width="2.5703125" style="286" bestFit="1" customWidth="1"/>
    <col min="16139" max="16139" width="9.140625" style="286"/>
    <col min="16140" max="16140" width="9" style="286" customWidth="1"/>
    <col min="16141" max="16384" width="9.140625" style="286"/>
  </cols>
  <sheetData>
    <row r="1" spans="1:12" s="1" customFormat="1" ht="18">
      <c r="A1" s="246"/>
      <c r="B1" s="246"/>
      <c r="E1" s="247"/>
      <c r="J1" s="248"/>
    </row>
    <row r="2" spans="1:12" s="254" customFormat="1" ht="12.75" customHeight="1">
      <c r="A2" s="252" t="s">
        <v>709</v>
      </c>
      <c r="B2" s="253"/>
      <c r="C2" s="252"/>
      <c r="D2" s="252"/>
      <c r="E2" s="252"/>
      <c r="F2" s="252"/>
    </row>
    <row r="3" spans="1:12" s="260" customFormat="1">
      <c r="A3" s="393"/>
      <c r="B3" s="394"/>
      <c r="C3" s="395"/>
      <c r="D3" s="396"/>
      <c r="E3" s="396"/>
      <c r="F3" s="259" t="s">
        <v>185</v>
      </c>
      <c r="I3" s="261"/>
      <c r="K3" s="262"/>
      <c r="L3" s="262"/>
    </row>
    <row r="4" spans="1:12" s="1233" customFormat="1">
      <c r="A4" s="1229"/>
      <c r="B4" s="1230"/>
      <c r="C4" s="1231"/>
      <c r="D4" s="1232"/>
      <c r="E4" s="1232"/>
      <c r="F4" s="1236"/>
      <c r="I4" s="1234"/>
      <c r="K4" s="1235"/>
      <c r="L4" s="1235"/>
    </row>
    <row r="5" spans="1:12" s="1238" customFormat="1" ht="18">
      <c r="A5" s="1237" t="s">
        <v>3328</v>
      </c>
      <c r="B5" s="1237"/>
      <c r="D5" s="1239"/>
      <c r="E5" s="1239"/>
      <c r="F5" s="1239"/>
      <c r="I5" s="940"/>
      <c r="K5" s="1239"/>
      <c r="L5" s="1239"/>
    </row>
    <row r="6" spans="1:12" s="263" customFormat="1">
      <c r="A6" s="265"/>
      <c r="B6" s="266"/>
      <c r="D6" s="264"/>
      <c r="E6" s="264"/>
      <c r="F6" s="264"/>
      <c r="I6" s="254"/>
      <c r="K6" s="264"/>
      <c r="L6" s="264"/>
    </row>
    <row r="7" spans="1:12" s="267" customFormat="1" ht="15">
      <c r="A7" s="18" t="s">
        <v>3322</v>
      </c>
      <c r="B7" s="1207" t="s">
        <v>3327</v>
      </c>
      <c r="C7" s="18"/>
      <c r="D7" s="1208"/>
      <c r="E7" s="18"/>
      <c r="F7" s="219">
        <f>'TOPLOTNA POSTAJA'!G145</f>
        <v>0</v>
      </c>
    </row>
    <row r="8" spans="1:12" s="254" customFormat="1">
      <c r="A8" s="1214"/>
      <c r="B8" s="1215"/>
      <c r="C8" s="1216"/>
      <c r="D8" s="1217"/>
      <c r="E8" s="1216"/>
      <c r="F8" s="1218"/>
    </row>
    <row r="9" spans="1:12" s="267" customFormat="1" ht="45">
      <c r="A9" s="44"/>
      <c r="B9" s="1228" t="s">
        <v>3757</v>
      </c>
      <c r="D9" s="269" t="s">
        <v>710</v>
      </c>
      <c r="F9" s="270">
        <f>F7</f>
        <v>0</v>
      </c>
    </row>
    <row r="10" spans="1:12" s="252" customFormat="1" ht="12">
      <c r="B10" s="276"/>
      <c r="D10" s="277"/>
    </row>
    <row r="11" spans="1:12" s="252" customFormat="1" ht="12">
      <c r="B11" s="398"/>
      <c r="D11" s="277"/>
    </row>
    <row r="12" spans="1:12" s="3" customFormat="1" ht="12">
      <c r="B12" s="284"/>
      <c r="D12" s="285"/>
    </row>
    <row r="13" spans="1:12" s="3" customFormat="1" ht="12">
      <c r="B13" s="284"/>
      <c r="D13" s="285"/>
    </row>
    <row r="14" spans="1:12" s="3" customFormat="1" ht="12">
      <c r="B14" s="284"/>
      <c r="D14" s="285"/>
    </row>
    <row r="15" spans="1:12" s="62" customFormat="1" ht="19.5" thickBot="1">
      <c r="A15" s="76" t="s">
        <v>922</v>
      </c>
      <c r="B15" s="76"/>
      <c r="C15" s="251"/>
      <c r="D15" s="251"/>
      <c r="E15" s="251"/>
      <c r="F15" s="251"/>
      <c r="J15" s="291"/>
    </row>
    <row r="16" spans="1:12" s="1" customFormat="1" ht="18">
      <c r="A16" s="246"/>
      <c r="B16" s="292"/>
      <c r="C16" s="246"/>
      <c r="E16" s="247"/>
      <c r="J16" s="248"/>
    </row>
    <row r="17" spans="1:10" s="1" customFormat="1" ht="36">
      <c r="A17" s="400">
        <f>COUNT($A$2:A16)+1</f>
        <v>1</v>
      </c>
      <c r="B17" s="401" t="s">
        <v>897</v>
      </c>
      <c r="C17" s="246"/>
      <c r="E17" s="247"/>
      <c r="J17" s="248"/>
    </row>
    <row r="18" spans="1:10" s="291" customFormat="1" ht="36">
      <c r="A18" s="400">
        <f>COUNT($A$2:A17)+1</f>
        <v>2</v>
      </c>
      <c r="B18" s="138" t="s">
        <v>61</v>
      </c>
      <c r="D18" s="402"/>
      <c r="F18" s="403"/>
    </row>
    <row r="19" spans="1:10" s="291" customFormat="1" ht="84">
      <c r="A19" s="400">
        <f>COUNT($A$2:A18)+1</f>
        <v>3</v>
      </c>
      <c r="B19" s="404" t="s">
        <v>898</v>
      </c>
      <c r="D19" s="402"/>
      <c r="F19" s="403"/>
    </row>
    <row r="20" spans="1:10" s="291" customFormat="1" ht="48">
      <c r="A20" s="400">
        <f>COUNT($A$2:A19)+1</f>
        <v>4</v>
      </c>
      <c r="B20" s="138" t="s">
        <v>899</v>
      </c>
      <c r="D20" s="402"/>
      <c r="F20" s="403"/>
    </row>
    <row r="21" spans="1:10" s="291" customFormat="1" ht="60">
      <c r="A21" s="400">
        <f>COUNT($A$2:A20)+1</f>
        <v>5</v>
      </c>
      <c r="B21" s="138" t="s">
        <v>712</v>
      </c>
      <c r="D21" s="402"/>
      <c r="F21" s="403"/>
    </row>
    <row r="22" spans="1:10" s="291" customFormat="1" ht="36">
      <c r="A22" s="400">
        <f>COUNT($A$2:A21)+1</f>
        <v>6</v>
      </c>
      <c r="B22" s="294" t="s">
        <v>95</v>
      </c>
      <c r="D22" s="402"/>
      <c r="F22" s="403"/>
    </row>
    <row r="23" spans="1:10" s="291" customFormat="1" ht="24">
      <c r="A23" s="400">
        <f>COUNT($A$2:A22)+1</f>
        <v>7</v>
      </c>
      <c r="B23" s="294" t="s">
        <v>713</v>
      </c>
      <c r="D23" s="402"/>
      <c r="F23" s="403"/>
    </row>
    <row r="24" spans="1:10" s="291" customFormat="1" ht="36">
      <c r="A24" s="400">
        <f>COUNT($A$2:A23)+1</f>
        <v>8</v>
      </c>
      <c r="B24" s="294" t="s">
        <v>714</v>
      </c>
      <c r="D24" s="402"/>
      <c r="F24" s="403"/>
    </row>
    <row r="25" spans="1:10" s="291" customFormat="1" ht="24">
      <c r="A25" s="400">
        <f>COUNT($A$2:A24)+1</f>
        <v>9</v>
      </c>
      <c r="B25" s="294" t="s">
        <v>59</v>
      </c>
      <c r="D25" s="402"/>
      <c r="F25" s="403"/>
    </row>
    <row r="26" spans="1:10" s="291" customFormat="1" ht="36">
      <c r="A26" s="400">
        <f>COUNT($A$2:A25)+1</f>
        <v>10</v>
      </c>
      <c r="B26" s="294" t="s">
        <v>60</v>
      </c>
      <c r="D26" s="402"/>
      <c r="F26" s="403"/>
    </row>
    <row r="27" spans="1:10" s="291" customFormat="1" ht="24">
      <c r="A27" s="400"/>
      <c r="B27" s="294" t="s">
        <v>900</v>
      </c>
      <c r="D27" s="402"/>
      <c r="F27" s="403"/>
    </row>
    <row r="28" spans="1:10" s="291" customFormat="1" ht="36">
      <c r="A28" s="400"/>
      <c r="B28" s="294" t="s">
        <v>716</v>
      </c>
      <c r="D28" s="402"/>
      <c r="F28" s="403"/>
    </row>
    <row r="29" spans="1:10" s="291" customFormat="1" ht="36">
      <c r="A29" s="400"/>
      <c r="B29" s="294" t="s">
        <v>717</v>
      </c>
      <c r="D29" s="402"/>
      <c r="F29" s="403"/>
    </row>
    <row r="30" spans="1:10" s="291" customFormat="1" ht="36">
      <c r="A30" s="405"/>
      <c r="B30" s="294" t="s">
        <v>718</v>
      </c>
      <c r="D30" s="402"/>
      <c r="F30" s="403"/>
    </row>
    <row r="31" spans="1:10" s="355" customFormat="1" ht="48">
      <c r="A31" s="400"/>
      <c r="B31" s="294" t="s">
        <v>887</v>
      </c>
      <c r="D31" s="406"/>
    </row>
    <row r="32" spans="1:10" s="291" customFormat="1" ht="36">
      <c r="A32" s="405"/>
      <c r="B32" s="294" t="s">
        <v>719</v>
      </c>
      <c r="D32" s="402"/>
      <c r="F32" s="403"/>
    </row>
    <row r="33" spans="1:6" s="291" customFormat="1" ht="48">
      <c r="A33" s="400"/>
      <c r="B33" s="294" t="s">
        <v>720</v>
      </c>
      <c r="D33" s="402"/>
      <c r="F33" s="403"/>
    </row>
    <row r="34" spans="1:6" s="291" customFormat="1" ht="36">
      <c r="A34" s="400"/>
      <c r="B34" s="294" t="s">
        <v>721</v>
      </c>
      <c r="D34" s="402"/>
      <c r="F34" s="403"/>
    </row>
    <row r="35" spans="1:6" s="291" customFormat="1" ht="36">
      <c r="A35" s="400"/>
      <c r="B35" s="294" t="s">
        <v>722</v>
      </c>
      <c r="D35" s="402"/>
      <c r="F35" s="403"/>
    </row>
    <row r="36" spans="1:6" s="291" customFormat="1" ht="24">
      <c r="A36" s="400"/>
      <c r="B36" s="294" t="s">
        <v>723</v>
      </c>
      <c r="D36" s="402"/>
      <c r="F36" s="403"/>
    </row>
    <row r="37" spans="1:6" s="291" customFormat="1" ht="12">
      <c r="A37" s="400"/>
      <c r="B37" s="294" t="s">
        <v>724</v>
      </c>
      <c r="D37" s="402"/>
      <c r="F37" s="403"/>
    </row>
    <row r="38" spans="1:6" s="291" customFormat="1" ht="24">
      <c r="A38" s="400"/>
      <c r="B38" s="294" t="s">
        <v>725</v>
      </c>
      <c r="D38" s="402"/>
      <c r="F38" s="403"/>
    </row>
    <row r="39" spans="1:6" s="291" customFormat="1" ht="48">
      <c r="A39" s="400">
        <f>COUNT($A$2:A38)+1</f>
        <v>11</v>
      </c>
      <c r="B39" s="482" t="s">
        <v>1564</v>
      </c>
      <c r="D39" s="402"/>
      <c r="F39" s="403"/>
    </row>
    <row r="40" spans="1:6" s="3" customFormat="1" ht="12">
      <c r="B40" s="284"/>
      <c r="D40" s="285"/>
    </row>
    <row r="41" spans="1:6" s="3" customFormat="1" ht="12">
      <c r="B41" s="284"/>
      <c r="D41" s="285"/>
    </row>
    <row r="42" spans="1:6" s="3" customFormat="1" ht="12">
      <c r="B42" s="284"/>
      <c r="D42" s="285"/>
    </row>
    <row r="43" spans="1:6" s="3" customFormat="1" ht="12">
      <c r="B43" s="284"/>
      <c r="D43" s="285"/>
    </row>
    <row r="44" spans="1:6" s="3" customFormat="1" ht="12">
      <c r="B44" s="284"/>
      <c r="D44" s="285"/>
    </row>
    <row r="45" spans="1:6" s="3" customFormat="1" ht="12">
      <c r="B45" s="284"/>
      <c r="D45" s="285"/>
    </row>
    <row r="46" spans="1:6" s="3" customFormat="1" ht="12">
      <c r="B46" s="284"/>
      <c r="D46" s="285"/>
    </row>
    <row r="47" spans="1:6" s="3" customFormat="1" ht="12">
      <c r="B47" s="284"/>
      <c r="D47" s="285"/>
    </row>
    <row r="48" spans="1:6" s="3" customFormat="1" ht="12">
      <c r="B48" s="284"/>
      <c r="D48" s="285"/>
    </row>
    <row r="49" spans="2:4" s="3" customFormat="1" ht="12">
      <c r="B49" s="284"/>
      <c r="D49" s="285"/>
    </row>
    <row r="50" spans="2:4" s="3" customFormat="1" ht="12">
      <c r="B50" s="284"/>
      <c r="D50" s="285"/>
    </row>
    <row r="51" spans="2:4" s="3" customFormat="1" ht="12">
      <c r="B51" s="284"/>
      <c r="D51" s="285"/>
    </row>
    <row r="52" spans="2:4" s="3" customFormat="1" ht="12">
      <c r="B52" s="284"/>
      <c r="D52" s="285"/>
    </row>
    <row r="53" spans="2:4" s="3" customFormat="1" ht="12">
      <c r="B53" s="284"/>
      <c r="D53" s="285"/>
    </row>
    <row r="54" spans="2:4" s="3" customFormat="1" ht="12">
      <c r="B54" s="284"/>
      <c r="D54" s="285"/>
    </row>
    <row r="55" spans="2:4" s="3" customFormat="1" ht="12">
      <c r="B55" s="284"/>
      <c r="D55" s="285"/>
    </row>
    <row r="56" spans="2:4" s="3" customFormat="1" ht="12">
      <c r="B56" s="284"/>
      <c r="D56" s="285"/>
    </row>
    <row r="57" spans="2:4" s="3" customFormat="1" ht="12">
      <c r="B57" s="284"/>
      <c r="D57" s="285"/>
    </row>
    <row r="58" spans="2:4" s="3" customFormat="1" ht="12">
      <c r="B58" s="284"/>
      <c r="D58" s="285"/>
    </row>
    <row r="59" spans="2:4" s="3" customFormat="1" ht="12">
      <c r="B59" s="284"/>
      <c r="D59" s="285"/>
    </row>
    <row r="60" spans="2:4" s="3" customFormat="1" ht="12">
      <c r="B60" s="284"/>
      <c r="D60" s="285"/>
    </row>
    <row r="61" spans="2:4" s="3" customFormat="1" ht="12">
      <c r="B61" s="284"/>
      <c r="D61" s="285"/>
    </row>
    <row r="62" spans="2:4" s="3" customFormat="1" ht="12">
      <c r="B62" s="284"/>
      <c r="D62" s="285"/>
    </row>
    <row r="63" spans="2:4" s="3" customFormat="1" ht="12">
      <c r="B63" s="284"/>
      <c r="D63" s="285"/>
    </row>
    <row r="64" spans="2:4" s="3" customFormat="1" ht="12">
      <c r="B64" s="284"/>
      <c r="D64" s="285"/>
    </row>
    <row r="65" spans="2:4" s="3" customFormat="1" ht="12">
      <c r="B65" s="284"/>
      <c r="D65" s="285"/>
    </row>
    <row r="66" spans="2:4" s="3" customFormat="1" ht="12">
      <c r="B66" s="284"/>
      <c r="D66" s="285"/>
    </row>
    <row r="67" spans="2:4" s="3" customFormat="1" ht="12">
      <c r="B67" s="284"/>
      <c r="D67" s="285"/>
    </row>
    <row r="68" spans="2:4" s="3" customFormat="1" ht="12">
      <c r="B68" s="284"/>
      <c r="D68" s="285"/>
    </row>
    <row r="69" spans="2:4" s="3" customFormat="1" ht="12">
      <c r="B69" s="284"/>
      <c r="D69" s="285"/>
    </row>
    <row r="70" spans="2:4" s="3" customFormat="1" ht="12">
      <c r="B70" s="284"/>
      <c r="D70" s="285"/>
    </row>
    <row r="71" spans="2:4" s="3" customFormat="1" ht="12">
      <c r="B71" s="284"/>
      <c r="D71" s="285"/>
    </row>
    <row r="72" spans="2:4" s="3" customFormat="1" ht="12">
      <c r="B72" s="284"/>
      <c r="D72" s="285"/>
    </row>
    <row r="73" spans="2:4" s="3" customFormat="1" ht="12">
      <c r="B73" s="284"/>
      <c r="D73" s="285"/>
    </row>
    <row r="74" spans="2:4" s="3" customFormat="1" ht="12">
      <c r="B74" s="284"/>
      <c r="D74" s="285"/>
    </row>
    <row r="75" spans="2:4" s="3" customFormat="1" ht="12">
      <c r="B75" s="284"/>
      <c r="D75" s="285"/>
    </row>
    <row r="76" spans="2:4" s="3" customFormat="1" ht="12">
      <c r="B76" s="284"/>
      <c r="D76" s="285"/>
    </row>
    <row r="77" spans="2:4" s="3" customFormat="1" ht="12">
      <c r="B77" s="284"/>
      <c r="D77" s="285"/>
    </row>
    <row r="78" spans="2:4" s="3" customFormat="1" ht="12">
      <c r="B78" s="284"/>
      <c r="D78" s="285"/>
    </row>
    <row r="79" spans="2:4" s="3" customFormat="1" ht="12">
      <c r="B79" s="284"/>
      <c r="D79" s="285"/>
    </row>
    <row r="80" spans="2:4" s="3" customFormat="1" ht="12">
      <c r="B80" s="284"/>
      <c r="D80" s="285"/>
    </row>
    <row r="81" spans="2:4" s="3" customFormat="1" ht="12">
      <c r="B81" s="284"/>
      <c r="D81" s="285"/>
    </row>
    <row r="82" spans="2:4" s="3" customFormat="1" ht="12">
      <c r="B82" s="284"/>
      <c r="D82" s="285"/>
    </row>
    <row r="83" spans="2:4" s="3" customFormat="1" ht="12">
      <c r="B83" s="284"/>
      <c r="D83" s="285"/>
    </row>
    <row r="84" spans="2:4" s="3" customFormat="1" ht="12">
      <c r="B84" s="284"/>
      <c r="D84" s="285"/>
    </row>
    <row r="85" spans="2:4" s="3" customFormat="1" ht="12">
      <c r="B85" s="284"/>
      <c r="D85" s="285"/>
    </row>
    <row r="86" spans="2:4" s="3" customFormat="1" ht="12">
      <c r="B86" s="284"/>
      <c r="D86" s="285"/>
    </row>
    <row r="87" spans="2:4" s="3" customFormat="1" ht="12">
      <c r="B87" s="284"/>
      <c r="D87" s="285"/>
    </row>
    <row r="88" spans="2:4" s="3" customFormat="1" ht="12">
      <c r="B88" s="284"/>
      <c r="D88" s="285"/>
    </row>
    <row r="89" spans="2:4" s="3" customFormat="1" ht="12">
      <c r="B89" s="284"/>
      <c r="D89" s="285"/>
    </row>
    <row r="90" spans="2:4" s="3" customFormat="1" ht="12">
      <c r="B90" s="284"/>
      <c r="D90" s="285"/>
    </row>
    <row r="91" spans="2:4" s="3" customFormat="1" ht="12">
      <c r="B91" s="284"/>
      <c r="D91" s="285"/>
    </row>
    <row r="92" spans="2:4" s="3" customFormat="1" ht="12">
      <c r="B92" s="284"/>
      <c r="D92" s="285"/>
    </row>
    <row r="93" spans="2:4" s="3" customFormat="1" ht="12">
      <c r="B93" s="284"/>
      <c r="D93" s="285"/>
    </row>
    <row r="94" spans="2:4" s="3" customFormat="1" ht="12">
      <c r="B94" s="284"/>
      <c r="D94" s="285"/>
    </row>
    <row r="95" spans="2:4" s="3" customFormat="1" ht="12">
      <c r="B95" s="284"/>
      <c r="D95" s="285"/>
    </row>
    <row r="96" spans="2:4" s="3" customFormat="1" ht="12">
      <c r="B96" s="284"/>
      <c r="D96" s="285"/>
    </row>
    <row r="97" spans="2:4" s="3" customFormat="1" ht="12">
      <c r="B97" s="284"/>
      <c r="D97" s="285"/>
    </row>
    <row r="98" spans="2:4" s="3" customFormat="1" ht="12">
      <c r="B98" s="284"/>
      <c r="D98" s="285"/>
    </row>
    <row r="99" spans="2:4" s="3" customFormat="1" ht="12">
      <c r="B99" s="284"/>
      <c r="D99" s="285"/>
    </row>
    <row r="100" spans="2:4" s="3" customFormat="1" ht="12">
      <c r="B100" s="284"/>
      <c r="D100" s="285"/>
    </row>
    <row r="101" spans="2:4" s="3" customFormat="1" ht="12">
      <c r="B101" s="284"/>
      <c r="D101" s="285"/>
    </row>
    <row r="102" spans="2:4" s="3" customFormat="1" ht="12">
      <c r="B102" s="284"/>
      <c r="D102" s="285"/>
    </row>
    <row r="103" spans="2:4" s="3" customFormat="1" ht="12">
      <c r="B103" s="284"/>
      <c r="D103" s="285"/>
    </row>
    <row r="104" spans="2:4" s="3" customFormat="1" ht="12">
      <c r="B104" s="284"/>
      <c r="D104" s="285"/>
    </row>
    <row r="105" spans="2:4" s="3" customFormat="1" ht="12">
      <c r="B105" s="284"/>
      <c r="D105" s="285"/>
    </row>
    <row r="106" spans="2:4" s="3" customFormat="1" ht="12">
      <c r="B106" s="284"/>
      <c r="D106" s="285"/>
    </row>
    <row r="107" spans="2:4" s="3" customFormat="1" ht="12">
      <c r="B107" s="284"/>
      <c r="D107" s="285"/>
    </row>
    <row r="108" spans="2:4" s="3" customFormat="1" ht="12">
      <c r="B108" s="284"/>
      <c r="D108" s="285"/>
    </row>
    <row r="109" spans="2:4" s="3" customFormat="1" ht="12">
      <c r="B109" s="284"/>
      <c r="D109" s="285"/>
    </row>
    <row r="110" spans="2:4" s="3" customFormat="1" ht="12">
      <c r="B110" s="284"/>
      <c r="D110" s="285"/>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8F2B5-1F59-4277-ABE0-58E0F3483F6F}">
  <sheetPr codeName="List53">
    <tabColor theme="7" tint="-0.249977111117893"/>
  </sheetPr>
  <dimension ref="A1:G249"/>
  <sheetViews>
    <sheetView view="pageBreakPreview" zoomScaleNormal="100" zoomScaleSheetLayoutView="100" workbookViewId="0">
      <selection activeCell="C8" sqref="C8"/>
    </sheetView>
  </sheetViews>
  <sheetFormatPr defaultColWidth="9.140625" defaultRowHeight="12.75"/>
  <cols>
    <col min="1" max="1" width="2.5703125" style="745" customWidth="1"/>
    <col min="2" max="2" width="4.42578125" style="745" customWidth="1"/>
    <col min="3" max="3" width="43.7109375" style="1024" customWidth="1"/>
    <col min="4" max="4" width="6.28515625" style="1017" customWidth="1"/>
    <col min="5" max="5" width="7.5703125" style="1017" customWidth="1"/>
    <col min="6" max="6" width="9.5703125" style="1017" customWidth="1"/>
    <col min="7" max="7" width="13.28515625" style="1017" customWidth="1"/>
    <col min="8" max="242" width="9.140625" style="745"/>
    <col min="243" max="243" width="2.5703125" style="745" customWidth="1"/>
    <col min="244" max="244" width="4.42578125" style="745" customWidth="1"/>
    <col min="245" max="245" width="43.7109375" style="745" customWidth="1"/>
    <col min="246" max="246" width="6.28515625" style="745" customWidth="1"/>
    <col min="247" max="247" width="7.5703125" style="745" customWidth="1"/>
    <col min="248" max="248" width="9.5703125" style="745" customWidth="1"/>
    <col min="249" max="249" width="13.28515625" style="745" customWidth="1"/>
    <col min="250" max="250" width="20.42578125" style="745" customWidth="1"/>
    <col min="251" max="253" width="11.7109375" style="745" customWidth="1"/>
    <col min="254" max="254" width="9.85546875" style="745" customWidth="1"/>
    <col min="255" max="255" width="7.85546875" style="745" customWidth="1"/>
    <col min="256" max="256" width="10.140625" style="745" bestFit="1" customWidth="1"/>
    <col min="257" max="257" width="29.140625" style="745" customWidth="1"/>
    <col min="258" max="498" width="9.140625" style="745"/>
    <col min="499" max="499" width="2.5703125" style="745" customWidth="1"/>
    <col min="500" max="500" width="4.42578125" style="745" customWidth="1"/>
    <col min="501" max="501" width="43.7109375" style="745" customWidth="1"/>
    <col min="502" max="502" width="6.28515625" style="745" customWidth="1"/>
    <col min="503" max="503" width="7.5703125" style="745" customWidth="1"/>
    <col min="504" max="504" width="9.5703125" style="745" customWidth="1"/>
    <col min="505" max="505" width="13.28515625" style="745" customWidth="1"/>
    <col min="506" max="506" width="20.42578125" style="745" customWidth="1"/>
    <col min="507" max="509" width="11.7109375" style="745" customWidth="1"/>
    <col min="510" max="510" width="9.85546875" style="745" customWidth="1"/>
    <col min="511" max="511" width="7.85546875" style="745" customWidth="1"/>
    <col min="512" max="512" width="10.140625" style="745" bestFit="1" customWidth="1"/>
    <col min="513" max="513" width="29.140625" style="745" customWidth="1"/>
    <col min="514" max="754" width="9.140625" style="745"/>
    <col min="755" max="755" width="2.5703125" style="745" customWidth="1"/>
    <col min="756" max="756" width="4.42578125" style="745" customWidth="1"/>
    <col min="757" max="757" width="43.7109375" style="745" customWidth="1"/>
    <col min="758" max="758" width="6.28515625" style="745" customWidth="1"/>
    <col min="759" max="759" width="7.5703125" style="745" customWidth="1"/>
    <col min="760" max="760" width="9.5703125" style="745" customWidth="1"/>
    <col min="761" max="761" width="13.28515625" style="745" customWidth="1"/>
    <col min="762" max="762" width="20.42578125" style="745" customWidth="1"/>
    <col min="763" max="765" width="11.7109375" style="745" customWidth="1"/>
    <col min="766" max="766" width="9.85546875" style="745" customWidth="1"/>
    <col min="767" max="767" width="7.85546875" style="745" customWidth="1"/>
    <col min="768" max="768" width="10.140625" style="745" bestFit="1" customWidth="1"/>
    <col min="769" max="769" width="29.140625" style="745" customWidth="1"/>
    <col min="770" max="1010" width="9.140625" style="745"/>
    <col min="1011" max="1011" width="2.5703125" style="745" customWidth="1"/>
    <col min="1012" max="1012" width="4.42578125" style="745" customWidth="1"/>
    <col min="1013" max="1013" width="43.7109375" style="745" customWidth="1"/>
    <col min="1014" max="1014" width="6.28515625" style="745" customWidth="1"/>
    <col min="1015" max="1015" width="7.5703125" style="745" customWidth="1"/>
    <col min="1016" max="1016" width="9.5703125" style="745" customWidth="1"/>
    <col min="1017" max="1017" width="13.28515625" style="745" customWidth="1"/>
    <col min="1018" max="1018" width="20.42578125" style="745" customWidth="1"/>
    <col min="1019" max="1021" width="11.7109375" style="745" customWidth="1"/>
    <col min="1022" max="1022" width="9.85546875" style="745" customWidth="1"/>
    <col min="1023" max="1023" width="7.85546875" style="745" customWidth="1"/>
    <col min="1024" max="1024" width="10.140625" style="745" bestFit="1" customWidth="1"/>
    <col min="1025" max="1025" width="29.140625" style="745" customWidth="1"/>
    <col min="1026" max="1266" width="9.140625" style="745"/>
    <col min="1267" max="1267" width="2.5703125" style="745" customWidth="1"/>
    <col min="1268" max="1268" width="4.42578125" style="745" customWidth="1"/>
    <col min="1269" max="1269" width="43.7109375" style="745" customWidth="1"/>
    <col min="1270" max="1270" width="6.28515625" style="745" customWidth="1"/>
    <col min="1271" max="1271" width="7.5703125" style="745" customWidth="1"/>
    <col min="1272" max="1272" width="9.5703125" style="745" customWidth="1"/>
    <col min="1273" max="1273" width="13.28515625" style="745" customWidth="1"/>
    <col min="1274" max="1274" width="20.42578125" style="745" customWidth="1"/>
    <col min="1275" max="1277" width="11.7109375" style="745" customWidth="1"/>
    <col min="1278" max="1278" width="9.85546875" style="745" customWidth="1"/>
    <col min="1279" max="1279" width="7.85546875" style="745" customWidth="1"/>
    <col min="1280" max="1280" width="10.140625" style="745" bestFit="1" customWidth="1"/>
    <col min="1281" max="1281" width="29.140625" style="745" customWidth="1"/>
    <col min="1282" max="1522" width="9.140625" style="745"/>
    <col min="1523" max="1523" width="2.5703125" style="745" customWidth="1"/>
    <col min="1524" max="1524" width="4.42578125" style="745" customWidth="1"/>
    <col min="1525" max="1525" width="43.7109375" style="745" customWidth="1"/>
    <col min="1526" max="1526" width="6.28515625" style="745" customWidth="1"/>
    <col min="1527" max="1527" width="7.5703125" style="745" customWidth="1"/>
    <col min="1528" max="1528" width="9.5703125" style="745" customWidth="1"/>
    <col min="1529" max="1529" width="13.28515625" style="745" customWidth="1"/>
    <col min="1530" max="1530" width="20.42578125" style="745" customWidth="1"/>
    <col min="1531" max="1533" width="11.7109375" style="745" customWidth="1"/>
    <col min="1534" max="1534" width="9.85546875" style="745" customWidth="1"/>
    <col min="1535" max="1535" width="7.85546875" style="745" customWidth="1"/>
    <col min="1536" max="1536" width="10.140625" style="745" bestFit="1" customWidth="1"/>
    <col min="1537" max="1537" width="29.140625" style="745" customWidth="1"/>
    <col min="1538" max="1778" width="9.140625" style="745"/>
    <col min="1779" max="1779" width="2.5703125" style="745" customWidth="1"/>
    <col min="1780" max="1780" width="4.42578125" style="745" customWidth="1"/>
    <col min="1781" max="1781" width="43.7109375" style="745" customWidth="1"/>
    <col min="1782" max="1782" width="6.28515625" style="745" customWidth="1"/>
    <col min="1783" max="1783" width="7.5703125" style="745" customWidth="1"/>
    <col min="1784" max="1784" width="9.5703125" style="745" customWidth="1"/>
    <col min="1785" max="1785" width="13.28515625" style="745" customWidth="1"/>
    <col min="1786" max="1786" width="20.42578125" style="745" customWidth="1"/>
    <col min="1787" max="1789" width="11.7109375" style="745" customWidth="1"/>
    <col min="1790" max="1790" width="9.85546875" style="745" customWidth="1"/>
    <col min="1791" max="1791" width="7.85546875" style="745" customWidth="1"/>
    <col min="1792" max="1792" width="10.140625" style="745" bestFit="1" customWidth="1"/>
    <col min="1793" max="1793" width="29.140625" style="745" customWidth="1"/>
    <col min="1794" max="2034" width="9.140625" style="745"/>
    <col min="2035" max="2035" width="2.5703125" style="745" customWidth="1"/>
    <col min="2036" max="2036" width="4.42578125" style="745" customWidth="1"/>
    <col min="2037" max="2037" width="43.7109375" style="745" customWidth="1"/>
    <col min="2038" max="2038" width="6.28515625" style="745" customWidth="1"/>
    <col min="2039" max="2039" width="7.5703125" style="745" customWidth="1"/>
    <col min="2040" max="2040" width="9.5703125" style="745" customWidth="1"/>
    <col min="2041" max="2041" width="13.28515625" style="745" customWidth="1"/>
    <col min="2042" max="2042" width="20.42578125" style="745" customWidth="1"/>
    <col min="2043" max="2045" width="11.7109375" style="745" customWidth="1"/>
    <col min="2046" max="2046" width="9.85546875" style="745" customWidth="1"/>
    <col min="2047" max="2047" width="7.85546875" style="745" customWidth="1"/>
    <col min="2048" max="2048" width="10.140625" style="745" bestFit="1" customWidth="1"/>
    <col min="2049" max="2049" width="29.140625" style="745" customWidth="1"/>
    <col min="2050" max="2290" width="9.140625" style="745"/>
    <col min="2291" max="2291" width="2.5703125" style="745" customWidth="1"/>
    <col min="2292" max="2292" width="4.42578125" style="745" customWidth="1"/>
    <col min="2293" max="2293" width="43.7109375" style="745" customWidth="1"/>
    <col min="2294" max="2294" width="6.28515625" style="745" customWidth="1"/>
    <col min="2295" max="2295" width="7.5703125" style="745" customWidth="1"/>
    <col min="2296" max="2296" width="9.5703125" style="745" customWidth="1"/>
    <col min="2297" max="2297" width="13.28515625" style="745" customWidth="1"/>
    <col min="2298" max="2298" width="20.42578125" style="745" customWidth="1"/>
    <col min="2299" max="2301" width="11.7109375" style="745" customWidth="1"/>
    <col min="2302" max="2302" width="9.85546875" style="745" customWidth="1"/>
    <col min="2303" max="2303" width="7.85546875" style="745" customWidth="1"/>
    <col min="2304" max="2304" width="10.140625" style="745" bestFit="1" customWidth="1"/>
    <col min="2305" max="2305" width="29.140625" style="745" customWidth="1"/>
    <col min="2306" max="2546" width="9.140625" style="745"/>
    <col min="2547" max="2547" width="2.5703125" style="745" customWidth="1"/>
    <col min="2548" max="2548" width="4.42578125" style="745" customWidth="1"/>
    <col min="2549" max="2549" width="43.7109375" style="745" customWidth="1"/>
    <col min="2550" max="2550" width="6.28515625" style="745" customWidth="1"/>
    <col min="2551" max="2551" width="7.5703125" style="745" customWidth="1"/>
    <col min="2552" max="2552" width="9.5703125" style="745" customWidth="1"/>
    <col min="2553" max="2553" width="13.28515625" style="745" customWidth="1"/>
    <col min="2554" max="2554" width="20.42578125" style="745" customWidth="1"/>
    <col min="2555" max="2557" width="11.7109375" style="745" customWidth="1"/>
    <col min="2558" max="2558" width="9.85546875" style="745" customWidth="1"/>
    <col min="2559" max="2559" width="7.85546875" style="745" customWidth="1"/>
    <col min="2560" max="2560" width="10.140625" style="745" bestFit="1" customWidth="1"/>
    <col min="2561" max="2561" width="29.140625" style="745" customWidth="1"/>
    <col min="2562" max="2802" width="9.140625" style="745"/>
    <col min="2803" max="2803" width="2.5703125" style="745" customWidth="1"/>
    <col min="2804" max="2804" width="4.42578125" style="745" customWidth="1"/>
    <col min="2805" max="2805" width="43.7109375" style="745" customWidth="1"/>
    <col min="2806" max="2806" width="6.28515625" style="745" customWidth="1"/>
    <col min="2807" max="2807" width="7.5703125" style="745" customWidth="1"/>
    <col min="2808" max="2808" width="9.5703125" style="745" customWidth="1"/>
    <col min="2809" max="2809" width="13.28515625" style="745" customWidth="1"/>
    <col min="2810" max="2810" width="20.42578125" style="745" customWidth="1"/>
    <col min="2811" max="2813" width="11.7109375" style="745" customWidth="1"/>
    <col min="2814" max="2814" width="9.85546875" style="745" customWidth="1"/>
    <col min="2815" max="2815" width="7.85546875" style="745" customWidth="1"/>
    <col min="2816" max="2816" width="10.140625" style="745" bestFit="1" customWidth="1"/>
    <col min="2817" max="2817" width="29.140625" style="745" customWidth="1"/>
    <col min="2818" max="3058" width="9.140625" style="745"/>
    <col min="3059" max="3059" width="2.5703125" style="745" customWidth="1"/>
    <col min="3060" max="3060" width="4.42578125" style="745" customWidth="1"/>
    <col min="3061" max="3061" width="43.7109375" style="745" customWidth="1"/>
    <col min="3062" max="3062" width="6.28515625" style="745" customWidth="1"/>
    <col min="3063" max="3063" width="7.5703125" style="745" customWidth="1"/>
    <col min="3064" max="3064" width="9.5703125" style="745" customWidth="1"/>
    <col min="3065" max="3065" width="13.28515625" style="745" customWidth="1"/>
    <col min="3066" max="3066" width="20.42578125" style="745" customWidth="1"/>
    <col min="3067" max="3069" width="11.7109375" style="745" customWidth="1"/>
    <col min="3070" max="3070" width="9.85546875" style="745" customWidth="1"/>
    <col min="3071" max="3071" width="7.85546875" style="745" customWidth="1"/>
    <col min="3072" max="3072" width="10.140625" style="745" bestFit="1" customWidth="1"/>
    <col min="3073" max="3073" width="29.140625" style="745" customWidth="1"/>
    <col min="3074" max="3314" width="9.140625" style="745"/>
    <col min="3315" max="3315" width="2.5703125" style="745" customWidth="1"/>
    <col min="3316" max="3316" width="4.42578125" style="745" customWidth="1"/>
    <col min="3317" max="3317" width="43.7109375" style="745" customWidth="1"/>
    <col min="3318" max="3318" width="6.28515625" style="745" customWidth="1"/>
    <col min="3319" max="3319" width="7.5703125" style="745" customWidth="1"/>
    <col min="3320" max="3320" width="9.5703125" style="745" customWidth="1"/>
    <col min="3321" max="3321" width="13.28515625" style="745" customWidth="1"/>
    <col min="3322" max="3322" width="20.42578125" style="745" customWidth="1"/>
    <col min="3323" max="3325" width="11.7109375" style="745" customWidth="1"/>
    <col min="3326" max="3326" width="9.85546875" style="745" customWidth="1"/>
    <col min="3327" max="3327" width="7.85546875" style="745" customWidth="1"/>
    <col min="3328" max="3328" width="10.140625" style="745" bestFit="1" customWidth="1"/>
    <col min="3329" max="3329" width="29.140625" style="745" customWidth="1"/>
    <col min="3330" max="3570" width="9.140625" style="745"/>
    <col min="3571" max="3571" width="2.5703125" style="745" customWidth="1"/>
    <col min="3572" max="3572" width="4.42578125" style="745" customWidth="1"/>
    <col min="3573" max="3573" width="43.7109375" style="745" customWidth="1"/>
    <col min="3574" max="3574" width="6.28515625" style="745" customWidth="1"/>
    <col min="3575" max="3575" width="7.5703125" style="745" customWidth="1"/>
    <col min="3576" max="3576" width="9.5703125" style="745" customWidth="1"/>
    <col min="3577" max="3577" width="13.28515625" style="745" customWidth="1"/>
    <col min="3578" max="3578" width="20.42578125" style="745" customWidth="1"/>
    <col min="3579" max="3581" width="11.7109375" style="745" customWidth="1"/>
    <col min="3582" max="3582" width="9.85546875" style="745" customWidth="1"/>
    <col min="3583" max="3583" width="7.85546875" style="745" customWidth="1"/>
    <col min="3584" max="3584" width="10.140625" style="745" bestFit="1" customWidth="1"/>
    <col min="3585" max="3585" width="29.140625" style="745" customWidth="1"/>
    <col min="3586" max="3826" width="9.140625" style="745"/>
    <col min="3827" max="3827" width="2.5703125" style="745" customWidth="1"/>
    <col min="3828" max="3828" width="4.42578125" style="745" customWidth="1"/>
    <col min="3829" max="3829" width="43.7109375" style="745" customWidth="1"/>
    <col min="3830" max="3830" width="6.28515625" style="745" customWidth="1"/>
    <col min="3831" max="3831" width="7.5703125" style="745" customWidth="1"/>
    <col min="3832" max="3832" width="9.5703125" style="745" customWidth="1"/>
    <col min="3833" max="3833" width="13.28515625" style="745" customWidth="1"/>
    <col min="3834" max="3834" width="20.42578125" style="745" customWidth="1"/>
    <col min="3835" max="3837" width="11.7109375" style="745" customWidth="1"/>
    <col min="3838" max="3838" width="9.85546875" style="745" customWidth="1"/>
    <col min="3839" max="3839" width="7.85546875" style="745" customWidth="1"/>
    <col min="3840" max="3840" width="10.140625" style="745" bestFit="1" customWidth="1"/>
    <col min="3841" max="3841" width="29.140625" style="745" customWidth="1"/>
    <col min="3842" max="4082" width="9.140625" style="745"/>
    <col min="4083" max="4083" width="2.5703125" style="745" customWidth="1"/>
    <col min="4084" max="4084" width="4.42578125" style="745" customWidth="1"/>
    <col min="4085" max="4085" width="43.7109375" style="745" customWidth="1"/>
    <col min="4086" max="4086" width="6.28515625" style="745" customWidth="1"/>
    <col min="4087" max="4087" width="7.5703125" style="745" customWidth="1"/>
    <col min="4088" max="4088" width="9.5703125" style="745" customWidth="1"/>
    <col min="4089" max="4089" width="13.28515625" style="745" customWidth="1"/>
    <col min="4090" max="4090" width="20.42578125" style="745" customWidth="1"/>
    <col min="4091" max="4093" width="11.7109375" style="745" customWidth="1"/>
    <col min="4094" max="4094" width="9.85546875" style="745" customWidth="1"/>
    <col min="4095" max="4095" width="7.85546875" style="745" customWidth="1"/>
    <col min="4096" max="4096" width="10.140625" style="745" bestFit="1" customWidth="1"/>
    <col min="4097" max="4097" width="29.140625" style="745" customWidth="1"/>
    <col min="4098" max="4338" width="9.140625" style="745"/>
    <col min="4339" max="4339" width="2.5703125" style="745" customWidth="1"/>
    <col min="4340" max="4340" width="4.42578125" style="745" customWidth="1"/>
    <col min="4341" max="4341" width="43.7109375" style="745" customWidth="1"/>
    <col min="4342" max="4342" width="6.28515625" style="745" customWidth="1"/>
    <col min="4343" max="4343" width="7.5703125" style="745" customWidth="1"/>
    <col min="4344" max="4344" width="9.5703125" style="745" customWidth="1"/>
    <col min="4345" max="4345" width="13.28515625" style="745" customWidth="1"/>
    <col min="4346" max="4346" width="20.42578125" style="745" customWidth="1"/>
    <col min="4347" max="4349" width="11.7109375" style="745" customWidth="1"/>
    <col min="4350" max="4350" width="9.85546875" style="745" customWidth="1"/>
    <col min="4351" max="4351" width="7.85546875" style="745" customWidth="1"/>
    <col min="4352" max="4352" width="10.140625" style="745" bestFit="1" customWidth="1"/>
    <col min="4353" max="4353" width="29.140625" style="745" customWidth="1"/>
    <col min="4354" max="4594" width="9.140625" style="745"/>
    <col min="4595" max="4595" width="2.5703125" style="745" customWidth="1"/>
    <col min="4596" max="4596" width="4.42578125" style="745" customWidth="1"/>
    <col min="4597" max="4597" width="43.7109375" style="745" customWidth="1"/>
    <col min="4598" max="4598" width="6.28515625" style="745" customWidth="1"/>
    <col min="4599" max="4599" width="7.5703125" style="745" customWidth="1"/>
    <col min="4600" max="4600" width="9.5703125" style="745" customWidth="1"/>
    <col min="4601" max="4601" width="13.28515625" style="745" customWidth="1"/>
    <col min="4602" max="4602" width="20.42578125" style="745" customWidth="1"/>
    <col min="4603" max="4605" width="11.7109375" style="745" customWidth="1"/>
    <col min="4606" max="4606" width="9.85546875" style="745" customWidth="1"/>
    <col min="4607" max="4607" width="7.85546875" style="745" customWidth="1"/>
    <col min="4608" max="4608" width="10.140625" style="745" bestFit="1" customWidth="1"/>
    <col min="4609" max="4609" width="29.140625" style="745" customWidth="1"/>
    <col min="4610" max="4850" width="9.140625" style="745"/>
    <col min="4851" max="4851" width="2.5703125" style="745" customWidth="1"/>
    <col min="4852" max="4852" width="4.42578125" style="745" customWidth="1"/>
    <col min="4853" max="4853" width="43.7109375" style="745" customWidth="1"/>
    <col min="4854" max="4854" width="6.28515625" style="745" customWidth="1"/>
    <col min="4855" max="4855" width="7.5703125" style="745" customWidth="1"/>
    <col min="4856" max="4856" width="9.5703125" style="745" customWidth="1"/>
    <col min="4857" max="4857" width="13.28515625" style="745" customWidth="1"/>
    <col min="4858" max="4858" width="20.42578125" style="745" customWidth="1"/>
    <col min="4859" max="4861" width="11.7109375" style="745" customWidth="1"/>
    <col min="4862" max="4862" width="9.85546875" style="745" customWidth="1"/>
    <col min="4863" max="4863" width="7.85546875" style="745" customWidth="1"/>
    <col min="4864" max="4864" width="10.140625" style="745" bestFit="1" customWidth="1"/>
    <col min="4865" max="4865" width="29.140625" style="745" customWidth="1"/>
    <col min="4866" max="5106" width="9.140625" style="745"/>
    <col min="5107" max="5107" width="2.5703125" style="745" customWidth="1"/>
    <col min="5108" max="5108" width="4.42578125" style="745" customWidth="1"/>
    <col min="5109" max="5109" width="43.7109375" style="745" customWidth="1"/>
    <col min="5110" max="5110" width="6.28515625" style="745" customWidth="1"/>
    <col min="5111" max="5111" width="7.5703125" style="745" customWidth="1"/>
    <col min="5112" max="5112" width="9.5703125" style="745" customWidth="1"/>
    <col min="5113" max="5113" width="13.28515625" style="745" customWidth="1"/>
    <col min="5114" max="5114" width="20.42578125" style="745" customWidth="1"/>
    <col min="5115" max="5117" width="11.7109375" style="745" customWidth="1"/>
    <col min="5118" max="5118" width="9.85546875" style="745" customWidth="1"/>
    <col min="5119" max="5119" width="7.85546875" style="745" customWidth="1"/>
    <col min="5120" max="5120" width="10.140625" style="745" bestFit="1" customWidth="1"/>
    <col min="5121" max="5121" width="29.140625" style="745" customWidth="1"/>
    <col min="5122" max="5362" width="9.140625" style="745"/>
    <col min="5363" max="5363" width="2.5703125" style="745" customWidth="1"/>
    <col min="5364" max="5364" width="4.42578125" style="745" customWidth="1"/>
    <col min="5365" max="5365" width="43.7109375" style="745" customWidth="1"/>
    <col min="5366" max="5366" width="6.28515625" style="745" customWidth="1"/>
    <col min="5367" max="5367" width="7.5703125" style="745" customWidth="1"/>
    <col min="5368" max="5368" width="9.5703125" style="745" customWidth="1"/>
    <col min="5369" max="5369" width="13.28515625" style="745" customWidth="1"/>
    <col min="5370" max="5370" width="20.42578125" style="745" customWidth="1"/>
    <col min="5371" max="5373" width="11.7109375" style="745" customWidth="1"/>
    <col min="5374" max="5374" width="9.85546875" style="745" customWidth="1"/>
    <col min="5375" max="5375" width="7.85546875" style="745" customWidth="1"/>
    <col min="5376" max="5376" width="10.140625" style="745" bestFit="1" customWidth="1"/>
    <col min="5377" max="5377" width="29.140625" style="745" customWidth="1"/>
    <col min="5378" max="5618" width="9.140625" style="745"/>
    <col min="5619" max="5619" width="2.5703125" style="745" customWidth="1"/>
    <col min="5620" max="5620" width="4.42578125" style="745" customWidth="1"/>
    <col min="5621" max="5621" width="43.7109375" style="745" customWidth="1"/>
    <col min="5622" max="5622" width="6.28515625" style="745" customWidth="1"/>
    <col min="5623" max="5623" width="7.5703125" style="745" customWidth="1"/>
    <col min="5624" max="5624" width="9.5703125" style="745" customWidth="1"/>
    <col min="5625" max="5625" width="13.28515625" style="745" customWidth="1"/>
    <col min="5626" max="5626" width="20.42578125" style="745" customWidth="1"/>
    <col min="5627" max="5629" width="11.7109375" style="745" customWidth="1"/>
    <col min="5630" max="5630" width="9.85546875" style="745" customWidth="1"/>
    <col min="5631" max="5631" width="7.85546875" style="745" customWidth="1"/>
    <col min="5632" max="5632" width="10.140625" style="745" bestFit="1" customWidth="1"/>
    <col min="5633" max="5633" width="29.140625" style="745" customWidth="1"/>
    <col min="5634" max="5874" width="9.140625" style="745"/>
    <col min="5875" max="5875" width="2.5703125" style="745" customWidth="1"/>
    <col min="5876" max="5876" width="4.42578125" style="745" customWidth="1"/>
    <col min="5877" max="5877" width="43.7109375" style="745" customWidth="1"/>
    <col min="5878" max="5878" width="6.28515625" style="745" customWidth="1"/>
    <col min="5879" max="5879" width="7.5703125" style="745" customWidth="1"/>
    <col min="5880" max="5880" width="9.5703125" style="745" customWidth="1"/>
    <col min="5881" max="5881" width="13.28515625" style="745" customWidth="1"/>
    <col min="5882" max="5882" width="20.42578125" style="745" customWidth="1"/>
    <col min="5883" max="5885" width="11.7109375" style="745" customWidth="1"/>
    <col min="5886" max="5886" width="9.85546875" style="745" customWidth="1"/>
    <col min="5887" max="5887" width="7.85546875" style="745" customWidth="1"/>
    <col min="5888" max="5888" width="10.140625" style="745" bestFit="1" customWidth="1"/>
    <col min="5889" max="5889" width="29.140625" style="745" customWidth="1"/>
    <col min="5890" max="6130" width="9.140625" style="745"/>
    <col min="6131" max="6131" width="2.5703125" style="745" customWidth="1"/>
    <col min="6132" max="6132" width="4.42578125" style="745" customWidth="1"/>
    <col min="6133" max="6133" width="43.7109375" style="745" customWidth="1"/>
    <col min="6134" max="6134" width="6.28515625" style="745" customWidth="1"/>
    <col min="6135" max="6135" width="7.5703125" style="745" customWidth="1"/>
    <col min="6136" max="6136" width="9.5703125" style="745" customWidth="1"/>
    <col min="6137" max="6137" width="13.28515625" style="745" customWidth="1"/>
    <col min="6138" max="6138" width="20.42578125" style="745" customWidth="1"/>
    <col min="6139" max="6141" width="11.7109375" style="745" customWidth="1"/>
    <col min="6142" max="6142" width="9.85546875" style="745" customWidth="1"/>
    <col min="6143" max="6143" width="7.85546875" style="745" customWidth="1"/>
    <col min="6144" max="6144" width="10.140625" style="745" bestFit="1" customWidth="1"/>
    <col min="6145" max="6145" width="29.140625" style="745" customWidth="1"/>
    <col min="6146" max="6386" width="9.140625" style="745"/>
    <col min="6387" max="6387" width="2.5703125" style="745" customWidth="1"/>
    <col min="6388" max="6388" width="4.42578125" style="745" customWidth="1"/>
    <col min="6389" max="6389" width="43.7109375" style="745" customWidth="1"/>
    <col min="6390" max="6390" width="6.28515625" style="745" customWidth="1"/>
    <col min="6391" max="6391" width="7.5703125" style="745" customWidth="1"/>
    <col min="6392" max="6392" width="9.5703125" style="745" customWidth="1"/>
    <col min="6393" max="6393" width="13.28515625" style="745" customWidth="1"/>
    <col min="6394" max="6394" width="20.42578125" style="745" customWidth="1"/>
    <col min="6395" max="6397" width="11.7109375" style="745" customWidth="1"/>
    <col min="6398" max="6398" width="9.85546875" style="745" customWidth="1"/>
    <col min="6399" max="6399" width="7.85546875" style="745" customWidth="1"/>
    <col min="6400" max="6400" width="10.140625" style="745" bestFit="1" customWidth="1"/>
    <col min="6401" max="6401" width="29.140625" style="745" customWidth="1"/>
    <col min="6402" max="6642" width="9.140625" style="745"/>
    <col min="6643" max="6643" width="2.5703125" style="745" customWidth="1"/>
    <col min="6644" max="6644" width="4.42578125" style="745" customWidth="1"/>
    <col min="6645" max="6645" width="43.7109375" style="745" customWidth="1"/>
    <col min="6646" max="6646" width="6.28515625" style="745" customWidth="1"/>
    <col min="6647" max="6647" width="7.5703125" style="745" customWidth="1"/>
    <col min="6648" max="6648" width="9.5703125" style="745" customWidth="1"/>
    <col min="6649" max="6649" width="13.28515625" style="745" customWidth="1"/>
    <col min="6650" max="6650" width="20.42578125" style="745" customWidth="1"/>
    <col min="6651" max="6653" width="11.7109375" style="745" customWidth="1"/>
    <col min="6654" max="6654" width="9.85546875" style="745" customWidth="1"/>
    <col min="6655" max="6655" width="7.85546875" style="745" customWidth="1"/>
    <col min="6656" max="6656" width="10.140625" style="745" bestFit="1" customWidth="1"/>
    <col min="6657" max="6657" width="29.140625" style="745" customWidth="1"/>
    <col min="6658" max="6898" width="9.140625" style="745"/>
    <col min="6899" max="6899" width="2.5703125" style="745" customWidth="1"/>
    <col min="6900" max="6900" width="4.42578125" style="745" customWidth="1"/>
    <col min="6901" max="6901" width="43.7109375" style="745" customWidth="1"/>
    <col min="6902" max="6902" width="6.28515625" style="745" customWidth="1"/>
    <col min="6903" max="6903" width="7.5703125" style="745" customWidth="1"/>
    <col min="6904" max="6904" width="9.5703125" style="745" customWidth="1"/>
    <col min="6905" max="6905" width="13.28515625" style="745" customWidth="1"/>
    <col min="6906" max="6906" width="20.42578125" style="745" customWidth="1"/>
    <col min="6907" max="6909" width="11.7109375" style="745" customWidth="1"/>
    <col min="6910" max="6910" width="9.85546875" style="745" customWidth="1"/>
    <col min="6911" max="6911" width="7.85546875" style="745" customWidth="1"/>
    <col min="6912" max="6912" width="10.140625" style="745" bestFit="1" customWidth="1"/>
    <col min="6913" max="6913" width="29.140625" style="745" customWidth="1"/>
    <col min="6914" max="7154" width="9.140625" style="745"/>
    <col min="7155" max="7155" width="2.5703125" style="745" customWidth="1"/>
    <col min="7156" max="7156" width="4.42578125" style="745" customWidth="1"/>
    <col min="7157" max="7157" width="43.7109375" style="745" customWidth="1"/>
    <col min="7158" max="7158" width="6.28515625" style="745" customWidth="1"/>
    <col min="7159" max="7159" width="7.5703125" style="745" customWidth="1"/>
    <col min="7160" max="7160" width="9.5703125" style="745" customWidth="1"/>
    <col min="7161" max="7161" width="13.28515625" style="745" customWidth="1"/>
    <col min="7162" max="7162" width="20.42578125" style="745" customWidth="1"/>
    <col min="7163" max="7165" width="11.7109375" style="745" customWidth="1"/>
    <col min="7166" max="7166" width="9.85546875" style="745" customWidth="1"/>
    <col min="7167" max="7167" width="7.85546875" style="745" customWidth="1"/>
    <col min="7168" max="7168" width="10.140625" style="745" bestFit="1" customWidth="1"/>
    <col min="7169" max="7169" width="29.140625" style="745" customWidth="1"/>
    <col min="7170" max="7410" width="9.140625" style="745"/>
    <col min="7411" max="7411" width="2.5703125" style="745" customWidth="1"/>
    <col min="7412" max="7412" width="4.42578125" style="745" customWidth="1"/>
    <col min="7413" max="7413" width="43.7109375" style="745" customWidth="1"/>
    <col min="7414" max="7414" width="6.28515625" style="745" customWidth="1"/>
    <col min="7415" max="7415" width="7.5703125" style="745" customWidth="1"/>
    <col min="7416" max="7416" width="9.5703125" style="745" customWidth="1"/>
    <col min="7417" max="7417" width="13.28515625" style="745" customWidth="1"/>
    <col min="7418" max="7418" width="20.42578125" style="745" customWidth="1"/>
    <col min="7419" max="7421" width="11.7109375" style="745" customWidth="1"/>
    <col min="7422" max="7422" width="9.85546875" style="745" customWidth="1"/>
    <col min="7423" max="7423" width="7.85546875" style="745" customWidth="1"/>
    <col min="7424" max="7424" width="10.140625" style="745" bestFit="1" customWidth="1"/>
    <col min="7425" max="7425" width="29.140625" style="745" customWidth="1"/>
    <col min="7426" max="7666" width="9.140625" style="745"/>
    <col min="7667" max="7667" width="2.5703125" style="745" customWidth="1"/>
    <col min="7668" max="7668" width="4.42578125" style="745" customWidth="1"/>
    <col min="7669" max="7669" width="43.7109375" style="745" customWidth="1"/>
    <col min="7670" max="7670" width="6.28515625" style="745" customWidth="1"/>
    <col min="7671" max="7671" width="7.5703125" style="745" customWidth="1"/>
    <col min="7672" max="7672" width="9.5703125" style="745" customWidth="1"/>
    <col min="7673" max="7673" width="13.28515625" style="745" customWidth="1"/>
    <col min="7674" max="7674" width="20.42578125" style="745" customWidth="1"/>
    <col min="7675" max="7677" width="11.7109375" style="745" customWidth="1"/>
    <col min="7678" max="7678" width="9.85546875" style="745" customWidth="1"/>
    <col min="7679" max="7679" width="7.85546875" style="745" customWidth="1"/>
    <col min="7680" max="7680" width="10.140625" style="745" bestFit="1" customWidth="1"/>
    <col min="7681" max="7681" width="29.140625" style="745" customWidth="1"/>
    <col min="7682" max="7922" width="9.140625" style="745"/>
    <col min="7923" max="7923" width="2.5703125" style="745" customWidth="1"/>
    <col min="7924" max="7924" width="4.42578125" style="745" customWidth="1"/>
    <col min="7925" max="7925" width="43.7109375" style="745" customWidth="1"/>
    <col min="7926" max="7926" width="6.28515625" style="745" customWidth="1"/>
    <col min="7927" max="7927" width="7.5703125" style="745" customWidth="1"/>
    <col min="7928" max="7928" width="9.5703125" style="745" customWidth="1"/>
    <col min="7929" max="7929" width="13.28515625" style="745" customWidth="1"/>
    <col min="7930" max="7930" width="20.42578125" style="745" customWidth="1"/>
    <col min="7931" max="7933" width="11.7109375" style="745" customWidth="1"/>
    <col min="7934" max="7934" width="9.85546875" style="745" customWidth="1"/>
    <col min="7935" max="7935" width="7.85546875" style="745" customWidth="1"/>
    <col min="7936" max="7936" width="10.140625" style="745" bestFit="1" customWidth="1"/>
    <col min="7937" max="7937" width="29.140625" style="745" customWidth="1"/>
    <col min="7938" max="8178" width="9.140625" style="745"/>
    <col min="8179" max="8179" width="2.5703125" style="745" customWidth="1"/>
    <col min="8180" max="8180" width="4.42578125" style="745" customWidth="1"/>
    <col min="8181" max="8181" width="43.7109375" style="745" customWidth="1"/>
    <col min="8182" max="8182" width="6.28515625" style="745" customWidth="1"/>
    <col min="8183" max="8183" width="7.5703125" style="745" customWidth="1"/>
    <col min="8184" max="8184" width="9.5703125" style="745" customWidth="1"/>
    <col min="8185" max="8185" width="13.28515625" style="745" customWidth="1"/>
    <col min="8186" max="8186" width="20.42578125" style="745" customWidth="1"/>
    <col min="8187" max="8189" width="11.7109375" style="745" customWidth="1"/>
    <col min="8190" max="8190" width="9.85546875" style="745" customWidth="1"/>
    <col min="8191" max="8191" width="7.85546875" style="745" customWidth="1"/>
    <col min="8192" max="8192" width="10.140625" style="745" bestFit="1" customWidth="1"/>
    <col min="8193" max="8193" width="29.140625" style="745" customWidth="1"/>
    <col min="8194" max="8434" width="9.140625" style="745"/>
    <col min="8435" max="8435" width="2.5703125" style="745" customWidth="1"/>
    <col min="8436" max="8436" width="4.42578125" style="745" customWidth="1"/>
    <col min="8437" max="8437" width="43.7109375" style="745" customWidth="1"/>
    <col min="8438" max="8438" width="6.28515625" style="745" customWidth="1"/>
    <col min="8439" max="8439" width="7.5703125" style="745" customWidth="1"/>
    <col min="8440" max="8440" width="9.5703125" style="745" customWidth="1"/>
    <col min="8441" max="8441" width="13.28515625" style="745" customWidth="1"/>
    <col min="8442" max="8442" width="20.42578125" style="745" customWidth="1"/>
    <col min="8443" max="8445" width="11.7109375" style="745" customWidth="1"/>
    <col min="8446" max="8446" width="9.85546875" style="745" customWidth="1"/>
    <col min="8447" max="8447" width="7.85546875" style="745" customWidth="1"/>
    <col min="8448" max="8448" width="10.140625" style="745" bestFit="1" customWidth="1"/>
    <col min="8449" max="8449" width="29.140625" style="745" customWidth="1"/>
    <col min="8450" max="8690" width="9.140625" style="745"/>
    <col min="8691" max="8691" width="2.5703125" style="745" customWidth="1"/>
    <col min="8692" max="8692" width="4.42578125" style="745" customWidth="1"/>
    <col min="8693" max="8693" width="43.7109375" style="745" customWidth="1"/>
    <col min="8694" max="8694" width="6.28515625" style="745" customWidth="1"/>
    <col min="8695" max="8695" width="7.5703125" style="745" customWidth="1"/>
    <col min="8696" max="8696" width="9.5703125" style="745" customWidth="1"/>
    <col min="8697" max="8697" width="13.28515625" style="745" customWidth="1"/>
    <col min="8698" max="8698" width="20.42578125" style="745" customWidth="1"/>
    <col min="8699" max="8701" width="11.7109375" style="745" customWidth="1"/>
    <col min="8702" max="8702" width="9.85546875" style="745" customWidth="1"/>
    <col min="8703" max="8703" width="7.85546875" style="745" customWidth="1"/>
    <col min="8704" max="8704" width="10.140625" style="745" bestFit="1" customWidth="1"/>
    <col min="8705" max="8705" width="29.140625" style="745" customWidth="1"/>
    <col min="8706" max="8946" width="9.140625" style="745"/>
    <col min="8947" max="8947" width="2.5703125" style="745" customWidth="1"/>
    <col min="8948" max="8948" width="4.42578125" style="745" customWidth="1"/>
    <col min="8949" max="8949" width="43.7109375" style="745" customWidth="1"/>
    <col min="8950" max="8950" width="6.28515625" style="745" customWidth="1"/>
    <col min="8951" max="8951" width="7.5703125" style="745" customWidth="1"/>
    <col min="8952" max="8952" width="9.5703125" style="745" customWidth="1"/>
    <col min="8953" max="8953" width="13.28515625" style="745" customWidth="1"/>
    <col min="8954" max="8954" width="20.42578125" style="745" customWidth="1"/>
    <col min="8955" max="8957" width="11.7109375" style="745" customWidth="1"/>
    <col min="8958" max="8958" width="9.85546875" style="745" customWidth="1"/>
    <col min="8959" max="8959" width="7.85546875" style="745" customWidth="1"/>
    <col min="8960" max="8960" width="10.140625" style="745" bestFit="1" customWidth="1"/>
    <col min="8961" max="8961" width="29.140625" style="745" customWidth="1"/>
    <col min="8962" max="9202" width="9.140625" style="745"/>
    <col min="9203" max="9203" width="2.5703125" style="745" customWidth="1"/>
    <col min="9204" max="9204" width="4.42578125" style="745" customWidth="1"/>
    <col min="9205" max="9205" width="43.7109375" style="745" customWidth="1"/>
    <col min="9206" max="9206" width="6.28515625" style="745" customWidth="1"/>
    <col min="9207" max="9207" width="7.5703125" style="745" customWidth="1"/>
    <col min="9208" max="9208" width="9.5703125" style="745" customWidth="1"/>
    <col min="9209" max="9209" width="13.28515625" style="745" customWidth="1"/>
    <col min="9210" max="9210" width="20.42578125" style="745" customWidth="1"/>
    <col min="9211" max="9213" width="11.7109375" style="745" customWidth="1"/>
    <col min="9214" max="9214" width="9.85546875" style="745" customWidth="1"/>
    <col min="9215" max="9215" width="7.85546875" style="745" customWidth="1"/>
    <col min="9216" max="9216" width="10.140625" style="745" bestFit="1" customWidth="1"/>
    <col min="9217" max="9217" width="29.140625" style="745" customWidth="1"/>
    <col min="9218" max="9458" width="9.140625" style="745"/>
    <col min="9459" max="9459" width="2.5703125" style="745" customWidth="1"/>
    <col min="9460" max="9460" width="4.42578125" style="745" customWidth="1"/>
    <col min="9461" max="9461" width="43.7109375" style="745" customWidth="1"/>
    <col min="9462" max="9462" width="6.28515625" style="745" customWidth="1"/>
    <col min="9463" max="9463" width="7.5703125" style="745" customWidth="1"/>
    <col min="9464" max="9464" width="9.5703125" style="745" customWidth="1"/>
    <col min="9465" max="9465" width="13.28515625" style="745" customWidth="1"/>
    <col min="9466" max="9466" width="20.42578125" style="745" customWidth="1"/>
    <col min="9467" max="9469" width="11.7109375" style="745" customWidth="1"/>
    <col min="9470" max="9470" width="9.85546875" style="745" customWidth="1"/>
    <col min="9471" max="9471" width="7.85546875" style="745" customWidth="1"/>
    <col min="9472" max="9472" width="10.140625" style="745" bestFit="1" customWidth="1"/>
    <col min="9473" max="9473" width="29.140625" style="745" customWidth="1"/>
    <col min="9474" max="9714" width="9.140625" style="745"/>
    <col min="9715" max="9715" width="2.5703125" style="745" customWidth="1"/>
    <col min="9716" max="9716" width="4.42578125" style="745" customWidth="1"/>
    <col min="9717" max="9717" width="43.7109375" style="745" customWidth="1"/>
    <col min="9718" max="9718" width="6.28515625" style="745" customWidth="1"/>
    <col min="9719" max="9719" width="7.5703125" style="745" customWidth="1"/>
    <col min="9720" max="9720" width="9.5703125" style="745" customWidth="1"/>
    <col min="9721" max="9721" width="13.28515625" style="745" customWidth="1"/>
    <col min="9722" max="9722" width="20.42578125" style="745" customWidth="1"/>
    <col min="9723" max="9725" width="11.7109375" style="745" customWidth="1"/>
    <col min="9726" max="9726" width="9.85546875" style="745" customWidth="1"/>
    <col min="9727" max="9727" width="7.85546875" style="745" customWidth="1"/>
    <col min="9728" max="9728" width="10.140625" style="745" bestFit="1" customWidth="1"/>
    <col min="9729" max="9729" width="29.140625" style="745" customWidth="1"/>
    <col min="9730" max="9970" width="9.140625" style="745"/>
    <col min="9971" max="9971" width="2.5703125" style="745" customWidth="1"/>
    <col min="9972" max="9972" width="4.42578125" style="745" customWidth="1"/>
    <col min="9973" max="9973" width="43.7109375" style="745" customWidth="1"/>
    <col min="9974" max="9974" width="6.28515625" style="745" customWidth="1"/>
    <col min="9975" max="9975" width="7.5703125" style="745" customWidth="1"/>
    <col min="9976" max="9976" width="9.5703125" style="745" customWidth="1"/>
    <col min="9977" max="9977" width="13.28515625" style="745" customWidth="1"/>
    <col min="9978" max="9978" width="20.42578125" style="745" customWidth="1"/>
    <col min="9979" max="9981" width="11.7109375" style="745" customWidth="1"/>
    <col min="9982" max="9982" width="9.85546875" style="745" customWidth="1"/>
    <col min="9983" max="9983" width="7.85546875" style="745" customWidth="1"/>
    <col min="9984" max="9984" width="10.140625" style="745" bestFit="1" customWidth="1"/>
    <col min="9985" max="9985" width="29.140625" style="745" customWidth="1"/>
    <col min="9986" max="10226" width="9.140625" style="745"/>
    <col min="10227" max="10227" width="2.5703125" style="745" customWidth="1"/>
    <col min="10228" max="10228" width="4.42578125" style="745" customWidth="1"/>
    <col min="10229" max="10229" width="43.7109375" style="745" customWidth="1"/>
    <col min="10230" max="10230" width="6.28515625" style="745" customWidth="1"/>
    <col min="10231" max="10231" width="7.5703125" style="745" customWidth="1"/>
    <col min="10232" max="10232" width="9.5703125" style="745" customWidth="1"/>
    <col min="10233" max="10233" width="13.28515625" style="745" customWidth="1"/>
    <col min="10234" max="10234" width="20.42578125" style="745" customWidth="1"/>
    <col min="10235" max="10237" width="11.7109375" style="745" customWidth="1"/>
    <col min="10238" max="10238" width="9.85546875" style="745" customWidth="1"/>
    <col min="10239" max="10239" width="7.85546875" style="745" customWidth="1"/>
    <col min="10240" max="10240" width="10.140625" style="745" bestFit="1" customWidth="1"/>
    <col min="10241" max="10241" width="29.140625" style="745" customWidth="1"/>
    <col min="10242" max="10482" width="9.140625" style="745"/>
    <col min="10483" max="10483" width="2.5703125" style="745" customWidth="1"/>
    <col min="10484" max="10484" width="4.42578125" style="745" customWidth="1"/>
    <col min="10485" max="10485" width="43.7109375" style="745" customWidth="1"/>
    <col min="10486" max="10486" width="6.28515625" style="745" customWidth="1"/>
    <col min="10487" max="10487" width="7.5703125" style="745" customWidth="1"/>
    <col min="10488" max="10488" width="9.5703125" style="745" customWidth="1"/>
    <col min="10489" max="10489" width="13.28515625" style="745" customWidth="1"/>
    <col min="10490" max="10490" width="20.42578125" style="745" customWidth="1"/>
    <col min="10491" max="10493" width="11.7109375" style="745" customWidth="1"/>
    <col min="10494" max="10494" width="9.85546875" style="745" customWidth="1"/>
    <col min="10495" max="10495" width="7.85546875" style="745" customWidth="1"/>
    <col min="10496" max="10496" width="10.140625" style="745" bestFit="1" customWidth="1"/>
    <col min="10497" max="10497" width="29.140625" style="745" customWidth="1"/>
    <col min="10498" max="10738" width="9.140625" style="745"/>
    <col min="10739" max="10739" width="2.5703125" style="745" customWidth="1"/>
    <col min="10740" max="10740" width="4.42578125" style="745" customWidth="1"/>
    <col min="10741" max="10741" width="43.7109375" style="745" customWidth="1"/>
    <col min="10742" max="10742" width="6.28515625" style="745" customWidth="1"/>
    <col min="10743" max="10743" width="7.5703125" style="745" customWidth="1"/>
    <col min="10744" max="10744" width="9.5703125" style="745" customWidth="1"/>
    <col min="10745" max="10745" width="13.28515625" style="745" customWidth="1"/>
    <col min="10746" max="10746" width="20.42578125" style="745" customWidth="1"/>
    <col min="10747" max="10749" width="11.7109375" style="745" customWidth="1"/>
    <col min="10750" max="10750" width="9.85546875" style="745" customWidth="1"/>
    <col min="10751" max="10751" width="7.85546875" style="745" customWidth="1"/>
    <col min="10752" max="10752" width="10.140625" style="745" bestFit="1" customWidth="1"/>
    <col min="10753" max="10753" width="29.140625" style="745" customWidth="1"/>
    <col min="10754" max="10994" width="9.140625" style="745"/>
    <col min="10995" max="10995" width="2.5703125" style="745" customWidth="1"/>
    <col min="10996" max="10996" width="4.42578125" style="745" customWidth="1"/>
    <col min="10997" max="10997" width="43.7109375" style="745" customWidth="1"/>
    <col min="10998" max="10998" width="6.28515625" style="745" customWidth="1"/>
    <col min="10999" max="10999" width="7.5703125" style="745" customWidth="1"/>
    <col min="11000" max="11000" width="9.5703125" style="745" customWidth="1"/>
    <col min="11001" max="11001" width="13.28515625" style="745" customWidth="1"/>
    <col min="11002" max="11002" width="20.42578125" style="745" customWidth="1"/>
    <col min="11003" max="11005" width="11.7109375" style="745" customWidth="1"/>
    <col min="11006" max="11006" width="9.85546875" style="745" customWidth="1"/>
    <col min="11007" max="11007" width="7.85546875" style="745" customWidth="1"/>
    <col min="11008" max="11008" width="10.140625" style="745" bestFit="1" customWidth="1"/>
    <col min="11009" max="11009" width="29.140625" style="745" customWidth="1"/>
    <col min="11010" max="11250" width="9.140625" style="745"/>
    <col min="11251" max="11251" width="2.5703125" style="745" customWidth="1"/>
    <col min="11252" max="11252" width="4.42578125" style="745" customWidth="1"/>
    <col min="11253" max="11253" width="43.7109375" style="745" customWidth="1"/>
    <col min="11254" max="11254" width="6.28515625" style="745" customWidth="1"/>
    <col min="11255" max="11255" width="7.5703125" style="745" customWidth="1"/>
    <col min="11256" max="11256" width="9.5703125" style="745" customWidth="1"/>
    <col min="11257" max="11257" width="13.28515625" style="745" customWidth="1"/>
    <col min="11258" max="11258" width="20.42578125" style="745" customWidth="1"/>
    <col min="11259" max="11261" width="11.7109375" style="745" customWidth="1"/>
    <col min="11262" max="11262" width="9.85546875" style="745" customWidth="1"/>
    <col min="11263" max="11263" width="7.85546875" style="745" customWidth="1"/>
    <col min="11264" max="11264" width="10.140625" style="745" bestFit="1" customWidth="1"/>
    <col min="11265" max="11265" width="29.140625" style="745" customWidth="1"/>
    <col min="11266" max="11506" width="9.140625" style="745"/>
    <col min="11507" max="11507" width="2.5703125" style="745" customWidth="1"/>
    <col min="11508" max="11508" width="4.42578125" style="745" customWidth="1"/>
    <col min="11509" max="11509" width="43.7109375" style="745" customWidth="1"/>
    <col min="11510" max="11510" width="6.28515625" style="745" customWidth="1"/>
    <col min="11511" max="11511" width="7.5703125" style="745" customWidth="1"/>
    <col min="11512" max="11512" width="9.5703125" style="745" customWidth="1"/>
    <col min="11513" max="11513" width="13.28515625" style="745" customWidth="1"/>
    <col min="11514" max="11514" width="20.42578125" style="745" customWidth="1"/>
    <col min="11515" max="11517" width="11.7109375" style="745" customWidth="1"/>
    <col min="11518" max="11518" width="9.85546875" style="745" customWidth="1"/>
    <col min="11519" max="11519" width="7.85546875" style="745" customWidth="1"/>
    <col min="11520" max="11520" width="10.140625" style="745" bestFit="1" customWidth="1"/>
    <col min="11521" max="11521" width="29.140625" style="745" customWidth="1"/>
    <col min="11522" max="11762" width="9.140625" style="745"/>
    <col min="11763" max="11763" width="2.5703125" style="745" customWidth="1"/>
    <col min="11764" max="11764" width="4.42578125" style="745" customWidth="1"/>
    <col min="11765" max="11765" width="43.7109375" style="745" customWidth="1"/>
    <col min="11766" max="11766" width="6.28515625" style="745" customWidth="1"/>
    <col min="11767" max="11767" width="7.5703125" style="745" customWidth="1"/>
    <col min="11768" max="11768" width="9.5703125" style="745" customWidth="1"/>
    <col min="11769" max="11769" width="13.28515625" style="745" customWidth="1"/>
    <col min="11770" max="11770" width="20.42578125" style="745" customWidth="1"/>
    <col min="11771" max="11773" width="11.7109375" style="745" customWidth="1"/>
    <col min="11774" max="11774" width="9.85546875" style="745" customWidth="1"/>
    <col min="11775" max="11775" width="7.85546875" style="745" customWidth="1"/>
    <col min="11776" max="11776" width="10.140625" style="745" bestFit="1" customWidth="1"/>
    <col min="11777" max="11777" width="29.140625" style="745" customWidth="1"/>
    <col min="11778" max="12018" width="9.140625" style="745"/>
    <col min="12019" max="12019" width="2.5703125" style="745" customWidth="1"/>
    <col min="12020" max="12020" width="4.42578125" style="745" customWidth="1"/>
    <col min="12021" max="12021" width="43.7109375" style="745" customWidth="1"/>
    <col min="12022" max="12022" width="6.28515625" style="745" customWidth="1"/>
    <col min="12023" max="12023" width="7.5703125" style="745" customWidth="1"/>
    <col min="12024" max="12024" width="9.5703125" style="745" customWidth="1"/>
    <col min="12025" max="12025" width="13.28515625" style="745" customWidth="1"/>
    <col min="12026" max="12026" width="20.42578125" style="745" customWidth="1"/>
    <col min="12027" max="12029" width="11.7109375" style="745" customWidth="1"/>
    <col min="12030" max="12030" width="9.85546875" style="745" customWidth="1"/>
    <col min="12031" max="12031" width="7.85546875" style="745" customWidth="1"/>
    <col min="12032" max="12032" width="10.140625" style="745" bestFit="1" customWidth="1"/>
    <col min="12033" max="12033" width="29.140625" style="745" customWidth="1"/>
    <col min="12034" max="12274" width="9.140625" style="745"/>
    <col min="12275" max="12275" width="2.5703125" style="745" customWidth="1"/>
    <col min="12276" max="12276" width="4.42578125" style="745" customWidth="1"/>
    <col min="12277" max="12277" width="43.7109375" style="745" customWidth="1"/>
    <col min="12278" max="12278" width="6.28515625" style="745" customWidth="1"/>
    <col min="12279" max="12279" width="7.5703125" style="745" customWidth="1"/>
    <col min="12280" max="12280" width="9.5703125" style="745" customWidth="1"/>
    <col min="12281" max="12281" width="13.28515625" style="745" customWidth="1"/>
    <col min="12282" max="12282" width="20.42578125" style="745" customWidth="1"/>
    <col min="12283" max="12285" width="11.7109375" style="745" customWidth="1"/>
    <col min="12286" max="12286" width="9.85546875" style="745" customWidth="1"/>
    <col min="12287" max="12287" width="7.85546875" style="745" customWidth="1"/>
    <col min="12288" max="12288" width="10.140625" style="745" bestFit="1" customWidth="1"/>
    <col min="12289" max="12289" width="29.140625" style="745" customWidth="1"/>
    <col min="12290" max="12530" width="9.140625" style="745"/>
    <col min="12531" max="12531" width="2.5703125" style="745" customWidth="1"/>
    <col min="12532" max="12532" width="4.42578125" style="745" customWidth="1"/>
    <col min="12533" max="12533" width="43.7109375" style="745" customWidth="1"/>
    <col min="12534" max="12534" width="6.28515625" style="745" customWidth="1"/>
    <col min="12535" max="12535" width="7.5703125" style="745" customWidth="1"/>
    <col min="12536" max="12536" width="9.5703125" style="745" customWidth="1"/>
    <col min="12537" max="12537" width="13.28515625" style="745" customWidth="1"/>
    <col min="12538" max="12538" width="20.42578125" style="745" customWidth="1"/>
    <col min="12539" max="12541" width="11.7109375" style="745" customWidth="1"/>
    <col min="12542" max="12542" width="9.85546875" style="745" customWidth="1"/>
    <col min="12543" max="12543" width="7.85546875" style="745" customWidth="1"/>
    <col min="12544" max="12544" width="10.140625" style="745" bestFit="1" customWidth="1"/>
    <col min="12545" max="12545" width="29.140625" style="745" customWidth="1"/>
    <col min="12546" max="12786" width="9.140625" style="745"/>
    <col min="12787" max="12787" width="2.5703125" style="745" customWidth="1"/>
    <col min="12788" max="12788" width="4.42578125" style="745" customWidth="1"/>
    <col min="12789" max="12789" width="43.7109375" style="745" customWidth="1"/>
    <col min="12790" max="12790" width="6.28515625" style="745" customWidth="1"/>
    <col min="12791" max="12791" width="7.5703125" style="745" customWidth="1"/>
    <col min="12792" max="12792" width="9.5703125" style="745" customWidth="1"/>
    <col min="12793" max="12793" width="13.28515625" style="745" customWidth="1"/>
    <col min="12794" max="12794" width="20.42578125" style="745" customWidth="1"/>
    <col min="12795" max="12797" width="11.7109375" style="745" customWidth="1"/>
    <col min="12798" max="12798" width="9.85546875" style="745" customWidth="1"/>
    <col min="12799" max="12799" width="7.85546875" style="745" customWidth="1"/>
    <col min="12800" max="12800" width="10.140625" style="745" bestFit="1" customWidth="1"/>
    <col min="12801" max="12801" width="29.140625" style="745" customWidth="1"/>
    <col min="12802" max="13042" width="9.140625" style="745"/>
    <col min="13043" max="13043" width="2.5703125" style="745" customWidth="1"/>
    <col min="13044" max="13044" width="4.42578125" style="745" customWidth="1"/>
    <col min="13045" max="13045" width="43.7109375" style="745" customWidth="1"/>
    <col min="13046" max="13046" width="6.28515625" style="745" customWidth="1"/>
    <col min="13047" max="13047" width="7.5703125" style="745" customWidth="1"/>
    <col min="13048" max="13048" width="9.5703125" style="745" customWidth="1"/>
    <col min="13049" max="13049" width="13.28515625" style="745" customWidth="1"/>
    <col min="13050" max="13050" width="20.42578125" style="745" customWidth="1"/>
    <col min="13051" max="13053" width="11.7109375" style="745" customWidth="1"/>
    <col min="13054" max="13054" width="9.85546875" style="745" customWidth="1"/>
    <col min="13055" max="13055" width="7.85546875" style="745" customWidth="1"/>
    <col min="13056" max="13056" width="10.140625" style="745" bestFit="1" customWidth="1"/>
    <col min="13057" max="13057" width="29.140625" style="745" customWidth="1"/>
    <col min="13058" max="13298" width="9.140625" style="745"/>
    <col min="13299" max="13299" width="2.5703125" style="745" customWidth="1"/>
    <col min="13300" max="13300" width="4.42578125" style="745" customWidth="1"/>
    <col min="13301" max="13301" width="43.7109375" style="745" customWidth="1"/>
    <col min="13302" max="13302" width="6.28515625" style="745" customWidth="1"/>
    <col min="13303" max="13303" width="7.5703125" style="745" customWidth="1"/>
    <col min="13304" max="13304" width="9.5703125" style="745" customWidth="1"/>
    <col min="13305" max="13305" width="13.28515625" style="745" customWidth="1"/>
    <col min="13306" max="13306" width="20.42578125" style="745" customWidth="1"/>
    <col min="13307" max="13309" width="11.7109375" style="745" customWidth="1"/>
    <col min="13310" max="13310" width="9.85546875" style="745" customWidth="1"/>
    <col min="13311" max="13311" width="7.85546875" style="745" customWidth="1"/>
    <col min="13312" max="13312" width="10.140625" style="745" bestFit="1" customWidth="1"/>
    <col min="13313" max="13313" width="29.140625" style="745" customWidth="1"/>
    <col min="13314" max="13554" width="9.140625" style="745"/>
    <col min="13555" max="13555" width="2.5703125" style="745" customWidth="1"/>
    <col min="13556" max="13556" width="4.42578125" style="745" customWidth="1"/>
    <col min="13557" max="13557" width="43.7109375" style="745" customWidth="1"/>
    <col min="13558" max="13558" width="6.28515625" style="745" customWidth="1"/>
    <col min="13559" max="13559" width="7.5703125" style="745" customWidth="1"/>
    <col min="13560" max="13560" width="9.5703125" style="745" customWidth="1"/>
    <col min="13561" max="13561" width="13.28515625" style="745" customWidth="1"/>
    <col min="13562" max="13562" width="20.42578125" style="745" customWidth="1"/>
    <col min="13563" max="13565" width="11.7109375" style="745" customWidth="1"/>
    <col min="13566" max="13566" width="9.85546875" style="745" customWidth="1"/>
    <col min="13567" max="13567" width="7.85546875" style="745" customWidth="1"/>
    <col min="13568" max="13568" width="10.140625" style="745" bestFit="1" customWidth="1"/>
    <col min="13569" max="13569" width="29.140625" style="745" customWidth="1"/>
    <col min="13570" max="13810" width="9.140625" style="745"/>
    <col min="13811" max="13811" width="2.5703125" style="745" customWidth="1"/>
    <col min="13812" max="13812" width="4.42578125" style="745" customWidth="1"/>
    <col min="13813" max="13813" width="43.7109375" style="745" customWidth="1"/>
    <col min="13814" max="13814" width="6.28515625" style="745" customWidth="1"/>
    <col min="13815" max="13815" width="7.5703125" style="745" customWidth="1"/>
    <col min="13816" max="13816" width="9.5703125" style="745" customWidth="1"/>
    <col min="13817" max="13817" width="13.28515625" style="745" customWidth="1"/>
    <col min="13818" max="13818" width="20.42578125" style="745" customWidth="1"/>
    <col min="13819" max="13821" width="11.7109375" style="745" customWidth="1"/>
    <col min="13822" max="13822" width="9.85546875" style="745" customWidth="1"/>
    <col min="13823" max="13823" width="7.85546875" style="745" customWidth="1"/>
    <col min="13824" max="13824" width="10.140625" style="745" bestFit="1" customWidth="1"/>
    <col min="13825" max="13825" width="29.140625" style="745" customWidth="1"/>
    <col min="13826" max="14066" width="9.140625" style="745"/>
    <col min="14067" max="14067" width="2.5703125" style="745" customWidth="1"/>
    <col min="14068" max="14068" width="4.42578125" style="745" customWidth="1"/>
    <col min="14069" max="14069" width="43.7109375" style="745" customWidth="1"/>
    <col min="14070" max="14070" width="6.28515625" style="745" customWidth="1"/>
    <col min="14071" max="14071" width="7.5703125" style="745" customWidth="1"/>
    <col min="14072" max="14072" width="9.5703125" style="745" customWidth="1"/>
    <col min="14073" max="14073" width="13.28515625" style="745" customWidth="1"/>
    <col min="14074" max="14074" width="20.42578125" style="745" customWidth="1"/>
    <col min="14075" max="14077" width="11.7109375" style="745" customWidth="1"/>
    <col min="14078" max="14078" width="9.85546875" style="745" customWidth="1"/>
    <col min="14079" max="14079" width="7.85546875" style="745" customWidth="1"/>
    <col min="14080" max="14080" width="10.140625" style="745" bestFit="1" customWidth="1"/>
    <col min="14081" max="14081" width="29.140625" style="745" customWidth="1"/>
    <col min="14082" max="14322" width="9.140625" style="745"/>
    <col min="14323" max="14323" width="2.5703125" style="745" customWidth="1"/>
    <col min="14324" max="14324" width="4.42578125" style="745" customWidth="1"/>
    <col min="14325" max="14325" width="43.7109375" style="745" customWidth="1"/>
    <col min="14326" max="14326" width="6.28515625" style="745" customWidth="1"/>
    <col min="14327" max="14327" width="7.5703125" style="745" customWidth="1"/>
    <col min="14328" max="14328" width="9.5703125" style="745" customWidth="1"/>
    <col min="14329" max="14329" width="13.28515625" style="745" customWidth="1"/>
    <col min="14330" max="14330" width="20.42578125" style="745" customWidth="1"/>
    <col min="14331" max="14333" width="11.7109375" style="745" customWidth="1"/>
    <col min="14334" max="14334" width="9.85546875" style="745" customWidth="1"/>
    <col min="14335" max="14335" width="7.85546875" style="745" customWidth="1"/>
    <col min="14336" max="14336" width="10.140625" style="745" bestFit="1" customWidth="1"/>
    <col min="14337" max="14337" width="29.140625" style="745" customWidth="1"/>
    <col min="14338" max="14578" width="9.140625" style="745"/>
    <col min="14579" max="14579" width="2.5703125" style="745" customWidth="1"/>
    <col min="14580" max="14580" width="4.42578125" style="745" customWidth="1"/>
    <col min="14581" max="14581" width="43.7109375" style="745" customWidth="1"/>
    <col min="14582" max="14582" width="6.28515625" style="745" customWidth="1"/>
    <col min="14583" max="14583" width="7.5703125" style="745" customWidth="1"/>
    <col min="14584" max="14584" width="9.5703125" style="745" customWidth="1"/>
    <col min="14585" max="14585" width="13.28515625" style="745" customWidth="1"/>
    <col min="14586" max="14586" width="20.42578125" style="745" customWidth="1"/>
    <col min="14587" max="14589" width="11.7109375" style="745" customWidth="1"/>
    <col min="14590" max="14590" width="9.85546875" style="745" customWidth="1"/>
    <col min="14591" max="14591" width="7.85546875" style="745" customWidth="1"/>
    <col min="14592" max="14592" width="10.140625" style="745" bestFit="1" customWidth="1"/>
    <col min="14593" max="14593" width="29.140625" style="745" customWidth="1"/>
    <col min="14594" max="14834" width="9.140625" style="745"/>
    <col min="14835" max="14835" width="2.5703125" style="745" customWidth="1"/>
    <col min="14836" max="14836" width="4.42578125" style="745" customWidth="1"/>
    <col min="14837" max="14837" width="43.7109375" style="745" customWidth="1"/>
    <col min="14838" max="14838" width="6.28515625" style="745" customWidth="1"/>
    <col min="14839" max="14839" width="7.5703125" style="745" customWidth="1"/>
    <col min="14840" max="14840" width="9.5703125" style="745" customWidth="1"/>
    <col min="14841" max="14841" width="13.28515625" style="745" customWidth="1"/>
    <col min="14842" max="14842" width="20.42578125" style="745" customWidth="1"/>
    <col min="14843" max="14845" width="11.7109375" style="745" customWidth="1"/>
    <col min="14846" max="14846" width="9.85546875" style="745" customWidth="1"/>
    <col min="14847" max="14847" width="7.85546875" style="745" customWidth="1"/>
    <col min="14848" max="14848" width="10.140625" style="745" bestFit="1" customWidth="1"/>
    <col min="14849" max="14849" width="29.140625" style="745" customWidth="1"/>
    <col min="14850" max="15090" width="9.140625" style="745"/>
    <col min="15091" max="15091" width="2.5703125" style="745" customWidth="1"/>
    <col min="15092" max="15092" width="4.42578125" style="745" customWidth="1"/>
    <col min="15093" max="15093" width="43.7109375" style="745" customWidth="1"/>
    <col min="15094" max="15094" width="6.28515625" style="745" customWidth="1"/>
    <col min="15095" max="15095" width="7.5703125" style="745" customWidth="1"/>
    <col min="15096" max="15096" width="9.5703125" style="745" customWidth="1"/>
    <col min="15097" max="15097" width="13.28515625" style="745" customWidth="1"/>
    <col min="15098" max="15098" width="20.42578125" style="745" customWidth="1"/>
    <col min="15099" max="15101" width="11.7109375" style="745" customWidth="1"/>
    <col min="15102" max="15102" width="9.85546875" style="745" customWidth="1"/>
    <col min="15103" max="15103" width="7.85546875" style="745" customWidth="1"/>
    <col min="15104" max="15104" width="10.140625" style="745" bestFit="1" customWidth="1"/>
    <col min="15105" max="15105" width="29.140625" style="745" customWidth="1"/>
    <col min="15106" max="15346" width="9.140625" style="745"/>
    <col min="15347" max="15347" width="2.5703125" style="745" customWidth="1"/>
    <col min="15348" max="15348" width="4.42578125" style="745" customWidth="1"/>
    <col min="15349" max="15349" width="43.7109375" style="745" customWidth="1"/>
    <col min="15350" max="15350" width="6.28515625" style="745" customWidth="1"/>
    <col min="15351" max="15351" width="7.5703125" style="745" customWidth="1"/>
    <col min="15352" max="15352" width="9.5703125" style="745" customWidth="1"/>
    <col min="15353" max="15353" width="13.28515625" style="745" customWidth="1"/>
    <col min="15354" max="15354" width="20.42578125" style="745" customWidth="1"/>
    <col min="15355" max="15357" width="11.7109375" style="745" customWidth="1"/>
    <col min="15358" max="15358" width="9.85546875" style="745" customWidth="1"/>
    <col min="15359" max="15359" width="7.85546875" style="745" customWidth="1"/>
    <col min="15360" max="15360" width="10.140625" style="745" bestFit="1" customWidth="1"/>
    <col min="15361" max="15361" width="29.140625" style="745" customWidth="1"/>
    <col min="15362" max="15602" width="9.140625" style="745"/>
    <col min="15603" max="15603" width="2.5703125" style="745" customWidth="1"/>
    <col min="15604" max="15604" width="4.42578125" style="745" customWidth="1"/>
    <col min="15605" max="15605" width="43.7109375" style="745" customWidth="1"/>
    <col min="15606" max="15606" width="6.28515625" style="745" customWidth="1"/>
    <col min="15607" max="15607" width="7.5703125" style="745" customWidth="1"/>
    <col min="15608" max="15608" width="9.5703125" style="745" customWidth="1"/>
    <col min="15609" max="15609" width="13.28515625" style="745" customWidth="1"/>
    <col min="15610" max="15610" width="20.42578125" style="745" customWidth="1"/>
    <col min="15611" max="15613" width="11.7109375" style="745" customWidth="1"/>
    <col min="15614" max="15614" width="9.85546875" style="745" customWidth="1"/>
    <col min="15615" max="15615" width="7.85546875" style="745" customWidth="1"/>
    <col min="15616" max="15616" width="10.140625" style="745" bestFit="1" customWidth="1"/>
    <col min="15617" max="15617" width="29.140625" style="745" customWidth="1"/>
    <col min="15618" max="15858" width="9.140625" style="745"/>
    <col min="15859" max="15859" width="2.5703125" style="745" customWidth="1"/>
    <col min="15860" max="15860" width="4.42578125" style="745" customWidth="1"/>
    <col min="15861" max="15861" width="43.7109375" style="745" customWidth="1"/>
    <col min="15862" max="15862" width="6.28515625" style="745" customWidth="1"/>
    <col min="15863" max="15863" width="7.5703125" style="745" customWidth="1"/>
    <col min="15864" max="15864" width="9.5703125" style="745" customWidth="1"/>
    <col min="15865" max="15865" width="13.28515625" style="745" customWidth="1"/>
    <col min="15866" max="15866" width="20.42578125" style="745" customWidth="1"/>
    <col min="15867" max="15869" width="11.7109375" style="745" customWidth="1"/>
    <col min="15870" max="15870" width="9.85546875" style="745" customWidth="1"/>
    <col min="15871" max="15871" width="7.85546875" style="745" customWidth="1"/>
    <col min="15872" max="15872" width="10.140625" style="745" bestFit="1" customWidth="1"/>
    <col min="15873" max="15873" width="29.140625" style="745" customWidth="1"/>
    <col min="15874" max="16114" width="9.140625" style="745"/>
    <col min="16115" max="16115" width="2.5703125" style="745" customWidth="1"/>
    <col min="16116" max="16116" width="4.42578125" style="745" customWidth="1"/>
    <col min="16117" max="16117" width="43.7109375" style="745" customWidth="1"/>
    <col min="16118" max="16118" width="6.28515625" style="745" customWidth="1"/>
    <col min="16119" max="16119" width="7.5703125" style="745" customWidth="1"/>
    <col min="16120" max="16120" width="9.5703125" style="745" customWidth="1"/>
    <col min="16121" max="16121" width="13.28515625" style="745" customWidth="1"/>
    <col min="16122" max="16122" width="20.42578125" style="745" customWidth="1"/>
    <col min="16123" max="16125" width="11.7109375" style="745" customWidth="1"/>
    <col min="16126" max="16126" width="9.85546875" style="745" customWidth="1"/>
    <col min="16127" max="16127" width="7.85546875" style="745" customWidth="1"/>
    <col min="16128" max="16128" width="10.140625" style="745" bestFit="1" customWidth="1"/>
    <col min="16129" max="16129" width="29.140625" style="745" customWidth="1"/>
    <col min="16130" max="16384" width="9.140625" style="745"/>
  </cols>
  <sheetData>
    <row r="1" spans="1:7" s="1006" customFormat="1" ht="18">
      <c r="A1" s="1002"/>
      <c r="B1" s="1003"/>
      <c r="C1" s="1002"/>
      <c r="D1" s="1004"/>
      <c r="E1" s="1004"/>
      <c r="F1" s="1004"/>
      <c r="G1" s="1004"/>
    </row>
    <row r="2" spans="1:7" s="1006" customFormat="1" ht="18">
      <c r="A2" s="1002" t="s">
        <v>3322</v>
      </c>
      <c r="B2" s="1003"/>
      <c r="C2" s="1002" t="s">
        <v>3327</v>
      </c>
      <c r="D2" s="1004"/>
      <c r="E2" s="1004"/>
      <c r="F2" s="1004"/>
      <c r="G2" s="1004"/>
    </row>
    <row r="3" spans="1:7" s="1006" customFormat="1" ht="18">
      <c r="A3" s="1002"/>
      <c r="B3" s="1003"/>
      <c r="C3" s="1002"/>
      <c r="D3" s="1004"/>
      <c r="E3" s="1004"/>
      <c r="F3" s="1004"/>
      <c r="G3" s="1004"/>
    </row>
    <row r="4" spans="1:7" ht="12.75" customHeight="1">
      <c r="A4" s="737" t="s">
        <v>109</v>
      </c>
      <c r="B4" s="737"/>
      <c r="C4" s="585"/>
      <c r="D4" s="861"/>
      <c r="E4" s="861"/>
      <c r="F4" s="861"/>
      <c r="G4" s="861"/>
    </row>
    <row r="5" spans="1:7" s="1028" customFormat="1">
      <c r="A5" s="306" t="s">
        <v>29</v>
      </c>
      <c r="B5" s="306"/>
      <c r="C5" s="307" t="s">
        <v>30</v>
      </c>
      <c r="D5" s="306" t="s">
        <v>31</v>
      </c>
      <c r="E5" s="308" t="s">
        <v>183</v>
      </c>
      <c r="F5" s="308" t="s">
        <v>184</v>
      </c>
      <c r="G5" s="308" t="s">
        <v>185</v>
      </c>
    </row>
    <row r="6" spans="1:7">
      <c r="C6" s="870"/>
      <c r="E6" s="1054"/>
    </row>
    <row r="7" spans="1:7" ht="16.5" thickBot="1">
      <c r="A7" s="232"/>
      <c r="B7" s="233" t="s">
        <v>105</v>
      </c>
      <c r="C7" s="234" t="s">
        <v>1565</v>
      </c>
      <c r="D7" s="751"/>
      <c r="E7" s="752"/>
      <c r="F7" s="751"/>
      <c r="G7" s="751"/>
    </row>
    <row r="8" spans="1:7" ht="266.25" customHeight="1">
      <c r="A8" s="767"/>
      <c r="B8" s="768"/>
      <c r="C8" s="858" t="s">
        <v>1566</v>
      </c>
      <c r="E8" s="1054"/>
    </row>
    <row r="9" spans="1:7" ht="15.75">
      <c r="A9" s="767"/>
      <c r="B9" s="768"/>
      <c r="C9" s="858"/>
      <c r="E9" s="1054"/>
    </row>
    <row r="10" spans="1:7" ht="24">
      <c r="A10" s="767"/>
      <c r="B10" s="768"/>
      <c r="C10" s="1094" t="s">
        <v>1567</v>
      </c>
      <c r="E10" s="1054"/>
    </row>
    <row r="11" spans="1:7" ht="15.75">
      <c r="A11" s="767"/>
      <c r="B11" s="768"/>
      <c r="C11" s="1094"/>
      <c r="E11" s="1054"/>
    </row>
    <row r="12" spans="1:7" ht="15.75">
      <c r="A12" s="767"/>
      <c r="B12" s="768"/>
      <c r="C12" s="858" t="s">
        <v>1568</v>
      </c>
      <c r="E12" s="1054"/>
    </row>
    <row r="13" spans="1:7" s="737" customFormat="1" ht="48">
      <c r="A13" s="738" t="str">
        <f>$B$7</f>
        <v>I.</v>
      </c>
      <c r="B13" s="749">
        <v>1</v>
      </c>
      <c r="C13" s="858" t="s">
        <v>1569</v>
      </c>
      <c r="D13" s="746" t="s">
        <v>125</v>
      </c>
      <c r="E13" s="774">
        <v>1</v>
      </c>
      <c r="F13" s="748"/>
      <c r="G13" s="748">
        <f>E13*F13</f>
        <v>0</v>
      </c>
    </row>
    <row r="14" spans="1:7" s="865" customFormat="1" ht="12">
      <c r="A14" s="1055"/>
      <c r="B14" s="749"/>
      <c r="C14" s="858"/>
      <c r="D14" s="746"/>
      <c r="E14" s="774"/>
      <c r="F14" s="748"/>
      <c r="G14" s="748"/>
    </row>
    <row r="15" spans="1:7" s="737" customFormat="1" ht="24">
      <c r="A15" s="738" t="str">
        <f>$B$7</f>
        <v>I.</v>
      </c>
      <c r="B15" s="749">
        <f>COUNT($B$13:B14)+1</f>
        <v>2</v>
      </c>
      <c r="C15" s="858" t="s">
        <v>3705</v>
      </c>
      <c r="D15" s="746" t="s">
        <v>1570</v>
      </c>
      <c r="E15" s="774">
        <v>4</v>
      </c>
      <c r="F15" s="748"/>
      <c r="G15" s="748">
        <f>E15*F15</f>
        <v>0</v>
      </c>
    </row>
    <row r="16" spans="1:7" s="991" customFormat="1">
      <c r="A16" s="738"/>
      <c r="B16" s="749"/>
      <c r="C16" s="858"/>
      <c r="D16" s="746"/>
      <c r="E16" s="774"/>
      <c r="F16" s="748"/>
      <c r="G16" s="748"/>
    </row>
    <row r="17" spans="1:7" s="737" customFormat="1" ht="36">
      <c r="A17" s="738" t="str">
        <f>$B$7</f>
        <v>I.</v>
      </c>
      <c r="B17" s="749">
        <f>COUNT($B$13:B16)+1</f>
        <v>3</v>
      </c>
      <c r="C17" s="858" t="s">
        <v>1571</v>
      </c>
      <c r="D17" s="746" t="s">
        <v>188</v>
      </c>
      <c r="E17" s="774">
        <v>1</v>
      </c>
      <c r="F17" s="748"/>
      <c r="G17" s="748">
        <f>E17*F17</f>
        <v>0</v>
      </c>
    </row>
    <row r="18" spans="1:7" s="991" customFormat="1">
      <c r="A18" s="738"/>
      <c r="B18" s="749"/>
      <c r="C18" s="858"/>
      <c r="D18" s="746"/>
      <c r="E18" s="774"/>
      <c r="F18" s="748"/>
      <c r="G18" s="748"/>
    </row>
    <row r="19" spans="1:7" s="991" customFormat="1">
      <c r="A19" s="738" t="str">
        <f>$B$7</f>
        <v>I.</v>
      </c>
      <c r="B19" s="749">
        <f>COUNT($B$13:B18)+1</f>
        <v>4</v>
      </c>
      <c r="C19" s="858" t="s">
        <v>1572</v>
      </c>
      <c r="D19" s="746" t="s">
        <v>188</v>
      </c>
      <c r="E19" s="774">
        <v>1</v>
      </c>
      <c r="F19" s="748"/>
      <c r="G19" s="748">
        <f>E19*F19</f>
        <v>0</v>
      </c>
    </row>
    <row r="20" spans="1:7" s="865" customFormat="1" ht="12">
      <c r="A20" s="738"/>
      <c r="B20" s="749"/>
      <c r="C20" s="858"/>
      <c r="D20" s="746"/>
      <c r="E20" s="774"/>
      <c r="F20" s="748"/>
      <c r="G20" s="748"/>
    </row>
    <row r="21" spans="1:7" s="991" customFormat="1" ht="24">
      <c r="A21" s="738" t="str">
        <f>$B$7</f>
        <v>I.</v>
      </c>
      <c r="B21" s="749">
        <f>COUNT($B$13:B20)+1</f>
        <v>5</v>
      </c>
      <c r="C21" s="858" t="s">
        <v>1573</v>
      </c>
      <c r="D21" s="746" t="s">
        <v>188</v>
      </c>
      <c r="E21" s="774">
        <v>1</v>
      </c>
      <c r="F21" s="748"/>
      <c r="G21" s="748">
        <f>E21*F21</f>
        <v>0</v>
      </c>
    </row>
    <row r="22" spans="1:7" s="991" customFormat="1">
      <c r="A22" s="738"/>
      <c r="B22" s="749"/>
      <c r="C22" s="858"/>
      <c r="D22" s="746"/>
      <c r="E22" s="774"/>
      <c r="F22" s="748"/>
      <c r="G22" s="748"/>
    </row>
    <row r="23" spans="1:7" s="865" customFormat="1" ht="24">
      <c r="A23" s="738" t="str">
        <f>$B$7</f>
        <v>I.</v>
      </c>
      <c r="B23" s="749">
        <f>COUNT($B$13:B22)+1</f>
        <v>6</v>
      </c>
      <c r="C23" s="858" t="s">
        <v>1574</v>
      </c>
      <c r="D23" s="746" t="s">
        <v>188</v>
      </c>
      <c r="E23" s="774">
        <v>7</v>
      </c>
      <c r="F23" s="748"/>
      <c r="G23" s="748">
        <f>E23*F23</f>
        <v>0</v>
      </c>
    </row>
    <row r="24" spans="1:7" s="865" customFormat="1" ht="12">
      <c r="A24" s="738"/>
      <c r="B24" s="749"/>
      <c r="C24" s="858"/>
      <c r="D24" s="746"/>
      <c r="E24" s="774"/>
      <c r="F24" s="748"/>
      <c r="G24" s="748"/>
    </row>
    <row r="25" spans="1:7" s="865" customFormat="1" ht="72">
      <c r="A25" s="738" t="str">
        <f>$B$7</f>
        <v>I.</v>
      </c>
      <c r="B25" s="749">
        <f>COUNT($B$13:B24)+1</f>
        <v>7</v>
      </c>
      <c r="C25" s="858" t="s">
        <v>1575</v>
      </c>
      <c r="D25" s="746" t="s">
        <v>188</v>
      </c>
      <c r="E25" s="774">
        <v>1</v>
      </c>
      <c r="F25" s="748"/>
      <c r="G25" s="748">
        <f>E25*F25</f>
        <v>0</v>
      </c>
    </row>
    <row r="26" spans="1:7" s="865" customFormat="1" ht="12">
      <c r="A26" s="738"/>
      <c r="B26" s="749"/>
      <c r="C26" s="858"/>
      <c r="D26" s="746"/>
      <c r="E26" s="774"/>
      <c r="F26" s="748"/>
      <c r="G26" s="748"/>
    </row>
    <row r="27" spans="1:7" s="865" customFormat="1" ht="24">
      <c r="A27" s="738" t="str">
        <f>$B$7</f>
        <v>I.</v>
      </c>
      <c r="B27" s="749">
        <f>COUNT($B$13:B26)+1</f>
        <v>8</v>
      </c>
      <c r="C27" s="858" t="s">
        <v>1576</v>
      </c>
      <c r="D27" s="746" t="s">
        <v>188</v>
      </c>
      <c r="E27" s="774">
        <v>1</v>
      </c>
      <c r="F27" s="748"/>
      <c r="G27" s="748">
        <f>E27*F27</f>
        <v>0</v>
      </c>
    </row>
    <row r="28" spans="1:7" s="865" customFormat="1" ht="12">
      <c r="A28" s="738"/>
      <c r="B28" s="749"/>
      <c r="C28" s="858"/>
      <c r="D28" s="746"/>
      <c r="E28" s="747"/>
      <c r="F28" s="748"/>
      <c r="G28" s="748"/>
    </row>
    <row r="29" spans="1:7" s="865" customFormat="1" ht="48">
      <c r="A29" s="738" t="str">
        <f>$B$7</f>
        <v>I.</v>
      </c>
      <c r="B29" s="749">
        <f>COUNT($B$13:B28)+1</f>
        <v>9</v>
      </c>
      <c r="C29" s="858" t="s">
        <v>3412</v>
      </c>
      <c r="D29" s="746" t="s">
        <v>188</v>
      </c>
      <c r="E29" s="774">
        <v>1</v>
      </c>
      <c r="F29" s="748"/>
      <c r="G29" s="748">
        <f>E29*F29</f>
        <v>0</v>
      </c>
    </row>
    <row r="30" spans="1:7" s="737" customFormat="1" ht="12">
      <c r="A30" s="738"/>
      <c r="B30" s="749"/>
      <c r="C30" s="858"/>
      <c r="D30" s="746"/>
      <c r="E30" s="774"/>
      <c r="F30" s="748"/>
      <c r="G30" s="748"/>
    </row>
    <row r="31" spans="1:7" s="865" customFormat="1" ht="36">
      <c r="A31" s="738" t="str">
        <f>$B$7</f>
        <v>I.</v>
      </c>
      <c r="B31" s="749">
        <f>COUNT($B$13:B30)+1</f>
        <v>10</v>
      </c>
      <c r="C31" s="858" t="s">
        <v>1577</v>
      </c>
      <c r="D31" s="746" t="s">
        <v>1570</v>
      </c>
      <c r="E31" s="774">
        <v>1</v>
      </c>
      <c r="F31" s="748"/>
      <c r="G31" s="748">
        <f>E31*F31</f>
        <v>0</v>
      </c>
    </row>
    <row r="32" spans="1:7" s="865" customFormat="1" ht="12">
      <c r="A32" s="738"/>
      <c r="B32" s="749"/>
      <c r="C32" s="858"/>
      <c r="D32" s="746"/>
      <c r="E32" s="774"/>
      <c r="F32" s="748"/>
      <c r="G32" s="748"/>
    </row>
    <row r="33" spans="1:7" s="865" customFormat="1" ht="36">
      <c r="A33" s="738" t="str">
        <f>$B$7</f>
        <v>I.</v>
      </c>
      <c r="B33" s="749">
        <f>COUNT($B$13:B32)+1</f>
        <v>11</v>
      </c>
      <c r="C33" s="858" t="s">
        <v>1578</v>
      </c>
      <c r="D33" s="746" t="s">
        <v>1570</v>
      </c>
      <c r="E33" s="774">
        <v>1</v>
      </c>
      <c r="F33" s="748"/>
      <c r="G33" s="748">
        <f>E33*F33</f>
        <v>0</v>
      </c>
    </row>
    <row r="34" spans="1:7" s="865" customFormat="1" ht="12">
      <c r="A34" s="738"/>
      <c r="B34" s="749"/>
      <c r="C34" s="858"/>
      <c r="D34" s="746"/>
      <c r="E34" s="774"/>
      <c r="F34" s="748"/>
      <c r="G34" s="748"/>
    </row>
    <row r="35" spans="1:7" s="865" customFormat="1" ht="36">
      <c r="A35" s="738" t="str">
        <f>$B$7</f>
        <v>I.</v>
      </c>
      <c r="B35" s="749">
        <f>COUNT($B$13:B34)+1</f>
        <v>12</v>
      </c>
      <c r="C35" s="858" t="s">
        <v>3413</v>
      </c>
      <c r="D35" s="746" t="s">
        <v>188</v>
      </c>
      <c r="E35" s="774">
        <v>1</v>
      </c>
      <c r="F35" s="748"/>
      <c r="G35" s="748">
        <f>E35*F35</f>
        <v>0</v>
      </c>
    </row>
    <row r="36" spans="1:7" s="865" customFormat="1" ht="12">
      <c r="A36" s="738"/>
      <c r="B36" s="749"/>
      <c r="C36" s="858"/>
      <c r="D36" s="746"/>
      <c r="E36" s="774"/>
      <c r="F36" s="748"/>
      <c r="G36" s="748"/>
    </row>
    <row r="37" spans="1:7" s="865" customFormat="1" ht="36">
      <c r="A37" s="738" t="str">
        <f>$B$7</f>
        <v>I.</v>
      </c>
      <c r="B37" s="749">
        <f>COUNT($B$13:B36)+1</f>
        <v>13</v>
      </c>
      <c r="C37" s="858" t="s">
        <v>1579</v>
      </c>
      <c r="D37" s="746" t="s">
        <v>188</v>
      </c>
      <c r="E37" s="774">
        <v>1</v>
      </c>
      <c r="F37" s="748"/>
      <c r="G37" s="748">
        <f>E37*F37</f>
        <v>0</v>
      </c>
    </row>
    <row r="38" spans="1:7" s="865" customFormat="1" ht="12">
      <c r="A38" s="738"/>
      <c r="B38" s="749"/>
      <c r="C38" s="858"/>
      <c r="D38" s="746"/>
      <c r="E38" s="774"/>
      <c r="F38" s="748"/>
      <c r="G38" s="748"/>
    </row>
    <row r="39" spans="1:7" s="865" customFormat="1" ht="12">
      <c r="A39" s="738" t="str">
        <f>$B$7</f>
        <v>I.</v>
      </c>
      <c r="B39" s="749">
        <f>COUNT($B$13:B38)+1</f>
        <v>14</v>
      </c>
      <c r="C39" s="858" t="s">
        <v>1580</v>
      </c>
      <c r="D39" s="746" t="s">
        <v>125</v>
      </c>
      <c r="E39" s="774">
        <v>1</v>
      </c>
      <c r="F39" s="748"/>
      <c r="G39" s="748">
        <f>E39*F39</f>
        <v>0</v>
      </c>
    </row>
    <row r="40" spans="1:7" s="865" customFormat="1" ht="12">
      <c r="A40" s="738"/>
      <c r="B40" s="749"/>
      <c r="C40" s="858"/>
      <c r="D40" s="746"/>
      <c r="E40" s="774"/>
      <c r="F40" s="748"/>
      <c r="G40" s="748"/>
    </row>
    <row r="41" spans="1:7" s="865" customFormat="1">
      <c r="A41" s="738" t="str">
        <f>$B$7</f>
        <v>I.</v>
      </c>
      <c r="B41" s="749">
        <f>COUNT($B$13:B40)+1</f>
        <v>15</v>
      </c>
      <c r="C41" s="1095" t="s">
        <v>1581</v>
      </c>
      <c r="D41" s="746" t="s">
        <v>125</v>
      </c>
      <c r="E41" s="774">
        <v>1</v>
      </c>
      <c r="F41" s="748"/>
      <c r="G41" s="748">
        <f>E41*F41</f>
        <v>0</v>
      </c>
    </row>
    <row r="42" spans="1:7" s="865" customFormat="1" ht="12">
      <c r="A42" s="738"/>
      <c r="B42" s="749"/>
      <c r="C42" s="858"/>
      <c r="D42" s="746"/>
      <c r="E42" s="774"/>
      <c r="F42" s="748"/>
      <c r="G42" s="748"/>
    </row>
    <row r="43" spans="1:7" s="865" customFormat="1">
      <c r="A43" s="738" t="str">
        <f>$B$7</f>
        <v>I.</v>
      </c>
      <c r="B43" s="749">
        <f>COUNT($B$13:B42)+1</f>
        <v>16</v>
      </c>
      <c r="C43" s="1095" t="s">
        <v>1582</v>
      </c>
      <c r="D43" s="746" t="s">
        <v>125</v>
      </c>
      <c r="E43" s="774">
        <v>9</v>
      </c>
      <c r="F43" s="748"/>
      <c r="G43" s="748">
        <f>E43*F43</f>
        <v>0</v>
      </c>
    </row>
    <row r="44" spans="1:7" s="865" customFormat="1" ht="12">
      <c r="A44" s="738"/>
      <c r="B44" s="749"/>
      <c r="C44" s="858"/>
      <c r="D44" s="746"/>
      <c r="E44" s="774"/>
      <c r="F44" s="748"/>
      <c r="G44" s="748"/>
    </row>
    <row r="45" spans="1:7" s="865" customFormat="1">
      <c r="A45" s="738" t="str">
        <f>$B$7</f>
        <v>I.</v>
      </c>
      <c r="B45" s="749">
        <f>COUNT($B$13:B44)+1</f>
        <v>17</v>
      </c>
      <c r="C45" s="1095" t="s">
        <v>1583</v>
      </c>
      <c r="D45" s="746" t="s">
        <v>125</v>
      </c>
      <c r="E45" s="774">
        <v>1</v>
      </c>
      <c r="F45" s="748"/>
      <c r="G45" s="748">
        <f>E45*F45</f>
        <v>0</v>
      </c>
    </row>
    <row r="46" spans="1:7" s="865" customFormat="1" ht="12">
      <c r="A46" s="738"/>
      <c r="B46" s="749"/>
      <c r="C46" s="858"/>
      <c r="D46" s="746"/>
      <c r="E46" s="774"/>
      <c r="F46" s="748"/>
      <c r="G46" s="748"/>
    </row>
    <row r="47" spans="1:7" s="865" customFormat="1">
      <c r="A47" s="738" t="str">
        <f>$B$7</f>
        <v>I.</v>
      </c>
      <c r="B47" s="749">
        <f>COUNT($B$13:B46)+1</f>
        <v>18</v>
      </c>
      <c r="C47" s="1095" t="s">
        <v>1584</v>
      </c>
      <c r="D47" s="746" t="s">
        <v>186</v>
      </c>
      <c r="E47" s="774">
        <v>3</v>
      </c>
      <c r="F47" s="748"/>
      <c r="G47" s="748">
        <f>E47*F47</f>
        <v>0</v>
      </c>
    </row>
    <row r="48" spans="1:7" s="865" customFormat="1" ht="12">
      <c r="A48" s="738"/>
      <c r="B48" s="749"/>
      <c r="C48" s="858"/>
      <c r="D48" s="746"/>
      <c r="E48" s="774"/>
      <c r="F48" s="748"/>
      <c r="G48" s="748"/>
    </row>
    <row r="49" spans="1:7" s="865" customFormat="1">
      <c r="A49" s="738" t="str">
        <f>$B$7</f>
        <v>I.</v>
      </c>
      <c r="B49" s="749">
        <f>COUNT($B$13:B48)+1</f>
        <v>19</v>
      </c>
      <c r="C49" s="1095" t="s">
        <v>1585</v>
      </c>
      <c r="D49" s="746" t="s">
        <v>186</v>
      </c>
      <c r="E49" s="774">
        <v>3</v>
      </c>
      <c r="F49" s="748"/>
      <c r="G49" s="748">
        <f>E49*F49</f>
        <v>0</v>
      </c>
    </row>
    <row r="50" spans="1:7" s="865" customFormat="1" ht="12">
      <c r="A50" s="738"/>
      <c r="B50" s="749"/>
      <c r="C50" s="858"/>
      <c r="D50" s="746"/>
      <c r="E50" s="747"/>
      <c r="F50" s="748"/>
      <c r="G50" s="748"/>
    </row>
    <row r="51" spans="1:7" s="865" customFormat="1">
      <c r="A51" s="738" t="str">
        <f>$B$7</f>
        <v>I.</v>
      </c>
      <c r="B51" s="749">
        <f>COUNT($B$13:B50)+1</f>
        <v>20</v>
      </c>
      <c r="C51" s="1095" t="s">
        <v>1586</v>
      </c>
      <c r="D51" s="746" t="s">
        <v>186</v>
      </c>
      <c r="E51" s="774">
        <v>2.5</v>
      </c>
      <c r="F51" s="748"/>
      <c r="G51" s="748">
        <f>E51*F51</f>
        <v>0</v>
      </c>
    </row>
    <row r="52" spans="1:7" s="865" customFormat="1" ht="12">
      <c r="A52" s="738"/>
      <c r="B52" s="749"/>
      <c r="C52" s="858"/>
      <c r="D52" s="746"/>
      <c r="E52" s="747"/>
      <c r="F52" s="748"/>
      <c r="G52" s="748"/>
    </row>
    <row r="53" spans="1:7" s="865" customFormat="1">
      <c r="A53" s="738" t="str">
        <f>$B$7</f>
        <v>I.</v>
      </c>
      <c r="B53" s="749">
        <f>COUNT($B$13:B52)+1</f>
        <v>21</v>
      </c>
      <c r="C53" s="1095" t="s">
        <v>1587</v>
      </c>
      <c r="D53" s="746" t="s">
        <v>125</v>
      </c>
      <c r="E53" s="774">
        <v>5</v>
      </c>
      <c r="F53" s="748"/>
      <c r="G53" s="748">
        <f>E53*F53</f>
        <v>0</v>
      </c>
    </row>
    <row r="54" spans="1:7" s="865" customFormat="1" ht="12">
      <c r="A54" s="738"/>
      <c r="B54" s="749"/>
      <c r="C54" s="858"/>
      <c r="D54" s="746"/>
      <c r="E54" s="747"/>
      <c r="F54" s="748"/>
      <c r="G54" s="748"/>
    </row>
    <row r="55" spans="1:7" s="865" customFormat="1" ht="25.5">
      <c r="A55" s="738" t="str">
        <f>$B$7</f>
        <v>I.</v>
      </c>
      <c r="B55" s="749">
        <f>COUNT($B$13:B54)+1</f>
        <v>22</v>
      </c>
      <c r="C55" s="1095" t="s">
        <v>1588</v>
      </c>
      <c r="D55" s="746" t="s">
        <v>125</v>
      </c>
      <c r="E55" s="774">
        <v>11</v>
      </c>
      <c r="F55" s="748"/>
      <c r="G55" s="748">
        <f>E55*F55</f>
        <v>0</v>
      </c>
    </row>
    <row r="56" spans="1:7" s="865" customFormat="1" ht="12">
      <c r="A56" s="738"/>
      <c r="B56" s="749"/>
      <c r="C56" s="858"/>
      <c r="D56" s="746"/>
      <c r="E56" s="747"/>
      <c r="F56" s="748"/>
      <c r="G56" s="748"/>
    </row>
    <row r="57" spans="1:7" s="865" customFormat="1" ht="12">
      <c r="A57" s="738"/>
      <c r="B57" s="749"/>
      <c r="C57" s="858"/>
      <c r="D57" s="746"/>
      <c r="E57" s="747"/>
      <c r="F57" s="748"/>
      <c r="G57" s="748"/>
    </row>
    <row r="58" spans="1:7" s="865" customFormat="1" ht="12">
      <c r="A58" s="738"/>
      <c r="B58" s="749"/>
      <c r="C58" s="858" t="s">
        <v>1589</v>
      </c>
      <c r="D58" s="746"/>
      <c r="E58" s="747"/>
      <c r="F58" s="748"/>
      <c r="G58" s="748"/>
    </row>
    <row r="59" spans="1:7" s="865" customFormat="1" ht="25.5">
      <c r="A59" s="738" t="str">
        <f>$B$7</f>
        <v>I.</v>
      </c>
      <c r="B59" s="749">
        <f>COUNT($B$13:B58)+1</f>
        <v>23</v>
      </c>
      <c r="C59" s="1095" t="s">
        <v>1574</v>
      </c>
      <c r="D59" s="746" t="s">
        <v>188</v>
      </c>
      <c r="E59" s="774">
        <v>1</v>
      </c>
      <c r="F59" s="748"/>
      <c r="G59" s="748">
        <f>E59*F59</f>
        <v>0</v>
      </c>
    </row>
    <row r="60" spans="1:7" s="865" customFormat="1" ht="12">
      <c r="A60" s="738"/>
      <c r="B60" s="749"/>
      <c r="C60" s="858"/>
      <c r="D60" s="746"/>
      <c r="E60" s="747"/>
      <c r="F60" s="748"/>
      <c r="G60" s="748"/>
    </row>
    <row r="61" spans="1:7" s="865" customFormat="1" ht="51">
      <c r="A61" s="738" t="str">
        <f>$B$7</f>
        <v>I.</v>
      </c>
      <c r="B61" s="749">
        <f>COUNT($B$13:B60)+1</f>
        <v>24</v>
      </c>
      <c r="C61" s="1095" t="s">
        <v>1590</v>
      </c>
      <c r="D61" s="746" t="s">
        <v>125</v>
      </c>
      <c r="E61" s="774">
        <v>1</v>
      </c>
      <c r="F61" s="748"/>
      <c r="G61" s="748">
        <f>E61*F61</f>
        <v>0</v>
      </c>
    </row>
    <row r="62" spans="1:7" s="865" customFormat="1" ht="12">
      <c r="A62" s="738"/>
      <c r="B62" s="749"/>
      <c r="C62" s="858"/>
      <c r="D62" s="746"/>
      <c r="E62" s="747"/>
      <c r="F62" s="748"/>
      <c r="G62" s="748"/>
    </row>
    <row r="63" spans="1:7" s="865" customFormat="1">
      <c r="A63" s="738" t="str">
        <f>$B$7</f>
        <v>I.</v>
      </c>
      <c r="B63" s="749">
        <f>COUNT($B$13:B62)+1</f>
        <v>25</v>
      </c>
      <c r="C63" s="1095" t="s">
        <v>1591</v>
      </c>
      <c r="D63" s="746" t="s">
        <v>125</v>
      </c>
      <c r="E63" s="774">
        <v>1</v>
      </c>
      <c r="F63" s="748"/>
      <c r="G63" s="748">
        <f>E63*F63</f>
        <v>0</v>
      </c>
    </row>
    <row r="64" spans="1:7" s="865" customFormat="1" ht="12">
      <c r="A64" s="738"/>
      <c r="B64" s="749"/>
      <c r="C64" s="858"/>
      <c r="D64" s="746"/>
      <c r="E64" s="747"/>
      <c r="F64" s="748"/>
      <c r="G64" s="748"/>
    </row>
    <row r="65" spans="1:7" s="865" customFormat="1">
      <c r="A65" s="738" t="str">
        <f>$B$7</f>
        <v>I.</v>
      </c>
      <c r="B65" s="749">
        <f>COUNT($B$13:B64)+1</f>
        <v>26</v>
      </c>
      <c r="C65" s="1095" t="s">
        <v>1592</v>
      </c>
      <c r="D65" s="746" t="s">
        <v>125</v>
      </c>
      <c r="E65" s="774">
        <v>1</v>
      </c>
      <c r="F65" s="748"/>
      <c r="G65" s="748">
        <f>E65*F65</f>
        <v>0</v>
      </c>
    </row>
    <row r="66" spans="1:7" s="865" customFormat="1" ht="12">
      <c r="A66" s="738"/>
      <c r="B66" s="749"/>
      <c r="C66" s="858"/>
      <c r="D66" s="746"/>
      <c r="E66" s="747"/>
      <c r="F66" s="748"/>
      <c r="G66" s="748"/>
    </row>
    <row r="67" spans="1:7" s="865" customFormat="1">
      <c r="A67" s="738" t="str">
        <f>$B$7</f>
        <v>I.</v>
      </c>
      <c r="B67" s="749">
        <f>COUNT($B$13:B66)+1</f>
        <v>27</v>
      </c>
      <c r="C67" s="1095" t="s">
        <v>1593</v>
      </c>
      <c r="D67" s="746" t="s">
        <v>125</v>
      </c>
      <c r="E67" s="774">
        <v>9</v>
      </c>
      <c r="F67" s="748"/>
      <c r="G67" s="748">
        <f>E67*F67</f>
        <v>0</v>
      </c>
    </row>
    <row r="68" spans="1:7" s="865" customFormat="1" ht="12">
      <c r="A68" s="738"/>
      <c r="B68" s="749"/>
      <c r="C68" s="858"/>
      <c r="D68" s="746"/>
      <c r="E68" s="747"/>
      <c r="F68" s="748"/>
      <c r="G68" s="748"/>
    </row>
    <row r="69" spans="1:7" s="865" customFormat="1" ht="25.5">
      <c r="A69" s="738" t="str">
        <f>$B$7</f>
        <v>I.</v>
      </c>
      <c r="B69" s="749">
        <f>COUNT($B$13:B68)+1</f>
        <v>28</v>
      </c>
      <c r="C69" s="1095" t="s">
        <v>1594</v>
      </c>
      <c r="D69" s="746" t="s">
        <v>125</v>
      </c>
      <c r="E69" s="774">
        <v>27</v>
      </c>
      <c r="F69" s="748"/>
      <c r="G69" s="748">
        <f>E69*F69</f>
        <v>0</v>
      </c>
    </row>
    <row r="70" spans="1:7" s="865" customFormat="1" ht="12">
      <c r="A70" s="738"/>
      <c r="B70" s="749"/>
      <c r="C70" s="858"/>
      <c r="D70" s="746"/>
      <c r="E70" s="747"/>
      <c r="F70" s="748"/>
      <c r="G70" s="748"/>
    </row>
    <row r="71" spans="1:7" s="865" customFormat="1" ht="12">
      <c r="A71" s="738"/>
      <c r="B71" s="749"/>
      <c r="C71" s="858"/>
      <c r="D71" s="746"/>
      <c r="E71" s="747"/>
      <c r="F71" s="748"/>
      <c r="G71" s="748"/>
    </row>
    <row r="72" spans="1:7" s="865" customFormat="1" ht="12">
      <c r="A72" s="738"/>
      <c r="B72" s="749"/>
      <c r="C72" s="858"/>
      <c r="D72" s="746"/>
      <c r="E72" s="747"/>
      <c r="F72" s="748"/>
      <c r="G72" s="748"/>
    </row>
    <row r="73" spans="1:7" ht="24">
      <c r="A73" s="767"/>
      <c r="B73" s="768"/>
      <c r="C73" s="1094" t="s">
        <v>1595</v>
      </c>
      <c r="E73" s="1054"/>
    </row>
    <row r="74" spans="1:7" s="865" customFormat="1" ht="51">
      <c r="A74" s="738" t="str">
        <f>$B$7</f>
        <v>I.</v>
      </c>
      <c r="B74" s="749">
        <f>COUNT($B$13:B73)+1</f>
        <v>29</v>
      </c>
      <c r="C74" s="1095" t="s">
        <v>1596</v>
      </c>
      <c r="D74" s="746" t="s">
        <v>188</v>
      </c>
      <c r="E74" s="774">
        <v>1</v>
      </c>
      <c r="F74" s="748"/>
      <c r="G74" s="748">
        <f>E74*F74</f>
        <v>0</v>
      </c>
    </row>
    <row r="75" spans="1:7" s="865" customFormat="1">
      <c r="A75" s="738"/>
      <c r="B75" s="749"/>
      <c r="C75" s="1095"/>
      <c r="D75" s="746"/>
      <c r="E75" s="774"/>
      <c r="F75" s="748"/>
      <c r="G75" s="748"/>
    </row>
    <row r="76" spans="1:7" s="865" customFormat="1">
      <c r="A76" s="738" t="str">
        <f>$B$7</f>
        <v>I.</v>
      </c>
      <c r="B76" s="749">
        <f>COUNT($B$13:B74)+1</f>
        <v>30</v>
      </c>
      <c r="C76" s="1095" t="s">
        <v>1597</v>
      </c>
      <c r="D76" s="746" t="s">
        <v>188</v>
      </c>
      <c r="E76" s="774">
        <v>1</v>
      </c>
      <c r="F76" s="748"/>
      <c r="G76" s="748">
        <f>E76*F76</f>
        <v>0</v>
      </c>
    </row>
    <row r="77" spans="1:7" s="865" customFormat="1" ht="12">
      <c r="A77" s="738"/>
      <c r="B77" s="749"/>
      <c r="C77" s="858"/>
      <c r="D77" s="746"/>
      <c r="E77" s="747"/>
      <c r="F77" s="748"/>
      <c r="G77" s="748"/>
    </row>
    <row r="78" spans="1:7" s="865" customFormat="1">
      <c r="A78" s="738" t="str">
        <f>$B$7</f>
        <v>I.</v>
      </c>
      <c r="B78" s="749">
        <f>COUNT($B$13:B77)+1</f>
        <v>31</v>
      </c>
      <c r="C78" s="1095" t="s">
        <v>1598</v>
      </c>
      <c r="D78" s="746" t="s">
        <v>188</v>
      </c>
      <c r="E78" s="774">
        <v>2</v>
      </c>
      <c r="F78" s="748"/>
      <c r="G78" s="748">
        <f>E78*F78</f>
        <v>0</v>
      </c>
    </row>
    <row r="79" spans="1:7" s="865" customFormat="1" ht="12">
      <c r="A79" s="738"/>
      <c r="B79" s="749"/>
      <c r="C79" s="858"/>
      <c r="D79" s="746"/>
      <c r="E79" s="747"/>
      <c r="F79" s="748"/>
      <c r="G79" s="748"/>
    </row>
    <row r="80" spans="1:7" s="865" customFormat="1">
      <c r="A80" s="738" t="str">
        <f>$B$7</f>
        <v>I.</v>
      </c>
      <c r="B80" s="749">
        <f>COUNT($B$13:B79)+1</f>
        <v>32</v>
      </c>
      <c r="C80" s="1095" t="s">
        <v>1599</v>
      </c>
      <c r="D80" s="746" t="s">
        <v>125</v>
      </c>
      <c r="E80" s="774">
        <v>1</v>
      </c>
      <c r="F80" s="748"/>
      <c r="G80" s="748">
        <f>E80*F80</f>
        <v>0</v>
      </c>
    </row>
    <row r="81" spans="1:7" s="865" customFormat="1" ht="12">
      <c r="A81" s="738"/>
      <c r="B81" s="749"/>
      <c r="C81" s="858"/>
      <c r="D81" s="746"/>
      <c r="E81" s="747"/>
      <c r="F81" s="748"/>
      <c r="G81" s="748"/>
    </row>
    <row r="82" spans="1:7" s="865" customFormat="1">
      <c r="A82" s="738" t="str">
        <f>$B$7</f>
        <v>I.</v>
      </c>
      <c r="B82" s="749">
        <f>COUNT($B$13:B81)+1</f>
        <v>33</v>
      </c>
      <c r="C82" s="1095" t="s">
        <v>1600</v>
      </c>
      <c r="D82" s="746" t="s">
        <v>188</v>
      </c>
      <c r="E82" s="774">
        <v>2</v>
      </c>
      <c r="F82" s="748"/>
      <c r="G82" s="748">
        <f>E82*F82</f>
        <v>0</v>
      </c>
    </row>
    <row r="83" spans="1:7" s="865" customFormat="1">
      <c r="A83" s="738"/>
      <c r="B83" s="749"/>
      <c r="C83" s="1095"/>
      <c r="D83" s="746"/>
      <c r="E83" s="774"/>
      <c r="F83" s="748"/>
      <c r="G83" s="748"/>
    </row>
    <row r="84" spans="1:7" s="865" customFormat="1">
      <c r="A84" s="738" t="str">
        <f>$B$7</f>
        <v>I.</v>
      </c>
      <c r="B84" s="749">
        <f>COUNT($B$13:B83)+1</f>
        <v>34</v>
      </c>
      <c r="C84" s="1095" t="s">
        <v>1601</v>
      </c>
      <c r="D84" s="746" t="s">
        <v>188</v>
      </c>
      <c r="E84" s="774">
        <v>1</v>
      </c>
      <c r="F84" s="748"/>
      <c r="G84" s="748">
        <f>E84*F84</f>
        <v>0</v>
      </c>
    </row>
    <row r="85" spans="1:7" s="865" customFormat="1">
      <c r="A85" s="738"/>
      <c r="B85" s="749"/>
      <c r="C85" s="1095"/>
      <c r="D85" s="746"/>
      <c r="E85" s="774"/>
      <c r="F85" s="748"/>
      <c r="G85" s="748"/>
    </row>
    <row r="86" spans="1:7" s="865" customFormat="1">
      <c r="A86" s="738" t="str">
        <f>$B$7</f>
        <v>I.</v>
      </c>
      <c r="B86" s="749">
        <f>COUNT($B$13:B85)+1</f>
        <v>35</v>
      </c>
      <c r="C86" s="1095" t="s">
        <v>1602</v>
      </c>
      <c r="D86" s="746" t="s">
        <v>125</v>
      </c>
      <c r="E86" s="774">
        <v>1</v>
      </c>
      <c r="F86" s="748"/>
      <c r="G86" s="748">
        <f>E86*F86</f>
        <v>0</v>
      </c>
    </row>
    <row r="87" spans="1:7" s="865" customFormat="1">
      <c r="A87" s="738"/>
      <c r="B87" s="749"/>
      <c r="C87" s="1095"/>
      <c r="D87" s="746"/>
      <c r="E87" s="774"/>
      <c r="F87" s="748"/>
      <c r="G87" s="748"/>
    </row>
    <row r="88" spans="1:7" s="865" customFormat="1">
      <c r="A88" s="738"/>
      <c r="B88" s="749"/>
      <c r="C88" s="1095"/>
      <c r="D88" s="746"/>
      <c r="E88" s="774"/>
      <c r="F88" s="748"/>
      <c r="G88" s="748"/>
    </row>
    <row r="89" spans="1:7" ht="180">
      <c r="A89" s="738" t="str">
        <f>$B$7</f>
        <v>I.</v>
      </c>
      <c r="B89" s="749">
        <f>COUNT($B$13:B88)+1</f>
        <v>36</v>
      </c>
      <c r="C89" s="1094" t="s">
        <v>3414</v>
      </c>
      <c r="E89" s="1054"/>
    </row>
    <row r="90" spans="1:7" s="865" customFormat="1" ht="12">
      <c r="A90" s="738"/>
      <c r="B90" s="749"/>
      <c r="C90" s="832" t="s">
        <v>986</v>
      </c>
      <c r="D90" s="746" t="s">
        <v>186</v>
      </c>
      <c r="E90" s="774">
        <v>35</v>
      </c>
      <c r="F90" s="748"/>
      <c r="G90" s="748">
        <f>E90*F90</f>
        <v>0</v>
      </c>
    </row>
    <row r="91" spans="1:7" s="865" customFormat="1" ht="12">
      <c r="A91" s="738"/>
      <c r="B91" s="749"/>
      <c r="C91" s="832" t="s">
        <v>990</v>
      </c>
      <c r="D91" s="746" t="s">
        <v>186</v>
      </c>
      <c r="E91" s="774">
        <v>25</v>
      </c>
      <c r="F91" s="748"/>
      <c r="G91" s="748">
        <f>E91*F91</f>
        <v>0</v>
      </c>
    </row>
    <row r="92" spans="1:7" s="865" customFormat="1" ht="12">
      <c r="A92" s="738"/>
      <c r="B92" s="749"/>
      <c r="C92" s="832" t="s">
        <v>994</v>
      </c>
      <c r="D92" s="746" t="s">
        <v>186</v>
      </c>
      <c r="E92" s="774">
        <v>25</v>
      </c>
      <c r="F92" s="748"/>
      <c r="G92" s="748">
        <f>E92*F92</f>
        <v>0</v>
      </c>
    </row>
    <row r="93" spans="1:7" s="865" customFormat="1" ht="12">
      <c r="A93" s="738"/>
      <c r="B93" s="749"/>
      <c r="C93" s="832"/>
      <c r="D93" s="746"/>
      <c r="E93" s="774"/>
      <c r="F93" s="748"/>
      <c r="G93" s="748"/>
    </row>
    <row r="94" spans="1:7" ht="135.75" customHeight="1">
      <c r="A94" s="738" t="str">
        <f>$B$7</f>
        <v>I.</v>
      </c>
      <c r="B94" s="749">
        <f>COUNT($B$13:B93)+1</f>
        <v>37</v>
      </c>
      <c r="C94" s="858" t="s">
        <v>1563</v>
      </c>
      <c r="E94" s="1054"/>
    </row>
    <row r="95" spans="1:7" s="865" customFormat="1" ht="12">
      <c r="A95" s="738"/>
      <c r="B95" s="749"/>
      <c r="C95" s="1053" t="s">
        <v>1603</v>
      </c>
      <c r="D95" s="746" t="s">
        <v>186</v>
      </c>
      <c r="E95" s="774">
        <v>35</v>
      </c>
      <c r="F95" s="748"/>
      <c r="G95" s="748">
        <f>E95*F95</f>
        <v>0</v>
      </c>
    </row>
    <row r="96" spans="1:7" s="865" customFormat="1" ht="12">
      <c r="A96" s="738"/>
      <c r="B96" s="749"/>
      <c r="C96" s="1053" t="s">
        <v>1604</v>
      </c>
      <c r="D96" s="746" t="s">
        <v>186</v>
      </c>
      <c r="E96" s="774">
        <v>35</v>
      </c>
      <c r="F96" s="748"/>
      <c r="G96" s="748">
        <f>E96*F96</f>
        <v>0</v>
      </c>
    </row>
    <row r="97" spans="1:7" s="865" customFormat="1" ht="12">
      <c r="A97" s="738"/>
      <c r="B97" s="749"/>
      <c r="C97" s="1053" t="s">
        <v>1605</v>
      </c>
      <c r="D97" s="746" t="s">
        <v>186</v>
      </c>
      <c r="E97" s="774">
        <v>24</v>
      </c>
      <c r="F97" s="748"/>
      <c r="G97" s="748">
        <f>E97*F97</f>
        <v>0</v>
      </c>
    </row>
    <row r="98" spans="1:7" s="865" customFormat="1" ht="12">
      <c r="A98" s="738"/>
      <c r="B98" s="749"/>
      <c r="C98" s="1053" t="s">
        <v>1606</v>
      </c>
      <c r="D98" s="746" t="s">
        <v>186</v>
      </c>
      <c r="E98" s="774">
        <v>135</v>
      </c>
      <c r="F98" s="748"/>
      <c r="G98" s="748">
        <f>E98*F98</f>
        <v>0</v>
      </c>
    </row>
    <row r="99" spans="1:7" s="865" customFormat="1" ht="12">
      <c r="A99" s="738"/>
      <c r="B99" s="749"/>
      <c r="C99" s="1053" t="s">
        <v>1607</v>
      </c>
      <c r="D99" s="746" t="s">
        <v>186</v>
      </c>
      <c r="E99" s="774">
        <v>55</v>
      </c>
      <c r="F99" s="748"/>
      <c r="G99" s="748">
        <f>E99*F99</f>
        <v>0</v>
      </c>
    </row>
    <row r="100" spans="1:7" s="865" customFormat="1">
      <c r="A100" s="738"/>
      <c r="B100" s="749"/>
      <c r="C100" s="1095"/>
      <c r="D100" s="746"/>
      <c r="E100" s="774"/>
      <c r="F100" s="748"/>
      <c r="G100" s="748"/>
    </row>
    <row r="101" spans="1:7" ht="144">
      <c r="A101" s="738" t="str">
        <f>$B$7</f>
        <v>I.</v>
      </c>
      <c r="B101" s="749">
        <f>COUNT($B$13:B100)+1</f>
        <v>38</v>
      </c>
      <c r="C101" s="858" t="s">
        <v>1608</v>
      </c>
      <c r="E101" s="1054"/>
    </row>
    <row r="102" spans="1:7" s="865" customFormat="1" ht="12">
      <c r="A102" s="738"/>
      <c r="B102" s="749"/>
      <c r="C102" s="1053" t="s">
        <v>1609</v>
      </c>
      <c r="D102" s="746" t="s">
        <v>186</v>
      </c>
      <c r="E102" s="774">
        <v>45</v>
      </c>
      <c r="F102" s="748"/>
      <c r="G102" s="748">
        <f>E102*F102</f>
        <v>0</v>
      </c>
    </row>
    <row r="103" spans="1:7" s="865" customFormat="1" ht="12">
      <c r="A103" s="738"/>
      <c r="B103" s="749"/>
      <c r="C103" s="1053" t="s">
        <v>1610</v>
      </c>
      <c r="D103" s="746" t="s">
        <v>186</v>
      </c>
      <c r="E103" s="774">
        <v>25</v>
      </c>
      <c r="F103" s="748"/>
      <c r="G103" s="748">
        <f>E103*F103</f>
        <v>0</v>
      </c>
    </row>
    <row r="104" spans="1:7" s="865" customFormat="1">
      <c r="A104" s="738"/>
      <c r="B104" s="749"/>
      <c r="C104" s="1095"/>
      <c r="D104" s="746"/>
      <c r="E104" s="774"/>
      <c r="F104" s="748"/>
      <c r="G104" s="748"/>
    </row>
    <row r="105" spans="1:7" s="865" customFormat="1">
      <c r="A105" s="738"/>
      <c r="B105" s="749"/>
      <c r="C105" s="1095"/>
      <c r="D105" s="746"/>
      <c r="E105" s="774"/>
      <c r="F105" s="748"/>
      <c r="G105" s="748"/>
    </row>
    <row r="106" spans="1:7" ht="24">
      <c r="A106" s="767"/>
      <c r="B106" s="768"/>
      <c r="C106" s="1094" t="s">
        <v>1611</v>
      </c>
      <c r="E106" s="1054"/>
    </row>
    <row r="107" spans="1:7" s="865" customFormat="1" ht="51">
      <c r="A107" s="738" t="str">
        <f>$B$7</f>
        <v>I.</v>
      </c>
      <c r="B107" s="749">
        <f>COUNT($B$13:B106)+1</f>
        <v>39</v>
      </c>
      <c r="C107" s="1095" t="s">
        <v>1612</v>
      </c>
      <c r="D107" s="746" t="s">
        <v>186</v>
      </c>
      <c r="E107" s="774">
        <v>9</v>
      </c>
      <c r="F107" s="748"/>
      <c r="G107" s="748">
        <f>E107*F107</f>
        <v>0</v>
      </c>
    </row>
    <row r="108" spans="1:7" s="865" customFormat="1">
      <c r="A108" s="738"/>
      <c r="B108" s="749"/>
      <c r="C108" s="1095"/>
      <c r="D108" s="746"/>
      <c r="E108" s="774"/>
      <c r="F108" s="748"/>
      <c r="G108" s="748"/>
    </row>
    <row r="109" spans="1:7" s="865" customFormat="1">
      <c r="A109" s="738" t="str">
        <f>$B$7</f>
        <v>I.</v>
      </c>
      <c r="B109" s="749">
        <f>COUNT($B$13:B108)+1</f>
        <v>40</v>
      </c>
      <c r="C109" s="1095" t="s">
        <v>1613</v>
      </c>
      <c r="D109" s="746" t="s">
        <v>1570</v>
      </c>
      <c r="E109" s="774">
        <v>1</v>
      </c>
      <c r="F109" s="748"/>
      <c r="G109" s="748">
        <f>E109*F109</f>
        <v>0</v>
      </c>
    </row>
    <row r="110" spans="1:7" s="865" customFormat="1">
      <c r="A110" s="738"/>
      <c r="B110" s="749"/>
      <c r="C110" s="1095"/>
      <c r="D110" s="746"/>
      <c r="E110" s="774"/>
      <c r="F110" s="748"/>
      <c r="G110" s="748"/>
    </row>
    <row r="111" spans="1:7" s="865" customFormat="1" ht="25.5">
      <c r="A111" s="738" t="str">
        <f>$B$7</f>
        <v>I.</v>
      </c>
      <c r="B111" s="749">
        <f>COUNT($B$13:B110)+1</f>
        <v>41</v>
      </c>
      <c r="C111" s="1095" t="s">
        <v>1614</v>
      </c>
      <c r="D111" s="746" t="s">
        <v>188</v>
      </c>
      <c r="E111" s="774">
        <v>8</v>
      </c>
      <c r="F111" s="748"/>
      <c r="G111" s="748">
        <f>E111*F111</f>
        <v>0</v>
      </c>
    </row>
    <row r="112" spans="1:7" s="865" customFormat="1">
      <c r="A112" s="738"/>
      <c r="B112" s="749"/>
      <c r="C112" s="1095"/>
      <c r="D112" s="746"/>
      <c r="E112" s="774"/>
      <c r="F112" s="748"/>
      <c r="G112" s="748"/>
    </row>
    <row r="113" spans="1:7" s="865" customFormat="1">
      <c r="A113" s="738" t="str">
        <f>$B$7</f>
        <v>I.</v>
      </c>
      <c r="B113" s="749">
        <f>COUNT($B$13:B112)+1</f>
        <v>42</v>
      </c>
      <c r="C113" s="1095" t="s">
        <v>1615</v>
      </c>
      <c r="D113" s="746" t="s">
        <v>186</v>
      </c>
      <c r="E113" s="774">
        <v>35</v>
      </c>
      <c r="F113" s="748"/>
      <c r="G113" s="748">
        <f>E113*F113</f>
        <v>0</v>
      </c>
    </row>
    <row r="114" spans="1:7" s="865" customFormat="1">
      <c r="A114" s="738"/>
      <c r="B114" s="749"/>
      <c r="C114" s="1095"/>
      <c r="D114" s="746"/>
      <c r="E114" s="774"/>
      <c r="F114" s="748"/>
      <c r="G114" s="748"/>
    </row>
    <row r="115" spans="1:7" s="865" customFormat="1">
      <c r="A115" s="738" t="str">
        <f>$B$7</f>
        <v>I.</v>
      </c>
      <c r="B115" s="749">
        <f>COUNT($B$13:B114)+1</f>
        <v>43</v>
      </c>
      <c r="C115" s="1095" t="s">
        <v>1616</v>
      </c>
      <c r="D115" s="746" t="s">
        <v>186</v>
      </c>
      <c r="E115" s="774">
        <v>25</v>
      </c>
      <c r="F115" s="748"/>
      <c r="G115" s="748">
        <f>E115*F115</f>
        <v>0</v>
      </c>
    </row>
    <row r="116" spans="1:7" s="865" customFormat="1">
      <c r="A116" s="738"/>
      <c r="B116" s="749"/>
      <c r="C116" s="1095"/>
      <c r="D116" s="746"/>
      <c r="E116" s="774"/>
      <c r="F116" s="748"/>
      <c r="G116" s="748"/>
    </row>
    <row r="117" spans="1:7" s="865" customFormat="1">
      <c r="A117" s="738"/>
      <c r="B117" s="749"/>
      <c r="C117" s="1095"/>
      <c r="D117" s="746"/>
      <c r="E117" s="774"/>
      <c r="F117" s="748"/>
      <c r="G117" s="748"/>
    </row>
    <row r="118" spans="1:7" s="865" customFormat="1">
      <c r="A118" s="738"/>
      <c r="B118" s="749"/>
      <c r="C118" s="1095"/>
      <c r="D118" s="746"/>
      <c r="E118" s="774"/>
      <c r="F118" s="748"/>
      <c r="G118" s="748"/>
    </row>
    <row r="119" spans="1:7" ht="24">
      <c r="A119" s="767"/>
      <c r="B119" s="768"/>
      <c r="C119" s="1094" t="s">
        <v>1617</v>
      </c>
      <c r="E119" s="1054"/>
    </row>
    <row r="120" spans="1:7" s="865" customFormat="1" ht="63.75">
      <c r="A120" s="738" t="str">
        <f>$B$7</f>
        <v>I.</v>
      </c>
      <c r="B120" s="749">
        <f>COUNT($B$13:B119)+1</f>
        <v>44</v>
      </c>
      <c r="C120" s="1095" t="s">
        <v>1618</v>
      </c>
      <c r="D120" s="746" t="s">
        <v>188</v>
      </c>
      <c r="E120" s="774">
        <v>6</v>
      </c>
      <c r="F120" s="748"/>
      <c r="G120" s="748">
        <f>E120*F120</f>
        <v>0</v>
      </c>
    </row>
    <row r="121" spans="1:7" s="865" customFormat="1">
      <c r="A121" s="738"/>
      <c r="B121" s="749"/>
      <c r="C121" s="1095"/>
      <c r="D121" s="746"/>
      <c r="E121" s="774"/>
      <c r="F121" s="748"/>
      <c r="G121" s="748"/>
    </row>
    <row r="122" spans="1:7" s="865" customFormat="1" ht="38.25">
      <c r="A122" s="738" t="str">
        <f>$B$7</f>
        <v>I.</v>
      </c>
      <c r="B122" s="749">
        <f>COUNT($B$13:B121)+1</f>
        <v>45</v>
      </c>
      <c r="C122" s="1095" t="s">
        <v>1619</v>
      </c>
      <c r="D122" s="746" t="s">
        <v>188</v>
      </c>
      <c r="E122" s="774">
        <v>1</v>
      </c>
      <c r="F122" s="748"/>
      <c r="G122" s="748">
        <f>E122*F122</f>
        <v>0</v>
      </c>
    </row>
    <row r="123" spans="1:7" s="865" customFormat="1">
      <c r="A123" s="738"/>
      <c r="B123" s="749"/>
      <c r="C123" s="1095"/>
      <c r="D123" s="746"/>
      <c r="E123" s="774"/>
      <c r="F123" s="748"/>
      <c r="G123" s="748"/>
    </row>
    <row r="124" spans="1:7" s="865" customFormat="1" ht="51">
      <c r="A124" s="738" t="str">
        <f>$B$7</f>
        <v>I.</v>
      </c>
      <c r="B124" s="749">
        <f>COUNT($B$13:B123)+1</f>
        <v>46</v>
      </c>
      <c r="C124" s="1095" t="s">
        <v>1620</v>
      </c>
      <c r="D124" s="746" t="s">
        <v>188</v>
      </c>
      <c r="E124" s="774">
        <v>3</v>
      </c>
      <c r="F124" s="748"/>
      <c r="G124" s="748">
        <f>E124*F124</f>
        <v>0</v>
      </c>
    </row>
    <row r="125" spans="1:7" s="865" customFormat="1">
      <c r="A125" s="738"/>
      <c r="B125" s="749"/>
      <c r="C125" s="1095"/>
      <c r="D125" s="746"/>
      <c r="E125" s="774"/>
      <c r="F125" s="748"/>
      <c r="G125" s="748"/>
    </row>
    <row r="126" spans="1:7" s="865" customFormat="1">
      <c r="A126" s="738"/>
      <c r="B126" s="749"/>
      <c r="C126" s="1095"/>
      <c r="D126" s="746"/>
      <c r="E126" s="774"/>
      <c r="F126" s="748"/>
      <c r="G126" s="748"/>
    </row>
    <row r="127" spans="1:7" ht="24">
      <c r="A127" s="767"/>
      <c r="B127" s="768"/>
      <c r="C127" s="1094" t="s">
        <v>1621</v>
      </c>
      <c r="E127" s="1054"/>
    </row>
    <row r="128" spans="1:7" s="865" customFormat="1">
      <c r="A128" s="738" t="str">
        <f>$B$7</f>
        <v>I.</v>
      </c>
      <c r="B128" s="749">
        <f>COUNT($B$13:B127)+1</f>
        <v>47</v>
      </c>
      <c r="C128" s="1095" t="s">
        <v>1622</v>
      </c>
      <c r="D128" s="746" t="s">
        <v>125</v>
      </c>
      <c r="E128" s="774">
        <v>1</v>
      </c>
      <c r="F128" s="748"/>
      <c r="G128" s="748">
        <f>E128*F128</f>
        <v>0</v>
      </c>
    </row>
    <row r="129" spans="1:7" s="865" customFormat="1">
      <c r="A129" s="738"/>
      <c r="B129" s="749"/>
      <c r="C129" s="1095"/>
      <c r="D129" s="746"/>
      <c r="E129" s="774"/>
      <c r="F129" s="748"/>
      <c r="G129" s="748"/>
    </row>
    <row r="130" spans="1:7" s="865" customFormat="1">
      <c r="A130" s="738" t="str">
        <f>$B$7</f>
        <v>I.</v>
      </c>
      <c r="B130" s="749">
        <f>COUNT($B$13:B129)+1</f>
        <v>48</v>
      </c>
      <c r="C130" s="1095" t="s">
        <v>1623</v>
      </c>
      <c r="D130" s="746" t="s">
        <v>125</v>
      </c>
      <c r="E130" s="774">
        <v>13</v>
      </c>
      <c r="F130" s="748"/>
      <c r="G130" s="748">
        <f>E130*F130</f>
        <v>0</v>
      </c>
    </row>
    <row r="131" spans="1:7" s="865" customFormat="1">
      <c r="A131" s="738"/>
      <c r="B131" s="749"/>
      <c r="C131" s="1095"/>
      <c r="D131" s="746"/>
      <c r="E131" s="774"/>
      <c r="F131" s="748"/>
      <c r="G131" s="748"/>
    </row>
    <row r="132" spans="1:7" s="865" customFormat="1">
      <c r="A132" s="738" t="str">
        <f>$B$7</f>
        <v>I.</v>
      </c>
      <c r="B132" s="749">
        <f>COUNT($B$13:B131)+1</f>
        <v>49</v>
      </c>
      <c r="C132" s="1095" t="s">
        <v>1624</v>
      </c>
      <c r="D132" s="746" t="s">
        <v>125</v>
      </c>
      <c r="E132" s="774">
        <v>1</v>
      </c>
      <c r="F132" s="748"/>
      <c r="G132" s="748">
        <f>E132*F132</f>
        <v>0</v>
      </c>
    </row>
    <row r="133" spans="1:7" s="865" customFormat="1">
      <c r="A133" s="738"/>
      <c r="B133" s="749"/>
      <c r="C133" s="1095"/>
      <c r="D133" s="746"/>
      <c r="E133" s="774"/>
      <c r="F133" s="748"/>
      <c r="G133" s="748"/>
    </row>
    <row r="134" spans="1:7" s="865" customFormat="1">
      <c r="A134" s="738" t="str">
        <f>$B$7</f>
        <v>I.</v>
      </c>
      <c r="B134" s="749">
        <f>COUNT($B$13:B133)+1</f>
        <v>50</v>
      </c>
      <c r="C134" s="1095" t="s">
        <v>1625</v>
      </c>
      <c r="D134" s="746" t="s">
        <v>125</v>
      </c>
      <c r="E134" s="774">
        <v>2</v>
      </c>
      <c r="F134" s="748"/>
      <c r="G134" s="748">
        <f>E134*F134</f>
        <v>0</v>
      </c>
    </row>
    <row r="135" spans="1:7" s="865" customFormat="1">
      <c r="A135" s="738"/>
      <c r="B135" s="749"/>
      <c r="C135" s="1095"/>
      <c r="D135" s="746"/>
      <c r="E135" s="774"/>
      <c r="F135" s="748"/>
      <c r="G135" s="748"/>
    </row>
    <row r="136" spans="1:7" s="865" customFormat="1">
      <c r="A136" s="738" t="str">
        <f>$B$7</f>
        <v>I.</v>
      </c>
      <c r="B136" s="749">
        <f>COUNT($B$13:B135)+1</f>
        <v>51</v>
      </c>
      <c r="C136" s="1095" t="s">
        <v>1626</v>
      </c>
      <c r="D136" s="746" t="s">
        <v>125</v>
      </c>
      <c r="E136" s="774">
        <v>1</v>
      </c>
      <c r="F136" s="748"/>
      <c r="G136" s="748">
        <f>E136*F136</f>
        <v>0</v>
      </c>
    </row>
    <row r="137" spans="1:7" s="865" customFormat="1">
      <c r="A137" s="738"/>
      <c r="B137" s="749"/>
      <c r="C137" s="1095"/>
      <c r="D137" s="746"/>
      <c r="E137" s="774"/>
      <c r="F137" s="748"/>
      <c r="G137" s="748"/>
    </row>
    <row r="138" spans="1:7" s="865" customFormat="1">
      <c r="A138" s="738"/>
      <c r="B138" s="749"/>
      <c r="C138" s="1095"/>
      <c r="D138" s="746"/>
      <c r="E138" s="774"/>
      <c r="F138" s="748"/>
      <c r="G138" s="748"/>
    </row>
    <row r="139" spans="1:7" ht="15.75">
      <c r="A139" s="767"/>
      <c r="B139" s="768"/>
      <c r="C139" s="1094" t="s">
        <v>1627</v>
      </c>
      <c r="E139" s="1054"/>
    </row>
    <row r="140" spans="1:7" s="865" customFormat="1" ht="51">
      <c r="A140" s="738" t="str">
        <f>$B$7</f>
        <v>I.</v>
      </c>
      <c r="B140" s="749">
        <f>COUNT($B$13:B139)+1</f>
        <v>52</v>
      </c>
      <c r="C140" s="1095" t="s">
        <v>1628</v>
      </c>
      <c r="D140" s="746" t="s">
        <v>125</v>
      </c>
      <c r="E140" s="774">
        <v>1</v>
      </c>
      <c r="F140" s="748"/>
      <c r="G140" s="748">
        <f>E140*F140</f>
        <v>0</v>
      </c>
    </row>
    <row r="141" spans="1:7" s="865" customFormat="1">
      <c r="A141" s="738"/>
      <c r="B141" s="749"/>
      <c r="C141" s="1095"/>
      <c r="D141" s="746"/>
      <c r="E141" s="774"/>
      <c r="F141" s="748"/>
      <c r="G141" s="748"/>
    </row>
    <row r="142" spans="1:7" s="737" customFormat="1">
      <c r="B142" s="842" t="str">
        <f>B7</f>
        <v>I.</v>
      </c>
      <c r="C142" s="842" t="str">
        <f>+C7</f>
        <v>ELEKTRO MONTAŽNA DELA</v>
      </c>
      <c r="D142" s="844"/>
      <c r="E142" s="844"/>
      <c r="F142" s="844"/>
      <c r="G142" s="843">
        <f>SUM(G13:G140)</f>
        <v>0</v>
      </c>
    </row>
    <row r="143" spans="1:7" s="862" customFormat="1" ht="14.25" customHeight="1">
      <c r="C143" s="863"/>
      <c r="D143" s="864"/>
      <c r="E143" s="864"/>
      <c r="F143" s="864"/>
      <c r="G143" s="864"/>
    </row>
    <row r="144" spans="1:7" s="862" customFormat="1">
      <c r="A144" s="846"/>
      <c r="B144" s="846"/>
      <c r="C144" s="847"/>
      <c r="D144" s="848"/>
      <c r="E144" s="849"/>
      <c r="F144" s="849"/>
      <c r="G144" s="849"/>
    </row>
    <row r="145" spans="1:7" s="845" customFormat="1" ht="15">
      <c r="A145" s="841"/>
      <c r="B145" s="841"/>
      <c r="C145" s="1058" t="str">
        <f>CONCATENATE(A2,"",C2," - SKUPAJ:")</f>
        <v>E1.Primarni del TOPLOTNA POSTAJA - SKUPAJ:</v>
      </c>
      <c r="D145" s="1059"/>
      <c r="E145" s="1059"/>
      <c r="F145" s="1059"/>
      <c r="G145" s="1043">
        <f>G142</f>
        <v>0</v>
      </c>
    </row>
    <row r="146" spans="1:7" s="862" customFormat="1">
      <c r="C146" s="863"/>
      <c r="D146" s="864"/>
      <c r="E146" s="864"/>
      <c r="F146" s="864"/>
      <c r="G146" s="867"/>
    </row>
    <row r="147" spans="1:7" s="737" customFormat="1" ht="12">
      <c r="C147" s="759"/>
      <c r="D147" s="861"/>
      <c r="E147" s="861"/>
      <c r="F147" s="861"/>
      <c r="G147" s="861"/>
    </row>
    <row r="148" spans="1:7" s="737" customFormat="1" ht="12">
      <c r="C148" s="759"/>
      <c r="D148" s="861"/>
      <c r="E148" s="861"/>
      <c r="F148" s="861"/>
      <c r="G148" s="861"/>
    </row>
    <row r="149" spans="1:7" s="737" customFormat="1" ht="12">
      <c r="C149" s="759"/>
      <c r="D149" s="861"/>
      <c r="E149" s="861"/>
      <c r="F149" s="861"/>
      <c r="G149" s="861"/>
    </row>
    <row r="150" spans="1:7" s="737" customFormat="1" ht="12">
      <c r="C150" s="759"/>
      <c r="D150" s="861"/>
      <c r="E150" s="861"/>
      <c r="F150" s="861"/>
      <c r="G150" s="861"/>
    </row>
    <row r="151" spans="1:7" s="737" customFormat="1" ht="12">
      <c r="C151" s="759"/>
      <c r="D151" s="861"/>
      <c r="E151" s="861"/>
      <c r="F151" s="861"/>
      <c r="G151" s="861"/>
    </row>
    <row r="152" spans="1:7" s="737" customFormat="1" ht="12">
      <c r="C152" s="759"/>
      <c r="D152" s="861"/>
      <c r="E152" s="861"/>
      <c r="F152" s="861"/>
      <c r="G152" s="861"/>
    </row>
    <row r="153" spans="1:7" s="737" customFormat="1" ht="12">
      <c r="C153" s="759"/>
      <c r="D153" s="861"/>
      <c r="E153" s="861"/>
      <c r="F153" s="861"/>
      <c r="G153" s="861"/>
    </row>
    <row r="154" spans="1:7" s="737" customFormat="1" ht="12">
      <c r="C154" s="759"/>
      <c r="D154" s="861"/>
      <c r="E154" s="861"/>
      <c r="F154" s="861"/>
      <c r="G154" s="861"/>
    </row>
    <row r="155" spans="1:7" s="737" customFormat="1" ht="12">
      <c r="C155" s="759"/>
      <c r="D155" s="861"/>
      <c r="E155" s="861"/>
      <c r="F155" s="861"/>
      <c r="G155" s="861"/>
    </row>
    <row r="156" spans="1:7" s="737" customFormat="1" ht="12">
      <c r="C156" s="759"/>
      <c r="D156" s="861"/>
      <c r="E156" s="861"/>
      <c r="F156" s="861"/>
      <c r="G156" s="861"/>
    </row>
    <row r="157" spans="1:7" s="737" customFormat="1" ht="12">
      <c r="C157" s="759"/>
      <c r="D157" s="861"/>
      <c r="E157" s="861"/>
      <c r="F157" s="861"/>
      <c r="G157" s="861"/>
    </row>
    <row r="158" spans="1:7" s="737" customFormat="1" ht="12">
      <c r="C158" s="759"/>
      <c r="D158" s="861"/>
      <c r="E158" s="861"/>
      <c r="F158" s="861"/>
      <c r="G158" s="861"/>
    </row>
    <row r="159" spans="1:7" s="737" customFormat="1" ht="12">
      <c r="C159" s="759"/>
      <c r="D159" s="861"/>
      <c r="E159" s="861"/>
      <c r="F159" s="861"/>
      <c r="G159" s="861"/>
    </row>
    <row r="160" spans="1:7" s="737" customFormat="1" ht="12">
      <c r="C160" s="759"/>
      <c r="D160" s="861"/>
      <c r="E160" s="861"/>
      <c r="F160" s="861"/>
      <c r="G160" s="861"/>
    </row>
    <row r="161" spans="3:7" s="737" customFormat="1" ht="12">
      <c r="C161" s="759"/>
      <c r="D161" s="861"/>
      <c r="E161" s="861"/>
      <c r="F161" s="861"/>
      <c r="G161" s="861"/>
    </row>
    <row r="162" spans="3:7" s="737" customFormat="1" ht="12">
      <c r="C162" s="759"/>
      <c r="D162" s="861"/>
      <c r="E162" s="861"/>
      <c r="F162" s="861"/>
      <c r="G162" s="861"/>
    </row>
    <row r="163" spans="3:7" s="737" customFormat="1" ht="12">
      <c r="C163" s="759"/>
      <c r="D163" s="861"/>
      <c r="E163" s="861"/>
      <c r="F163" s="861"/>
      <c r="G163" s="861"/>
    </row>
    <row r="164" spans="3:7" s="737" customFormat="1" ht="12">
      <c r="C164" s="759"/>
      <c r="D164" s="861"/>
      <c r="E164" s="861"/>
      <c r="F164" s="861"/>
      <c r="G164" s="861"/>
    </row>
    <row r="165" spans="3:7" s="737" customFormat="1" ht="12">
      <c r="C165" s="759"/>
      <c r="D165" s="861"/>
      <c r="E165" s="861"/>
      <c r="F165" s="861"/>
      <c r="G165" s="861"/>
    </row>
    <row r="166" spans="3:7" s="737" customFormat="1" ht="12">
      <c r="C166" s="759"/>
      <c r="D166" s="861"/>
      <c r="E166" s="861"/>
      <c r="F166" s="861"/>
      <c r="G166" s="861"/>
    </row>
    <row r="167" spans="3:7" s="737" customFormat="1" ht="12">
      <c r="C167" s="759"/>
      <c r="D167" s="861"/>
      <c r="E167" s="861"/>
      <c r="F167" s="861"/>
      <c r="G167" s="861"/>
    </row>
    <row r="168" spans="3:7" s="737" customFormat="1" ht="12">
      <c r="C168" s="759"/>
      <c r="D168" s="861"/>
      <c r="E168" s="861"/>
      <c r="F168" s="861"/>
      <c r="G168" s="861"/>
    </row>
    <row r="169" spans="3:7" s="737" customFormat="1" ht="12">
      <c r="C169" s="759"/>
      <c r="D169" s="861"/>
      <c r="E169" s="861"/>
      <c r="F169" s="861"/>
      <c r="G169" s="861"/>
    </row>
    <row r="170" spans="3:7" s="737" customFormat="1" ht="12">
      <c r="C170" s="759"/>
      <c r="D170" s="861"/>
      <c r="E170" s="861"/>
      <c r="F170" s="861"/>
      <c r="G170" s="861"/>
    </row>
    <row r="171" spans="3:7" s="737" customFormat="1" ht="12">
      <c r="C171" s="759"/>
      <c r="D171" s="861"/>
      <c r="E171" s="861"/>
      <c r="F171" s="861"/>
      <c r="G171" s="861"/>
    </row>
    <row r="172" spans="3:7" s="737" customFormat="1" ht="12">
      <c r="C172" s="759"/>
      <c r="D172" s="861"/>
      <c r="E172" s="861"/>
      <c r="F172" s="861"/>
      <c r="G172" s="861"/>
    </row>
    <row r="173" spans="3:7" s="737" customFormat="1" ht="12">
      <c r="C173" s="759"/>
      <c r="D173" s="861"/>
      <c r="E173" s="861"/>
      <c r="F173" s="861"/>
      <c r="G173" s="861"/>
    </row>
    <row r="174" spans="3:7" s="737" customFormat="1" ht="12">
      <c r="C174" s="759"/>
      <c r="D174" s="861"/>
      <c r="E174" s="861"/>
      <c r="F174" s="861"/>
      <c r="G174" s="861"/>
    </row>
    <row r="175" spans="3:7" s="737" customFormat="1" ht="12">
      <c r="C175" s="759"/>
      <c r="D175" s="861"/>
      <c r="E175" s="861"/>
      <c r="F175" s="861"/>
      <c r="G175" s="861"/>
    </row>
    <row r="176" spans="3:7" s="737" customFormat="1" ht="12">
      <c r="C176" s="759"/>
      <c r="D176" s="861"/>
      <c r="E176" s="861"/>
      <c r="F176" s="861"/>
      <c r="G176" s="861"/>
    </row>
    <row r="177" spans="3:7" s="737" customFormat="1" ht="12">
      <c r="C177" s="759"/>
      <c r="D177" s="861"/>
      <c r="E177" s="861"/>
      <c r="F177" s="861"/>
      <c r="G177" s="861"/>
    </row>
    <row r="178" spans="3:7" s="737" customFormat="1" ht="12">
      <c r="C178" s="759"/>
      <c r="D178" s="861"/>
      <c r="E178" s="861"/>
      <c r="F178" s="861"/>
      <c r="G178" s="861"/>
    </row>
    <row r="179" spans="3:7" s="737" customFormat="1" ht="12">
      <c r="C179" s="759"/>
      <c r="D179" s="861"/>
      <c r="E179" s="861"/>
      <c r="F179" s="861"/>
      <c r="G179" s="861"/>
    </row>
    <row r="180" spans="3:7" s="737" customFormat="1" ht="12">
      <c r="C180" s="759"/>
      <c r="D180" s="861"/>
      <c r="E180" s="861"/>
      <c r="F180" s="861"/>
      <c r="G180" s="861"/>
    </row>
    <row r="181" spans="3:7" s="737" customFormat="1" ht="12">
      <c r="C181" s="759"/>
      <c r="D181" s="861"/>
      <c r="E181" s="861"/>
      <c r="F181" s="861"/>
      <c r="G181" s="861"/>
    </row>
    <row r="182" spans="3:7" s="737" customFormat="1" ht="12">
      <c r="C182" s="759"/>
      <c r="D182" s="861"/>
      <c r="E182" s="861"/>
      <c r="F182" s="861"/>
      <c r="G182" s="861"/>
    </row>
    <row r="183" spans="3:7" s="737" customFormat="1" ht="12">
      <c r="C183" s="759"/>
      <c r="D183" s="861"/>
      <c r="E183" s="861"/>
      <c r="F183" s="861"/>
      <c r="G183" s="861"/>
    </row>
    <row r="184" spans="3:7" s="737" customFormat="1" ht="12">
      <c r="C184" s="759"/>
      <c r="D184" s="861"/>
      <c r="E184" s="861"/>
      <c r="F184" s="861"/>
      <c r="G184" s="861"/>
    </row>
    <row r="185" spans="3:7" s="737" customFormat="1" ht="12">
      <c r="C185" s="759"/>
      <c r="D185" s="861"/>
      <c r="E185" s="861"/>
      <c r="F185" s="861"/>
      <c r="G185" s="861"/>
    </row>
    <row r="186" spans="3:7" s="737" customFormat="1" ht="12">
      <c r="C186" s="759"/>
      <c r="D186" s="861"/>
      <c r="E186" s="861"/>
      <c r="F186" s="861"/>
      <c r="G186" s="861"/>
    </row>
    <row r="187" spans="3:7" s="737" customFormat="1" ht="12">
      <c r="C187" s="759"/>
      <c r="D187" s="861"/>
      <c r="E187" s="861"/>
      <c r="F187" s="861"/>
      <c r="G187" s="861"/>
    </row>
    <row r="188" spans="3:7" s="737" customFormat="1" ht="12">
      <c r="C188" s="759"/>
      <c r="D188" s="861"/>
      <c r="E188" s="861"/>
      <c r="F188" s="861"/>
      <c r="G188" s="861"/>
    </row>
    <row r="189" spans="3:7" s="737" customFormat="1" ht="12">
      <c r="C189" s="759"/>
      <c r="D189" s="861"/>
      <c r="E189" s="861"/>
      <c r="F189" s="861"/>
      <c r="G189" s="861"/>
    </row>
    <row r="190" spans="3:7" s="737" customFormat="1" ht="12">
      <c r="C190" s="759"/>
      <c r="D190" s="861"/>
      <c r="E190" s="861"/>
      <c r="F190" s="861"/>
      <c r="G190" s="861"/>
    </row>
    <row r="191" spans="3:7" s="737" customFormat="1" ht="12">
      <c r="C191" s="759"/>
      <c r="D191" s="861"/>
      <c r="E191" s="861"/>
      <c r="F191" s="861"/>
      <c r="G191" s="861"/>
    </row>
    <row r="192" spans="3:7" s="737" customFormat="1" ht="12">
      <c r="C192" s="759"/>
      <c r="D192" s="861"/>
      <c r="E192" s="861"/>
      <c r="F192" s="861"/>
      <c r="G192" s="861"/>
    </row>
    <row r="193" spans="3:7" s="737" customFormat="1" ht="12">
      <c r="C193" s="759"/>
      <c r="D193" s="861"/>
      <c r="E193" s="861"/>
      <c r="F193" s="861"/>
      <c r="G193" s="861"/>
    </row>
    <row r="194" spans="3:7" s="737" customFormat="1" ht="12">
      <c r="C194" s="759"/>
      <c r="D194" s="861"/>
      <c r="E194" s="861"/>
      <c r="F194" s="861"/>
      <c r="G194" s="861"/>
    </row>
    <row r="195" spans="3:7" s="737" customFormat="1" ht="12">
      <c r="C195" s="759"/>
      <c r="D195" s="861"/>
      <c r="E195" s="861"/>
      <c r="F195" s="861"/>
      <c r="G195" s="861"/>
    </row>
    <row r="196" spans="3:7" s="737" customFormat="1" ht="12">
      <c r="C196" s="759"/>
      <c r="D196" s="861"/>
      <c r="E196" s="861"/>
      <c r="F196" s="861"/>
      <c r="G196" s="861"/>
    </row>
    <row r="197" spans="3:7" s="737" customFormat="1" ht="12">
      <c r="C197" s="759"/>
      <c r="D197" s="861"/>
      <c r="E197" s="861"/>
      <c r="F197" s="861"/>
      <c r="G197" s="861"/>
    </row>
    <row r="198" spans="3:7" s="737" customFormat="1" ht="12">
      <c r="C198" s="759"/>
      <c r="D198" s="861"/>
      <c r="E198" s="861"/>
      <c r="F198" s="861"/>
      <c r="G198" s="861"/>
    </row>
    <row r="199" spans="3:7" s="737" customFormat="1" ht="12">
      <c r="C199" s="759"/>
      <c r="D199" s="861"/>
      <c r="E199" s="861"/>
      <c r="F199" s="861"/>
      <c r="G199" s="861"/>
    </row>
    <row r="200" spans="3:7" s="737" customFormat="1" ht="12">
      <c r="C200" s="759"/>
      <c r="D200" s="861"/>
      <c r="E200" s="861"/>
      <c r="F200" s="861"/>
      <c r="G200" s="861"/>
    </row>
    <row r="201" spans="3:7" s="737" customFormat="1" ht="12">
      <c r="C201" s="759"/>
      <c r="D201" s="861"/>
      <c r="E201" s="861"/>
      <c r="F201" s="861"/>
      <c r="G201" s="861"/>
    </row>
    <row r="202" spans="3:7" s="737" customFormat="1" ht="12">
      <c r="C202" s="759"/>
      <c r="D202" s="861"/>
      <c r="E202" s="861"/>
      <c r="F202" s="861"/>
      <c r="G202" s="861"/>
    </row>
    <row r="203" spans="3:7" s="737" customFormat="1" ht="12">
      <c r="C203" s="759"/>
      <c r="D203" s="861"/>
      <c r="E203" s="861"/>
      <c r="F203" s="861"/>
      <c r="G203" s="861"/>
    </row>
    <row r="204" spans="3:7" s="737" customFormat="1" ht="12">
      <c r="C204" s="759"/>
      <c r="D204" s="861"/>
      <c r="E204" s="861"/>
      <c r="F204" s="861"/>
      <c r="G204" s="861"/>
    </row>
    <row r="205" spans="3:7" s="737" customFormat="1" ht="12">
      <c r="C205" s="759"/>
      <c r="D205" s="861"/>
      <c r="E205" s="861"/>
      <c r="F205" s="861"/>
      <c r="G205" s="861"/>
    </row>
    <row r="206" spans="3:7" s="737" customFormat="1" ht="12">
      <c r="C206" s="759"/>
      <c r="D206" s="861"/>
      <c r="E206" s="861"/>
      <c r="F206" s="861"/>
      <c r="G206" s="861"/>
    </row>
    <row r="207" spans="3:7" s="737" customFormat="1" ht="12">
      <c r="C207" s="759"/>
      <c r="D207" s="861"/>
      <c r="E207" s="861"/>
      <c r="F207" s="861"/>
      <c r="G207" s="861"/>
    </row>
    <row r="208" spans="3:7" s="737" customFormat="1" ht="12">
      <c r="C208" s="759"/>
      <c r="D208" s="861"/>
      <c r="E208" s="861"/>
      <c r="F208" s="861"/>
      <c r="G208" s="861"/>
    </row>
    <row r="209" spans="3:7" s="737" customFormat="1" ht="12">
      <c r="C209" s="759"/>
      <c r="D209" s="861"/>
      <c r="E209" s="861"/>
      <c r="F209" s="861"/>
      <c r="G209" s="861"/>
    </row>
    <row r="210" spans="3:7" s="737" customFormat="1" ht="12">
      <c r="C210" s="759"/>
      <c r="D210" s="861"/>
      <c r="E210" s="861"/>
      <c r="F210" s="861"/>
      <c r="G210" s="861"/>
    </row>
    <row r="211" spans="3:7" s="737" customFormat="1" ht="12">
      <c r="C211" s="759"/>
      <c r="D211" s="861"/>
      <c r="E211" s="861"/>
      <c r="F211" s="861"/>
      <c r="G211" s="861"/>
    </row>
    <row r="212" spans="3:7" s="737" customFormat="1" ht="12">
      <c r="C212" s="759"/>
      <c r="D212" s="861"/>
      <c r="E212" s="861"/>
      <c r="F212" s="861"/>
      <c r="G212" s="861"/>
    </row>
    <row r="213" spans="3:7" s="737" customFormat="1" ht="12">
      <c r="C213" s="759"/>
      <c r="D213" s="861"/>
      <c r="E213" s="861"/>
      <c r="F213" s="861"/>
      <c r="G213" s="861"/>
    </row>
    <row r="214" spans="3:7" s="737" customFormat="1" ht="12">
      <c r="C214" s="759"/>
      <c r="D214" s="861"/>
      <c r="E214" s="861"/>
      <c r="F214" s="861"/>
      <c r="G214" s="861"/>
    </row>
    <row r="215" spans="3:7" s="737" customFormat="1" ht="12">
      <c r="C215" s="759"/>
      <c r="D215" s="861"/>
      <c r="E215" s="861"/>
      <c r="F215" s="861"/>
      <c r="G215" s="861"/>
    </row>
    <row r="216" spans="3:7" s="737" customFormat="1" ht="12">
      <c r="C216" s="759"/>
      <c r="D216" s="861"/>
      <c r="E216" s="861"/>
      <c r="F216" s="861"/>
      <c r="G216" s="861"/>
    </row>
    <row r="217" spans="3:7" s="737" customFormat="1" ht="12">
      <c r="C217" s="759"/>
      <c r="D217" s="861"/>
      <c r="E217" s="861"/>
      <c r="F217" s="861"/>
      <c r="G217" s="861"/>
    </row>
    <row r="218" spans="3:7" s="737" customFormat="1" ht="12">
      <c r="C218" s="759"/>
      <c r="D218" s="861"/>
      <c r="E218" s="861"/>
      <c r="F218" s="861"/>
      <c r="G218" s="861"/>
    </row>
    <row r="219" spans="3:7" s="737" customFormat="1" ht="12">
      <c r="C219" s="759"/>
      <c r="D219" s="861"/>
      <c r="E219" s="861"/>
      <c r="F219" s="861"/>
      <c r="G219" s="861"/>
    </row>
    <row r="220" spans="3:7" s="737" customFormat="1" ht="12">
      <c r="C220" s="759"/>
      <c r="D220" s="861"/>
      <c r="E220" s="861"/>
      <c r="F220" s="861"/>
      <c r="G220" s="861"/>
    </row>
    <row r="221" spans="3:7" s="737" customFormat="1" ht="12">
      <c r="C221" s="759"/>
      <c r="D221" s="861"/>
      <c r="E221" s="861"/>
      <c r="F221" s="861"/>
      <c r="G221" s="861"/>
    </row>
    <row r="222" spans="3:7" s="737" customFormat="1" ht="12">
      <c r="C222" s="759"/>
      <c r="D222" s="861"/>
      <c r="E222" s="861"/>
      <c r="F222" s="861"/>
      <c r="G222" s="861"/>
    </row>
    <row r="223" spans="3:7" s="737" customFormat="1" ht="12">
      <c r="C223" s="759"/>
      <c r="D223" s="861"/>
      <c r="E223" s="861"/>
      <c r="F223" s="861"/>
      <c r="G223" s="861"/>
    </row>
    <row r="224" spans="3:7" s="737" customFormat="1" ht="12">
      <c r="C224" s="759"/>
      <c r="D224" s="861"/>
      <c r="E224" s="861"/>
      <c r="F224" s="861"/>
      <c r="G224" s="861"/>
    </row>
    <row r="225" spans="3:7" s="737" customFormat="1" ht="12">
      <c r="C225" s="759"/>
      <c r="D225" s="861"/>
      <c r="E225" s="861"/>
      <c r="F225" s="861"/>
      <c r="G225" s="861"/>
    </row>
    <row r="226" spans="3:7" s="737" customFormat="1" ht="12">
      <c r="C226" s="759"/>
      <c r="D226" s="861"/>
      <c r="E226" s="861"/>
      <c r="F226" s="861"/>
      <c r="G226" s="861"/>
    </row>
    <row r="227" spans="3:7" s="737" customFormat="1" ht="12">
      <c r="C227" s="759"/>
      <c r="D227" s="861"/>
      <c r="E227" s="861"/>
      <c r="F227" s="861"/>
      <c r="G227" s="861"/>
    </row>
    <row r="228" spans="3:7" s="737" customFormat="1" ht="12">
      <c r="C228" s="759"/>
      <c r="D228" s="861"/>
      <c r="E228" s="861"/>
      <c r="F228" s="861"/>
      <c r="G228" s="861"/>
    </row>
    <row r="229" spans="3:7" s="737" customFormat="1" ht="12">
      <c r="C229" s="759"/>
      <c r="D229" s="861"/>
      <c r="E229" s="861"/>
      <c r="F229" s="861"/>
      <c r="G229" s="861"/>
    </row>
    <row r="230" spans="3:7" s="737" customFormat="1" ht="12">
      <c r="C230" s="759"/>
      <c r="D230" s="861"/>
      <c r="E230" s="861"/>
      <c r="F230" s="861"/>
      <c r="G230" s="861"/>
    </row>
    <row r="231" spans="3:7" s="737" customFormat="1" ht="12">
      <c r="C231" s="759"/>
      <c r="D231" s="861"/>
      <c r="E231" s="861"/>
      <c r="F231" s="861"/>
      <c r="G231" s="861"/>
    </row>
    <row r="232" spans="3:7" s="737" customFormat="1" ht="12">
      <c r="C232" s="759"/>
      <c r="D232" s="861"/>
      <c r="E232" s="861"/>
      <c r="F232" s="861"/>
      <c r="G232" s="861"/>
    </row>
    <row r="233" spans="3:7" s="737" customFormat="1" ht="12">
      <c r="C233" s="759"/>
      <c r="D233" s="861"/>
      <c r="E233" s="861"/>
      <c r="F233" s="861"/>
      <c r="G233" s="861"/>
    </row>
    <row r="234" spans="3:7" s="737" customFormat="1" ht="12">
      <c r="C234" s="759"/>
      <c r="D234" s="861"/>
      <c r="E234" s="861"/>
      <c r="F234" s="861"/>
      <c r="G234" s="861"/>
    </row>
    <row r="235" spans="3:7" s="737" customFormat="1" ht="12">
      <c r="C235" s="759"/>
      <c r="D235" s="861"/>
      <c r="E235" s="861"/>
      <c r="F235" s="861"/>
      <c r="G235" s="861"/>
    </row>
    <row r="236" spans="3:7" s="737" customFormat="1" ht="12">
      <c r="C236" s="759"/>
      <c r="D236" s="861"/>
      <c r="E236" s="861"/>
      <c r="F236" s="861"/>
      <c r="G236" s="861"/>
    </row>
    <row r="237" spans="3:7" s="737" customFormat="1" ht="12">
      <c r="C237" s="759"/>
      <c r="D237" s="861"/>
      <c r="E237" s="861"/>
      <c r="F237" s="861"/>
      <c r="G237" s="861"/>
    </row>
    <row r="238" spans="3:7" s="737" customFormat="1" ht="12">
      <c r="C238" s="759"/>
      <c r="D238" s="861"/>
      <c r="E238" s="861"/>
      <c r="F238" s="861"/>
      <c r="G238" s="861"/>
    </row>
    <row r="239" spans="3:7" s="737" customFormat="1" ht="12">
      <c r="C239" s="759"/>
      <c r="D239" s="861"/>
      <c r="E239" s="861"/>
      <c r="F239" s="861"/>
      <c r="G239" s="861"/>
    </row>
    <row r="240" spans="3:7" s="737" customFormat="1" ht="12">
      <c r="C240" s="759"/>
      <c r="D240" s="861"/>
      <c r="E240" s="861"/>
      <c r="F240" s="861"/>
      <c r="G240" s="861"/>
    </row>
    <row r="241" spans="3:7" s="737" customFormat="1" ht="12">
      <c r="C241" s="759"/>
      <c r="D241" s="861"/>
      <c r="E241" s="861"/>
      <c r="F241" s="861"/>
      <c r="G241" s="861"/>
    </row>
    <row r="242" spans="3:7" s="737" customFormat="1" ht="12">
      <c r="C242" s="759"/>
      <c r="D242" s="861"/>
      <c r="E242" s="861"/>
      <c r="F242" s="861"/>
      <c r="G242" s="861"/>
    </row>
    <row r="243" spans="3:7" s="737" customFormat="1" ht="12">
      <c r="C243" s="759"/>
      <c r="D243" s="861"/>
      <c r="E243" s="861"/>
      <c r="F243" s="861"/>
      <c r="G243" s="861"/>
    </row>
    <row r="244" spans="3:7" s="737" customFormat="1" ht="12">
      <c r="C244" s="759"/>
      <c r="D244" s="861"/>
      <c r="E244" s="861"/>
      <c r="F244" s="861"/>
      <c r="G244" s="861"/>
    </row>
    <row r="245" spans="3:7" s="737" customFormat="1" ht="12">
      <c r="C245" s="759"/>
      <c r="D245" s="861"/>
      <c r="E245" s="861"/>
      <c r="F245" s="861"/>
      <c r="G245" s="861"/>
    </row>
    <row r="246" spans="3:7" s="737" customFormat="1" ht="12">
      <c r="C246" s="759"/>
      <c r="D246" s="861"/>
      <c r="E246" s="861"/>
      <c r="F246" s="861"/>
      <c r="G246" s="861"/>
    </row>
    <row r="247" spans="3:7" s="737" customFormat="1" ht="12">
      <c r="C247" s="759"/>
      <c r="D247" s="861"/>
      <c r="E247" s="861"/>
      <c r="F247" s="861"/>
      <c r="G247" s="861"/>
    </row>
    <row r="248" spans="3:7" s="737" customFormat="1" ht="12">
      <c r="C248" s="759"/>
      <c r="D248" s="861"/>
      <c r="E248" s="861"/>
      <c r="F248" s="861"/>
      <c r="G248" s="861"/>
    </row>
    <row r="249" spans="3:7" s="737" customFormat="1" ht="12">
      <c r="C249" s="759"/>
      <c r="D249" s="861"/>
      <c r="E249" s="861"/>
      <c r="F249" s="861"/>
      <c r="G249"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56681-117C-4165-AA30-C197114E0EF1}">
  <sheetPr codeName="List54">
    <tabColor theme="7" tint="-0.499984740745262"/>
  </sheetPr>
  <dimension ref="A1:L111"/>
  <sheetViews>
    <sheetView view="pageBreakPreview" zoomScaleNormal="100" zoomScaleSheetLayoutView="100" workbookViewId="0">
      <selection activeCell="B21" sqref="B21"/>
    </sheetView>
  </sheetViews>
  <sheetFormatPr defaultColWidth="9.140625" defaultRowHeight="12.75"/>
  <cols>
    <col min="1" max="1" width="5.5703125" style="286" customWidth="1"/>
    <col min="2" max="2" width="44.7109375" style="287" customWidth="1"/>
    <col min="3" max="3" width="6.7109375" style="286" customWidth="1"/>
    <col min="4" max="4" width="7.5703125" style="288" customWidth="1"/>
    <col min="5" max="5" width="3" style="286" customWidth="1"/>
    <col min="6" max="6" width="20" style="286" customWidth="1"/>
    <col min="7" max="7" width="9.140625" style="286"/>
    <col min="8" max="8" width="16.7109375" style="286" customWidth="1"/>
    <col min="9" max="9" width="9.85546875" style="286" customWidth="1"/>
    <col min="10" max="10" width="2.5703125" style="286" bestFit="1" customWidth="1"/>
    <col min="11" max="11" width="9.140625" style="286"/>
    <col min="12" max="12" width="9" style="286" customWidth="1"/>
    <col min="13" max="252" width="9.140625" style="286"/>
    <col min="253" max="253" width="5.5703125" style="286" customWidth="1"/>
    <col min="254" max="254" width="44.7109375" style="286" customWidth="1"/>
    <col min="255" max="255" width="6.7109375" style="286" customWidth="1"/>
    <col min="256" max="256" width="7.5703125" style="286" customWidth="1"/>
    <col min="257" max="257" width="3" style="286" customWidth="1"/>
    <col min="258" max="258" width="20" style="286" customWidth="1"/>
    <col min="259" max="259" width="20.42578125" style="286" customWidth="1"/>
    <col min="260" max="260" width="19.42578125" style="286" customWidth="1"/>
    <col min="261" max="261" width="11" style="286" customWidth="1"/>
    <col min="262" max="262" width="10.140625" style="286" customWidth="1"/>
    <col min="263" max="263" width="9.140625" style="286"/>
    <col min="264" max="264" width="16.7109375" style="286" customWidth="1"/>
    <col min="265" max="265" width="9.85546875" style="286" customWidth="1"/>
    <col min="266" max="266" width="2.5703125" style="286" bestFit="1" customWidth="1"/>
    <col min="267" max="267" width="9.140625" style="286"/>
    <col min="268" max="268" width="9" style="286" customWidth="1"/>
    <col min="269" max="508" width="9.140625" style="286"/>
    <col min="509" max="509" width="5.5703125" style="286" customWidth="1"/>
    <col min="510" max="510" width="44.7109375" style="286" customWidth="1"/>
    <col min="511" max="511" width="6.7109375" style="286" customWidth="1"/>
    <col min="512" max="512" width="7.5703125" style="286" customWidth="1"/>
    <col min="513" max="513" width="3" style="286" customWidth="1"/>
    <col min="514" max="514" width="20" style="286" customWidth="1"/>
    <col min="515" max="515" width="20.42578125" style="286" customWidth="1"/>
    <col min="516" max="516" width="19.42578125" style="286" customWidth="1"/>
    <col min="517" max="517" width="11" style="286" customWidth="1"/>
    <col min="518" max="518" width="10.140625" style="286" customWidth="1"/>
    <col min="519" max="519" width="9.140625" style="286"/>
    <col min="520" max="520" width="16.7109375" style="286" customWidth="1"/>
    <col min="521" max="521" width="9.85546875" style="286" customWidth="1"/>
    <col min="522" max="522" width="2.5703125" style="286" bestFit="1" customWidth="1"/>
    <col min="523" max="523" width="9.140625" style="286"/>
    <col min="524" max="524" width="9" style="286" customWidth="1"/>
    <col min="525" max="764" width="9.140625" style="286"/>
    <col min="765" max="765" width="5.5703125" style="286" customWidth="1"/>
    <col min="766" max="766" width="44.7109375" style="286" customWidth="1"/>
    <col min="767" max="767" width="6.7109375" style="286" customWidth="1"/>
    <col min="768" max="768" width="7.5703125" style="286" customWidth="1"/>
    <col min="769" max="769" width="3" style="286" customWidth="1"/>
    <col min="770" max="770" width="20" style="286" customWidth="1"/>
    <col min="771" max="771" width="20.42578125" style="286" customWidth="1"/>
    <col min="772" max="772" width="19.42578125" style="286" customWidth="1"/>
    <col min="773" max="773" width="11" style="286" customWidth="1"/>
    <col min="774" max="774" width="10.140625" style="286" customWidth="1"/>
    <col min="775" max="775" width="9.140625" style="286"/>
    <col min="776" max="776" width="16.7109375" style="286" customWidth="1"/>
    <col min="777" max="777" width="9.85546875" style="286" customWidth="1"/>
    <col min="778" max="778" width="2.5703125" style="286" bestFit="1" customWidth="1"/>
    <col min="779" max="779" width="9.140625" style="286"/>
    <col min="780" max="780" width="9" style="286" customWidth="1"/>
    <col min="781" max="1020" width="9.140625" style="286"/>
    <col min="1021" max="1021" width="5.5703125" style="286" customWidth="1"/>
    <col min="1022" max="1022" width="44.7109375" style="286" customWidth="1"/>
    <col min="1023" max="1023" width="6.7109375" style="286" customWidth="1"/>
    <col min="1024" max="1024" width="7.5703125" style="286" customWidth="1"/>
    <col min="1025" max="1025" width="3" style="286" customWidth="1"/>
    <col min="1026" max="1026" width="20" style="286" customWidth="1"/>
    <col min="1027" max="1027" width="20.42578125" style="286" customWidth="1"/>
    <col min="1028" max="1028" width="19.42578125" style="286" customWidth="1"/>
    <col min="1029" max="1029" width="11" style="286" customWidth="1"/>
    <col min="1030" max="1030" width="10.140625" style="286" customWidth="1"/>
    <col min="1031" max="1031" width="9.140625" style="286"/>
    <col min="1032" max="1032" width="16.7109375" style="286" customWidth="1"/>
    <col min="1033" max="1033" width="9.85546875" style="286" customWidth="1"/>
    <col min="1034" max="1034" width="2.5703125" style="286" bestFit="1" customWidth="1"/>
    <col min="1035" max="1035" width="9.140625" style="286"/>
    <col min="1036" max="1036" width="9" style="286" customWidth="1"/>
    <col min="1037" max="1276" width="9.140625" style="286"/>
    <col min="1277" max="1277" width="5.5703125" style="286" customWidth="1"/>
    <col min="1278" max="1278" width="44.7109375" style="286" customWidth="1"/>
    <col min="1279" max="1279" width="6.7109375" style="286" customWidth="1"/>
    <col min="1280" max="1280" width="7.5703125" style="286" customWidth="1"/>
    <col min="1281" max="1281" width="3" style="286" customWidth="1"/>
    <col min="1282" max="1282" width="20" style="286" customWidth="1"/>
    <col min="1283" max="1283" width="20.42578125" style="286" customWidth="1"/>
    <col min="1284" max="1284" width="19.42578125" style="286" customWidth="1"/>
    <col min="1285" max="1285" width="11" style="286" customWidth="1"/>
    <col min="1286" max="1286" width="10.140625" style="286" customWidth="1"/>
    <col min="1287" max="1287" width="9.140625" style="286"/>
    <col min="1288" max="1288" width="16.7109375" style="286" customWidth="1"/>
    <col min="1289" max="1289" width="9.85546875" style="286" customWidth="1"/>
    <col min="1290" max="1290" width="2.5703125" style="286" bestFit="1" customWidth="1"/>
    <col min="1291" max="1291" width="9.140625" style="286"/>
    <col min="1292" max="1292" width="9" style="286" customWidth="1"/>
    <col min="1293" max="1532" width="9.140625" style="286"/>
    <col min="1533" max="1533" width="5.5703125" style="286" customWidth="1"/>
    <col min="1534" max="1534" width="44.7109375" style="286" customWidth="1"/>
    <col min="1535" max="1535" width="6.7109375" style="286" customWidth="1"/>
    <col min="1536" max="1536" width="7.5703125" style="286" customWidth="1"/>
    <col min="1537" max="1537" width="3" style="286" customWidth="1"/>
    <col min="1538" max="1538" width="20" style="286" customWidth="1"/>
    <col min="1539" max="1539" width="20.42578125" style="286" customWidth="1"/>
    <col min="1540" max="1540" width="19.42578125" style="286" customWidth="1"/>
    <col min="1541" max="1541" width="11" style="286" customWidth="1"/>
    <col min="1542" max="1542" width="10.140625" style="286" customWidth="1"/>
    <col min="1543" max="1543" width="9.140625" style="286"/>
    <col min="1544" max="1544" width="16.7109375" style="286" customWidth="1"/>
    <col min="1545" max="1545" width="9.85546875" style="286" customWidth="1"/>
    <col min="1546" max="1546" width="2.5703125" style="286" bestFit="1" customWidth="1"/>
    <col min="1547" max="1547" width="9.140625" style="286"/>
    <col min="1548" max="1548" width="9" style="286" customWidth="1"/>
    <col min="1549" max="1788" width="9.140625" style="286"/>
    <col min="1789" max="1789" width="5.5703125" style="286" customWidth="1"/>
    <col min="1790" max="1790" width="44.7109375" style="286" customWidth="1"/>
    <col min="1791" max="1791" width="6.7109375" style="286" customWidth="1"/>
    <col min="1792" max="1792" width="7.5703125" style="286" customWidth="1"/>
    <col min="1793" max="1793" width="3" style="286" customWidth="1"/>
    <col min="1794" max="1794" width="20" style="286" customWidth="1"/>
    <col min="1795" max="1795" width="20.42578125" style="286" customWidth="1"/>
    <col min="1796" max="1796" width="19.42578125" style="286" customWidth="1"/>
    <col min="1797" max="1797" width="11" style="286" customWidth="1"/>
    <col min="1798" max="1798" width="10.140625" style="286" customWidth="1"/>
    <col min="1799" max="1799" width="9.140625" style="286"/>
    <col min="1800" max="1800" width="16.7109375" style="286" customWidth="1"/>
    <col min="1801" max="1801" width="9.85546875" style="286" customWidth="1"/>
    <col min="1802" max="1802" width="2.5703125" style="286" bestFit="1" customWidth="1"/>
    <col min="1803" max="1803" width="9.140625" style="286"/>
    <col min="1804" max="1804" width="9" style="286" customWidth="1"/>
    <col min="1805" max="2044" width="9.140625" style="286"/>
    <col min="2045" max="2045" width="5.5703125" style="286" customWidth="1"/>
    <col min="2046" max="2046" width="44.7109375" style="286" customWidth="1"/>
    <col min="2047" max="2047" width="6.7109375" style="286" customWidth="1"/>
    <col min="2048" max="2048" width="7.5703125" style="286" customWidth="1"/>
    <col min="2049" max="2049" width="3" style="286" customWidth="1"/>
    <col min="2050" max="2050" width="20" style="286" customWidth="1"/>
    <col min="2051" max="2051" width="20.42578125" style="286" customWidth="1"/>
    <col min="2052" max="2052" width="19.42578125" style="286" customWidth="1"/>
    <col min="2053" max="2053" width="11" style="286" customWidth="1"/>
    <col min="2054" max="2054" width="10.140625" style="286" customWidth="1"/>
    <col min="2055" max="2055" width="9.140625" style="286"/>
    <col min="2056" max="2056" width="16.7109375" style="286" customWidth="1"/>
    <col min="2057" max="2057" width="9.85546875" style="286" customWidth="1"/>
    <col min="2058" max="2058" width="2.5703125" style="286" bestFit="1" customWidth="1"/>
    <col min="2059" max="2059" width="9.140625" style="286"/>
    <col min="2060" max="2060" width="9" style="286" customWidth="1"/>
    <col min="2061" max="2300" width="9.140625" style="286"/>
    <col min="2301" max="2301" width="5.5703125" style="286" customWidth="1"/>
    <col min="2302" max="2302" width="44.7109375" style="286" customWidth="1"/>
    <col min="2303" max="2303" width="6.7109375" style="286" customWidth="1"/>
    <col min="2304" max="2304" width="7.5703125" style="286" customWidth="1"/>
    <col min="2305" max="2305" width="3" style="286" customWidth="1"/>
    <col min="2306" max="2306" width="20" style="286" customWidth="1"/>
    <col min="2307" max="2307" width="20.42578125" style="286" customWidth="1"/>
    <col min="2308" max="2308" width="19.42578125" style="286" customWidth="1"/>
    <col min="2309" max="2309" width="11" style="286" customWidth="1"/>
    <col min="2310" max="2310" width="10.140625" style="286" customWidth="1"/>
    <col min="2311" max="2311" width="9.140625" style="286"/>
    <col min="2312" max="2312" width="16.7109375" style="286" customWidth="1"/>
    <col min="2313" max="2313" width="9.85546875" style="286" customWidth="1"/>
    <col min="2314" max="2314" width="2.5703125" style="286" bestFit="1" customWidth="1"/>
    <col min="2315" max="2315" width="9.140625" style="286"/>
    <col min="2316" max="2316" width="9" style="286" customWidth="1"/>
    <col min="2317" max="2556" width="9.140625" style="286"/>
    <col min="2557" max="2557" width="5.5703125" style="286" customWidth="1"/>
    <col min="2558" max="2558" width="44.7109375" style="286" customWidth="1"/>
    <col min="2559" max="2559" width="6.7109375" style="286" customWidth="1"/>
    <col min="2560" max="2560" width="7.5703125" style="286" customWidth="1"/>
    <col min="2561" max="2561" width="3" style="286" customWidth="1"/>
    <col min="2562" max="2562" width="20" style="286" customWidth="1"/>
    <col min="2563" max="2563" width="20.42578125" style="286" customWidth="1"/>
    <col min="2564" max="2564" width="19.42578125" style="286" customWidth="1"/>
    <col min="2565" max="2565" width="11" style="286" customWidth="1"/>
    <col min="2566" max="2566" width="10.140625" style="286" customWidth="1"/>
    <col min="2567" max="2567" width="9.140625" style="286"/>
    <col min="2568" max="2568" width="16.7109375" style="286" customWidth="1"/>
    <col min="2569" max="2569" width="9.85546875" style="286" customWidth="1"/>
    <col min="2570" max="2570" width="2.5703125" style="286" bestFit="1" customWidth="1"/>
    <col min="2571" max="2571" width="9.140625" style="286"/>
    <col min="2572" max="2572" width="9" style="286" customWidth="1"/>
    <col min="2573" max="2812" width="9.140625" style="286"/>
    <col min="2813" max="2813" width="5.5703125" style="286" customWidth="1"/>
    <col min="2814" max="2814" width="44.7109375" style="286" customWidth="1"/>
    <col min="2815" max="2815" width="6.7109375" style="286" customWidth="1"/>
    <col min="2816" max="2816" width="7.5703125" style="286" customWidth="1"/>
    <col min="2817" max="2817" width="3" style="286" customWidth="1"/>
    <col min="2818" max="2818" width="20" style="286" customWidth="1"/>
    <col min="2819" max="2819" width="20.42578125" style="286" customWidth="1"/>
    <col min="2820" max="2820" width="19.42578125" style="286" customWidth="1"/>
    <col min="2821" max="2821" width="11" style="286" customWidth="1"/>
    <col min="2822" max="2822" width="10.140625" style="286" customWidth="1"/>
    <col min="2823" max="2823" width="9.140625" style="286"/>
    <col min="2824" max="2824" width="16.7109375" style="286" customWidth="1"/>
    <col min="2825" max="2825" width="9.85546875" style="286" customWidth="1"/>
    <col min="2826" max="2826" width="2.5703125" style="286" bestFit="1" customWidth="1"/>
    <col min="2827" max="2827" width="9.140625" style="286"/>
    <col min="2828" max="2828" width="9" style="286" customWidth="1"/>
    <col min="2829" max="3068" width="9.140625" style="286"/>
    <col min="3069" max="3069" width="5.5703125" style="286" customWidth="1"/>
    <col min="3070" max="3070" width="44.7109375" style="286" customWidth="1"/>
    <col min="3071" max="3071" width="6.7109375" style="286" customWidth="1"/>
    <col min="3072" max="3072" width="7.5703125" style="286" customWidth="1"/>
    <col min="3073" max="3073" width="3" style="286" customWidth="1"/>
    <col min="3074" max="3074" width="20" style="286" customWidth="1"/>
    <col min="3075" max="3075" width="20.42578125" style="286" customWidth="1"/>
    <col min="3076" max="3076" width="19.42578125" style="286" customWidth="1"/>
    <col min="3077" max="3077" width="11" style="286" customWidth="1"/>
    <col min="3078" max="3078" width="10.140625" style="286" customWidth="1"/>
    <col min="3079" max="3079" width="9.140625" style="286"/>
    <col min="3080" max="3080" width="16.7109375" style="286" customWidth="1"/>
    <col min="3081" max="3081" width="9.85546875" style="286" customWidth="1"/>
    <col min="3082" max="3082" width="2.5703125" style="286" bestFit="1" customWidth="1"/>
    <col min="3083" max="3083" width="9.140625" style="286"/>
    <col min="3084" max="3084" width="9" style="286" customWidth="1"/>
    <col min="3085" max="3324" width="9.140625" style="286"/>
    <col min="3325" max="3325" width="5.5703125" style="286" customWidth="1"/>
    <col min="3326" max="3326" width="44.7109375" style="286" customWidth="1"/>
    <col min="3327" max="3327" width="6.7109375" style="286" customWidth="1"/>
    <col min="3328" max="3328" width="7.5703125" style="286" customWidth="1"/>
    <col min="3329" max="3329" width="3" style="286" customWidth="1"/>
    <col min="3330" max="3330" width="20" style="286" customWidth="1"/>
    <col min="3331" max="3331" width="20.42578125" style="286" customWidth="1"/>
    <col min="3332" max="3332" width="19.42578125" style="286" customWidth="1"/>
    <col min="3333" max="3333" width="11" style="286" customWidth="1"/>
    <col min="3334" max="3334" width="10.140625" style="286" customWidth="1"/>
    <col min="3335" max="3335" width="9.140625" style="286"/>
    <col min="3336" max="3336" width="16.7109375" style="286" customWidth="1"/>
    <col min="3337" max="3337" width="9.85546875" style="286" customWidth="1"/>
    <col min="3338" max="3338" width="2.5703125" style="286" bestFit="1" customWidth="1"/>
    <col min="3339" max="3339" width="9.140625" style="286"/>
    <col min="3340" max="3340" width="9" style="286" customWidth="1"/>
    <col min="3341" max="3580" width="9.140625" style="286"/>
    <col min="3581" max="3581" width="5.5703125" style="286" customWidth="1"/>
    <col min="3582" max="3582" width="44.7109375" style="286" customWidth="1"/>
    <col min="3583" max="3583" width="6.7109375" style="286" customWidth="1"/>
    <col min="3584" max="3584" width="7.5703125" style="286" customWidth="1"/>
    <col min="3585" max="3585" width="3" style="286" customWidth="1"/>
    <col min="3586" max="3586" width="20" style="286" customWidth="1"/>
    <col min="3587" max="3587" width="20.42578125" style="286" customWidth="1"/>
    <col min="3588" max="3588" width="19.42578125" style="286" customWidth="1"/>
    <col min="3589" max="3589" width="11" style="286" customWidth="1"/>
    <col min="3590" max="3590" width="10.140625" style="286" customWidth="1"/>
    <col min="3591" max="3591" width="9.140625" style="286"/>
    <col min="3592" max="3592" width="16.7109375" style="286" customWidth="1"/>
    <col min="3593" max="3593" width="9.85546875" style="286" customWidth="1"/>
    <col min="3594" max="3594" width="2.5703125" style="286" bestFit="1" customWidth="1"/>
    <col min="3595" max="3595" width="9.140625" style="286"/>
    <col min="3596" max="3596" width="9" style="286" customWidth="1"/>
    <col min="3597" max="3836" width="9.140625" style="286"/>
    <col min="3837" max="3837" width="5.5703125" style="286" customWidth="1"/>
    <col min="3838" max="3838" width="44.7109375" style="286" customWidth="1"/>
    <col min="3839" max="3839" width="6.7109375" style="286" customWidth="1"/>
    <col min="3840" max="3840" width="7.5703125" style="286" customWidth="1"/>
    <col min="3841" max="3841" width="3" style="286" customWidth="1"/>
    <col min="3842" max="3842" width="20" style="286" customWidth="1"/>
    <col min="3843" max="3843" width="20.42578125" style="286" customWidth="1"/>
    <col min="3844" max="3844" width="19.42578125" style="286" customWidth="1"/>
    <col min="3845" max="3845" width="11" style="286" customWidth="1"/>
    <col min="3846" max="3846" width="10.140625" style="286" customWidth="1"/>
    <col min="3847" max="3847" width="9.140625" style="286"/>
    <col min="3848" max="3848" width="16.7109375" style="286" customWidth="1"/>
    <col min="3849" max="3849" width="9.85546875" style="286" customWidth="1"/>
    <col min="3850" max="3850" width="2.5703125" style="286" bestFit="1" customWidth="1"/>
    <col min="3851" max="3851" width="9.140625" style="286"/>
    <col min="3852" max="3852" width="9" style="286" customWidth="1"/>
    <col min="3853" max="4092" width="9.140625" style="286"/>
    <col min="4093" max="4093" width="5.5703125" style="286" customWidth="1"/>
    <col min="4094" max="4094" width="44.7109375" style="286" customWidth="1"/>
    <col min="4095" max="4095" width="6.7109375" style="286" customWidth="1"/>
    <col min="4096" max="4096" width="7.5703125" style="286" customWidth="1"/>
    <col min="4097" max="4097" width="3" style="286" customWidth="1"/>
    <col min="4098" max="4098" width="20" style="286" customWidth="1"/>
    <col min="4099" max="4099" width="20.42578125" style="286" customWidth="1"/>
    <col min="4100" max="4100" width="19.42578125" style="286" customWidth="1"/>
    <col min="4101" max="4101" width="11" style="286" customWidth="1"/>
    <col min="4102" max="4102" width="10.140625" style="286" customWidth="1"/>
    <col min="4103" max="4103" width="9.140625" style="286"/>
    <col min="4104" max="4104" width="16.7109375" style="286" customWidth="1"/>
    <col min="4105" max="4105" width="9.85546875" style="286" customWidth="1"/>
    <col min="4106" max="4106" width="2.5703125" style="286" bestFit="1" customWidth="1"/>
    <col min="4107" max="4107" width="9.140625" style="286"/>
    <col min="4108" max="4108" width="9" style="286" customWidth="1"/>
    <col min="4109" max="4348" width="9.140625" style="286"/>
    <col min="4349" max="4349" width="5.5703125" style="286" customWidth="1"/>
    <col min="4350" max="4350" width="44.7109375" style="286" customWidth="1"/>
    <col min="4351" max="4351" width="6.7109375" style="286" customWidth="1"/>
    <col min="4352" max="4352" width="7.5703125" style="286" customWidth="1"/>
    <col min="4353" max="4353" width="3" style="286" customWidth="1"/>
    <col min="4354" max="4354" width="20" style="286" customWidth="1"/>
    <col min="4355" max="4355" width="20.42578125" style="286" customWidth="1"/>
    <col min="4356" max="4356" width="19.42578125" style="286" customWidth="1"/>
    <col min="4357" max="4357" width="11" style="286" customWidth="1"/>
    <col min="4358" max="4358" width="10.140625" style="286" customWidth="1"/>
    <col min="4359" max="4359" width="9.140625" style="286"/>
    <col min="4360" max="4360" width="16.7109375" style="286" customWidth="1"/>
    <col min="4361" max="4361" width="9.85546875" style="286" customWidth="1"/>
    <col min="4362" max="4362" width="2.5703125" style="286" bestFit="1" customWidth="1"/>
    <col min="4363" max="4363" width="9.140625" style="286"/>
    <col min="4364" max="4364" width="9" style="286" customWidth="1"/>
    <col min="4365" max="4604" width="9.140625" style="286"/>
    <col min="4605" max="4605" width="5.5703125" style="286" customWidth="1"/>
    <col min="4606" max="4606" width="44.7109375" style="286" customWidth="1"/>
    <col min="4607" max="4607" width="6.7109375" style="286" customWidth="1"/>
    <col min="4608" max="4608" width="7.5703125" style="286" customWidth="1"/>
    <col min="4609" max="4609" width="3" style="286" customWidth="1"/>
    <col min="4610" max="4610" width="20" style="286" customWidth="1"/>
    <col min="4611" max="4611" width="20.42578125" style="286" customWidth="1"/>
    <col min="4612" max="4612" width="19.42578125" style="286" customWidth="1"/>
    <col min="4613" max="4613" width="11" style="286" customWidth="1"/>
    <col min="4614" max="4614" width="10.140625" style="286" customWidth="1"/>
    <col min="4615" max="4615" width="9.140625" style="286"/>
    <col min="4616" max="4616" width="16.7109375" style="286" customWidth="1"/>
    <col min="4617" max="4617" width="9.85546875" style="286" customWidth="1"/>
    <col min="4618" max="4618" width="2.5703125" style="286" bestFit="1" customWidth="1"/>
    <col min="4619" max="4619" width="9.140625" style="286"/>
    <col min="4620" max="4620" width="9" style="286" customWidth="1"/>
    <col min="4621" max="4860" width="9.140625" style="286"/>
    <col min="4861" max="4861" width="5.5703125" style="286" customWidth="1"/>
    <col min="4862" max="4862" width="44.7109375" style="286" customWidth="1"/>
    <col min="4863" max="4863" width="6.7109375" style="286" customWidth="1"/>
    <col min="4864" max="4864" width="7.5703125" style="286" customWidth="1"/>
    <col min="4865" max="4865" width="3" style="286" customWidth="1"/>
    <col min="4866" max="4866" width="20" style="286" customWidth="1"/>
    <col min="4867" max="4867" width="20.42578125" style="286" customWidth="1"/>
    <col min="4868" max="4868" width="19.42578125" style="286" customWidth="1"/>
    <col min="4869" max="4869" width="11" style="286" customWidth="1"/>
    <col min="4870" max="4870" width="10.140625" style="286" customWidth="1"/>
    <col min="4871" max="4871" width="9.140625" style="286"/>
    <col min="4872" max="4872" width="16.7109375" style="286" customWidth="1"/>
    <col min="4873" max="4873" width="9.85546875" style="286" customWidth="1"/>
    <col min="4874" max="4874" width="2.5703125" style="286" bestFit="1" customWidth="1"/>
    <col min="4875" max="4875" width="9.140625" style="286"/>
    <col min="4876" max="4876" width="9" style="286" customWidth="1"/>
    <col min="4877" max="5116" width="9.140625" style="286"/>
    <col min="5117" max="5117" width="5.5703125" style="286" customWidth="1"/>
    <col min="5118" max="5118" width="44.7109375" style="286" customWidth="1"/>
    <col min="5119" max="5119" width="6.7109375" style="286" customWidth="1"/>
    <col min="5120" max="5120" width="7.5703125" style="286" customWidth="1"/>
    <col min="5121" max="5121" width="3" style="286" customWidth="1"/>
    <col min="5122" max="5122" width="20" style="286" customWidth="1"/>
    <col min="5123" max="5123" width="20.42578125" style="286" customWidth="1"/>
    <col min="5124" max="5124" width="19.42578125" style="286" customWidth="1"/>
    <col min="5125" max="5125" width="11" style="286" customWidth="1"/>
    <col min="5126" max="5126" width="10.140625" style="286" customWidth="1"/>
    <col min="5127" max="5127" width="9.140625" style="286"/>
    <col min="5128" max="5128" width="16.7109375" style="286" customWidth="1"/>
    <col min="5129" max="5129" width="9.85546875" style="286" customWidth="1"/>
    <col min="5130" max="5130" width="2.5703125" style="286" bestFit="1" customWidth="1"/>
    <col min="5131" max="5131" width="9.140625" style="286"/>
    <col min="5132" max="5132" width="9" style="286" customWidth="1"/>
    <col min="5133" max="5372" width="9.140625" style="286"/>
    <col min="5373" max="5373" width="5.5703125" style="286" customWidth="1"/>
    <col min="5374" max="5374" width="44.7109375" style="286" customWidth="1"/>
    <col min="5375" max="5375" width="6.7109375" style="286" customWidth="1"/>
    <col min="5376" max="5376" width="7.5703125" style="286" customWidth="1"/>
    <col min="5377" max="5377" width="3" style="286" customWidth="1"/>
    <col min="5378" max="5378" width="20" style="286" customWidth="1"/>
    <col min="5379" max="5379" width="20.42578125" style="286" customWidth="1"/>
    <col min="5380" max="5380" width="19.42578125" style="286" customWidth="1"/>
    <col min="5381" max="5381" width="11" style="286" customWidth="1"/>
    <col min="5382" max="5382" width="10.140625" style="286" customWidth="1"/>
    <col min="5383" max="5383" width="9.140625" style="286"/>
    <col min="5384" max="5384" width="16.7109375" style="286" customWidth="1"/>
    <col min="5385" max="5385" width="9.85546875" style="286" customWidth="1"/>
    <col min="5386" max="5386" width="2.5703125" style="286" bestFit="1" customWidth="1"/>
    <col min="5387" max="5387" width="9.140625" style="286"/>
    <col min="5388" max="5388" width="9" style="286" customWidth="1"/>
    <col min="5389" max="5628" width="9.140625" style="286"/>
    <col min="5629" max="5629" width="5.5703125" style="286" customWidth="1"/>
    <col min="5630" max="5630" width="44.7109375" style="286" customWidth="1"/>
    <col min="5631" max="5631" width="6.7109375" style="286" customWidth="1"/>
    <col min="5632" max="5632" width="7.5703125" style="286" customWidth="1"/>
    <col min="5633" max="5633" width="3" style="286" customWidth="1"/>
    <col min="5634" max="5634" width="20" style="286" customWidth="1"/>
    <col min="5635" max="5635" width="20.42578125" style="286" customWidth="1"/>
    <col min="5636" max="5636" width="19.42578125" style="286" customWidth="1"/>
    <col min="5637" max="5637" width="11" style="286" customWidth="1"/>
    <col min="5638" max="5638" width="10.140625" style="286" customWidth="1"/>
    <col min="5639" max="5639" width="9.140625" style="286"/>
    <col min="5640" max="5640" width="16.7109375" style="286" customWidth="1"/>
    <col min="5641" max="5641" width="9.85546875" style="286" customWidth="1"/>
    <col min="5642" max="5642" width="2.5703125" style="286" bestFit="1" customWidth="1"/>
    <col min="5643" max="5643" width="9.140625" style="286"/>
    <col min="5644" max="5644" width="9" style="286" customWidth="1"/>
    <col min="5645" max="5884" width="9.140625" style="286"/>
    <col min="5885" max="5885" width="5.5703125" style="286" customWidth="1"/>
    <col min="5886" max="5886" width="44.7109375" style="286" customWidth="1"/>
    <col min="5887" max="5887" width="6.7109375" style="286" customWidth="1"/>
    <col min="5888" max="5888" width="7.5703125" style="286" customWidth="1"/>
    <col min="5889" max="5889" width="3" style="286" customWidth="1"/>
    <col min="5890" max="5890" width="20" style="286" customWidth="1"/>
    <col min="5891" max="5891" width="20.42578125" style="286" customWidth="1"/>
    <col min="5892" max="5892" width="19.42578125" style="286" customWidth="1"/>
    <col min="5893" max="5893" width="11" style="286" customWidth="1"/>
    <col min="5894" max="5894" width="10.140625" style="286" customWidth="1"/>
    <col min="5895" max="5895" width="9.140625" style="286"/>
    <col min="5896" max="5896" width="16.7109375" style="286" customWidth="1"/>
    <col min="5897" max="5897" width="9.85546875" style="286" customWidth="1"/>
    <col min="5898" max="5898" width="2.5703125" style="286" bestFit="1" customWidth="1"/>
    <col min="5899" max="5899" width="9.140625" style="286"/>
    <col min="5900" max="5900" width="9" style="286" customWidth="1"/>
    <col min="5901" max="6140" width="9.140625" style="286"/>
    <col min="6141" max="6141" width="5.5703125" style="286" customWidth="1"/>
    <col min="6142" max="6142" width="44.7109375" style="286" customWidth="1"/>
    <col min="6143" max="6143" width="6.7109375" style="286" customWidth="1"/>
    <col min="6144" max="6144" width="7.5703125" style="286" customWidth="1"/>
    <col min="6145" max="6145" width="3" style="286" customWidth="1"/>
    <col min="6146" max="6146" width="20" style="286" customWidth="1"/>
    <col min="6147" max="6147" width="20.42578125" style="286" customWidth="1"/>
    <col min="6148" max="6148" width="19.42578125" style="286" customWidth="1"/>
    <col min="6149" max="6149" width="11" style="286" customWidth="1"/>
    <col min="6150" max="6150" width="10.140625" style="286" customWidth="1"/>
    <col min="6151" max="6151" width="9.140625" style="286"/>
    <col min="6152" max="6152" width="16.7109375" style="286" customWidth="1"/>
    <col min="6153" max="6153" width="9.85546875" style="286" customWidth="1"/>
    <col min="6154" max="6154" width="2.5703125" style="286" bestFit="1" customWidth="1"/>
    <col min="6155" max="6155" width="9.140625" style="286"/>
    <col min="6156" max="6156" width="9" style="286" customWidth="1"/>
    <col min="6157" max="6396" width="9.140625" style="286"/>
    <col min="6397" max="6397" width="5.5703125" style="286" customWidth="1"/>
    <col min="6398" max="6398" width="44.7109375" style="286" customWidth="1"/>
    <col min="6399" max="6399" width="6.7109375" style="286" customWidth="1"/>
    <col min="6400" max="6400" width="7.5703125" style="286" customWidth="1"/>
    <col min="6401" max="6401" width="3" style="286" customWidth="1"/>
    <col min="6402" max="6402" width="20" style="286" customWidth="1"/>
    <col min="6403" max="6403" width="20.42578125" style="286" customWidth="1"/>
    <col min="6404" max="6404" width="19.42578125" style="286" customWidth="1"/>
    <col min="6405" max="6405" width="11" style="286" customWidth="1"/>
    <col min="6406" max="6406" width="10.140625" style="286" customWidth="1"/>
    <col min="6407" max="6407" width="9.140625" style="286"/>
    <col min="6408" max="6408" width="16.7109375" style="286" customWidth="1"/>
    <col min="6409" max="6409" width="9.85546875" style="286" customWidth="1"/>
    <col min="6410" max="6410" width="2.5703125" style="286" bestFit="1" customWidth="1"/>
    <col min="6411" max="6411" width="9.140625" style="286"/>
    <col min="6412" max="6412" width="9" style="286" customWidth="1"/>
    <col min="6413" max="6652" width="9.140625" style="286"/>
    <col min="6653" max="6653" width="5.5703125" style="286" customWidth="1"/>
    <col min="6654" max="6654" width="44.7109375" style="286" customWidth="1"/>
    <col min="6655" max="6655" width="6.7109375" style="286" customWidth="1"/>
    <col min="6656" max="6656" width="7.5703125" style="286" customWidth="1"/>
    <col min="6657" max="6657" width="3" style="286" customWidth="1"/>
    <col min="6658" max="6658" width="20" style="286" customWidth="1"/>
    <col min="6659" max="6659" width="20.42578125" style="286" customWidth="1"/>
    <col min="6660" max="6660" width="19.42578125" style="286" customWidth="1"/>
    <col min="6661" max="6661" width="11" style="286" customWidth="1"/>
    <col min="6662" max="6662" width="10.140625" style="286" customWidth="1"/>
    <col min="6663" max="6663" width="9.140625" style="286"/>
    <col min="6664" max="6664" width="16.7109375" style="286" customWidth="1"/>
    <col min="6665" max="6665" width="9.85546875" style="286" customWidth="1"/>
    <col min="6666" max="6666" width="2.5703125" style="286" bestFit="1" customWidth="1"/>
    <col min="6667" max="6667" width="9.140625" style="286"/>
    <col min="6668" max="6668" width="9" style="286" customWidth="1"/>
    <col min="6669" max="6908" width="9.140625" style="286"/>
    <col min="6909" max="6909" width="5.5703125" style="286" customWidth="1"/>
    <col min="6910" max="6910" width="44.7109375" style="286" customWidth="1"/>
    <col min="6911" max="6911" width="6.7109375" style="286" customWidth="1"/>
    <col min="6912" max="6912" width="7.5703125" style="286" customWidth="1"/>
    <col min="6913" max="6913" width="3" style="286" customWidth="1"/>
    <col min="6914" max="6914" width="20" style="286" customWidth="1"/>
    <col min="6915" max="6915" width="20.42578125" style="286" customWidth="1"/>
    <col min="6916" max="6916" width="19.42578125" style="286" customWidth="1"/>
    <col min="6917" max="6917" width="11" style="286" customWidth="1"/>
    <col min="6918" max="6918" width="10.140625" style="286" customWidth="1"/>
    <col min="6919" max="6919" width="9.140625" style="286"/>
    <col min="6920" max="6920" width="16.7109375" style="286" customWidth="1"/>
    <col min="6921" max="6921" width="9.85546875" style="286" customWidth="1"/>
    <col min="6922" max="6922" width="2.5703125" style="286" bestFit="1" customWidth="1"/>
    <col min="6923" max="6923" width="9.140625" style="286"/>
    <col min="6924" max="6924" width="9" style="286" customWidth="1"/>
    <col min="6925" max="7164" width="9.140625" style="286"/>
    <col min="7165" max="7165" width="5.5703125" style="286" customWidth="1"/>
    <col min="7166" max="7166" width="44.7109375" style="286" customWidth="1"/>
    <col min="7167" max="7167" width="6.7109375" style="286" customWidth="1"/>
    <col min="7168" max="7168" width="7.5703125" style="286" customWidth="1"/>
    <col min="7169" max="7169" width="3" style="286" customWidth="1"/>
    <col min="7170" max="7170" width="20" style="286" customWidth="1"/>
    <col min="7171" max="7171" width="20.42578125" style="286" customWidth="1"/>
    <col min="7172" max="7172" width="19.42578125" style="286" customWidth="1"/>
    <col min="7173" max="7173" width="11" style="286" customWidth="1"/>
    <col min="7174" max="7174" width="10.140625" style="286" customWidth="1"/>
    <col min="7175" max="7175" width="9.140625" style="286"/>
    <col min="7176" max="7176" width="16.7109375" style="286" customWidth="1"/>
    <col min="7177" max="7177" width="9.85546875" style="286" customWidth="1"/>
    <col min="7178" max="7178" width="2.5703125" style="286" bestFit="1" customWidth="1"/>
    <col min="7179" max="7179" width="9.140625" style="286"/>
    <col min="7180" max="7180" width="9" style="286" customWidth="1"/>
    <col min="7181" max="7420" width="9.140625" style="286"/>
    <col min="7421" max="7421" width="5.5703125" style="286" customWidth="1"/>
    <col min="7422" max="7422" width="44.7109375" style="286" customWidth="1"/>
    <col min="7423" max="7423" width="6.7109375" style="286" customWidth="1"/>
    <col min="7424" max="7424" width="7.5703125" style="286" customWidth="1"/>
    <col min="7425" max="7425" width="3" style="286" customWidth="1"/>
    <col min="7426" max="7426" width="20" style="286" customWidth="1"/>
    <col min="7427" max="7427" width="20.42578125" style="286" customWidth="1"/>
    <col min="7428" max="7428" width="19.42578125" style="286" customWidth="1"/>
    <col min="7429" max="7429" width="11" style="286" customWidth="1"/>
    <col min="7430" max="7430" width="10.140625" style="286" customWidth="1"/>
    <col min="7431" max="7431" width="9.140625" style="286"/>
    <col min="7432" max="7432" width="16.7109375" style="286" customWidth="1"/>
    <col min="7433" max="7433" width="9.85546875" style="286" customWidth="1"/>
    <col min="7434" max="7434" width="2.5703125" style="286" bestFit="1" customWidth="1"/>
    <col min="7435" max="7435" width="9.140625" style="286"/>
    <col min="7436" max="7436" width="9" style="286" customWidth="1"/>
    <col min="7437" max="7676" width="9.140625" style="286"/>
    <col min="7677" max="7677" width="5.5703125" style="286" customWidth="1"/>
    <col min="7678" max="7678" width="44.7109375" style="286" customWidth="1"/>
    <col min="7679" max="7679" width="6.7109375" style="286" customWidth="1"/>
    <col min="7680" max="7680" width="7.5703125" style="286" customWidth="1"/>
    <col min="7681" max="7681" width="3" style="286" customWidth="1"/>
    <col min="7682" max="7682" width="20" style="286" customWidth="1"/>
    <col min="7683" max="7683" width="20.42578125" style="286" customWidth="1"/>
    <col min="7684" max="7684" width="19.42578125" style="286" customWidth="1"/>
    <col min="7685" max="7685" width="11" style="286" customWidth="1"/>
    <col min="7686" max="7686" width="10.140625" style="286" customWidth="1"/>
    <col min="7687" max="7687" width="9.140625" style="286"/>
    <col min="7688" max="7688" width="16.7109375" style="286" customWidth="1"/>
    <col min="7689" max="7689" width="9.85546875" style="286" customWidth="1"/>
    <col min="7690" max="7690" width="2.5703125" style="286" bestFit="1" customWidth="1"/>
    <col min="7691" max="7691" width="9.140625" style="286"/>
    <col min="7692" max="7692" width="9" style="286" customWidth="1"/>
    <col min="7693" max="7932" width="9.140625" style="286"/>
    <col min="7933" max="7933" width="5.5703125" style="286" customWidth="1"/>
    <col min="7934" max="7934" width="44.7109375" style="286" customWidth="1"/>
    <col min="7935" max="7935" width="6.7109375" style="286" customWidth="1"/>
    <col min="7936" max="7936" width="7.5703125" style="286" customWidth="1"/>
    <col min="7937" max="7937" width="3" style="286" customWidth="1"/>
    <col min="7938" max="7938" width="20" style="286" customWidth="1"/>
    <col min="7939" max="7939" width="20.42578125" style="286" customWidth="1"/>
    <col min="7940" max="7940" width="19.42578125" style="286" customWidth="1"/>
    <col min="7941" max="7941" width="11" style="286" customWidth="1"/>
    <col min="7942" max="7942" width="10.140625" style="286" customWidth="1"/>
    <col min="7943" max="7943" width="9.140625" style="286"/>
    <col min="7944" max="7944" width="16.7109375" style="286" customWidth="1"/>
    <col min="7945" max="7945" width="9.85546875" style="286" customWidth="1"/>
    <col min="7946" max="7946" width="2.5703125" style="286" bestFit="1" customWidth="1"/>
    <col min="7947" max="7947" width="9.140625" style="286"/>
    <col min="7948" max="7948" width="9" style="286" customWidth="1"/>
    <col min="7949" max="8188" width="9.140625" style="286"/>
    <col min="8189" max="8189" width="5.5703125" style="286" customWidth="1"/>
    <col min="8190" max="8190" width="44.7109375" style="286" customWidth="1"/>
    <col min="8191" max="8191" width="6.7109375" style="286" customWidth="1"/>
    <col min="8192" max="8192" width="7.5703125" style="286" customWidth="1"/>
    <col min="8193" max="8193" width="3" style="286" customWidth="1"/>
    <col min="8194" max="8194" width="20" style="286" customWidth="1"/>
    <col min="8195" max="8195" width="20.42578125" style="286" customWidth="1"/>
    <col min="8196" max="8196" width="19.42578125" style="286" customWidth="1"/>
    <col min="8197" max="8197" width="11" style="286" customWidth="1"/>
    <col min="8198" max="8198" width="10.140625" style="286" customWidth="1"/>
    <col min="8199" max="8199" width="9.140625" style="286"/>
    <col min="8200" max="8200" width="16.7109375" style="286" customWidth="1"/>
    <col min="8201" max="8201" width="9.85546875" style="286" customWidth="1"/>
    <col min="8202" max="8202" width="2.5703125" style="286" bestFit="1" customWidth="1"/>
    <col min="8203" max="8203" width="9.140625" style="286"/>
    <col min="8204" max="8204" width="9" style="286" customWidth="1"/>
    <col min="8205" max="8444" width="9.140625" style="286"/>
    <col min="8445" max="8445" width="5.5703125" style="286" customWidth="1"/>
    <col min="8446" max="8446" width="44.7109375" style="286" customWidth="1"/>
    <col min="8447" max="8447" width="6.7109375" style="286" customWidth="1"/>
    <col min="8448" max="8448" width="7.5703125" style="286" customWidth="1"/>
    <col min="8449" max="8449" width="3" style="286" customWidth="1"/>
    <col min="8450" max="8450" width="20" style="286" customWidth="1"/>
    <col min="8451" max="8451" width="20.42578125" style="286" customWidth="1"/>
    <col min="8452" max="8452" width="19.42578125" style="286" customWidth="1"/>
    <col min="8453" max="8453" width="11" style="286" customWidth="1"/>
    <col min="8454" max="8454" width="10.140625" style="286" customWidth="1"/>
    <col min="8455" max="8455" width="9.140625" style="286"/>
    <col min="8456" max="8456" width="16.7109375" style="286" customWidth="1"/>
    <col min="8457" max="8457" width="9.85546875" style="286" customWidth="1"/>
    <col min="8458" max="8458" width="2.5703125" style="286" bestFit="1" customWidth="1"/>
    <col min="8459" max="8459" width="9.140625" style="286"/>
    <col min="8460" max="8460" width="9" style="286" customWidth="1"/>
    <col min="8461" max="8700" width="9.140625" style="286"/>
    <col min="8701" max="8701" width="5.5703125" style="286" customWidth="1"/>
    <col min="8702" max="8702" width="44.7109375" style="286" customWidth="1"/>
    <col min="8703" max="8703" width="6.7109375" style="286" customWidth="1"/>
    <col min="8704" max="8704" width="7.5703125" style="286" customWidth="1"/>
    <col min="8705" max="8705" width="3" style="286" customWidth="1"/>
    <col min="8706" max="8706" width="20" style="286" customWidth="1"/>
    <col min="8707" max="8707" width="20.42578125" style="286" customWidth="1"/>
    <col min="8708" max="8708" width="19.42578125" style="286" customWidth="1"/>
    <col min="8709" max="8709" width="11" style="286" customWidth="1"/>
    <col min="8710" max="8710" width="10.140625" style="286" customWidth="1"/>
    <col min="8711" max="8711" width="9.140625" style="286"/>
    <col min="8712" max="8712" width="16.7109375" style="286" customWidth="1"/>
    <col min="8713" max="8713" width="9.85546875" style="286" customWidth="1"/>
    <col min="8714" max="8714" width="2.5703125" style="286" bestFit="1" customWidth="1"/>
    <col min="8715" max="8715" width="9.140625" style="286"/>
    <col min="8716" max="8716" width="9" style="286" customWidth="1"/>
    <col min="8717" max="8956" width="9.140625" style="286"/>
    <col min="8957" max="8957" width="5.5703125" style="286" customWidth="1"/>
    <col min="8958" max="8958" width="44.7109375" style="286" customWidth="1"/>
    <col min="8959" max="8959" width="6.7109375" style="286" customWidth="1"/>
    <col min="8960" max="8960" width="7.5703125" style="286" customWidth="1"/>
    <col min="8961" max="8961" width="3" style="286" customWidth="1"/>
    <col min="8962" max="8962" width="20" style="286" customWidth="1"/>
    <col min="8963" max="8963" width="20.42578125" style="286" customWidth="1"/>
    <col min="8964" max="8964" width="19.42578125" style="286" customWidth="1"/>
    <col min="8965" max="8965" width="11" style="286" customWidth="1"/>
    <col min="8966" max="8966" width="10.140625" style="286" customWidth="1"/>
    <col min="8967" max="8967" width="9.140625" style="286"/>
    <col min="8968" max="8968" width="16.7109375" style="286" customWidth="1"/>
    <col min="8969" max="8969" width="9.85546875" style="286" customWidth="1"/>
    <col min="8970" max="8970" width="2.5703125" style="286" bestFit="1" customWidth="1"/>
    <col min="8971" max="8971" width="9.140625" style="286"/>
    <col min="8972" max="8972" width="9" style="286" customWidth="1"/>
    <col min="8973" max="9212" width="9.140625" style="286"/>
    <col min="9213" max="9213" width="5.5703125" style="286" customWidth="1"/>
    <col min="9214" max="9214" width="44.7109375" style="286" customWidth="1"/>
    <col min="9215" max="9215" width="6.7109375" style="286" customWidth="1"/>
    <col min="9216" max="9216" width="7.5703125" style="286" customWidth="1"/>
    <col min="9217" max="9217" width="3" style="286" customWidth="1"/>
    <col min="9218" max="9218" width="20" style="286" customWidth="1"/>
    <col min="9219" max="9219" width="20.42578125" style="286" customWidth="1"/>
    <col min="9220" max="9220" width="19.42578125" style="286" customWidth="1"/>
    <col min="9221" max="9221" width="11" style="286" customWidth="1"/>
    <col min="9222" max="9222" width="10.140625" style="286" customWidth="1"/>
    <col min="9223" max="9223" width="9.140625" style="286"/>
    <col min="9224" max="9224" width="16.7109375" style="286" customWidth="1"/>
    <col min="9225" max="9225" width="9.85546875" style="286" customWidth="1"/>
    <col min="9226" max="9226" width="2.5703125" style="286" bestFit="1" customWidth="1"/>
    <col min="9227" max="9227" width="9.140625" style="286"/>
    <col min="9228" max="9228" width="9" style="286" customWidth="1"/>
    <col min="9229" max="9468" width="9.140625" style="286"/>
    <col min="9469" max="9469" width="5.5703125" style="286" customWidth="1"/>
    <col min="9470" max="9470" width="44.7109375" style="286" customWidth="1"/>
    <col min="9471" max="9471" width="6.7109375" style="286" customWidth="1"/>
    <col min="9472" max="9472" width="7.5703125" style="286" customWidth="1"/>
    <col min="9473" max="9473" width="3" style="286" customWidth="1"/>
    <col min="9474" max="9474" width="20" style="286" customWidth="1"/>
    <col min="9475" max="9475" width="20.42578125" style="286" customWidth="1"/>
    <col min="9476" max="9476" width="19.42578125" style="286" customWidth="1"/>
    <col min="9477" max="9477" width="11" style="286" customWidth="1"/>
    <col min="9478" max="9478" width="10.140625" style="286" customWidth="1"/>
    <col min="9479" max="9479" width="9.140625" style="286"/>
    <col min="9480" max="9480" width="16.7109375" style="286" customWidth="1"/>
    <col min="9481" max="9481" width="9.85546875" style="286" customWidth="1"/>
    <col min="9482" max="9482" width="2.5703125" style="286" bestFit="1" customWidth="1"/>
    <col min="9483" max="9483" width="9.140625" style="286"/>
    <col min="9484" max="9484" width="9" style="286" customWidth="1"/>
    <col min="9485" max="9724" width="9.140625" style="286"/>
    <col min="9725" max="9725" width="5.5703125" style="286" customWidth="1"/>
    <col min="9726" max="9726" width="44.7109375" style="286" customWidth="1"/>
    <col min="9727" max="9727" width="6.7109375" style="286" customWidth="1"/>
    <col min="9728" max="9728" width="7.5703125" style="286" customWidth="1"/>
    <col min="9729" max="9729" width="3" style="286" customWidth="1"/>
    <col min="9730" max="9730" width="20" style="286" customWidth="1"/>
    <col min="9731" max="9731" width="20.42578125" style="286" customWidth="1"/>
    <col min="9732" max="9732" width="19.42578125" style="286" customWidth="1"/>
    <col min="9733" max="9733" width="11" style="286" customWidth="1"/>
    <col min="9734" max="9734" width="10.140625" style="286" customWidth="1"/>
    <col min="9735" max="9735" width="9.140625" style="286"/>
    <col min="9736" max="9736" width="16.7109375" style="286" customWidth="1"/>
    <col min="9737" max="9737" width="9.85546875" style="286" customWidth="1"/>
    <col min="9738" max="9738" width="2.5703125" style="286" bestFit="1" customWidth="1"/>
    <col min="9739" max="9739" width="9.140625" style="286"/>
    <col min="9740" max="9740" width="9" style="286" customWidth="1"/>
    <col min="9741" max="9980" width="9.140625" style="286"/>
    <col min="9981" max="9981" width="5.5703125" style="286" customWidth="1"/>
    <col min="9982" max="9982" width="44.7109375" style="286" customWidth="1"/>
    <col min="9983" max="9983" width="6.7109375" style="286" customWidth="1"/>
    <col min="9984" max="9984" width="7.5703125" style="286" customWidth="1"/>
    <col min="9985" max="9985" width="3" style="286" customWidth="1"/>
    <col min="9986" max="9986" width="20" style="286" customWidth="1"/>
    <col min="9987" max="9987" width="20.42578125" style="286" customWidth="1"/>
    <col min="9988" max="9988" width="19.42578125" style="286" customWidth="1"/>
    <col min="9989" max="9989" width="11" style="286" customWidth="1"/>
    <col min="9990" max="9990" width="10.140625" style="286" customWidth="1"/>
    <col min="9991" max="9991" width="9.140625" style="286"/>
    <col min="9992" max="9992" width="16.7109375" style="286" customWidth="1"/>
    <col min="9993" max="9993" width="9.85546875" style="286" customWidth="1"/>
    <col min="9994" max="9994" width="2.5703125" style="286" bestFit="1" customWidth="1"/>
    <col min="9995" max="9995" width="9.140625" style="286"/>
    <col min="9996" max="9996" width="9" style="286" customWidth="1"/>
    <col min="9997" max="10236" width="9.140625" style="286"/>
    <col min="10237" max="10237" width="5.5703125" style="286" customWidth="1"/>
    <col min="10238" max="10238" width="44.7109375" style="286" customWidth="1"/>
    <col min="10239" max="10239" width="6.7109375" style="286" customWidth="1"/>
    <col min="10240" max="10240" width="7.5703125" style="286" customWidth="1"/>
    <col min="10241" max="10241" width="3" style="286" customWidth="1"/>
    <col min="10242" max="10242" width="20" style="286" customWidth="1"/>
    <col min="10243" max="10243" width="20.42578125" style="286" customWidth="1"/>
    <col min="10244" max="10244" width="19.42578125" style="286" customWidth="1"/>
    <col min="10245" max="10245" width="11" style="286" customWidth="1"/>
    <col min="10246" max="10246" width="10.140625" style="286" customWidth="1"/>
    <col min="10247" max="10247" width="9.140625" style="286"/>
    <col min="10248" max="10248" width="16.7109375" style="286" customWidth="1"/>
    <col min="10249" max="10249" width="9.85546875" style="286" customWidth="1"/>
    <col min="10250" max="10250" width="2.5703125" style="286" bestFit="1" customWidth="1"/>
    <col min="10251" max="10251" width="9.140625" style="286"/>
    <col min="10252" max="10252" width="9" style="286" customWidth="1"/>
    <col min="10253" max="10492" width="9.140625" style="286"/>
    <col min="10493" max="10493" width="5.5703125" style="286" customWidth="1"/>
    <col min="10494" max="10494" width="44.7109375" style="286" customWidth="1"/>
    <col min="10495" max="10495" width="6.7109375" style="286" customWidth="1"/>
    <col min="10496" max="10496" width="7.5703125" style="286" customWidth="1"/>
    <col min="10497" max="10497" width="3" style="286" customWidth="1"/>
    <col min="10498" max="10498" width="20" style="286" customWidth="1"/>
    <col min="10499" max="10499" width="20.42578125" style="286" customWidth="1"/>
    <col min="10500" max="10500" width="19.42578125" style="286" customWidth="1"/>
    <col min="10501" max="10501" width="11" style="286" customWidth="1"/>
    <col min="10502" max="10502" width="10.140625" style="286" customWidth="1"/>
    <col min="10503" max="10503" width="9.140625" style="286"/>
    <col min="10504" max="10504" width="16.7109375" style="286" customWidth="1"/>
    <col min="10505" max="10505" width="9.85546875" style="286" customWidth="1"/>
    <col min="10506" max="10506" width="2.5703125" style="286" bestFit="1" customWidth="1"/>
    <col min="10507" max="10507" width="9.140625" style="286"/>
    <col min="10508" max="10508" width="9" style="286" customWidth="1"/>
    <col min="10509" max="10748" width="9.140625" style="286"/>
    <col min="10749" max="10749" width="5.5703125" style="286" customWidth="1"/>
    <col min="10750" max="10750" width="44.7109375" style="286" customWidth="1"/>
    <col min="10751" max="10751" width="6.7109375" style="286" customWidth="1"/>
    <col min="10752" max="10752" width="7.5703125" style="286" customWidth="1"/>
    <col min="10753" max="10753" width="3" style="286" customWidth="1"/>
    <col min="10754" max="10754" width="20" style="286" customWidth="1"/>
    <col min="10755" max="10755" width="20.42578125" style="286" customWidth="1"/>
    <col min="10756" max="10756" width="19.42578125" style="286" customWidth="1"/>
    <col min="10757" max="10757" width="11" style="286" customWidth="1"/>
    <col min="10758" max="10758" width="10.140625" style="286" customWidth="1"/>
    <col min="10759" max="10759" width="9.140625" style="286"/>
    <col min="10760" max="10760" width="16.7109375" style="286" customWidth="1"/>
    <col min="10761" max="10761" width="9.85546875" style="286" customWidth="1"/>
    <col min="10762" max="10762" width="2.5703125" style="286" bestFit="1" customWidth="1"/>
    <col min="10763" max="10763" width="9.140625" style="286"/>
    <col min="10764" max="10764" width="9" style="286" customWidth="1"/>
    <col min="10765" max="11004" width="9.140625" style="286"/>
    <col min="11005" max="11005" width="5.5703125" style="286" customWidth="1"/>
    <col min="11006" max="11006" width="44.7109375" style="286" customWidth="1"/>
    <col min="11007" max="11007" width="6.7109375" style="286" customWidth="1"/>
    <col min="11008" max="11008" width="7.5703125" style="286" customWidth="1"/>
    <col min="11009" max="11009" width="3" style="286" customWidth="1"/>
    <col min="11010" max="11010" width="20" style="286" customWidth="1"/>
    <col min="11011" max="11011" width="20.42578125" style="286" customWidth="1"/>
    <col min="11012" max="11012" width="19.42578125" style="286" customWidth="1"/>
    <col min="11013" max="11013" width="11" style="286" customWidth="1"/>
    <col min="11014" max="11014" width="10.140625" style="286" customWidth="1"/>
    <col min="11015" max="11015" width="9.140625" style="286"/>
    <col min="11016" max="11016" width="16.7109375" style="286" customWidth="1"/>
    <col min="11017" max="11017" width="9.85546875" style="286" customWidth="1"/>
    <col min="11018" max="11018" width="2.5703125" style="286" bestFit="1" customWidth="1"/>
    <col min="11019" max="11019" width="9.140625" style="286"/>
    <col min="11020" max="11020" width="9" style="286" customWidth="1"/>
    <col min="11021" max="11260" width="9.140625" style="286"/>
    <col min="11261" max="11261" width="5.5703125" style="286" customWidth="1"/>
    <col min="11262" max="11262" width="44.7109375" style="286" customWidth="1"/>
    <col min="11263" max="11263" width="6.7109375" style="286" customWidth="1"/>
    <col min="11264" max="11264" width="7.5703125" style="286" customWidth="1"/>
    <col min="11265" max="11265" width="3" style="286" customWidth="1"/>
    <col min="11266" max="11266" width="20" style="286" customWidth="1"/>
    <col min="11267" max="11267" width="20.42578125" style="286" customWidth="1"/>
    <col min="11268" max="11268" width="19.42578125" style="286" customWidth="1"/>
    <col min="11269" max="11269" width="11" style="286" customWidth="1"/>
    <col min="11270" max="11270" width="10.140625" style="286" customWidth="1"/>
    <col min="11271" max="11271" width="9.140625" style="286"/>
    <col min="11272" max="11272" width="16.7109375" style="286" customWidth="1"/>
    <col min="11273" max="11273" width="9.85546875" style="286" customWidth="1"/>
    <col min="11274" max="11274" width="2.5703125" style="286" bestFit="1" customWidth="1"/>
    <col min="11275" max="11275" width="9.140625" style="286"/>
    <col min="11276" max="11276" width="9" style="286" customWidth="1"/>
    <col min="11277" max="11516" width="9.140625" style="286"/>
    <col min="11517" max="11517" width="5.5703125" style="286" customWidth="1"/>
    <col min="11518" max="11518" width="44.7109375" style="286" customWidth="1"/>
    <col min="11519" max="11519" width="6.7109375" style="286" customWidth="1"/>
    <col min="11520" max="11520" width="7.5703125" style="286" customWidth="1"/>
    <col min="11521" max="11521" width="3" style="286" customWidth="1"/>
    <col min="11522" max="11522" width="20" style="286" customWidth="1"/>
    <col min="11523" max="11523" width="20.42578125" style="286" customWidth="1"/>
    <col min="11524" max="11524" width="19.42578125" style="286" customWidth="1"/>
    <col min="11525" max="11525" width="11" style="286" customWidth="1"/>
    <col min="11526" max="11526" width="10.140625" style="286" customWidth="1"/>
    <col min="11527" max="11527" width="9.140625" style="286"/>
    <col min="11528" max="11528" width="16.7109375" style="286" customWidth="1"/>
    <col min="11529" max="11529" width="9.85546875" style="286" customWidth="1"/>
    <col min="11530" max="11530" width="2.5703125" style="286" bestFit="1" customWidth="1"/>
    <col min="11531" max="11531" width="9.140625" style="286"/>
    <col min="11532" max="11532" width="9" style="286" customWidth="1"/>
    <col min="11533" max="11772" width="9.140625" style="286"/>
    <col min="11773" max="11773" width="5.5703125" style="286" customWidth="1"/>
    <col min="11774" max="11774" width="44.7109375" style="286" customWidth="1"/>
    <col min="11775" max="11775" width="6.7109375" style="286" customWidth="1"/>
    <col min="11776" max="11776" width="7.5703125" style="286" customWidth="1"/>
    <col min="11777" max="11777" width="3" style="286" customWidth="1"/>
    <col min="11778" max="11778" width="20" style="286" customWidth="1"/>
    <col min="11779" max="11779" width="20.42578125" style="286" customWidth="1"/>
    <col min="11780" max="11780" width="19.42578125" style="286" customWidth="1"/>
    <col min="11781" max="11781" width="11" style="286" customWidth="1"/>
    <col min="11782" max="11782" width="10.140625" style="286" customWidth="1"/>
    <col min="11783" max="11783" width="9.140625" style="286"/>
    <col min="11784" max="11784" width="16.7109375" style="286" customWidth="1"/>
    <col min="11785" max="11785" width="9.85546875" style="286" customWidth="1"/>
    <col min="11786" max="11786" width="2.5703125" style="286" bestFit="1" customWidth="1"/>
    <col min="11787" max="11787" width="9.140625" style="286"/>
    <col min="11788" max="11788" width="9" style="286" customWidth="1"/>
    <col min="11789" max="12028" width="9.140625" style="286"/>
    <col min="12029" max="12029" width="5.5703125" style="286" customWidth="1"/>
    <col min="12030" max="12030" width="44.7109375" style="286" customWidth="1"/>
    <col min="12031" max="12031" width="6.7109375" style="286" customWidth="1"/>
    <col min="12032" max="12032" width="7.5703125" style="286" customWidth="1"/>
    <col min="12033" max="12033" width="3" style="286" customWidth="1"/>
    <col min="12034" max="12034" width="20" style="286" customWidth="1"/>
    <col min="12035" max="12035" width="20.42578125" style="286" customWidth="1"/>
    <col min="12036" max="12036" width="19.42578125" style="286" customWidth="1"/>
    <col min="12037" max="12037" width="11" style="286" customWidth="1"/>
    <col min="12038" max="12038" width="10.140625" style="286" customWidth="1"/>
    <col min="12039" max="12039" width="9.140625" style="286"/>
    <col min="12040" max="12040" width="16.7109375" style="286" customWidth="1"/>
    <col min="12041" max="12041" width="9.85546875" style="286" customWidth="1"/>
    <col min="12042" max="12042" width="2.5703125" style="286" bestFit="1" customWidth="1"/>
    <col min="12043" max="12043" width="9.140625" style="286"/>
    <col min="12044" max="12044" width="9" style="286" customWidth="1"/>
    <col min="12045" max="12284" width="9.140625" style="286"/>
    <col min="12285" max="12285" width="5.5703125" style="286" customWidth="1"/>
    <col min="12286" max="12286" width="44.7109375" style="286" customWidth="1"/>
    <col min="12287" max="12287" width="6.7109375" style="286" customWidth="1"/>
    <col min="12288" max="12288" width="7.5703125" style="286" customWidth="1"/>
    <col min="12289" max="12289" width="3" style="286" customWidth="1"/>
    <col min="12290" max="12290" width="20" style="286" customWidth="1"/>
    <col min="12291" max="12291" width="20.42578125" style="286" customWidth="1"/>
    <col min="12292" max="12292" width="19.42578125" style="286" customWidth="1"/>
    <col min="12293" max="12293" width="11" style="286" customWidth="1"/>
    <col min="12294" max="12294" width="10.140625" style="286" customWidth="1"/>
    <col min="12295" max="12295" width="9.140625" style="286"/>
    <col min="12296" max="12296" width="16.7109375" style="286" customWidth="1"/>
    <col min="12297" max="12297" width="9.85546875" style="286" customWidth="1"/>
    <col min="12298" max="12298" width="2.5703125" style="286" bestFit="1" customWidth="1"/>
    <col min="12299" max="12299" width="9.140625" style="286"/>
    <col min="12300" max="12300" width="9" style="286" customWidth="1"/>
    <col min="12301" max="12540" width="9.140625" style="286"/>
    <col min="12541" max="12541" width="5.5703125" style="286" customWidth="1"/>
    <col min="12542" max="12542" width="44.7109375" style="286" customWidth="1"/>
    <col min="12543" max="12543" width="6.7109375" style="286" customWidth="1"/>
    <col min="12544" max="12544" width="7.5703125" style="286" customWidth="1"/>
    <col min="12545" max="12545" width="3" style="286" customWidth="1"/>
    <col min="12546" max="12546" width="20" style="286" customWidth="1"/>
    <col min="12547" max="12547" width="20.42578125" style="286" customWidth="1"/>
    <col min="12548" max="12548" width="19.42578125" style="286" customWidth="1"/>
    <col min="12549" max="12549" width="11" style="286" customWidth="1"/>
    <col min="12550" max="12550" width="10.140625" style="286" customWidth="1"/>
    <col min="12551" max="12551" width="9.140625" style="286"/>
    <col min="12552" max="12552" width="16.7109375" style="286" customWidth="1"/>
    <col min="12553" max="12553" width="9.85546875" style="286" customWidth="1"/>
    <col min="12554" max="12554" width="2.5703125" style="286" bestFit="1" customWidth="1"/>
    <col min="12555" max="12555" width="9.140625" style="286"/>
    <col min="12556" max="12556" width="9" style="286" customWidth="1"/>
    <col min="12557" max="12796" width="9.140625" style="286"/>
    <col min="12797" max="12797" width="5.5703125" style="286" customWidth="1"/>
    <col min="12798" max="12798" width="44.7109375" style="286" customWidth="1"/>
    <col min="12799" max="12799" width="6.7109375" style="286" customWidth="1"/>
    <col min="12800" max="12800" width="7.5703125" style="286" customWidth="1"/>
    <col min="12801" max="12801" width="3" style="286" customWidth="1"/>
    <col min="12802" max="12802" width="20" style="286" customWidth="1"/>
    <col min="12803" max="12803" width="20.42578125" style="286" customWidth="1"/>
    <col min="12804" max="12804" width="19.42578125" style="286" customWidth="1"/>
    <col min="12805" max="12805" width="11" style="286" customWidth="1"/>
    <col min="12806" max="12806" width="10.140625" style="286" customWidth="1"/>
    <col min="12807" max="12807" width="9.140625" style="286"/>
    <col min="12808" max="12808" width="16.7109375" style="286" customWidth="1"/>
    <col min="12809" max="12809" width="9.85546875" style="286" customWidth="1"/>
    <col min="12810" max="12810" width="2.5703125" style="286" bestFit="1" customWidth="1"/>
    <col min="12811" max="12811" width="9.140625" style="286"/>
    <col min="12812" max="12812" width="9" style="286" customWidth="1"/>
    <col min="12813" max="13052" width="9.140625" style="286"/>
    <col min="13053" max="13053" width="5.5703125" style="286" customWidth="1"/>
    <col min="13054" max="13054" width="44.7109375" style="286" customWidth="1"/>
    <col min="13055" max="13055" width="6.7109375" style="286" customWidth="1"/>
    <col min="13056" max="13056" width="7.5703125" style="286" customWidth="1"/>
    <col min="13057" max="13057" width="3" style="286" customWidth="1"/>
    <col min="13058" max="13058" width="20" style="286" customWidth="1"/>
    <col min="13059" max="13059" width="20.42578125" style="286" customWidth="1"/>
    <col min="13060" max="13060" width="19.42578125" style="286" customWidth="1"/>
    <col min="13061" max="13061" width="11" style="286" customWidth="1"/>
    <col min="13062" max="13062" width="10.140625" style="286" customWidth="1"/>
    <col min="13063" max="13063" width="9.140625" style="286"/>
    <col min="13064" max="13064" width="16.7109375" style="286" customWidth="1"/>
    <col min="13065" max="13065" width="9.85546875" style="286" customWidth="1"/>
    <col min="13066" max="13066" width="2.5703125" style="286" bestFit="1" customWidth="1"/>
    <col min="13067" max="13067" width="9.140625" style="286"/>
    <col min="13068" max="13068" width="9" style="286" customWidth="1"/>
    <col min="13069" max="13308" width="9.140625" style="286"/>
    <col min="13309" max="13309" width="5.5703125" style="286" customWidth="1"/>
    <col min="13310" max="13310" width="44.7109375" style="286" customWidth="1"/>
    <col min="13311" max="13311" width="6.7109375" style="286" customWidth="1"/>
    <col min="13312" max="13312" width="7.5703125" style="286" customWidth="1"/>
    <col min="13313" max="13313" width="3" style="286" customWidth="1"/>
    <col min="13314" max="13314" width="20" style="286" customWidth="1"/>
    <col min="13315" max="13315" width="20.42578125" style="286" customWidth="1"/>
    <col min="13316" max="13316" width="19.42578125" style="286" customWidth="1"/>
    <col min="13317" max="13317" width="11" style="286" customWidth="1"/>
    <col min="13318" max="13318" width="10.140625" style="286" customWidth="1"/>
    <col min="13319" max="13319" width="9.140625" style="286"/>
    <col min="13320" max="13320" width="16.7109375" style="286" customWidth="1"/>
    <col min="13321" max="13321" width="9.85546875" style="286" customWidth="1"/>
    <col min="13322" max="13322" width="2.5703125" style="286" bestFit="1" customWidth="1"/>
    <col min="13323" max="13323" width="9.140625" style="286"/>
    <col min="13324" max="13324" width="9" style="286" customWidth="1"/>
    <col min="13325" max="13564" width="9.140625" style="286"/>
    <col min="13565" max="13565" width="5.5703125" style="286" customWidth="1"/>
    <col min="13566" max="13566" width="44.7109375" style="286" customWidth="1"/>
    <col min="13567" max="13567" width="6.7109375" style="286" customWidth="1"/>
    <col min="13568" max="13568" width="7.5703125" style="286" customWidth="1"/>
    <col min="13569" max="13569" width="3" style="286" customWidth="1"/>
    <col min="13570" max="13570" width="20" style="286" customWidth="1"/>
    <col min="13571" max="13571" width="20.42578125" style="286" customWidth="1"/>
    <col min="13572" max="13572" width="19.42578125" style="286" customWidth="1"/>
    <col min="13573" max="13573" width="11" style="286" customWidth="1"/>
    <col min="13574" max="13574" width="10.140625" style="286" customWidth="1"/>
    <col min="13575" max="13575" width="9.140625" style="286"/>
    <col min="13576" max="13576" width="16.7109375" style="286" customWidth="1"/>
    <col min="13577" max="13577" width="9.85546875" style="286" customWidth="1"/>
    <col min="13578" max="13578" width="2.5703125" style="286" bestFit="1" customWidth="1"/>
    <col min="13579" max="13579" width="9.140625" style="286"/>
    <col min="13580" max="13580" width="9" style="286" customWidth="1"/>
    <col min="13581" max="13820" width="9.140625" style="286"/>
    <col min="13821" max="13821" width="5.5703125" style="286" customWidth="1"/>
    <col min="13822" max="13822" width="44.7109375" style="286" customWidth="1"/>
    <col min="13823" max="13823" width="6.7109375" style="286" customWidth="1"/>
    <col min="13824" max="13824" width="7.5703125" style="286" customWidth="1"/>
    <col min="13825" max="13825" width="3" style="286" customWidth="1"/>
    <col min="13826" max="13826" width="20" style="286" customWidth="1"/>
    <col min="13827" max="13827" width="20.42578125" style="286" customWidth="1"/>
    <col min="13828" max="13828" width="19.42578125" style="286" customWidth="1"/>
    <col min="13829" max="13829" width="11" style="286" customWidth="1"/>
    <col min="13830" max="13830" width="10.140625" style="286" customWidth="1"/>
    <col min="13831" max="13831" width="9.140625" style="286"/>
    <col min="13832" max="13832" width="16.7109375" style="286" customWidth="1"/>
    <col min="13833" max="13833" width="9.85546875" style="286" customWidth="1"/>
    <col min="13834" max="13834" width="2.5703125" style="286" bestFit="1" customWidth="1"/>
    <col min="13835" max="13835" width="9.140625" style="286"/>
    <col min="13836" max="13836" width="9" style="286" customWidth="1"/>
    <col min="13837" max="14076" width="9.140625" style="286"/>
    <col min="14077" max="14077" width="5.5703125" style="286" customWidth="1"/>
    <col min="14078" max="14078" width="44.7109375" style="286" customWidth="1"/>
    <col min="14079" max="14079" width="6.7109375" style="286" customWidth="1"/>
    <col min="14080" max="14080" width="7.5703125" style="286" customWidth="1"/>
    <col min="14081" max="14081" width="3" style="286" customWidth="1"/>
    <col min="14082" max="14082" width="20" style="286" customWidth="1"/>
    <col min="14083" max="14083" width="20.42578125" style="286" customWidth="1"/>
    <col min="14084" max="14084" width="19.42578125" style="286" customWidth="1"/>
    <col min="14085" max="14085" width="11" style="286" customWidth="1"/>
    <col min="14086" max="14086" width="10.140625" style="286" customWidth="1"/>
    <col min="14087" max="14087" width="9.140625" style="286"/>
    <col min="14088" max="14088" width="16.7109375" style="286" customWidth="1"/>
    <col min="14089" max="14089" width="9.85546875" style="286" customWidth="1"/>
    <col min="14090" max="14090" width="2.5703125" style="286" bestFit="1" customWidth="1"/>
    <col min="14091" max="14091" width="9.140625" style="286"/>
    <col min="14092" max="14092" width="9" style="286" customWidth="1"/>
    <col min="14093" max="14332" width="9.140625" style="286"/>
    <col min="14333" max="14333" width="5.5703125" style="286" customWidth="1"/>
    <col min="14334" max="14334" width="44.7109375" style="286" customWidth="1"/>
    <col min="14335" max="14335" width="6.7109375" style="286" customWidth="1"/>
    <col min="14336" max="14336" width="7.5703125" style="286" customWidth="1"/>
    <col min="14337" max="14337" width="3" style="286" customWidth="1"/>
    <col min="14338" max="14338" width="20" style="286" customWidth="1"/>
    <col min="14339" max="14339" width="20.42578125" style="286" customWidth="1"/>
    <col min="14340" max="14340" width="19.42578125" style="286" customWidth="1"/>
    <col min="14341" max="14341" width="11" style="286" customWidth="1"/>
    <col min="14342" max="14342" width="10.140625" style="286" customWidth="1"/>
    <col min="14343" max="14343" width="9.140625" style="286"/>
    <col min="14344" max="14344" width="16.7109375" style="286" customWidth="1"/>
    <col min="14345" max="14345" width="9.85546875" style="286" customWidth="1"/>
    <col min="14346" max="14346" width="2.5703125" style="286" bestFit="1" customWidth="1"/>
    <col min="14347" max="14347" width="9.140625" style="286"/>
    <col min="14348" max="14348" width="9" style="286" customWidth="1"/>
    <col min="14349" max="14588" width="9.140625" style="286"/>
    <col min="14589" max="14589" width="5.5703125" style="286" customWidth="1"/>
    <col min="14590" max="14590" width="44.7109375" style="286" customWidth="1"/>
    <col min="14591" max="14591" width="6.7109375" style="286" customWidth="1"/>
    <col min="14592" max="14592" width="7.5703125" style="286" customWidth="1"/>
    <col min="14593" max="14593" width="3" style="286" customWidth="1"/>
    <col min="14594" max="14594" width="20" style="286" customWidth="1"/>
    <col min="14595" max="14595" width="20.42578125" style="286" customWidth="1"/>
    <col min="14596" max="14596" width="19.42578125" style="286" customWidth="1"/>
    <col min="14597" max="14597" width="11" style="286" customWidth="1"/>
    <col min="14598" max="14598" width="10.140625" style="286" customWidth="1"/>
    <col min="14599" max="14599" width="9.140625" style="286"/>
    <col min="14600" max="14600" width="16.7109375" style="286" customWidth="1"/>
    <col min="14601" max="14601" width="9.85546875" style="286" customWidth="1"/>
    <col min="14602" max="14602" width="2.5703125" style="286" bestFit="1" customWidth="1"/>
    <col min="14603" max="14603" width="9.140625" style="286"/>
    <col min="14604" max="14604" width="9" style="286" customWidth="1"/>
    <col min="14605" max="14844" width="9.140625" style="286"/>
    <col min="14845" max="14845" width="5.5703125" style="286" customWidth="1"/>
    <col min="14846" max="14846" width="44.7109375" style="286" customWidth="1"/>
    <col min="14847" max="14847" width="6.7109375" style="286" customWidth="1"/>
    <col min="14848" max="14848" width="7.5703125" style="286" customWidth="1"/>
    <col min="14849" max="14849" width="3" style="286" customWidth="1"/>
    <col min="14850" max="14850" width="20" style="286" customWidth="1"/>
    <col min="14851" max="14851" width="20.42578125" style="286" customWidth="1"/>
    <col min="14852" max="14852" width="19.42578125" style="286" customWidth="1"/>
    <col min="14853" max="14853" width="11" style="286" customWidth="1"/>
    <col min="14854" max="14854" width="10.140625" style="286" customWidth="1"/>
    <col min="14855" max="14855" width="9.140625" style="286"/>
    <col min="14856" max="14856" width="16.7109375" style="286" customWidth="1"/>
    <col min="14857" max="14857" width="9.85546875" style="286" customWidth="1"/>
    <col min="14858" max="14858" width="2.5703125" style="286" bestFit="1" customWidth="1"/>
    <col min="14859" max="14859" width="9.140625" style="286"/>
    <col min="14860" max="14860" width="9" style="286" customWidth="1"/>
    <col min="14861" max="15100" width="9.140625" style="286"/>
    <col min="15101" max="15101" width="5.5703125" style="286" customWidth="1"/>
    <col min="15102" max="15102" width="44.7109375" style="286" customWidth="1"/>
    <col min="15103" max="15103" width="6.7109375" style="286" customWidth="1"/>
    <col min="15104" max="15104" width="7.5703125" style="286" customWidth="1"/>
    <col min="15105" max="15105" width="3" style="286" customWidth="1"/>
    <col min="15106" max="15106" width="20" style="286" customWidth="1"/>
    <col min="15107" max="15107" width="20.42578125" style="286" customWidth="1"/>
    <col min="15108" max="15108" width="19.42578125" style="286" customWidth="1"/>
    <col min="15109" max="15109" width="11" style="286" customWidth="1"/>
    <col min="15110" max="15110" width="10.140625" style="286" customWidth="1"/>
    <col min="15111" max="15111" width="9.140625" style="286"/>
    <col min="15112" max="15112" width="16.7109375" style="286" customWidth="1"/>
    <col min="15113" max="15113" width="9.85546875" style="286" customWidth="1"/>
    <col min="15114" max="15114" width="2.5703125" style="286" bestFit="1" customWidth="1"/>
    <col min="15115" max="15115" width="9.140625" style="286"/>
    <col min="15116" max="15116" width="9" style="286" customWidth="1"/>
    <col min="15117" max="15356" width="9.140625" style="286"/>
    <col min="15357" max="15357" width="5.5703125" style="286" customWidth="1"/>
    <col min="15358" max="15358" width="44.7109375" style="286" customWidth="1"/>
    <col min="15359" max="15359" width="6.7109375" style="286" customWidth="1"/>
    <col min="15360" max="15360" width="7.5703125" style="286" customWidth="1"/>
    <col min="15361" max="15361" width="3" style="286" customWidth="1"/>
    <col min="15362" max="15362" width="20" style="286" customWidth="1"/>
    <col min="15363" max="15363" width="20.42578125" style="286" customWidth="1"/>
    <col min="15364" max="15364" width="19.42578125" style="286" customWidth="1"/>
    <col min="15365" max="15365" width="11" style="286" customWidth="1"/>
    <col min="15366" max="15366" width="10.140625" style="286" customWidth="1"/>
    <col min="15367" max="15367" width="9.140625" style="286"/>
    <col min="15368" max="15368" width="16.7109375" style="286" customWidth="1"/>
    <col min="15369" max="15369" width="9.85546875" style="286" customWidth="1"/>
    <col min="15370" max="15370" width="2.5703125" style="286" bestFit="1" customWidth="1"/>
    <col min="15371" max="15371" width="9.140625" style="286"/>
    <col min="15372" max="15372" width="9" style="286" customWidth="1"/>
    <col min="15373" max="15612" width="9.140625" style="286"/>
    <col min="15613" max="15613" width="5.5703125" style="286" customWidth="1"/>
    <col min="15614" max="15614" width="44.7109375" style="286" customWidth="1"/>
    <col min="15615" max="15615" width="6.7109375" style="286" customWidth="1"/>
    <col min="15616" max="15616" width="7.5703125" style="286" customWidth="1"/>
    <col min="15617" max="15617" width="3" style="286" customWidth="1"/>
    <col min="15618" max="15618" width="20" style="286" customWidth="1"/>
    <col min="15619" max="15619" width="20.42578125" style="286" customWidth="1"/>
    <col min="15620" max="15620" width="19.42578125" style="286" customWidth="1"/>
    <col min="15621" max="15621" width="11" style="286" customWidth="1"/>
    <col min="15622" max="15622" width="10.140625" style="286" customWidth="1"/>
    <col min="15623" max="15623" width="9.140625" style="286"/>
    <col min="15624" max="15624" width="16.7109375" style="286" customWidth="1"/>
    <col min="15625" max="15625" width="9.85546875" style="286" customWidth="1"/>
    <col min="15626" max="15626" width="2.5703125" style="286" bestFit="1" customWidth="1"/>
    <col min="15627" max="15627" width="9.140625" style="286"/>
    <col min="15628" max="15628" width="9" style="286" customWidth="1"/>
    <col min="15629" max="15868" width="9.140625" style="286"/>
    <col min="15869" max="15869" width="5.5703125" style="286" customWidth="1"/>
    <col min="15870" max="15870" width="44.7109375" style="286" customWidth="1"/>
    <col min="15871" max="15871" width="6.7109375" style="286" customWidth="1"/>
    <col min="15872" max="15872" width="7.5703125" style="286" customWidth="1"/>
    <col min="15873" max="15873" width="3" style="286" customWidth="1"/>
    <col min="15874" max="15874" width="20" style="286" customWidth="1"/>
    <col min="15875" max="15875" width="20.42578125" style="286" customWidth="1"/>
    <col min="15876" max="15876" width="19.42578125" style="286" customWidth="1"/>
    <col min="15877" max="15877" width="11" style="286" customWidth="1"/>
    <col min="15878" max="15878" width="10.140625" style="286" customWidth="1"/>
    <col min="15879" max="15879" width="9.140625" style="286"/>
    <col min="15880" max="15880" width="16.7109375" style="286" customWidth="1"/>
    <col min="15881" max="15881" width="9.85546875" style="286" customWidth="1"/>
    <col min="15882" max="15882" width="2.5703125" style="286" bestFit="1" customWidth="1"/>
    <col min="15883" max="15883" width="9.140625" style="286"/>
    <col min="15884" max="15884" width="9" style="286" customWidth="1"/>
    <col min="15885" max="16124" width="9.140625" style="286"/>
    <col min="16125" max="16125" width="5.5703125" style="286" customWidth="1"/>
    <col min="16126" max="16126" width="44.7109375" style="286" customWidth="1"/>
    <col min="16127" max="16127" width="6.7109375" style="286" customWidth="1"/>
    <col min="16128" max="16128" width="7.5703125" style="286" customWidth="1"/>
    <col min="16129" max="16129" width="3" style="286" customWidth="1"/>
    <col min="16130" max="16130" width="20" style="286" customWidth="1"/>
    <col min="16131" max="16131" width="20.42578125" style="286" customWidth="1"/>
    <col min="16132" max="16132" width="19.42578125" style="286" customWidth="1"/>
    <col min="16133" max="16133" width="11" style="286" customWidth="1"/>
    <col min="16134" max="16134" width="10.140625" style="286" customWidth="1"/>
    <col min="16135" max="16135" width="9.140625" style="286"/>
    <col min="16136" max="16136" width="16.7109375" style="286" customWidth="1"/>
    <col min="16137" max="16137" width="9.85546875" style="286" customWidth="1"/>
    <col min="16138" max="16138" width="2.5703125" style="286" bestFit="1" customWidth="1"/>
    <col min="16139" max="16139" width="9.140625" style="286"/>
    <col min="16140" max="16140" width="9" style="286" customWidth="1"/>
    <col min="16141" max="16384" width="9.140625" style="286"/>
  </cols>
  <sheetData>
    <row r="1" spans="1:12" s="1" customFormat="1" ht="18">
      <c r="A1" s="246"/>
      <c r="B1" s="246"/>
      <c r="E1" s="247"/>
      <c r="J1" s="248"/>
    </row>
    <row r="2" spans="1:12" s="1" customFormat="1" ht="18">
      <c r="A2" s="246"/>
      <c r="B2" s="292"/>
      <c r="C2" s="246"/>
      <c r="E2" s="247"/>
      <c r="J2" s="248"/>
    </row>
    <row r="3" spans="1:12" s="254" customFormat="1" ht="12.75" customHeight="1">
      <c r="A3" s="252" t="s">
        <v>709</v>
      </c>
      <c r="B3" s="253"/>
      <c r="C3" s="252"/>
      <c r="D3" s="252"/>
      <c r="E3" s="252"/>
      <c r="F3" s="252"/>
    </row>
    <row r="4" spans="1:12" s="260" customFormat="1">
      <c r="A4" s="393"/>
      <c r="B4" s="394"/>
      <c r="C4" s="395"/>
      <c r="D4" s="396"/>
      <c r="E4" s="396"/>
      <c r="F4" s="259" t="s">
        <v>185</v>
      </c>
      <c r="I4" s="261"/>
      <c r="K4" s="262"/>
      <c r="L4" s="262"/>
    </row>
    <row r="5" spans="1:12" s="1233" customFormat="1">
      <c r="A5" s="1229"/>
      <c r="B5" s="1230"/>
      <c r="C5" s="1231"/>
      <c r="D5" s="1232"/>
      <c r="E5" s="1232"/>
      <c r="F5" s="1236"/>
      <c r="I5" s="1234"/>
      <c r="K5" s="1235"/>
      <c r="L5" s="1235"/>
    </row>
    <row r="6" spans="1:12" s="263" customFormat="1" ht="18">
      <c r="A6" s="1240" t="s">
        <v>3328</v>
      </c>
      <c r="B6" s="266"/>
      <c r="D6" s="264"/>
      <c r="E6" s="264"/>
      <c r="F6" s="264"/>
      <c r="I6" s="254"/>
      <c r="K6" s="264"/>
      <c r="L6" s="264"/>
    </row>
    <row r="7" spans="1:12" s="263" customFormat="1">
      <c r="A7" s="265"/>
      <c r="B7" s="266"/>
      <c r="D7" s="264"/>
      <c r="E7" s="264"/>
      <c r="F7" s="264"/>
      <c r="I7" s="254"/>
      <c r="K7" s="264"/>
      <c r="L7" s="264"/>
    </row>
    <row r="8" spans="1:12" s="267" customFormat="1" ht="15">
      <c r="A8" s="267" t="s">
        <v>3322</v>
      </c>
      <c r="B8" s="271" t="s">
        <v>3329</v>
      </c>
      <c r="D8" s="269"/>
      <c r="F8" s="270">
        <f>JR!G98</f>
        <v>0</v>
      </c>
    </row>
    <row r="9" spans="1:12" s="254" customFormat="1">
      <c r="A9" s="1214"/>
      <c r="B9" s="1215"/>
      <c r="C9" s="1216"/>
      <c r="D9" s="1217"/>
      <c r="E9" s="1216"/>
      <c r="F9" s="1218"/>
    </row>
    <row r="10" spans="1:12" s="267" customFormat="1" ht="30">
      <c r="A10" s="44"/>
      <c r="B10" s="1228" t="s">
        <v>3758</v>
      </c>
      <c r="D10" s="269" t="s">
        <v>710</v>
      </c>
      <c r="F10" s="270">
        <f>F8</f>
        <v>0</v>
      </c>
    </row>
    <row r="11" spans="1:12" s="252" customFormat="1" ht="12">
      <c r="B11" s="276"/>
      <c r="D11" s="277"/>
    </row>
    <row r="12" spans="1:12" s="252" customFormat="1" ht="12">
      <c r="B12" s="398"/>
      <c r="D12" s="277"/>
    </row>
    <row r="13" spans="1:12" s="3" customFormat="1" ht="12">
      <c r="B13" s="284"/>
      <c r="D13" s="285"/>
    </row>
    <row r="14" spans="1:12" s="3" customFormat="1" ht="12">
      <c r="B14" s="284"/>
      <c r="D14" s="285"/>
    </row>
    <row r="15" spans="1:12" s="3" customFormat="1" ht="12">
      <c r="B15" s="284"/>
      <c r="D15" s="285"/>
    </row>
    <row r="16" spans="1:12" s="62" customFormat="1" ht="19.5" thickBot="1">
      <c r="A16" s="76" t="s">
        <v>922</v>
      </c>
      <c r="B16" s="76"/>
      <c r="C16" s="251"/>
      <c r="D16" s="251"/>
      <c r="E16" s="251"/>
      <c r="F16" s="251"/>
      <c r="J16" s="291"/>
    </row>
    <row r="17" spans="1:10" s="3" customFormat="1" ht="12">
      <c r="B17" s="284"/>
      <c r="D17" s="285"/>
    </row>
    <row r="18" spans="1:10" s="1" customFormat="1" ht="36">
      <c r="A18" s="400">
        <f>COUNT($A$2:A17)+1</f>
        <v>1</v>
      </c>
      <c r="B18" s="401" t="s">
        <v>897</v>
      </c>
      <c r="C18" s="246"/>
      <c r="E18" s="247"/>
      <c r="J18" s="248"/>
    </row>
    <row r="19" spans="1:10" s="291" customFormat="1" ht="36">
      <c r="A19" s="400">
        <f>COUNT($A$3:A18)+1</f>
        <v>2</v>
      </c>
      <c r="B19" s="138" t="s">
        <v>61</v>
      </c>
      <c r="D19" s="402"/>
      <c r="F19" s="403"/>
    </row>
    <row r="20" spans="1:10" s="291" customFormat="1" ht="84">
      <c r="A20" s="400">
        <f>COUNT($A$3:A19)+1</f>
        <v>3</v>
      </c>
      <c r="B20" s="404" t="s">
        <v>898</v>
      </c>
      <c r="D20" s="402"/>
      <c r="F20" s="403"/>
    </row>
    <row r="21" spans="1:10" s="291" customFormat="1" ht="48">
      <c r="A21" s="400">
        <f>COUNT($A$3:A20)+1</f>
        <v>4</v>
      </c>
      <c r="B21" s="138" t="s">
        <v>899</v>
      </c>
      <c r="D21" s="402"/>
      <c r="F21" s="403"/>
    </row>
    <row r="22" spans="1:10" s="291" customFormat="1" ht="60">
      <c r="A22" s="400">
        <f>COUNT($A$3:A21)+1</f>
        <v>5</v>
      </c>
      <c r="B22" s="138" t="s">
        <v>712</v>
      </c>
      <c r="D22" s="402"/>
      <c r="F22" s="403"/>
    </row>
    <row r="23" spans="1:10" s="291" customFormat="1" ht="36">
      <c r="A23" s="400">
        <f>COUNT($A$3:A22)+1</f>
        <v>6</v>
      </c>
      <c r="B23" s="294" t="s">
        <v>95</v>
      </c>
      <c r="D23" s="402"/>
      <c r="F23" s="403"/>
    </row>
    <row r="24" spans="1:10" s="291" customFormat="1" ht="24">
      <c r="A24" s="400">
        <f>COUNT($A$3:A23)+1</f>
        <v>7</v>
      </c>
      <c r="B24" s="294" t="s">
        <v>713</v>
      </c>
      <c r="D24" s="402"/>
      <c r="F24" s="403"/>
    </row>
    <row r="25" spans="1:10" s="291" customFormat="1" ht="36">
      <c r="A25" s="400">
        <f>COUNT($A$3:A24)+1</f>
        <v>8</v>
      </c>
      <c r="B25" s="294" t="s">
        <v>714</v>
      </c>
      <c r="D25" s="402"/>
      <c r="F25" s="403"/>
    </row>
    <row r="26" spans="1:10" s="291" customFormat="1" ht="24">
      <c r="A26" s="400">
        <f>COUNT($A$3:A25)+1</f>
        <v>9</v>
      </c>
      <c r="B26" s="294" t="s">
        <v>59</v>
      </c>
      <c r="D26" s="402"/>
      <c r="F26" s="403"/>
    </row>
    <row r="27" spans="1:10" s="291" customFormat="1" ht="36">
      <c r="A27" s="400">
        <f>COUNT($A$3:A26)+1</f>
        <v>10</v>
      </c>
      <c r="B27" s="294" t="s">
        <v>60</v>
      </c>
      <c r="D27" s="402"/>
      <c r="F27" s="403"/>
    </row>
    <row r="28" spans="1:10" s="291" customFormat="1" ht="24">
      <c r="A28" s="400"/>
      <c r="B28" s="294" t="s">
        <v>900</v>
      </c>
      <c r="D28" s="402"/>
      <c r="F28" s="403"/>
    </row>
    <row r="29" spans="1:10" s="291" customFormat="1" ht="36">
      <c r="A29" s="400"/>
      <c r="B29" s="294" t="s">
        <v>716</v>
      </c>
      <c r="D29" s="402"/>
      <c r="F29" s="403"/>
    </row>
    <row r="30" spans="1:10" s="291" customFormat="1" ht="36">
      <c r="A30" s="400"/>
      <c r="B30" s="294" t="s">
        <v>717</v>
      </c>
      <c r="D30" s="402"/>
      <c r="F30" s="403"/>
    </row>
    <row r="31" spans="1:10" s="291" customFormat="1" ht="36">
      <c r="A31" s="405"/>
      <c r="B31" s="294" t="s">
        <v>718</v>
      </c>
      <c r="D31" s="402"/>
      <c r="F31" s="403"/>
    </row>
    <row r="32" spans="1:10" s="355" customFormat="1" ht="48">
      <c r="A32" s="400"/>
      <c r="B32" s="294" t="s">
        <v>887</v>
      </c>
      <c r="D32" s="406"/>
    </row>
    <row r="33" spans="1:6" s="291" customFormat="1" ht="36">
      <c r="A33" s="405"/>
      <c r="B33" s="294" t="s">
        <v>719</v>
      </c>
      <c r="D33" s="402"/>
      <c r="F33" s="403"/>
    </row>
    <row r="34" spans="1:6" s="291" customFormat="1" ht="48">
      <c r="A34" s="400"/>
      <c r="B34" s="294" t="s">
        <v>720</v>
      </c>
      <c r="D34" s="402"/>
      <c r="F34" s="403"/>
    </row>
    <row r="35" spans="1:6" s="291" customFormat="1" ht="36">
      <c r="A35" s="400"/>
      <c r="B35" s="294" t="s">
        <v>721</v>
      </c>
      <c r="D35" s="402"/>
      <c r="F35" s="403"/>
    </row>
    <row r="36" spans="1:6" s="291" customFormat="1" ht="36">
      <c r="A36" s="400"/>
      <c r="B36" s="294" t="s">
        <v>722</v>
      </c>
      <c r="D36" s="402"/>
      <c r="F36" s="403"/>
    </row>
    <row r="37" spans="1:6" s="291" customFormat="1" ht="24">
      <c r="A37" s="400"/>
      <c r="B37" s="294" t="s">
        <v>723</v>
      </c>
      <c r="D37" s="402"/>
      <c r="F37" s="403"/>
    </row>
    <row r="38" spans="1:6" s="291" customFormat="1" ht="12">
      <c r="A38" s="400"/>
      <c r="B38" s="294" t="s">
        <v>724</v>
      </c>
      <c r="D38" s="402"/>
      <c r="F38" s="403"/>
    </row>
    <row r="39" spans="1:6" s="291" customFormat="1" ht="24">
      <c r="A39" s="400"/>
      <c r="B39" s="294" t="s">
        <v>725</v>
      </c>
      <c r="D39" s="402"/>
      <c r="F39" s="403"/>
    </row>
    <row r="40" spans="1:6" s="291" customFormat="1" ht="48">
      <c r="A40" s="400">
        <f>COUNT($A$3:A39)+1</f>
        <v>11</v>
      </c>
      <c r="B40" s="482" t="s">
        <v>1564</v>
      </c>
      <c r="D40" s="402"/>
      <c r="F40" s="403"/>
    </row>
    <row r="41" spans="1:6" s="3" customFormat="1" ht="12">
      <c r="B41" s="284"/>
      <c r="D41" s="285"/>
    </row>
    <row r="42" spans="1:6" s="3" customFormat="1" ht="12">
      <c r="B42" s="284"/>
      <c r="D42" s="285"/>
    </row>
    <row r="43" spans="1:6" s="3" customFormat="1" ht="12">
      <c r="B43" s="284"/>
      <c r="D43" s="285"/>
    </row>
    <row r="44" spans="1:6" s="3" customFormat="1" ht="12">
      <c r="B44" s="284"/>
      <c r="D44" s="285"/>
    </row>
    <row r="45" spans="1:6" s="3" customFormat="1" ht="12">
      <c r="B45" s="284"/>
      <c r="D45" s="285"/>
    </row>
    <row r="46" spans="1:6" s="3" customFormat="1" ht="12">
      <c r="B46" s="284"/>
      <c r="D46" s="285"/>
    </row>
    <row r="47" spans="1:6" s="3" customFormat="1" ht="12">
      <c r="B47" s="284"/>
      <c r="D47" s="285"/>
    </row>
    <row r="48" spans="1:6" s="3" customFormat="1" ht="12">
      <c r="B48" s="284"/>
      <c r="D48" s="285"/>
    </row>
    <row r="49" spans="2:4" s="3" customFormat="1" ht="12">
      <c r="B49" s="284"/>
      <c r="D49" s="285"/>
    </row>
    <row r="50" spans="2:4" s="3" customFormat="1" ht="12">
      <c r="B50" s="284"/>
      <c r="D50" s="285"/>
    </row>
    <row r="51" spans="2:4" s="3" customFormat="1" ht="12">
      <c r="B51" s="284"/>
      <c r="D51" s="285"/>
    </row>
    <row r="52" spans="2:4" s="3" customFormat="1" ht="12">
      <c r="B52" s="284"/>
      <c r="D52" s="285"/>
    </row>
    <row r="53" spans="2:4" s="3" customFormat="1" ht="12">
      <c r="B53" s="284"/>
      <c r="D53" s="285"/>
    </row>
    <row r="54" spans="2:4" s="3" customFormat="1" ht="12">
      <c r="B54" s="284"/>
      <c r="D54" s="285"/>
    </row>
    <row r="55" spans="2:4" s="3" customFormat="1" ht="12">
      <c r="B55" s="284"/>
      <c r="D55" s="285"/>
    </row>
    <row r="56" spans="2:4" s="3" customFormat="1" ht="12">
      <c r="B56" s="284"/>
      <c r="D56" s="285"/>
    </row>
    <row r="57" spans="2:4" s="3" customFormat="1" ht="12">
      <c r="B57" s="284"/>
      <c r="D57" s="285"/>
    </row>
    <row r="58" spans="2:4" s="3" customFormat="1" ht="12">
      <c r="B58" s="284"/>
      <c r="D58" s="285"/>
    </row>
    <row r="59" spans="2:4" s="3" customFormat="1" ht="12">
      <c r="B59" s="284"/>
      <c r="D59" s="285"/>
    </row>
    <row r="60" spans="2:4" s="3" customFormat="1" ht="12">
      <c r="B60" s="284"/>
      <c r="D60" s="285"/>
    </row>
    <row r="61" spans="2:4" s="3" customFormat="1" ht="12">
      <c r="B61" s="284"/>
      <c r="D61" s="285"/>
    </row>
    <row r="62" spans="2:4" s="3" customFormat="1" ht="12">
      <c r="B62" s="284"/>
      <c r="D62" s="285"/>
    </row>
    <row r="63" spans="2:4" s="3" customFormat="1" ht="12">
      <c r="B63" s="284"/>
      <c r="D63" s="285"/>
    </row>
    <row r="64" spans="2:4" s="3" customFormat="1" ht="12">
      <c r="B64" s="284"/>
      <c r="D64" s="285"/>
    </row>
    <row r="65" spans="2:4" s="3" customFormat="1" ht="12">
      <c r="B65" s="284"/>
      <c r="D65" s="285"/>
    </row>
    <row r="66" spans="2:4" s="3" customFormat="1" ht="12">
      <c r="B66" s="284"/>
      <c r="D66" s="285"/>
    </row>
    <row r="67" spans="2:4" s="3" customFormat="1" ht="12">
      <c r="B67" s="284"/>
      <c r="D67" s="285"/>
    </row>
    <row r="68" spans="2:4" s="3" customFormat="1" ht="12">
      <c r="B68" s="284"/>
      <c r="D68" s="285"/>
    </row>
    <row r="69" spans="2:4" s="3" customFormat="1" ht="12">
      <c r="B69" s="284"/>
      <c r="D69" s="285"/>
    </row>
    <row r="70" spans="2:4" s="3" customFormat="1" ht="12">
      <c r="B70" s="284"/>
      <c r="D70" s="285"/>
    </row>
    <row r="71" spans="2:4" s="3" customFormat="1" ht="12">
      <c r="B71" s="284"/>
      <c r="D71" s="285"/>
    </row>
    <row r="72" spans="2:4" s="3" customFormat="1" ht="12">
      <c r="B72" s="284"/>
      <c r="D72" s="285"/>
    </row>
    <row r="73" spans="2:4" s="3" customFormat="1" ht="12">
      <c r="B73" s="284"/>
      <c r="D73" s="285"/>
    </row>
    <row r="74" spans="2:4" s="3" customFormat="1" ht="12">
      <c r="B74" s="284"/>
      <c r="D74" s="285"/>
    </row>
    <row r="75" spans="2:4" s="3" customFormat="1" ht="12">
      <c r="B75" s="284"/>
      <c r="D75" s="285"/>
    </row>
    <row r="76" spans="2:4" s="3" customFormat="1" ht="12">
      <c r="B76" s="284"/>
      <c r="D76" s="285"/>
    </row>
    <row r="77" spans="2:4" s="3" customFormat="1" ht="12">
      <c r="B77" s="284"/>
      <c r="D77" s="285"/>
    </row>
    <row r="78" spans="2:4" s="3" customFormat="1" ht="12">
      <c r="B78" s="284"/>
      <c r="D78" s="285"/>
    </row>
    <row r="79" spans="2:4" s="3" customFormat="1" ht="12">
      <c r="B79" s="284"/>
      <c r="D79" s="285"/>
    </row>
    <row r="80" spans="2:4" s="3" customFormat="1" ht="12">
      <c r="B80" s="284"/>
      <c r="D80" s="285"/>
    </row>
    <row r="81" spans="2:4" s="3" customFormat="1" ht="12">
      <c r="B81" s="284"/>
      <c r="D81" s="285"/>
    </row>
    <row r="82" spans="2:4" s="3" customFormat="1" ht="12">
      <c r="B82" s="284"/>
      <c r="D82" s="285"/>
    </row>
    <row r="83" spans="2:4" s="3" customFormat="1" ht="12">
      <c r="B83" s="284"/>
      <c r="D83" s="285"/>
    </row>
    <row r="84" spans="2:4" s="3" customFormat="1" ht="12">
      <c r="B84" s="284"/>
      <c r="D84" s="285"/>
    </row>
    <row r="85" spans="2:4" s="3" customFormat="1" ht="12">
      <c r="B85" s="284"/>
      <c r="D85" s="285"/>
    </row>
    <row r="86" spans="2:4" s="3" customFormat="1" ht="12">
      <c r="B86" s="284"/>
      <c r="D86" s="285"/>
    </row>
    <row r="87" spans="2:4" s="3" customFormat="1" ht="12">
      <c r="B87" s="284"/>
      <c r="D87" s="285"/>
    </row>
    <row r="88" spans="2:4" s="3" customFormat="1" ht="12">
      <c r="B88" s="284"/>
      <c r="D88" s="285"/>
    </row>
    <row r="89" spans="2:4" s="3" customFormat="1" ht="12">
      <c r="B89" s="284"/>
      <c r="D89" s="285"/>
    </row>
    <row r="90" spans="2:4" s="3" customFormat="1" ht="12">
      <c r="B90" s="284"/>
      <c r="D90" s="285"/>
    </row>
    <row r="91" spans="2:4" s="3" customFormat="1" ht="12">
      <c r="B91" s="284"/>
      <c r="D91" s="285"/>
    </row>
    <row r="92" spans="2:4" s="3" customFormat="1" ht="12">
      <c r="B92" s="284"/>
      <c r="D92" s="285"/>
    </row>
    <row r="93" spans="2:4" s="3" customFormat="1" ht="12">
      <c r="B93" s="284"/>
      <c r="D93" s="285"/>
    </row>
    <row r="94" spans="2:4" s="3" customFormat="1" ht="12">
      <c r="B94" s="284"/>
      <c r="D94" s="285"/>
    </row>
    <row r="95" spans="2:4" s="3" customFormat="1" ht="12">
      <c r="B95" s="284"/>
      <c r="D95" s="285"/>
    </row>
    <row r="96" spans="2:4" s="3" customFormat="1" ht="12">
      <c r="B96" s="284"/>
      <c r="D96" s="285"/>
    </row>
    <row r="97" spans="2:4" s="3" customFormat="1" ht="12">
      <c r="B97" s="284"/>
      <c r="D97" s="285"/>
    </row>
    <row r="98" spans="2:4" s="3" customFormat="1" ht="12">
      <c r="B98" s="284"/>
      <c r="D98" s="285"/>
    </row>
    <row r="99" spans="2:4" s="3" customFormat="1" ht="12">
      <c r="B99" s="284"/>
      <c r="D99" s="285"/>
    </row>
    <row r="100" spans="2:4" s="3" customFormat="1" ht="12">
      <c r="B100" s="284"/>
      <c r="D100" s="285"/>
    </row>
    <row r="101" spans="2:4" s="3" customFormat="1" ht="12">
      <c r="B101" s="284"/>
      <c r="D101" s="285"/>
    </row>
    <row r="102" spans="2:4" s="3" customFormat="1" ht="12">
      <c r="B102" s="284"/>
      <c r="D102" s="285"/>
    </row>
    <row r="103" spans="2:4" s="3" customFormat="1" ht="12">
      <c r="B103" s="284"/>
      <c r="D103" s="285"/>
    </row>
    <row r="104" spans="2:4" s="3" customFormat="1" ht="12">
      <c r="B104" s="284"/>
      <c r="D104" s="285"/>
    </row>
    <row r="105" spans="2:4" s="3" customFormat="1" ht="12">
      <c r="B105" s="284"/>
      <c r="D105" s="285"/>
    </row>
    <row r="106" spans="2:4" s="3" customFormat="1" ht="12">
      <c r="B106" s="284"/>
      <c r="D106" s="285"/>
    </row>
    <row r="107" spans="2:4" s="3" customFormat="1" ht="12">
      <c r="B107" s="284"/>
      <c r="D107" s="285"/>
    </row>
    <row r="108" spans="2:4" s="3" customFormat="1" ht="12">
      <c r="B108" s="284"/>
      <c r="D108" s="285"/>
    </row>
    <row r="109" spans="2:4" s="3" customFormat="1" ht="12">
      <c r="B109" s="284"/>
      <c r="D109" s="285"/>
    </row>
    <row r="110" spans="2:4" s="3" customFormat="1" ht="12">
      <c r="B110" s="284"/>
      <c r="D110" s="285"/>
    </row>
    <row r="111" spans="2:4" s="3" customFormat="1" ht="12">
      <c r="B111" s="284"/>
      <c r="D111" s="285"/>
    </row>
  </sheetData>
  <pageMargins left="0.98425196850393704" right="0.39370078740157483" top="0.98425196850393704" bottom="0.74803149606299213" header="0" footer="0.39370078740157483"/>
  <pageSetup paperSize="9" firstPageNumber="0" orientation="portrait" verticalDpi="300" r:id="rId1"/>
  <headerFooter alignWithMargins="0">
    <oddFooter>&amp;R&amp;P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0283B-2FA9-4BC6-8FB7-D64ED0089373}">
  <sheetPr codeName="List56">
    <tabColor theme="7" tint="-0.499984740745262"/>
  </sheetPr>
  <dimension ref="A1:G202"/>
  <sheetViews>
    <sheetView view="pageBreakPreview" zoomScaleNormal="100" zoomScaleSheetLayoutView="100" workbookViewId="0">
      <selection activeCell="C84" sqref="C84"/>
    </sheetView>
  </sheetViews>
  <sheetFormatPr defaultColWidth="9.140625" defaultRowHeight="12.75"/>
  <cols>
    <col min="1" max="1" width="2.5703125" style="745" customWidth="1"/>
    <col min="2" max="2" width="4.42578125" style="745" customWidth="1"/>
    <col min="3" max="3" width="43.7109375" style="1024" customWidth="1"/>
    <col min="4" max="4" width="6.28515625" style="1017" customWidth="1"/>
    <col min="5" max="5" width="7.5703125" style="1017" customWidth="1"/>
    <col min="6" max="6" width="9.5703125" style="1017" customWidth="1"/>
    <col min="7" max="7" width="13.28515625" style="1017" customWidth="1"/>
    <col min="8" max="242" width="9.140625" style="745"/>
    <col min="243" max="243" width="2.5703125" style="745" customWidth="1"/>
    <col min="244" max="244" width="4.42578125" style="745" customWidth="1"/>
    <col min="245" max="245" width="43.7109375" style="745" customWidth="1"/>
    <col min="246" max="246" width="6.28515625" style="745" customWidth="1"/>
    <col min="247" max="247" width="7.5703125" style="745" customWidth="1"/>
    <col min="248" max="248" width="9.5703125" style="745" customWidth="1"/>
    <col min="249" max="249" width="13.28515625" style="745" customWidth="1"/>
    <col min="250" max="250" width="20.42578125" style="745" customWidth="1"/>
    <col min="251" max="253" width="11.7109375" style="745" customWidth="1"/>
    <col min="254" max="254" width="9.85546875" style="745" customWidth="1"/>
    <col min="255" max="255" width="7.85546875" style="745" customWidth="1"/>
    <col min="256" max="256" width="10.140625" style="745" bestFit="1" customWidth="1"/>
    <col min="257" max="257" width="9" style="745" customWidth="1"/>
    <col min="258" max="498" width="9.140625" style="745"/>
    <col min="499" max="499" width="2.5703125" style="745" customWidth="1"/>
    <col min="500" max="500" width="4.42578125" style="745" customWidth="1"/>
    <col min="501" max="501" width="43.7109375" style="745" customWidth="1"/>
    <col min="502" max="502" width="6.28515625" style="745" customWidth="1"/>
    <col min="503" max="503" width="7.5703125" style="745" customWidth="1"/>
    <col min="504" max="504" width="9.5703125" style="745" customWidth="1"/>
    <col min="505" max="505" width="13.28515625" style="745" customWidth="1"/>
    <col min="506" max="506" width="20.42578125" style="745" customWidth="1"/>
    <col min="507" max="509" width="11.7109375" style="745" customWidth="1"/>
    <col min="510" max="510" width="9.85546875" style="745" customWidth="1"/>
    <col min="511" max="511" width="7.85546875" style="745" customWidth="1"/>
    <col min="512" max="512" width="10.140625" style="745" bestFit="1" customWidth="1"/>
    <col min="513" max="513" width="9" style="745" customWidth="1"/>
    <col min="514" max="754" width="9.140625" style="745"/>
    <col min="755" max="755" width="2.5703125" style="745" customWidth="1"/>
    <col min="756" max="756" width="4.42578125" style="745" customWidth="1"/>
    <col min="757" max="757" width="43.7109375" style="745" customWidth="1"/>
    <col min="758" max="758" width="6.28515625" style="745" customWidth="1"/>
    <col min="759" max="759" width="7.5703125" style="745" customWidth="1"/>
    <col min="760" max="760" width="9.5703125" style="745" customWidth="1"/>
    <col min="761" max="761" width="13.28515625" style="745" customWidth="1"/>
    <col min="762" max="762" width="20.42578125" style="745" customWidth="1"/>
    <col min="763" max="765" width="11.7109375" style="745" customWidth="1"/>
    <col min="766" max="766" width="9.85546875" style="745" customWidth="1"/>
    <col min="767" max="767" width="7.85546875" style="745" customWidth="1"/>
    <col min="768" max="768" width="10.140625" style="745" bestFit="1" customWidth="1"/>
    <col min="769" max="769" width="9" style="745" customWidth="1"/>
    <col min="770" max="1010" width="9.140625" style="745"/>
    <col min="1011" max="1011" width="2.5703125" style="745" customWidth="1"/>
    <col min="1012" max="1012" width="4.42578125" style="745" customWidth="1"/>
    <col min="1013" max="1013" width="43.7109375" style="745" customWidth="1"/>
    <col min="1014" max="1014" width="6.28515625" style="745" customWidth="1"/>
    <col min="1015" max="1015" width="7.5703125" style="745" customWidth="1"/>
    <col min="1016" max="1016" width="9.5703125" style="745" customWidth="1"/>
    <col min="1017" max="1017" width="13.28515625" style="745" customWidth="1"/>
    <col min="1018" max="1018" width="20.42578125" style="745" customWidth="1"/>
    <col min="1019" max="1021" width="11.7109375" style="745" customWidth="1"/>
    <col min="1022" max="1022" width="9.85546875" style="745" customWidth="1"/>
    <col min="1023" max="1023" width="7.85546875" style="745" customWidth="1"/>
    <col min="1024" max="1024" width="10.140625" style="745" bestFit="1" customWidth="1"/>
    <col min="1025" max="1025" width="9" style="745" customWidth="1"/>
    <col min="1026" max="1266" width="9.140625" style="745"/>
    <col min="1267" max="1267" width="2.5703125" style="745" customWidth="1"/>
    <col min="1268" max="1268" width="4.42578125" style="745" customWidth="1"/>
    <col min="1269" max="1269" width="43.7109375" style="745" customWidth="1"/>
    <col min="1270" max="1270" width="6.28515625" style="745" customWidth="1"/>
    <col min="1271" max="1271" width="7.5703125" style="745" customWidth="1"/>
    <col min="1272" max="1272" width="9.5703125" style="745" customWidth="1"/>
    <col min="1273" max="1273" width="13.28515625" style="745" customWidth="1"/>
    <col min="1274" max="1274" width="20.42578125" style="745" customWidth="1"/>
    <col min="1275" max="1277" width="11.7109375" style="745" customWidth="1"/>
    <col min="1278" max="1278" width="9.85546875" style="745" customWidth="1"/>
    <col min="1279" max="1279" width="7.85546875" style="745" customWidth="1"/>
    <col min="1280" max="1280" width="10.140625" style="745" bestFit="1" customWidth="1"/>
    <col min="1281" max="1281" width="9" style="745" customWidth="1"/>
    <col min="1282" max="1522" width="9.140625" style="745"/>
    <col min="1523" max="1523" width="2.5703125" style="745" customWidth="1"/>
    <col min="1524" max="1524" width="4.42578125" style="745" customWidth="1"/>
    <col min="1525" max="1525" width="43.7109375" style="745" customWidth="1"/>
    <col min="1526" max="1526" width="6.28515625" style="745" customWidth="1"/>
    <col min="1527" max="1527" width="7.5703125" style="745" customWidth="1"/>
    <col min="1528" max="1528" width="9.5703125" style="745" customWidth="1"/>
    <col min="1529" max="1529" width="13.28515625" style="745" customWidth="1"/>
    <col min="1530" max="1530" width="20.42578125" style="745" customWidth="1"/>
    <col min="1531" max="1533" width="11.7109375" style="745" customWidth="1"/>
    <col min="1534" max="1534" width="9.85546875" style="745" customWidth="1"/>
    <col min="1535" max="1535" width="7.85546875" style="745" customWidth="1"/>
    <col min="1536" max="1536" width="10.140625" style="745" bestFit="1" customWidth="1"/>
    <col min="1537" max="1537" width="9" style="745" customWidth="1"/>
    <col min="1538" max="1778" width="9.140625" style="745"/>
    <col min="1779" max="1779" width="2.5703125" style="745" customWidth="1"/>
    <col min="1780" max="1780" width="4.42578125" style="745" customWidth="1"/>
    <col min="1781" max="1781" width="43.7109375" style="745" customWidth="1"/>
    <col min="1782" max="1782" width="6.28515625" style="745" customWidth="1"/>
    <col min="1783" max="1783" width="7.5703125" style="745" customWidth="1"/>
    <col min="1784" max="1784" width="9.5703125" style="745" customWidth="1"/>
    <col min="1785" max="1785" width="13.28515625" style="745" customWidth="1"/>
    <col min="1786" max="1786" width="20.42578125" style="745" customWidth="1"/>
    <col min="1787" max="1789" width="11.7109375" style="745" customWidth="1"/>
    <col min="1790" max="1790" width="9.85546875" style="745" customWidth="1"/>
    <col min="1791" max="1791" width="7.85546875" style="745" customWidth="1"/>
    <col min="1792" max="1792" width="10.140625" style="745" bestFit="1" customWidth="1"/>
    <col min="1793" max="1793" width="9" style="745" customWidth="1"/>
    <col min="1794" max="2034" width="9.140625" style="745"/>
    <col min="2035" max="2035" width="2.5703125" style="745" customWidth="1"/>
    <col min="2036" max="2036" width="4.42578125" style="745" customWidth="1"/>
    <col min="2037" max="2037" width="43.7109375" style="745" customWidth="1"/>
    <col min="2038" max="2038" width="6.28515625" style="745" customWidth="1"/>
    <col min="2039" max="2039" width="7.5703125" style="745" customWidth="1"/>
    <col min="2040" max="2040" width="9.5703125" style="745" customWidth="1"/>
    <col min="2041" max="2041" width="13.28515625" style="745" customWidth="1"/>
    <col min="2042" max="2042" width="20.42578125" style="745" customWidth="1"/>
    <col min="2043" max="2045" width="11.7109375" style="745" customWidth="1"/>
    <col min="2046" max="2046" width="9.85546875" style="745" customWidth="1"/>
    <col min="2047" max="2047" width="7.85546875" style="745" customWidth="1"/>
    <col min="2048" max="2048" width="10.140625" style="745" bestFit="1" customWidth="1"/>
    <col min="2049" max="2049" width="9" style="745" customWidth="1"/>
    <col min="2050" max="2290" width="9.140625" style="745"/>
    <col min="2291" max="2291" width="2.5703125" style="745" customWidth="1"/>
    <col min="2292" max="2292" width="4.42578125" style="745" customWidth="1"/>
    <col min="2293" max="2293" width="43.7109375" style="745" customWidth="1"/>
    <col min="2294" max="2294" width="6.28515625" style="745" customWidth="1"/>
    <col min="2295" max="2295" width="7.5703125" style="745" customWidth="1"/>
    <col min="2296" max="2296" width="9.5703125" style="745" customWidth="1"/>
    <col min="2297" max="2297" width="13.28515625" style="745" customWidth="1"/>
    <col min="2298" max="2298" width="20.42578125" style="745" customWidth="1"/>
    <col min="2299" max="2301" width="11.7109375" style="745" customWidth="1"/>
    <col min="2302" max="2302" width="9.85546875" style="745" customWidth="1"/>
    <col min="2303" max="2303" width="7.85546875" style="745" customWidth="1"/>
    <col min="2304" max="2304" width="10.140625" style="745" bestFit="1" customWidth="1"/>
    <col min="2305" max="2305" width="9" style="745" customWidth="1"/>
    <col min="2306" max="2546" width="9.140625" style="745"/>
    <col min="2547" max="2547" width="2.5703125" style="745" customWidth="1"/>
    <col min="2548" max="2548" width="4.42578125" style="745" customWidth="1"/>
    <col min="2549" max="2549" width="43.7109375" style="745" customWidth="1"/>
    <col min="2550" max="2550" width="6.28515625" style="745" customWidth="1"/>
    <col min="2551" max="2551" width="7.5703125" style="745" customWidth="1"/>
    <col min="2552" max="2552" width="9.5703125" style="745" customWidth="1"/>
    <col min="2553" max="2553" width="13.28515625" style="745" customWidth="1"/>
    <col min="2554" max="2554" width="20.42578125" style="745" customWidth="1"/>
    <col min="2555" max="2557" width="11.7109375" style="745" customWidth="1"/>
    <col min="2558" max="2558" width="9.85546875" style="745" customWidth="1"/>
    <col min="2559" max="2559" width="7.85546875" style="745" customWidth="1"/>
    <col min="2560" max="2560" width="10.140625" style="745" bestFit="1" customWidth="1"/>
    <col min="2561" max="2561" width="9" style="745" customWidth="1"/>
    <col min="2562" max="2802" width="9.140625" style="745"/>
    <col min="2803" max="2803" width="2.5703125" style="745" customWidth="1"/>
    <col min="2804" max="2804" width="4.42578125" style="745" customWidth="1"/>
    <col min="2805" max="2805" width="43.7109375" style="745" customWidth="1"/>
    <col min="2806" max="2806" width="6.28515625" style="745" customWidth="1"/>
    <col min="2807" max="2807" width="7.5703125" style="745" customWidth="1"/>
    <col min="2808" max="2808" width="9.5703125" style="745" customWidth="1"/>
    <col min="2809" max="2809" width="13.28515625" style="745" customWidth="1"/>
    <col min="2810" max="2810" width="20.42578125" style="745" customWidth="1"/>
    <col min="2811" max="2813" width="11.7109375" style="745" customWidth="1"/>
    <col min="2814" max="2814" width="9.85546875" style="745" customWidth="1"/>
    <col min="2815" max="2815" width="7.85546875" style="745" customWidth="1"/>
    <col min="2816" max="2816" width="10.140625" style="745" bestFit="1" customWidth="1"/>
    <col min="2817" max="2817" width="9" style="745" customWidth="1"/>
    <col min="2818" max="3058" width="9.140625" style="745"/>
    <col min="3059" max="3059" width="2.5703125" style="745" customWidth="1"/>
    <col min="3060" max="3060" width="4.42578125" style="745" customWidth="1"/>
    <col min="3061" max="3061" width="43.7109375" style="745" customWidth="1"/>
    <col min="3062" max="3062" width="6.28515625" style="745" customWidth="1"/>
    <col min="3063" max="3063" width="7.5703125" style="745" customWidth="1"/>
    <col min="3064" max="3064" width="9.5703125" style="745" customWidth="1"/>
    <col min="3065" max="3065" width="13.28515625" style="745" customWidth="1"/>
    <col min="3066" max="3066" width="20.42578125" style="745" customWidth="1"/>
    <col min="3067" max="3069" width="11.7109375" style="745" customWidth="1"/>
    <col min="3070" max="3070" width="9.85546875" style="745" customWidth="1"/>
    <col min="3071" max="3071" width="7.85546875" style="745" customWidth="1"/>
    <col min="3072" max="3072" width="10.140625" style="745" bestFit="1" customWidth="1"/>
    <col min="3073" max="3073" width="9" style="745" customWidth="1"/>
    <col min="3074" max="3314" width="9.140625" style="745"/>
    <col min="3315" max="3315" width="2.5703125" style="745" customWidth="1"/>
    <col min="3316" max="3316" width="4.42578125" style="745" customWidth="1"/>
    <col min="3317" max="3317" width="43.7109375" style="745" customWidth="1"/>
    <col min="3318" max="3318" width="6.28515625" style="745" customWidth="1"/>
    <col min="3319" max="3319" width="7.5703125" style="745" customWidth="1"/>
    <col min="3320" max="3320" width="9.5703125" style="745" customWidth="1"/>
    <col min="3321" max="3321" width="13.28515625" style="745" customWidth="1"/>
    <col min="3322" max="3322" width="20.42578125" style="745" customWidth="1"/>
    <col min="3323" max="3325" width="11.7109375" style="745" customWidth="1"/>
    <col min="3326" max="3326" width="9.85546875" style="745" customWidth="1"/>
    <col min="3327" max="3327" width="7.85546875" style="745" customWidth="1"/>
    <col min="3328" max="3328" width="10.140625" style="745" bestFit="1" customWidth="1"/>
    <col min="3329" max="3329" width="9" style="745" customWidth="1"/>
    <col min="3330" max="3570" width="9.140625" style="745"/>
    <col min="3571" max="3571" width="2.5703125" style="745" customWidth="1"/>
    <col min="3572" max="3572" width="4.42578125" style="745" customWidth="1"/>
    <col min="3573" max="3573" width="43.7109375" style="745" customWidth="1"/>
    <col min="3574" max="3574" width="6.28515625" style="745" customWidth="1"/>
    <col min="3575" max="3575" width="7.5703125" style="745" customWidth="1"/>
    <col min="3576" max="3576" width="9.5703125" style="745" customWidth="1"/>
    <col min="3577" max="3577" width="13.28515625" style="745" customWidth="1"/>
    <col min="3578" max="3578" width="20.42578125" style="745" customWidth="1"/>
    <col min="3579" max="3581" width="11.7109375" style="745" customWidth="1"/>
    <col min="3582" max="3582" width="9.85546875" style="745" customWidth="1"/>
    <col min="3583" max="3583" width="7.85546875" style="745" customWidth="1"/>
    <col min="3584" max="3584" width="10.140625" style="745" bestFit="1" customWidth="1"/>
    <col min="3585" max="3585" width="9" style="745" customWidth="1"/>
    <col min="3586" max="3826" width="9.140625" style="745"/>
    <col min="3827" max="3827" width="2.5703125" style="745" customWidth="1"/>
    <col min="3828" max="3828" width="4.42578125" style="745" customWidth="1"/>
    <col min="3829" max="3829" width="43.7109375" style="745" customWidth="1"/>
    <col min="3830" max="3830" width="6.28515625" style="745" customWidth="1"/>
    <col min="3831" max="3831" width="7.5703125" style="745" customWidth="1"/>
    <col min="3832" max="3832" width="9.5703125" style="745" customWidth="1"/>
    <col min="3833" max="3833" width="13.28515625" style="745" customWidth="1"/>
    <col min="3834" max="3834" width="20.42578125" style="745" customWidth="1"/>
    <col min="3835" max="3837" width="11.7109375" style="745" customWidth="1"/>
    <col min="3838" max="3838" width="9.85546875" style="745" customWidth="1"/>
    <col min="3839" max="3839" width="7.85546875" style="745" customWidth="1"/>
    <col min="3840" max="3840" width="10.140625" style="745" bestFit="1" customWidth="1"/>
    <col min="3841" max="3841" width="9" style="745" customWidth="1"/>
    <col min="3842" max="4082" width="9.140625" style="745"/>
    <col min="4083" max="4083" width="2.5703125" style="745" customWidth="1"/>
    <col min="4084" max="4084" width="4.42578125" style="745" customWidth="1"/>
    <col min="4085" max="4085" width="43.7109375" style="745" customWidth="1"/>
    <col min="4086" max="4086" width="6.28515625" style="745" customWidth="1"/>
    <col min="4087" max="4087" width="7.5703125" style="745" customWidth="1"/>
    <col min="4088" max="4088" width="9.5703125" style="745" customWidth="1"/>
    <col min="4089" max="4089" width="13.28515625" style="745" customWidth="1"/>
    <col min="4090" max="4090" width="20.42578125" style="745" customWidth="1"/>
    <col min="4091" max="4093" width="11.7109375" style="745" customWidth="1"/>
    <col min="4094" max="4094" width="9.85546875" style="745" customWidth="1"/>
    <col min="4095" max="4095" width="7.85546875" style="745" customWidth="1"/>
    <col min="4096" max="4096" width="10.140625" style="745" bestFit="1" customWidth="1"/>
    <col min="4097" max="4097" width="9" style="745" customWidth="1"/>
    <col min="4098" max="4338" width="9.140625" style="745"/>
    <col min="4339" max="4339" width="2.5703125" style="745" customWidth="1"/>
    <col min="4340" max="4340" width="4.42578125" style="745" customWidth="1"/>
    <col min="4341" max="4341" width="43.7109375" style="745" customWidth="1"/>
    <col min="4342" max="4342" width="6.28515625" style="745" customWidth="1"/>
    <col min="4343" max="4343" width="7.5703125" style="745" customWidth="1"/>
    <col min="4344" max="4344" width="9.5703125" style="745" customWidth="1"/>
    <col min="4345" max="4345" width="13.28515625" style="745" customWidth="1"/>
    <col min="4346" max="4346" width="20.42578125" style="745" customWidth="1"/>
    <col min="4347" max="4349" width="11.7109375" style="745" customWidth="1"/>
    <col min="4350" max="4350" width="9.85546875" style="745" customWidth="1"/>
    <col min="4351" max="4351" width="7.85546875" style="745" customWidth="1"/>
    <col min="4352" max="4352" width="10.140625" style="745" bestFit="1" customWidth="1"/>
    <col min="4353" max="4353" width="9" style="745" customWidth="1"/>
    <col min="4354" max="4594" width="9.140625" style="745"/>
    <col min="4595" max="4595" width="2.5703125" style="745" customWidth="1"/>
    <col min="4596" max="4596" width="4.42578125" style="745" customWidth="1"/>
    <col min="4597" max="4597" width="43.7109375" style="745" customWidth="1"/>
    <col min="4598" max="4598" width="6.28515625" style="745" customWidth="1"/>
    <col min="4599" max="4599" width="7.5703125" style="745" customWidth="1"/>
    <col min="4600" max="4600" width="9.5703125" style="745" customWidth="1"/>
    <col min="4601" max="4601" width="13.28515625" style="745" customWidth="1"/>
    <col min="4602" max="4602" width="20.42578125" style="745" customWidth="1"/>
    <col min="4603" max="4605" width="11.7109375" style="745" customWidth="1"/>
    <col min="4606" max="4606" width="9.85546875" style="745" customWidth="1"/>
    <col min="4607" max="4607" width="7.85546875" style="745" customWidth="1"/>
    <col min="4608" max="4608" width="10.140625" style="745" bestFit="1" customWidth="1"/>
    <col min="4609" max="4609" width="9" style="745" customWidth="1"/>
    <col min="4610" max="4850" width="9.140625" style="745"/>
    <col min="4851" max="4851" width="2.5703125" style="745" customWidth="1"/>
    <col min="4852" max="4852" width="4.42578125" style="745" customWidth="1"/>
    <col min="4853" max="4853" width="43.7109375" style="745" customWidth="1"/>
    <col min="4854" max="4854" width="6.28515625" style="745" customWidth="1"/>
    <col min="4855" max="4855" width="7.5703125" style="745" customWidth="1"/>
    <col min="4856" max="4856" width="9.5703125" style="745" customWidth="1"/>
    <col min="4857" max="4857" width="13.28515625" style="745" customWidth="1"/>
    <col min="4858" max="4858" width="20.42578125" style="745" customWidth="1"/>
    <col min="4859" max="4861" width="11.7109375" style="745" customWidth="1"/>
    <col min="4862" max="4862" width="9.85546875" style="745" customWidth="1"/>
    <col min="4863" max="4863" width="7.85546875" style="745" customWidth="1"/>
    <col min="4864" max="4864" width="10.140625" style="745" bestFit="1" customWidth="1"/>
    <col min="4865" max="4865" width="9" style="745" customWidth="1"/>
    <col min="4866" max="5106" width="9.140625" style="745"/>
    <col min="5107" max="5107" width="2.5703125" style="745" customWidth="1"/>
    <col min="5108" max="5108" width="4.42578125" style="745" customWidth="1"/>
    <col min="5109" max="5109" width="43.7109375" style="745" customWidth="1"/>
    <col min="5110" max="5110" width="6.28515625" style="745" customWidth="1"/>
    <col min="5111" max="5111" width="7.5703125" style="745" customWidth="1"/>
    <col min="5112" max="5112" width="9.5703125" style="745" customWidth="1"/>
    <col min="5113" max="5113" width="13.28515625" style="745" customWidth="1"/>
    <col min="5114" max="5114" width="20.42578125" style="745" customWidth="1"/>
    <col min="5115" max="5117" width="11.7109375" style="745" customWidth="1"/>
    <col min="5118" max="5118" width="9.85546875" style="745" customWidth="1"/>
    <col min="5119" max="5119" width="7.85546875" style="745" customWidth="1"/>
    <col min="5120" max="5120" width="10.140625" style="745" bestFit="1" customWidth="1"/>
    <col min="5121" max="5121" width="9" style="745" customWidth="1"/>
    <col min="5122" max="5362" width="9.140625" style="745"/>
    <col min="5363" max="5363" width="2.5703125" style="745" customWidth="1"/>
    <col min="5364" max="5364" width="4.42578125" style="745" customWidth="1"/>
    <col min="5365" max="5365" width="43.7109375" style="745" customWidth="1"/>
    <col min="5366" max="5366" width="6.28515625" style="745" customWidth="1"/>
    <col min="5367" max="5367" width="7.5703125" style="745" customWidth="1"/>
    <col min="5368" max="5368" width="9.5703125" style="745" customWidth="1"/>
    <col min="5369" max="5369" width="13.28515625" style="745" customWidth="1"/>
    <col min="5370" max="5370" width="20.42578125" style="745" customWidth="1"/>
    <col min="5371" max="5373" width="11.7109375" style="745" customWidth="1"/>
    <col min="5374" max="5374" width="9.85546875" style="745" customWidth="1"/>
    <col min="5375" max="5375" width="7.85546875" style="745" customWidth="1"/>
    <col min="5376" max="5376" width="10.140625" style="745" bestFit="1" customWidth="1"/>
    <col min="5377" max="5377" width="9" style="745" customWidth="1"/>
    <col min="5378" max="5618" width="9.140625" style="745"/>
    <col min="5619" max="5619" width="2.5703125" style="745" customWidth="1"/>
    <col min="5620" max="5620" width="4.42578125" style="745" customWidth="1"/>
    <col min="5621" max="5621" width="43.7109375" style="745" customWidth="1"/>
    <col min="5622" max="5622" width="6.28515625" style="745" customWidth="1"/>
    <col min="5623" max="5623" width="7.5703125" style="745" customWidth="1"/>
    <col min="5624" max="5624" width="9.5703125" style="745" customWidth="1"/>
    <col min="5625" max="5625" width="13.28515625" style="745" customWidth="1"/>
    <col min="5626" max="5626" width="20.42578125" style="745" customWidth="1"/>
    <col min="5627" max="5629" width="11.7109375" style="745" customWidth="1"/>
    <col min="5630" max="5630" width="9.85546875" style="745" customWidth="1"/>
    <col min="5631" max="5631" width="7.85546875" style="745" customWidth="1"/>
    <col min="5632" max="5632" width="10.140625" style="745" bestFit="1" customWidth="1"/>
    <col min="5633" max="5633" width="9" style="745" customWidth="1"/>
    <col min="5634" max="5874" width="9.140625" style="745"/>
    <col min="5875" max="5875" width="2.5703125" style="745" customWidth="1"/>
    <col min="5876" max="5876" width="4.42578125" style="745" customWidth="1"/>
    <col min="5877" max="5877" width="43.7109375" style="745" customWidth="1"/>
    <col min="5878" max="5878" width="6.28515625" style="745" customWidth="1"/>
    <col min="5879" max="5879" width="7.5703125" style="745" customWidth="1"/>
    <col min="5880" max="5880" width="9.5703125" style="745" customWidth="1"/>
    <col min="5881" max="5881" width="13.28515625" style="745" customWidth="1"/>
    <col min="5882" max="5882" width="20.42578125" style="745" customWidth="1"/>
    <col min="5883" max="5885" width="11.7109375" style="745" customWidth="1"/>
    <col min="5886" max="5886" width="9.85546875" style="745" customWidth="1"/>
    <col min="5887" max="5887" width="7.85546875" style="745" customWidth="1"/>
    <col min="5888" max="5888" width="10.140625" style="745" bestFit="1" customWidth="1"/>
    <col min="5889" max="5889" width="9" style="745" customWidth="1"/>
    <col min="5890" max="6130" width="9.140625" style="745"/>
    <col min="6131" max="6131" width="2.5703125" style="745" customWidth="1"/>
    <col min="6132" max="6132" width="4.42578125" style="745" customWidth="1"/>
    <col min="6133" max="6133" width="43.7109375" style="745" customWidth="1"/>
    <col min="6134" max="6134" width="6.28515625" style="745" customWidth="1"/>
    <col min="6135" max="6135" width="7.5703125" style="745" customWidth="1"/>
    <col min="6136" max="6136" width="9.5703125" style="745" customWidth="1"/>
    <col min="6137" max="6137" width="13.28515625" style="745" customWidth="1"/>
    <col min="6138" max="6138" width="20.42578125" style="745" customWidth="1"/>
    <col min="6139" max="6141" width="11.7109375" style="745" customWidth="1"/>
    <col min="6142" max="6142" width="9.85546875" style="745" customWidth="1"/>
    <col min="6143" max="6143" width="7.85546875" style="745" customWidth="1"/>
    <col min="6144" max="6144" width="10.140625" style="745" bestFit="1" customWidth="1"/>
    <col min="6145" max="6145" width="9" style="745" customWidth="1"/>
    <col min="6146" max="6386" width="9.140625" style="745"/>
    <col min="6387" max="6387" width="2.5703125" style="745" customWidth="1"/>
    <col min="6388" max="6388" width="4.42578125" style="745" customWidth="1"/>
    <col min="6389" max="6389" width="43.7109375" style="745" customWidth="1"/>
    <col min="6390" max="6390" width="6.28515625" style="745" customWidth="1"/>
    <col min="6391" max="6391" width="7.5703125" style="745" customWidth="1"/>
    <col min="6392" max="6392" width="9.5703125" style="745" customWidth="1"/>
    <col min="6393" max="6393" width="13.28515625" style="745" customWidth="1"/>
    <col min="6394" max="6394" width="20.42578125" style="745" customWidth="1"/>
    <col min="6395" max="6397" width="11.7109375" style="745" customWidth="1"/>
    <col min="6398" max="6398" width="9.85546875" style="745" customWidth="1"/>
    <col min="6399" max="6399" width="7.85546875" style="745" customWidth="1"/>
    <col min="6400" max="6400" width="10.140625" style="745" bestFit="1" customWidth="1"/>
    <col min="6401" max="6401" width="9" style="745" customWidth="1"/>
    <col min="6402" max="6642" width="9.140625" style="745"/>
    <col min="6643" max="6643" width="2.5703125" style="745" customWidth="1"/>
    <col min="6644" max="6644" width="4.42578125" style="745" customWidth="1"/>
    <col min="6645" max="6645" width="43.7109375" style="745" customWidth="1"/>
    <col min="6646" max="6646" width="6.28515625" style="745" customWidth="1"/>
    <col min="6647" max="6647" width="7.5703125" style="745" customWidth="1"/>
    <col min="6648" max="6648" width="9.5703125" style="745" customWidth="1"/>
    <col min="6649" max="6649" width="13.28515625" style="745" customWidth="1"/>
    <col min="6650" max="6650" width="20.42578125" style="745" customWidth="1"/>
    <col min="6651" max="6653" width="11.7109375" style="745" customWidth="1"/>
    <col min="6654" max="6654" width="9.85546875" style="745" customWidth="1"/>
    <col min="6655" max="6655" width="7.85546875" style="745" customWidth="1"/>
    <col min="6656" max="6656" width="10.140625" style="745" bestFit="1" customWidth="1"/>
    <col min="6657" max="6657" width="9" style="745" customWidth="1"/>
    <col min="6658" max="6898" width="9.140625" style="745"/>
    <col min="6899" max="6899" width="2.5703125" style="745" customWidth="1"/>
    <col min="6900" max="6900" width="4.42578125" style="745" customWidth="1"/>
    <col min="6901" max="6901" width="43.7109375" style="745" customWidth="1"/>
    <col min="6902" max="6902" width="6.28515625" style="745" customWidth="1"/>
    <col min="6903" max="6903" width="7.5703125" style="745" customWidth="1"/>
    <col min="6904" max="6904" width="9.5703125" style="745" customWidth="1"/>
    <col min="6905" max="6905" width="13.28515625" style="745" customWidth="1"/>
    <col min="6906" max="6906" width="20.42578125" style="745" customWidth="1"/>
    <col min="6907" max="6909" width="11.7109375" style="745" customWidth="1"/>
    <col min="6910" max="6910" width="9.85546875" style="745" customWidth="1"/>
    <col min="6911" max="6911" width="7.85546875" style="745" customWidth="1"/>
    <col min="6912" max="6912" width="10.140625" style="745" bestFit="1" customWidth="1"/>
    <col min="6913" max="6913" width="9" style="745" customWidth="1"/>
    <col min="6914" max="7154" width="9.140625" style="745"/>
    <col min="7155" max="7155" width="2.5703125" style="745" customWidth="1"/>
    <col min="7156" max="7156" width="4.42578125" style="745" customWidth="1"/>
    <col min="7157" max="7157" width="43.7109375" style="745" customWidth="1"/>
    <col min="7158" max="7158" width="6.28515625" style="745" customWidth="1"/>
    <col min="7159" max="7159" width="7.5703125" style="745" customWidth="1"/>
    <col min="7160" max="7160" width="9.5703125" style="745" customWidth="1"/>
    <col min="7161" max="7161" width="13.28515625" style="745" customWidth="1"/>
    <col min="7162" max="7162" width="20.42578125" style="745" customWidth="1"/>
    <col min="7163" max="7165" width="11.7109375" style="745" customWidth="1"/>
    <col min="7166" max="7166" width="9.85546875" style="745" customWidth="1"/>
    <col min="7167" max="7167" width="7.85546875" style="745" customWidth="1"/>
    <col min="7168" max="7168" width="10.140625" style="745" bestFit="1" customWidth="1"/>
    <col min="7169" max="7169" width="9" style="745" customWidth="1"/>
    <col min="7170" max="7410" width="9.140625" style="745"/>
    <col min="7411" max="7411" width="2.5703125" style="745" customWidth="1"/>
    <col min="7412" max="7412" width="4.42578125" style="745" customWidth="1"/>
    <col min="7413" max="7413" width="43.7109375" style="745" customWidth="1"/>
    <col min="7414" max="7414" width="6.28515625" style="745" customWidth="1"/>
    <col min="7415" max="7415" width="7.5703125" style="745" customWidth="1"/>
    <col min="7416" max="7416" width="9.5703125" style="745" customWidth="1"/>
    <col min="7417" max="7417" width="13.28515625" style="745" customWidth="1"/>
    <col min="7418" max="7418" width="20.42578125" style="745" customWidth="1"/>
    <col min="7419" max="7421" width="11.7109375" style="745" customWidth="1"/>
    <col min="7422" max="7422" width="9.85546875" style="745" customWidth="1"/>
    <col min="7423" max="7423" width="7.85546875" style="745" customWidth="1"/>
    <col min="7424" max="7424" width="10.140625" style="745" bestFit="1" customWidth="1"/>
    <col min="7425" max="7425" width="9" style="745" customWidth="1"/>
    <col min="7426" max="7666" width="9.140625" style="745"/>
    <col min="7667" max="7667" width="2.5703125" style="745" customWidth="1"/>
    <col min="7668" max="7668" width="4.42578125" style="745" customWidth="1"/>
    <col min="7669" max="7669" width="43.7109375" style="745" customWidth="1"/>
    <col min="7670" max="7670" width="6.28515625" style="745" customWidth="1"/>
    <col min="7671" max="7671" width="7.5703125" style="745" customWidth="1"/>
    <col min="7672" max="7672" width="9.5703125" style="745" customWidth="1"/>
    <col min="7673" max="7673" width="13.28515625" style="745" customWidth="1"/>
    <col min="7674" max="7674" width="20.42578125" style="745" customWidth="1"/>
    <col min="7675" max="7677" width="11.7109375" style="745" customWidth="1"/>
    <col min="7678" max="7678" width="9.85546875" style="745" customWidth="1"/>
    <col min="7679" max="7679" width="7.85546875" style="745" customWidth="1"/>
    <col min="7680" max="7680" width="10.140625" style="745" bestFit="1" customWidth="1"/>
    <col min="7681" max="7681" width="9" style="745" customWidth="1"/>
    <col min="7682" max="7922" width="9.140625" style="745"/>
    <col min="7923" max="7923" width="2.5703125" style="745" customWidth="1"/>
    <col min="7924" max="7924" width="4.42578125" style="745" customWidth="1"/>
    <col min="7925" max="7925" width="43.7109375" style="745" customWidth="1"/>
    <col min="7926" max="7926" width="6.28515625" style="745" customWidth="1"/>
    <col min="7927" max="7927" width="7.5703125" style="745" customWidth="1"/>
    <col min="7928" max="7928" width="9.5703125" style="745" customWidth="1"/>
    <col min="7929" max="7929" width="13.28515625" style="745" customWidth="1"/>
    <col min="7930" max="7930" width="20.42578125" style="745" customWidth="1"/>
    <col min="7931" max="7933" width="11.7109375" style="745" customWidth="1"/>
    <col min="7934" max="7934" width="9.85546875" style="745" customWidth="1"/>
    <col min="7935" max="7935" width="7.85546875" style="745" customWidth="1"/>
    <col min="7936" max="7936" width="10.140625" style="745" bestFit="1" customWidth="1"/>
    <col min="7937" max="7937" width="9" style="745" customWidth="1"/>
    <col min="7938" max="8178" width="9.140625" style="745"/>
    <col min="8179" max="8179" width="2.5703125" style="745" customWidth="1"/>
    <col min="8180" max="8180" width="4.42578125" style="745" customWidth="1"/>
    <col min="8181" max="8181" width="43.7109375" style="745" customWidth="1"/>
    <col min="8182" max="8182" width="6.28515625" style="745" customWidth="1"/>
    <col min="8183" max="8183" width="7.5703125" style="745" customWidth="1"/>
    <col min="8184" max="8184" width="9.5703125" style="745" customWidth="1"/>
    <col min="8185" max="8185" width="13.28515625" style="745" customWidth="1"/>
    <col min="8186" max="8186" width="20.42578125" style="745" customWidth="1"/>
    <col min="8187" max="8189" width="11.7109375" style="745" customWidth="1"/>
    <col min="8190" max="8190" width="9.85546875" style="745" customWidth="1"/>
    <col min="8191" max="8191" width="7.85546875" style="745" customWidth="1"/>
    <col min="8192" max="8192" width="10.140625" style="745" bestFit="1" customWidth="1"/>
    <col min="8193" max="8193" width="9" style="745" customWidth="1"/>
    <col min="8194" max="8434" width="9.140625" style="745"/>
    <col min="8435" max="8435" width="2.5703125" style="745" customWidth="1"/>
    <col min="8436" max="8436" width="4.42578125" style="745" customWidth="1"/>
    <col min="8437" max="8437" width="43.7109375" style="745" customWidth="1"/>
    <col min="8438" max="8438" width="6.28515625" style="745" customWidth="1"/>
    <col min="8439" max="8439" width="7.5703125" style="745" customWidth="1"/>
    <col min="8440" max="8440" width="9.5703125" style="745" customWidth="1"/>
    <col min="8441" max="8441" width="13.28515625" style="745" customWidth="1"/>
    <col min="8442" max="8442" width="20.42578125" style="745" customWidth="1"/>
    <col min="8443" max="8445" width="11.7109375" style="745" customWidth="1"/>
    <col min="8446" max="8446" width="9.85546875" style="745" customWidth="1"/>
    <col min="8447" max="8447" width="7.85546875" style="745" customWidth="1"/>
    <col min="8448" max="8448" width="10.140625" style="745" bestFit="1" customWidth="1"/>
    <col min="8449" max="8449" width="9" style="745" customWidth="1"/>
    <col min="8450" max="8690" width="9.140625" style="745"/>
    <col min="8691" max="8691" width="2.5703125" style="745" customWidth="1"/>
    <col min="8692" max="8692" width="4.42578125" style="745" customWidth="1"/>
    <col min="8693" max="8693" width="43.7109375" style="745" customWidth="1"/>
    <col min="8694" max="8694" width="6.28515625" style="745" customWidth="1"/>
    <col min="8695" max="8695" width="7.5703125" style="745" customWidth="1"/>
    <col min="8696" max="8696" width="9.5703125" style="745" customWidth="1"/>
    <col min="8697" max="8697" width="13.28515625" style="745" customWidth="1"/>
    <col min="8698" max="8698" width="20.42578125" style="745" customWidth="1"/>
    <col min="8699" max="8701" width="11.7109375" style="745" customWidth="1"/>
    <col min="8702" max="8702" width="9.85546875" style="745" customWidth="1"/>
    <col min="8703" max="8703" width="7.85546875" style="745" customWidth="1"/>
    <col min="8704" max="8704" width="10.140625" style="745" bestFit="1" customWidth="1"/>
    <col min="8705" max="8705" width="9" style="745" customWidth="1"/>
    <col min="8706" max="8946" width="9.140625" style="745"/>
    <col min="8947" max="8947" width="2.5703125" style="745" customWidth="1"/>
    <col min="8948" max="8948" width="4.42578125" style="745" customWidth="1"/>
    <col min="8949" max="8949" width="43.7109375" style="745" customWidth="1"/>
    <col min="8950" max="8950" width="6.28515625" style="745" customWidth="1"/>
    <col min="8951" max="8951" width="7.5703125" style="745" customWidth="1"/>
    <col min="8952" max="8952" width="9.5703125" style="745" customWidth="1"/>
    <col min="8953" max="8953" width="13.28515625" style="745" customWidth="1"/>
    <col min="8954" max="8954" width="20.42578125" style="745" customWidth="1"/>
    <col min="8955" max="8957" width="11.7109375" style="745" customWidth="1"/>
    <col min="8958" max="8958" width="9.85546875" style="745" customWidth="1"/>
    <col min="8959" max="8959" width="7.85546875" style="745" customWidth="1"/>
    <col min="8960" max="8960" width="10.140625" style="745" bestFit="1" customWidth="1"/>
    <col min="8961" max="8961" width="9" style="745" customWidth="1"/>
    <col min="8962" max="9202" width="9.140625" style="745"/>
    <col min="9203" max="9203" width="2.5703125" style="745" customWidth="1"/>
    <col min="9204" max="9204" width="4.42578125" style="745" customWidth="1"/>
    <col min="9205" max="9205" width="43.7109375" style="745" customWidth="1"/>
    <col min="9206" max="9206" width="6.28515625" style="745" customWidth="1"/>
    <col min="9207" max="9207" width="7.5703125" style="745" customWidth="1"/>
    <col min="9208" max="9208" width="9.5703125" style="745" customWidth="1"/>
    <col min="9209" max="9209" width="13.28515625" style="745" customWidth="1"/>
    <col min="9210" max="9210" width="20.42578125" style="745" customWidth="1"/>
    <col min="9211" max="9213" width="11.7109375" style="745" customWidth="1"/>
    <col min="9214" max="9214" width="9.85546875" style="745" customWidth="1"/>
    <col min="9215" max="9215" width="7.85546875" style="745" customWidth="1"/>
    <col min="9216" max="9216" width="10.140625" style="745" bestFit="1" customWidth="1"/>
    <col min="9217" max="9217" width="9" style="745" customWidth="1"/>
    <col min="9218" max="9458" width="9.140625" style="745"/>
    <col min="9459" max="9459" width="2.5703125" style="745" customWidth="1"/>
    <col min="9460" max="9460" width="4.42578125" style="745" customWidth="1"/>
    <col min="9461" max="9461" width="43.7109375" style="745" customWidth="1"/>
    <col min="9462" max="9462" width="6.28515625" style="745" customWidth="1"/>
    <col min="9463" max="9463" width="7.5703125" style="745" customWidth="1"/>
    <col min="9464" max="9464" width="9.5703125" style="745" customWidth="1"/>
    <col min="9465" max="9465" width="13.28515625" style="745" customWidth="1"/>
    <col min="9466" max="9466" width="20.42578125" style="745" customWidth="1"/>
    <col min="9467" max="9469" width="11.7109375" style="745" customWidth="1"/>
    <col min="9470" max="9470" width="9.85546875" style="745" customWidth="1"/>
    <col min="9471" max="9471" width="7.85546875" style="745" customWidth="1"/>
    <col min="9472" max="9472" width="10.140625" style="745" bestFit="1" customWidth="1"/>
    <col min="9473" max="9473" width="9" style="745" customWidth="1"/>
    <col min="9474" max="9714" width="9.140625" style="745"/>
    <col min="9715" max="9715" width="2.5703125" style="745" customWidth="1"/>
    <col min="9716" max="9716" width="4.42578125" style="745" customWidth="1"/>
    <col min="9717" max="9717" width="43.7109375" style="745" customWidth="1"/>
    <col min="9718" max="9718" width="6.28515625" style="745" customWidth="1"/>
    <col min="9719" max="9719" width="7.5703125" style="745" customWidth="1"/>
    <col min="9720" max="9720" width="9.5703125" style="745" customWidth="1"/>
    <col min="9721" max="9721" width="13.28515625" style="745" customWidth="1"/>
    <col min="9722" max="9722" width="20.42578125" style="745" customWidth="1"/>
    <col min="9723" max="9725" width="11.7109375" style="745" customWidth="1"/>
    <col min="9726" max="9726" width="9.85546875" style="745" customWidth="1"/>
    <col min="9727" max="9727" width="7.85546875" style="745" customWidth="1"/>
    <col min="9728" max="9728" width="10.140625" style="745" bestFit="1" customWidth="1"/>
    <col min="9729" max="9729" width="9" style="745" customWidth="1"/>
    <col min="9730" max="9970" width="9.140625" style="745"/>
    <col min="9971" max="9971" width="2.5703125" style="745" customWidth="1"/>
    <col min="9972" max="9972" width="4.42578125" style="745" customWidth="1"/>
    <col min="9973" max="9973" width="43.7109375" style="745" customWidth="1"/>
    <col min="9974" max="9974" width="6.28515625" style="745" customWidth="1"/>
    <col min="9975" max="9975" width="7.5703125" style="745" customWidth="1"/>
    <col min="9976" max="9976" width="9.5703125" style="745" customWidth="1"/>
    <col min="9977" max="9977" width="13.28515625" style="745" customWidth="1"/>
    <col min="9978" max="9978" width="20.42578125" style="745" customWidth="1"/>
    <col min="9979" max="9981" width="11.7109375" style="745" customWidth="1"/>
    <col min="9982" max="9982" width="9.85546875" style="745" customWidth="1"/>
    <col min="9983" max="9983" width="7.85546875" style="745" customWidth="1"/>
    <col min="9984" max="9984" width="10.140625" style="745" bestFit="1" customWidth="1"/>
    <col min="9985" max="9985" width="9" style="745" customWidth="1"/>
    <col min="9986" max="10226" width="9.140625" style="745"/>
    <col min="10227" max="10227" width="2.5703125" style="745" customWidth="1"/>
    <col min="10228" max="10228" width="4.42578125" style="745" customWidth="1"/>
    <col min="10229" max="10229" width="43.7109375" style="745" customWidth="1"/>
    <col min="10230" max="10230" width="6.28515625" style="745" customWidth="1"/>
    <col min="10231" max="10231" width="7.5703125" style="745" customWidth="1"/>
    <col min="10232" max="10232" width="9.5703125" style="745" customWidth="1"/>
    <col min="10233" max="10233" width="13.28515625" style="745" customWidth="1"/>
    <col min="10234" max="10234" width="20.42578125" style="745" customWidth="1"/>
    <col min="10235" max="10237" width="11.7109375" style="745" customWidth="1"/>
    <col min="10238" max="10238" width="9.85546875" style="745" customWidth="1"/>
    <col min="10239" max="10239" width="7.85546875" style="745" customWidth="1"/>
    <col min="10240" max="10240" width="10.140625" style="745" bestFit="1" customWidth="1"/>
    <col min="10241" max="10241" width="9" style="745" customWidth="1"/>
    <col min="10242" max="10482" width="9.140625" style="745"/>
    <col min="10483" max="10483" width="2.5703125" style="745" customWidth="1"/>
    <col min="10484" max="10484" width="4.42578125" style="745" customWidth="1"/>
    <col min="10485" max="10485" width="43.7109375" style="745" customWidth="1"/>
    <col min="10486" max="10486" width="6.28515625" style="745" customWidth="1"/>
    <col min="10487" max="10487" width="7.5703125" style="745" customWidth="1"/>
    <col min="10488" max="10488" width="9.5703125" style="745" customWidth="1"/>
    <col min="10489" max="10489" width="13.28515625" style="745" customWidth="1"/>
    <col min="10490" max="10490" width="20.42578125" style="745" customWidth="1"/>
    <col min="10491" max="10493" width="11.7109375" style="745" customWidth="1"/>
    <col min="10494" max="10494" width="9.85546875" style="745" customWidth="1"/>
    <col min="10495" max="10495" width="7.85546875" style="745" customWidth="1"/>
    <col min="10496" max="10496" width="10.140625" style="745" bestFit="1" customWidth="1"/>
    <col min="10497" max="10497" width="9" style="745" customWidth="1"/>
    <col min="10498" max="10738" width="9.140625" style="745"/>
    <col min="10739" max="10739" width="2.5703125" style="745" customWidth="1"/>
    <col min="10740" max="10740" width="4.42578125" style="745" customWidth="1"/>
    <col min="10741" max="10741" width="43.7109375" style="745" customWidth="1"/>
    <col min="10742" max="10742" width="6.28515625" style="745" customWidth="1"/>
    <col min="10743" max="10743" width="7.5703125" style="745" customWidth="1"/>
    <col min="10744" max="10744" width="9.5703125" style="745" customWidth="1"/>
    <col min="10745" max="10745" width="13.28515625" style="745" customWidth="1"/>
    <col min="10746" max="10746" width="20.42578125" style="745" customWidth="1"/>
    <col min="10747" max="10749" width="11.7109375" style="745" customWidth="1"/>
    <col min="10750" max="10750" width="9.85546875" style="745" customWidth="1"/>
    <col min="10751" max="10751" width="7.85546875" style="745" customWidth="1"/>
    <col min="10752" max="10752" width="10.140625" style="745" bestFit="1" customWidth="1"/>
    <col min="10753" max="10753" width="9" style="745" customWidth="1"/>
    <col min="10754" max="10994" width="9.140625" style="745"/>
    <col min="10995" max="10995" width="2.5703125" style="745" customWidth="1"/>
    <col min="10996" max="10996" width="4.42578125" style="745" customWidth="1"/>
    <col min="10997" max="10997" width="43.7109375" style="745" customWidth="1"/>
    <col min="10998" max="10998" width="6.28515625" style="745" customWidth="1"/>
    <col min="10999" max="10999" width="7.5703125" style="745" customWidth="1"/>
    <col min="11000" max="11000" width="9.5703125" style="745" customWidth="1"/>
    <col min="11001" max="11001" width="13.28515625" style="745" customWidth="1"/>
    <col min="11002" max="11002" width="20.42578125" style="745" customWidth="1"/>
    <col min="11003" max="11005" width="11.7109375" style="745" customWidth="1"/>
    <col min="11006" max="11006" width="9.85546875" style="745" customWidth="1"/>
    <col min="11007" max="11007" width="7.85546875" style="745" customWidth="1"/>
    <col min="11008" max="11008" width="10.140625" style="745" bestFit="1" customWidth="1"/>
    <col min="11009" max="11009" width="9" style="745" customWidth="1"/>
    <col min="11010" max="11250" width="9.140625" style="745"/>
    <col min="11251" max="11251" width="2.5703125" style="745" customWidth="1"/>
    <col min="11252" max="11252" width="4.42578125" style="745" customWidth="1"/>
    <col min="11253" max="11253" width="43.7109375" style="745" customWidth="1"/>
    <col min="11254" max="11254" width="6.28515625" style="745" customWidth="1"/>
    <col min="11255" max="11255" width="7.5703125" style="745" customWidth="1"/>
    <col min="11256" max="11256" width="9.5703125" style="745" customWidth="1"/>
    <col min="11257" max="11257" width="13.28515625" style="745" customWidth="1"/>
    <col min="11258" max="11258" width="20.42578125" style="745" customWidth="1"/>
    <col min="11259" max="11261" width="11.7109375" style="745" customWidth="1"/>
    <col min="11262" max="11262" width="9.85546875" style="745" customWidth="1"/>
    <col min="11263" max="11263" width="7.85546875" style="745" customWidth="1"/>
    <col min="11264" max="11264" width="10.140625" style="745" bestFit="1" customWidth="1"/>
    <col min="11265" max="11265" width="9" style="745" customWidth="1"/>
    <col min="11266" max="11506" width="9.140625" style="745"/>
    <col min="11507" max="11507" width="2.5703125" style="745" customWidth="1"/>
    <col min="11508" max="11508" width="4.42578125" style="745" customWidth="1"/>
    <col min="11509" max="11509" width="43.7109375" style="745" customWidth="1"/>
    <col min="11510" max="11510" width="6.28515625" style="745" customWidth="1"/>
    <col min="11511" max="11511" width="7.5703125" style="745" customWidth="1"/>
    <col min="11512" max="11512" width="9.5703125" style="745" customWidth="1"/>
    <col min="11513" max="11513" width="13.28515625" style="745" customWidth="1"/>
    <col min="11514" max="11514" width="20.42578125" style="745" customWidth="1"/>
    <col min="11515" max="11517" width="11.7109375" style="745" customWidth="1"/>
    <col min="11518" max="11518" width="9.85546875" style="745" customWidth="1"/>
    <col min="11519" max="11519" width="7.85546875" style="745" customWidth="1"/>
    <col min="11520" max="11520" width="10.140625" style="745" bestFit="1" customWidth="1"/>
    <col min="11521" max="11521" width="9" style="745" customWidth="1"/>
    <col min="11522" max="11762" width="9.140625" style="745"/>
    <col min="11763" max="11763" width="2.5703125" style="745" customWidth="1"/>
    <col min="11764" max="11764" width="4.42578125" style="745" customWidth="1"/>
    <col min="11765" max="11765" width="43.7109375" style="745" customWidth="1"/>
    <col min="11766" max="11766" width="6.28515625" style="745" customWidth="1"/>
    <col min="11767" max="11767" width="7.5703125" style="745" customWidth="1"/>
    <col min="11768" max="11768" width="9.5703125" style="745" customWidth="1"/>
    <col min="11769" max="11769" width="13.28515625" style="745" customWidth="1"/>
    <col min="11770" max="11770" width="20.42578125" style="745" customWidth="1"/>
    <col min="11771" max="11773" width="11.7109375" style="745" customWidth="1"/>
    <col min="11774" max="11774" width="9.85546875" style="745" customWidth="1"/>
    <col min="11775" max="11775" width="7.85546875" style="745" customWidth="1"/>
    <col min="11776" max="11776" width="10.140625" style="745" bestFit="1" customWidth="1"/>
    <col min="11777" max="11777" width="9" style="745" customWidth="1"/>
    <col min="11778" max="12018" width="9.140625" style="745"/>
    <col min="12019" max="12019" width="2.5703125" style="745" customWidth="1"/>
    <col min="12020" max="12020" width="4.42578125" style="745" customWidth="1"/>
    <col min="12021" max="12021" width="43.7109375" style="745" customWidth="1"/>
    <col min="12022" max="12022" width="6.28515625" style="745" customWidth="1"/>
    <col min="12023" max="12023" width="7.5703125" style="745" customWidth="1"/>
    <col min="12024" max="12024" width="9.5703125" style="745" customWidth="1"/>
    <col min="12025" max="12025" width="13.28515625" style="745" customWidth="1"/>
    <col min="12026" max="12026" width="20.42578125" style="745" customWidth="1"/>
    <col min="12027" max="12029" width="11.7109375" style="745" customWidth="1"/>
    <col min="12030" max="12030" width="9.85546875" style="745" customWidth="1"/>
    <col min="12031" max="12031" width="7.85546875" style="745" customWidth="1"/>
    <col min="12032" max="12032" width="10.140625" style="745" bestFit="1" customWidth="1"/>
    <col min="12033" max="12033" width="9" style="745" customWidth="1"/>
    <col min="12034" max="12274" width="9.140625" style="745"/>
    <col min="12275" max="12275" width="2.5703125" style="745" customWidth="1"/>
    <col min="12276" max="12276" width="4.42578125" style="745" customWidth="1"/>
    <col min="12277" max="12277" width="43.7109375" style="745" customWidth="1"/>
    <col min="12278" max="12278" width="6.28515625" style="745" customWidth="1"/>
    <col min="12279" max="12279" width="7.5703125" style="745" customWidth="1"/>
    <col min="12280" max="12280" width="9.5703125" style="745" customWidth="1"/>
    <col min="12281" max="12281" width="13.28515625" style="745" customWidth="1"/>
    <col min="12282" max="12282" width="20.42578125" style="745" customWidth="1"/>
    <col min="12283" max="12285" width="11.7109375" style="745" customWidth="1"/>
    <col min="12286" max="12286" width="9.85546875" style="745" customWidth="1"/>
    <col min="12287" max="12287" width="7.85546875" style="745" customWidth="1"/>
    <col min="12288" max="12288" width="10.140625" style="745" bestFit="1" customWidth="1"/>
    <col min="12289" max="12289" width="9" style="745" customWidth="1"/>
    <col min="12290" max="12530" width="9.140625" style="745"/>
    <col min="12531" max="12531" width="2.5703125" style="745" customWidth="1"/>
    <col min="12532" max="12532" width="4.42578125" style="745" customWidth="1"/>
    <col min="12533" max="12533" width="43.7109375" style="745" customWidth="1"/>
    <col min="12534" max="12534" width="6.28515625" style="745" customWidth="1"/>
    <col min="12535" max="12535" width="7.5703125" style="745" customWidth="1"/>
    <col min="12536" max="12536" width="9.5703125" style="745" customWidth="1"/>
    <col min="12537" max="12537" width="13.28515625" style="745" customWidth="1"/>
    <col min="12538" max="12538" width="20.42578125" style="745" customWidth="1"/>
    <col min="12539" max="12541" width="11.7109375" style="745" customWidth="1"/>
    <col min="12542" max="12542" width="9.85546875" style="745" customWidth="1"/>
    <col min="12543" max="12543" width="7.85546875" style="745" customWidth="1"/>
    <col min="12544" max="12544" width="10.140625" style="745" bestFit="1" customWidth="1"/>
    <col min="12545" max="12545" width="9" style="745" customWidth="1"/>
    <col min="12546" max="12786" width="9.140625" style="745"/>
    <col min="12787" max="12787" width="2.5703125" style="745" customWidth="1"/>
    <col min="12788" max="12788" width="4.42578125" style="745" customWidth="1"/>
    <col min="12789" max="12789" width="43.7109375" style="745" customWidth="1"/>
    <col min="12790" max="12790" width="6.28515625" style="745" customWidth="1"/>
    <col min="12791" max="12791" width="7.5703125" style="745" customWidth="1"/>
    <col min="12792" max="12792" width="9.5703125" style="745" customWidth="1"/>
    <col min="12793" max="12793" width="13.28515625" style="745" customWidth="1"/>
    <col min="12794" max="12794" width="20.42578125" style="745" customWidth="1"/>
    <col min="12795" max="12797" width="11.7109375" style="745" customWidth="1"/>
    <col min="12798" max="12798" width="9.85546875" style="745" customWidth="1"/>
    <col min="12799" max="12799" width="7.85546875" style="745" customWidth="1"/>
    <col min="12800" max="12800" width="10.140625" style="745" bestFit="1" customWidth="1"/>
    <col min="12801" max="12801" width="9" style="745" customWidth="1"/>
    <col min="12802" max="13042" width="9.140625" style="745"/>
    <col min="13043" max="13043" width="2.5703125" style="745" customWidth="1"/>
    <col min="13044" max="13044" width="4.42578125" style="745" customWidth="1"/>
    <col min="13045" max="13045" width="43.7109375" style="745" customWidth="1"/>
    <col min="13046" max="13046" width="6.28515625" style="745" customWidth="1"/>
    <col min="13047" max="13047" width="7.5703125" style="745" customWidth="1"/>
    <col min="13048" max="13048" width="9.5703125" style="745" customWidth="1"/>
    <col min="13049" max="13049" width="13.28515625" style="745" customWidth="1"/>
    <col min="13050" max="13050" width="20.42578125" style="745" customWidth="1"/>
    <col min="13051" max="13053" width="11.7109375" style="745" customWidth="1"/>
    <col min="13054" max="13054" width="9.85546875" style="745" customWidth="1"/>
    <col min="13055" max="13055" width="7.85546875" style="745" customWidth="1"/>
    <col min="13056" max="13056" width="10.140625" style="745" bestFit="1" customWidth="1"/>
    <col min="13057" max="13057" width="9" style="745" customWidth="1"/>
    <col min="13058" max="13298" width="9.140625" style="745"/>
    <col min="13299" max="13299" width="2.5703125" style="745" customWidth="1"/>
    <col min="13300" max="13300" width="4.42578125" style="745" customWidth="1"/>
    <col min="13301" max="13301" width="43.7109375" style="745" customWidth="1"/>
    <col min="13302" max="13302" width="6.28515625" style="745" customWidth="1"/>
    <col min="13303" max="13303" width="7.5703125" style="745" customWidth="1"/>
    <col min="13304" max="13304" width="9.5703125" style="745" customWidth="1"/>
    <col min="13305" max="13305" width="13.28515625" style="745" customWidth="1"/>
    <col min="13306" max="13306" width="20.42578125" style="745" customWidth="1"/>
    <col min="13307" max="13309" width="11.7109375" style="745" customWidth="1"/>
    <col min="13310" max="13310" width="9.85546875" style="745" customWidth="1"/>
    <col min="13311" max="13311" width="7.85546875" style="745" customWidth="1"/>
    <col min="13312" max="13312" width="10.140625" style="745" bestFit="1" customWidth="1"/>
    <col min="13313" max="13313" width="9" style="745" customWidth="1"/>
    <col min="13314" max="13554" width="9.140625" style="745"/>
    <col min="13555" max="13555" width="2.5703125" style="745" customWidth="1"/>
    <col min="13556" max="13556" width="4.42578125" style="745" customWidth="1"/>
    <col min="13557" max="13557" width="43.7109375" style="745" customWidth="1"/>
    <col min="13558" max="13558" width="6.28515625" style="745" customWidth="1"/>
    <col min="13559" max="13559" width="7.5703125" style="745" customWidth="1"/>
    <col min="13560" max="13560" width="9.5703125" style="745" customWidth="1"/>
    <col min="13561" max="13561" width="13.28515625" style="745" customWidth="1"/>
    <col min="13562" max="13562" width="20.42578125" style="745" customWidth="1"/>
    <col min="13563" max="13565" width="11.7109375" style="745" customWidth="1"/>
    <col min="13566" max="13566" width="9.85546875" style="745" customWidth="1"/>
    <col min="13567" max="13567" width="7.85546875" style="745" customWidth="1"/>
    <col min="13568" max="13568" width="10.140625" style="745" bestFit="1" customWidth="1"/>
    <col min="13569" max="13569" width="9" style="745" customWidth="1"/>
    <col min="13570" max="13810" width="9.140625" style="745"/>
    <col min="13811" max="13811" width="2.5703125" style="745" customWidth="1"/>
    <col min="13812" max="13812" width="4.42578125" style="745" customWidth="1"/>
    <col min="13813" max="13813" width="43.7109375" style="745" customWidth="1"/>
    <col min="13814" max="13814" width="6.28515625" style="745" customWidth="1"/>
    <col min="13815" max="13815" width="7.5703125" style="745" customWidth="1"/>
    <col min="13816" max="13816" width="9.5703125" style="745" customWidth="1"/>
    <col min="13817" max="13817" width="13.28515625" style="745" customWidth="1"/>
    <col min="13818" max="13818" width="20.42578125" style="745" customWidth="1"/>
    <col min="13819" max="13821" width="11.7109375" style="745" customWidth="1"/>
    <col min="13822" max="13822" width="9.85546875" style="745" customWidth="1"/>
    <col min="13823" max="13823" width="7.85546875" style="745" customWidth="1"/>
    <col min="13824" max="13824" width="10.140625" style="745" bestFit="1" customWidth="1"/>
    <col min="13825" max="13825" width="9" style="745" customWidth="1"/>
    <col min="13826" max="14066" width="9.140625" style="745"/>
    <col min="14067" max="14067" width="2.5703125" style="745" customWidth="1"/>
    <col min="14068" max="14068" width="4.42578125" style="745" customWidth="1"/>
    <col min="14069" max="14069" width="43.7109375" style="745" customWidth="1"/>
    <col min="14070" max="14070" width="6.28515625" style="745" customWidth="1"/>
    <col min="14071" max="14071" width="7.5703125" style="745" customWidth="1"/>
    <col min="14072" max="14072" width="9.5703125" style="745" customWidth="1"/>
    <col min="14073" max="14073" width="13.28515625" style="745" customWidth="1"/>
    <col min="14074" max="14074" width="20.42578125" style="745" customWidth="1"/>
    <col min="14075" max="14077" width="11.7109375" style="745" customWidth="1"/>
    <col min="14078" max="14078" width="9.85546875" style="745" customWidth="1"/>
    <col min="14079" max="14079" width="7.85546875" style="745" customWidth="1"/>
    <col min="14080" max="14080" width="10.140625" style="745" bestFit="1" customWidth="1"/>
    <col min="14081" max="14081" width="9" style="745" customWidth="1"/>
    <col min="14082" max="14322" width="9.140625" style="745"/>
    <col min="14323" max="14323" width="2.5703125" style="745" customWidth="1"/>
    <col min="14324" max="14324" width="4.42578125" style="745" customWidth="1"/>
    <col min="14325" max="14325" width="43.7109375" style="745" customWidth="1"/>
    <col min="14326" max="14326" width="6.28515625" style="745" customWidth="1"/>
    <col min="14327" max="14327" width="7.5703125" style="745" customWidth="1"/>
    <col min="14328" max="14328" width="9.5703125" style="745" customWidth="1"/>
    <col min="14329" max="14329" width="13.28515625" style="745" customWidth="1"/>
    <col min="14330" max="14330" width="20.42578125" style="745" customWidth="1"/>
    <col min="14331" max="14333" width="11.7109375" style="745" customWidth="1"/>
    <col min="14334" max="14334" width="9.85546875" style="745" customWidth="1"/>
    <col min="14335" max="14335" width="7.85546875" style="745" customWidth="1"/>
    <col min="14336" max="14336" width="10.140625" style="745" bestFit="1" customWidth="1"/>
    <col min="14337" max="14337" width="9" style="745" customWidth="1"/>
    <col min="14338" max="14578" width="9.140625" style="745"/>
    <col min="14579" max="14579" width="2.5703125" style="745" customWidth="1"/>
    <col min="14580" max="14580" width="4.42578125" style="745" customWidth="1"/>
    <col min="14581" max="14581" width="43.7109375" style="745" customWidth="1"/>
    <col min="14582" max="14582" width="6.28515625" style="745" customWidth="1"/>
    <col min="14583" max="14583" width="7.5703125" style="745" customWidth="1"/>
    <col min="14584" max="14584" width="9.5703125" style="745" customWidth="1"/>
    <col min="14585" max="14585" width="13.28515625" style="745" customWidth="1"/>
    <col min="14586" max="14586" width="20.42578125" style="745" customWidth="1"/>
    <col min="14587" max="14589" width="11.7109375" style="745" customWidth="1"/>
    <col min="14590" max="14590" width="9.85546875" style="745" customWidth="1"/>
    <col min="14591" max="14591" width="7.85546875" style="745" customWidth="1"/>
    <col min="14592" max="14592" width="10.140625" style="745" bestFit="1" customWidth="1"/>
    <col min="14593" max="14593" width="9" style="745" customWidth="1"/>
    <col min="14594" max="14834" width="9.140625" style="745"/>
    <col min="14835" max="14835" width="2.5703125" style="745" customWidth="1"/>
    <col min="14836" max="14836" width="4.42578125" style="745" customWidth="1"/>
    <col min="14837" max="14837" width="43.7109375" style="745" customWidth="1"/>
    <col min="14838" max="14838" width="6.28515625" style="745" customWidth="1"/>
    <col min="14839" max="14839" width="7.5703125" style="745" customWidth="1"/>
    <col min="14840" max="14840" width="9.5703125" style="745" customWidth="1"/>
    <col min="14841" max="14841" width="13.28515625" style="745" customWidth="1"/>
    <col min="14842" max="14842" width="20.42578125" style="745" customWidth="1"/>
    <col min="14843" max="14845" width="11.7109375" style="745" customWidth="1"/>
    <col min="14846" max="14846" width="9.85546875" style="745" customWidth="1"/>
    <col min="14847" max="14847" width="7.85546875" style="745" customWidth="1"/>
    <col min="14848" max="14848" width="10.140625" style="745" bestFit="1" customWidth="1"/>
    <col min="14849" max="14849" width="9" style="745" customWidth="1"/>
    <col min="14850" max="15090" width="9.140625" style="745"/>
    <col min="15091" max="15091" width="2.5703125" style="745" customWidth="1"/>
    <col min="15092" max="15092" width="4.42578125" style="745" customWidth="1"/>
    <col min="15093" max="15093" width="43.7109375" style="745" customWidth="1"/>
    <col min="15094" max="15094" width="6.28515625" style="745" customWidth="1"/>
    <col min="15095" max="15095" width="7.5703125" style="745" customWidth="1"/>
    <col min="15096" max="15096" width="9.5703125" style="745" customWidth="1"/>
    <col min="15097" max="15097" width="13.28515625" style="745" customWidth="1"/>
    <col min="15098" max="15098" width="20.42578125" style="745" customWidth="1"/>
    <col min="15099" max="15101" width="11.7109375" style="745" customWidth="1"/>
    <col min="15102" max="15102" width="9.85546875" style="745" customWidth="1"/>
    <col min="15103" max="15103" width="7.85546875" style="745" customWidth="1"/>
    <col min="15104" max="15104" width="10.140625" style="745" bestFit="1" customWidth="1"/>
    <col min="15105" max="15105" width="9" style="745" customWidth="1"/>
    <col min="15106" max="15346" width="9.140625" style="745"/>
    <col min="15347" max="15347" width="2.5703125" style="745" customWidth="1"/>
    <col min="15348" max="15348" width="4.42578125" style="745" customWidth="1"/>
    <col min="15349" max="15349" width="43.7109375" style="745" customWidth="1"/>
    <col min="15350" max="15350" width="6.28515625" style="745" customWidth="1"/>
    <col min="15351" max="15351" width="7.5703125" style="745" customWidth="1"/>
    <col min="15352" max="15352" width="9.5703125" style="745" customWidth="1"/>
    <col min="15353" max="15353" width="13.28515625" style="745" customWidth="1"/>
    <col min="15354" max="15354" width="20.42578125" style="745" customWidth="1"/>
    <col min="15355" max="15357" width="11.7109375" style="745" customWidth="1"/>
    <col min="15358" max="15358" width="9.85546875" style="745" customWidth="1"/>
    <col min="15359" max="15359" width="7.85546875" style="745" customWidth="1"/>
    <col min="15360" max="15360" width="10.140625" style="745" bestFit="1" customWidth="1"/>
    <col min="15361" max="15361" width="9" style="745" customWidth="1"/>
    <col min="15362" max="15602" width="9.140625" style="745"/>
    <col min="15603" max="15603" width="2.5703125" style="745" customWidth="1"/>
    <col min="15604" max="15604" width="4.42578125" style="745" customWidth="1"/>
    <col min="15605" max="15605" width="43.7109375" style="745" customWidth="1"/>
    <col min="15606" max="15606" width="6.28515625" style="745" customWidth="1"/>
    <col min="15607" max="15607" width="7.5703125" style="745" customWidth="1"/>
    <col min="15608" max="15608" width="9.5703125" style="745" customWidth="1"/>
    <col min="15609" max="15609" width="13.28515625" style="745" customWidth="1"/>
    <col min="15610" max="15610" width="20.42578125" style="745" customWidth="1"/>
    <col min="15611" max="15613" width="11.7109375" style="745" customWidth="1"/>
    <col min="15614" max="15614" width="9.85546875" style="745" customWidth="1"/>
    <col min="15615" max="15615" width="7.85546875" style="745" customWidth="1"/>
    <col min="15616" max="15616" width="10.140625" style="745" bestFit="1" customWidth="1"/>
    <col min="15617" max="15617" width="9" style="745" customWidth="1"/>
    <col min="15618" max="15858" width="9.140625" style="745"/>
    <col min="15859" max="15859" width="2.5703125" style="745" customWidth="1"/>
    <col min="15860" max="15860" width="4.42578125" style="745" customWidth="1"/>
    <col min="15861" max="15861" width="43.7109375" style="745" customWidth="1"/>
    <col min="15862" max="15862" width="6.28515625" style="745" customWidth="1"/>
    <col min="15863" max="15863" width="7.5703125" style="745" customWidth="1"/>
    <col min="15864" max="15864" width="9.5703125" style="745" customWidth="1"/>
    <col min="15865" max="15865" width="13.28515625" style="745" customWidth="1"/>
    <col min="15866" max="15866" width="20.42578125" style="745" customWidth="1"/>
    <col min="15867" max="15869" width="11.7109375" style="745" customWidth="1"/>
    <col min="15870" max="15870" width="9.85546875" style="745" customWidth="1"/>
    <col min="15871" max="15871" width="7.85546875" style="745" customWidth="1"/>
    <col min="15872" max="15872" width="10.140625" style="745" bestFit="1" customWidth="1"/>
    <col min="15873" max="15873" width="9" style="745" customWidth="1"/>
    <col min="15874" max="16114" width="9.140625" style="745"/>
    <col min="16115" max="16115" width="2.5703125" style="745" customWidth="1"/>
    <col min="16116" max="16116" width="4.42578125" style="745" customWidth="1"/>
    <col min="16117" max="16117" width="43.7109375" style="745" customWidth="1"/>
    <col min="16118" max="16118" width="6.28515625" style="745" customWidth="1"/>
    <col min="16119" max="16119" width="7.5703125" style="745" customWidth="1"/>
    <col min="16120" max="16120" width="9.5703125" style="745" customWidth="1"/>
    <col min="16121" max="16121" width="13.28515625" style="745" customWidth="1"/>
    <col min="16122" max="16122" width="20.42578125" style="745" customWidth="1"/>
    <col min="16123" max="16125" width="11.7109375" style="745" customWidth="1"/>
    <col min="16126" max="16126" width="9.85546875" style="745" customWidth="1"/>
    <col min="16127" max="16127" width="7.85546875" style="745" customWidth="1"/>
    <col min="16128" max="16128" width="10.140625" style="745" bestFit="1" customWidth="1"/>
    <col min="16129" max="16129" width="9" style="745" customWidth="1"/>
    <col min="16130" max="16384" width="9.140625" style="745"/>
  </cols>
  <sheetData>
    <row r="1" spans="1:7" s="1006" customFormat="1" ht="18">
      <c r="A1" s="1002"/>
      <c r="B1" s="1003"/>
      <c r="C1" s="1002"/>
      <c r="D1" s="1004"/>
      <c r="E1" s="1004"/>
      <c r="F1" s="1004"/>
      <c r="G1" s="1004"/>
    </row>
    <row r="2" spans="1:7" s="1006" customFormat="1" ht="18">
      <c r="A2" s="1002" t="s">
        <v>3322</v>
      </c>
      <c r="B2" s="1003"/>
      <c r="C2" s="1002" t="s">
        <v>3329</v>
      </c>
      <c r="D2" s="1004"/>
      <c r="E2" s="1004"/>
      <c r="F2" s="1004"/>
      <c r="G2" s="1004"/>
    </row>
    <row r="3" spans="1:7" s="1006" customFormat="1" ht="18">
      <c r="A3" s="1002"/>
      <c r="B3" s="1003"/>
      <c r="C3" s="1002"/>
      <c r="D3" s="1004"/>
      <c r="E3" s="1004"/>
      <c r="F3" s="1004"/>
      <c r="G3" s="1004"/>
    </row>
    <row r="4" spans="1:7" ht="12.75" customHeight="1">
      <c r="A4" s="737" t="s">
        <v>109</v>
      </c>
      <c r="B4" s="737"/>
      <c r="C4" s="585"/>
      <c r="D4" s="861"/>
      <c r="E4" s="861"/>
      <c r="F4" s="861"/>
      <c r="G4" s="861"/>
    </row>
    <row r="5" spans="1:7" s="871" customFormat="1">
      <c r="A5" s="306" t="s">
        <v>29</v>
      </c>
      <c r="B5" s="306"/>
      <c r="C5" s="307" t="s">
        <v>30</v>
      </c>
      <c r="D5" s="306" t="s">
        <v>31</v>
      </c>
      <c r="E5" s="308" t="s">
        <v>183</v>
      </c>
      <c r="F5" s="308" t="s">
        <v>184</v>
      </c>
      <c r="G5" s="308" t="s">
        <v>185</v>
      </c>
    </row>
    <row r="6" spans="1:7">
      <c r="C6" s="870"/>
      <c r="E6" s="1054"/>
    </row>
    <row r="7" spans="1:7" ht="16.5" thickBot="1">
      <c r="A7" s="232"/>
      <c r="B7" s="233" t="s">
        <v>105</v>
      </c>
      <c r="C7" s="234" t="s">
        <v>111</v>
      </c>
      <c r="D7" s="751"/>
      <c r="E7" s="752"/>
      <c r="F7" s="751"/>
      <c r="G7" s="751"/>
    </row>
    <row r="8" spans="1:7" ht="15.75">
      <c r="A8" s="767"/>
      <c r="B8" s="768"/>
      <c r="C8" s="1013"/>
      <c r="E8" s="1054"/>
    </row>
    <row r="9" spans="1:7" ht="24">
      <c r="A9" s="738" t="str">
        <f>$B$7</f>
        <v>I.</v>
      </c>
      <c r="B9" s="749">
        <v>1</v>
      </c>
      <c r="C9" s="858" t="s">
        <v>1330</v>
      </c>
      <c r="E9" s="1054"/>
    </row>
    <row r="10" spans="1:7" s="737" customFormat="1" ht="25.5" customHeight="1">
      <c r="B10" s="749"/>
      <c r="C10" s="858" t="s">
        <v>1331</v>
      </c>
      <c r="D10" s="746" t="s">
        <v>136</v>
      </c>
      <c r="E10" s="774">
        <v>13.5</v>
      </c>
      <c r="F10" s="748"/>
      <c r="G10" s="748">
        <f>E10*F10</f>
        <v>0</v>
      </c>
    </row>
    <row r="11" spans="1:7" s="865" customFormat="1" ht="60">
      <c r="A11" s="1055"/>
      <c r="B11" s="749"/>
      <c r="C11" s="858" t="s">
        <v>1332</v>
      </c>
      <c r="D11" s="746" t="s">
        <v>136</v>
      </c>
      <c r="E11" s="774">
        <v>2.6</v>
      </c>
      <c r="F11" s="748"/>
      <c r="G11" s="748">
        <f>E11*F11</f>
        <v>0</v>
      </c>
    </row>
    <row r="12" spans="1:7" s="865" customFormat="1" ht="24">
      <c r="A12" s="1055"/>
      <c r="B12" s="749"/>
      <c r="C12" s="858" t="s">
        <v>1629</v>
      </c>
      <c r="D12" s="746" t="s">
        <v>136</v>
      </c>
      <c r="E12" s="774">
        <v>10.3</v>
      </c>
      <c r="F12" s="748"/>
      <c r="G12" s="748">
        <f>E12*F12</f>
        <v>0</v>
      </c>
    </row>
    <row r="13" spans="1:7" s="865" customFormat="1" ht="24">
      <c r="A13" s="1055"/>
      <c r="B13" s="749"/>
      <c r="C13" s="858" t="s">
        <v>905</v>
      </c>
      <c r="D13" s="746" t="s">
        <v>136</v>
      </c>
      <c r="E13" s="774">
        <v>19.3</v>
      </c>
      <c r="F13" s="748"/>
      <c r="G13" s="748">
        <f>E13*F13</f>
        <v>0</v>
      </c>
    </row>
    <row r="14" spans="1:7" s="865" customFormat="1" ht="12">
      <c r="A14" s="1055"/>
      <c r="B14" s="749"/>
      <c r="C14" s="858"/>
      <c r="D14" s="746"/>
      <c r="E14" s="774"/>
      <c r="F14" s="748"/>
      <c r="G14" s="748"/>
    </row>
    <row r="15" spans="1:7" ht="24">
      <c r="A15" s="738" t="str">
        <f>$B$7</f>
        <v>I.</v>
      </c>
      <c r="B15" s="749">
        <f>COUNT($B6:B$9)+1</f>
        <v>2</v>
      </c>
      <c r="C15" s="858" t="s">
        <v>1330</v>
      </c>
      <c r="E15" s="1054"/>
    </row>
    <row r="16" spans="1:7" s="737" customFormat="1" ht="25.5" customHeight="1">
      <c r="B16" s="749"/>
      <c r="C16" s="858" t="s">
        <v>1331</v>
      </c>
      <c r="D16" s="746" t="s">
        <v>136</v>
      </c>
      <c r="E16" s="774">
        <v>30.1</v>
      </c>
      <c r="F16" s="748"/>
      <c r="G16" s="748">
        <f>E16*F16</f>
        <v>0</v>
      </c>
    </row>
    <row r="17" spans="1:7" s="865" customFormat="1" ht="36">
      <c r="A17" s="1055"/>
      <c r="B17" s="749"/>
      <c r="C17" s="858" t="s">
        <v>1630</v>
      </c>
      <c r="D17" s="746" t="s">
        <v>136</v>
      </c>
      <c r="E17" s="774">
        <v>2.7</v>
      </c>
      <c r="F17" s="748"/>
      <c r="G17" s="748">
        <f>E17*F17</f>
        <v>0</v>
      </c>
    </row>
    <row r="18" spans="1:7" s="865" customFormat="1" ht="24">
      <c r="A18" s="1055"/>
      <c r="B18" s="749"/>
      <c r="C18" s="858" t="s">
        <v>1631</v>
      </c>
      <c r="D18" s="746" t="s">
        <v>136</v>
      </c>
      <c r="E18" s="774">
        <v>4.4000000000000004</v>
      </c>
      <c r="F18" s="748"/>
      <c r="G18" s="748">
        <f>E18*F18</f>
        <v>0</v>
      </c>
    </row>
    <row r="19" spans="1:7" s="865" customFormat="1" ht="24">
      <c r="A19" s="1055"/>
      <c r="B19" s="749"/>
      <c r="C19" s="858" t="s">
        <v>1632</v>
      </c>
      <c r="D19" s="746" t="s">
        <v>136</v>
      </c>
      <c r="E19" s="774">
        <v>22.8</v>
      </c>
      <c r="F19" s="748"/>
      <c r="G19" s="748">
        <f>E19*F19</f>
        <v>0</v>
      </c>
    </row>
    <row r="20" spans="1:7" s="865" customFormat="1" ht="24">
      <c r="A20" s="1055"/>
      <c r="B20" s="749"/>
      <c r="C20" s="858" t="s">
        <v>905</v>
      </c>
      <c r="D20" s="746" t="s">
        <v>136</v>
      </c>
      <c r="E20" s="774">
        <v>7.3</v>
      </c>
      <c r="F20" s="748"/>
      <c r="G20" s="748">
        <f>E20*F20</f>
        <v>0</v>
      </c>
    </row>
    <row r="21" spans="1:7" s="865" customFormat="1" ht="12">
      <c r="A21" s="1055"/>
      <c r="B21" s="749"/>
      <c r="C21" s="858"/>
      <c r="D21" s="746"/>
      <c r="E21" s="774"/>
      <c r="F21" s="748"/>
      <c r="G21" s="748"/>
    </row>
    <row r="22" spans="1:7" s="737" customFormat="1" ht="36">
      <c r="A22" s="738" t="str">
        <f>$B$7</f>
        <v>I.</v>
      </c>
      <c r="B22" s="749">
        <f>COUNT($B$9:B21)+1</f>
        <v>3</v>
      </c>
      <c r="C22" s="858" t="s">
        <v>3415</v>
      </c>
      <c r="D22" s="746" t="s">
        <v>186</v>
      </c>
      <c r="E22" s="774">
        <v>50</v>
      </c>
      <c r="F22" s="748"/>
      <c r="G22" s="748">
        <f>E22*F22</f>
        <v>0</v>
      </c>
    </row>
    <row r="23" spans="1:7" s="991" customFormat="1">
      <c r="A23" s="738"/>
      <c r="B23" s="749"/>
      <c r="C23" s="858"/>
      <c r="D23" s="746"/>
      <c r="E23" s="774"/>
      <c r="F23" s="748"/>
      <c r="G23" s="748"/>
    </row>
    <row r="24" spans="1:7" s="737" customFormat="1" ht="36">
      <c r="A24" s="738" t="str">
        <f>$B$7</f>
        <v>I.</v>
      </c>
      <c r="B24" s="749">
        <f>COUNT($B$9:B23)+1</f>
        <v>4</v>
      </c>
      <c r="C24" s="858" t="s">
        <v>3416</v>
      </c>
      <c r="D24" s="746" t="s">
        <v>186</v>
      </c>
      <c r="E24" s="774">
        <v>123</v>
      </c>
      <c r="F24" s="748"/>
      <c r="G24" s="748">
        <f>E24*F24</f>
        <v>0</v>
      </c>
    </row>
    <row r="25" spans="1:7" s="991" customFormat="1">
      <c r="A25" s="738"/>
      <c r="B25" s="749"/>
      <c r="C25" s="858"/>
      <c r="D25" s="746"/>
      <c r="E25" s="774"/>
      <c r="F25" s="748"/>
      <c r="G25" s="748"/>
    </row>
    <row r="26" spans="1:7" s="991" customFormat="1" ht="48">
      <c r="A26" s="738" t="str">
        <f>$B$7</f>
        <v>I.</v>
      </c>
      <c r="B26" s="749">
        <f>COUNT($B$9:B25)+1</f>
        <v>5</v>
      </c>
      <c r="C26" s="858" t="s">
        <v>1633</v>
      </c>
      <c r="D26" s="746" t="s">
        <v>186</v>
      </c>
      <c r="E26" s="774">
        <v>170</v>
      </c>
      <c r="F26" s="748"/>
      <c r="G26" s="748">
        <f>E26*F26</f>
        <v>0</v>
      </c>
    </row>
    <row r="27" spans="1:7" s="865" customFormat="1" ht="12">
      <c r="A27" s="738"/>
      <c r="B27" s="749"/>
      <c r="C27" s="858"/>
      <c r="D27" s="746"/>
      <c r="E27" s="774"/>
      <c r="F27" s="748"/>
      <c r="G27" s="748"/>
    </row>
    <row r="28" spans="1:7" s="991" customFormat="1" ht="24">
      <c r="A28" s="738" t="str">
        <f>$B$7</f>
        <v>I.</v>
      </c>
      <c r="B28" s="749">
        <f>COUNT($B$9:B27)+1</f>
        <v>6</v>
      </c>
      <c r="C28" s="858" t="s">
        <v>910</v>
      </c>
      <c r="D28" s="746" t="s">
        <v>186</v>
      </c>
      <c r="E28" s="774">
        <v>130</v>
      </c>
      <c r="F28" s="748"/>
      <c r="G28" s="748">
        <f>E28*F28</f>
        <v>0</v>
      </c>
    </row>
    <row r="29" spans="1:7" s="991" customFormat="1">
      <c r="A29" s="738"/>
      <c r="B29" s="749"/>
      <c r="C29" s="858"/>
      <c r="D29" s="746"/>
      <c r="E29" s="774"/>
      <c r="F29" s="748"/>
      <c r="G29" s="748"/>
    </row>
    <row r="30" spans="1:7" s="865" customFormat="1" ht="60">
      <c r="A30" s="738" t="str">
        <f>$B$7</f>
        <v>I.</v>
      </c>
      <c r="B30" s="749">
        <f>COUNT($B$9:B29)+1</f>
        <v>7</v>
      </c>
      <c r="C30" s="858" t="s">
        <v>1634</v>
      </c>
      <c r="D30" s="746" t="s">
        <v>136</v>
      </c>
      <c r="E30" s="774">
        <v>2.4</v>
      </c>
      <c r="F30" s="748"/>
      <c r="G30" s="748">
        <f>E30*F30</f>
        <v>0</v>
      </c>
    </row>
    <row r="31" spans="1:7" s="865" customFormat="1" ht="24">
      <c r="A31" s="738"/>
      <c r="B31" s="749"/>
      <c r="C31" s="858" t="s">
        <v>1635</v>
      </c>
      <c r="D31" s="746" t="s">
        <v>136</v>
      </c>
      <c r="E31" s="774">
        <v>1.4</v>
      </c>
      <c r="F31" s="748"/>
      <c r="G31" s="748">
        <f>E31*F31</f>
        <v>0</v>
      </c>
    </row>
    <row r="32" spans="1:7" s="865" customFormat="1" ht="12">
      <c r="A32" s="738"/>
      <c r="B32" s="749"/>
      <c r="C32" s="858"/>
      <c r="D32" s="746"/>
      <c r="E32" s="774"/>
      <c r="F32" s="748"/>
      <c r="G32" s="748"/>
    </row>
    <row r="33" spans="1:7" s="865" customFormat="1" ht="36">
      <c r="A33" s="738" t="str">
        <f>$B$7</f>
        <v>I.</v>
      </c>
      <c r="B33" s="749">
        <f>COUNT($B$9:B32)+1</f>
        <v>8</v>
      </c>
      <c r="C33" s="858" t="s">
        <v>1636</v>
      </c>
      <c r="D33" s="746" t="s">
        <v>188</v>
      </c>
      <c r="E33" s="774">
        <v>1</v>
      </c>
      <c r="F33" s="748"/>
      <c r="G33" s="748">
        <f>E33*F33</f>
        <v>0</v>
      </c>
    </row>
    <row r="34" spans="1:7" s="865" customFormat="1" ht="12">
      <c r="A34" s="738"/>
      <c r="B34" s="749"/>
      <c r="C34" s="858"/>
      <c r="D34" s="746"/>
      <c r="E34" s="774"/>
      <c r="F34" s="748"/>
      <c r="G34" s="748"/>
    </row>
    <row r="35" spans="1:7" s="865" customFormat="1" ht="48">
      <c r="A35" s="738" t="str">
        <f>$B$7</f>
        <v>I.</v>
      </c>
      <c r="B35" s="749">
        <f>COUNT($B$9:B34)+1</f>
        <v>9</v>
      </c>
      <c r="C35" s="858" t="s">
        <v>1637</v>
      </c>
      <c r="D35" s="746" t="s">
        <v>188</v>
      </c>
      <c r="E35" s="774">
        <v>6</v>
      </c>
      <c r="F35" s="748"/>
      <c r="G35" s="748">
        <f>E35*F35</f>
        <v>0</v>
      </c>
    </row>
    <row r="36" spans="1:7" s="865" customFormat="1" ht="12">
      <c r="A36" s="738"/>
      <c r="B36" s="749"/>
      <c r="C36" s="858"/>
      <c r="D36" s="746"/>
      <c r="E36" s="747"/>
      <c r="F36" s="748"/>
      <c r="G36" s="748"/>
    </row>
    <row r="37" spans="1:7" s="865" customFormat="1" ht="24.75" customHeight="1">
      <c r="A37" s="738" t="str">
        <f>$B$7</f>
        <v>I.</v>
      </c>
      <c r="B37" s="749">
        <f>COUNT($B$9:B36)+1</f>
        <v>10</v>
      </c>
      <c r="C37" s="858" t="s">
        <v>1638</v>
      </c>
      <c r="D37" s="746" t="s">
        <v>136</v>
      </c>
      <c r="E37" s="774">
        <v>1</v>
      </c>
      <c r="F37" s="748"/>
      <c r="G37" s="748">
        <f>E37*F37</f>
        <v>0</v>
      </c>
    </row>
    <row r="38" spans="1:7" s="865" customFormat="1" ht="12">
      <c r="A38" s="738"/>
      <c r="B38" s="749"/>
      <c r="C38" s="858" t="s">
        <v>1639</v>
      </c>
      <c r="D38" s="746" t="s">
        <v>136</v>
      </c>
      <c r="E38" s="774">
        <v>0.5</v>
      </c>
      <c r="F38" s="748"/>
      <c r="G38" s="748">
        <f>E38*F38</f>
        <v>0</v>
      </c>
    </row>
    <row r="39" spans="1:7" s="737" customFormat="1" ht="12">
      <c r="A39" s="738"/>
      <c r="B39" s="749"/>
      <c r="C39" s="858"/>
      <c r="D39" s="746"/>
      <c r="E39" s="774"/>
      <c r="F39" s="748"/>
      <c r="G39" s="748"/>
    </row>
    <row r="40" spans="1:7" s="865" customFormat="1" ht="48">
      <c r="A40" s="738" t="str">
        <f>$B$7</f>
        <v>I.</v>
      </c>
      <c r="B40" s="749">
        <f>COUNT($B$9:B39)+1</f>
        <v>11</v>
      </c>
      <c r="C40" s="858" t="s">
        <v>1640</v>
      </c>
      <c r="D40" s="746" t="s">
        <v>188</v>
      </c>
      <c r="E40" s="774">
        <v>1</v>
      </c>
      <c r="F40" s="748"/>
      <c r="G40" s="748">
        <f>E40*F40</f>
        <v>0</v>
      </c>
    </row>
    <row r="41" spans="1:7" s="991" customFormat="1">
      <c r="A41" s="738"/>
      <c r="B41" s="749"/>
      <c r="C41" s="858"/>
      <c r="D41" s="746"/>
      <c r="E41" s="774"/>
      <c r="F41" s="748"/>
      <c r="G41" s="748"/>
    </row>
    <row r="42" spans="1:7" s="845" customFormat="1" ht="13.5" thickBot="1">
      <c r="A42" s="770"/>
      <c r="B42" s="771"/>
      <c r="C42" s="226" t="str">
        <f>CONCATENATE(B7," ",C7," - SKUPAJ:")</f>
        <v>I. GRADBENA DELA - SKUPAJ:</v>
      </c>
      <c r="D42" s="225"/>
      <c r="E42" s="225"/>
      <c r="F42" s="225"/>
      <c r="G42" s="859">
        <f>SUM(G10:G41)</f>
        <v>0</v>
      </c>
    </row>
    <row r="43" spans="1:7" s="845" customFormat="1">
      <c r="A43" s="1034"/>
      <c r="B43" s="1096"/>
      <c r="C43" s="869"/>
      <c r="D43" s="844"/>
      <c r="E43" s="844"/>
      <c r="F43" s="748"/>
      <c r="G43" s="843"/>
    </row>
    <row r="44" spans="1:7" ht="16.5" thickBot="1">
      <c r="A44" s="232"/>
      <c r="B44" s="233" t="s">
        <v>106</v>
      </c>
      <c r="C44" s="234" t="s">
        <v>1565</v>
      </c>
      <c r="D44" s="751"/>
      <c r="E44" s="752"/>
      <c r="F44" s="751"/>
      <c r="G44" s="751"/>
    </row>
    <row r="45" spans="1:7" s="737" customFormat="1" ht="12">
      <c r="A45" s="758"/>
      <c r="B45" s="749"/>
      <c r="C45" s="1097"/>
      <c r="D45" s="746"/>
      <c r="E45" s="747"/>
      <c r="F45" s="748"/>
      <c r="G45" s="748"/>
    </row>
    <row r="46" spans="1:7" s="737" customFormat="1" ht="24">
      <c r="A46" s="758" t="str">
        <f>$B$44</f>
        <v>II.</v>
      </c>
      <c r="B46" s="749">
        <f>COUNT(#REF!)+1</f>
        <v>1</v>
      </c>
      <c r="C46" s="832" t="s">
        <v>1641</v>
      </c>
      <c r="D46" s="746" t="s">
        <v>186</v>
      </c>
      <c r="E46" s="747">
        <v>150</v>
      </c>
      <c r="F46" s="748"/>
      <c r="G46" s="748">
        <f>E46*F46</f>
        <v>0</v>
      </c>
    </row>
    <row r="47" spans="1:7" s="737" customFormat="1" ht="12">
      <c r="A47" s="758"/>
      <c r="B47" s="749"/>
      <c r="C47" s="832"/>
      <c r="D47" s="746"/>
      <c r="E47" s="747"/>
      <c r="F47" s="748"/>
      <c r="G47" s="748"/>
    </row>
    <row r="48" spans="1:7" s="737" customFormat="1" ht="24">
      <c r="A48" s="758" t="str">
        <f>$B$44</f>
        <v>II.</v>
      </c>
      <c r="B48" s="749">
        <f>COUNT($B$46:B47)+1</f>
        <v>2</v>
      </c>
      <c r="C48" s="832" t="s">
        <v>1642</v>
      </c>
      <c r="D48" s="746" t="s">
        <v>186</v>
      </c>
      <c r="E48" s="747">
        <v>10</v>
      </c>
      <c r="F48" s="748"/>
      <c r="G48" s="748">
        <f>E48*F48</f>
        <v>0</v>
      </c>
    </row>
    <row r="49" spans="1:7" s="737" customFormat="1" ht="12">
      <c r="A49" s="758"/>
      <c r="B49" s="749"/>
      <c r="C49" s="832"/>
      <c r="D49" s="746"/>
      <c r="E49" s="747"/>
      <c r="F49" s="748"/>
      <c r="G49" s="748"/>
    </row>
    <row r="50" spans="1:7" s="737" customFormat="1" ht="36">
      <c r="A50" s="758" t="str">
        <f>$B$44</f>
        <v>II.</v>
      </c>
      <c r="B50" s="749">
        <f>COUNT($B$46:B49)+1</f>
        <v>3</v>
      </c>
      <c r="C50" s="832" t="s">
        <v>1643</v>
      </c>
      <c r="D50" s="746" t="s">
        <v>188</v>
      </c>
      <c r="E50" s="747">
        <v>4</v>
      </c>
      <c r="F50" s="748"/>
      <c r="G50" s="748">
        <f>E50*F50</f>
        <v>0</v>
      </c>
    </row>
    <row r="51" spans="1:7" s="737" customFormat="1" ht="12">
      <c r="A51" s="758"/>
      <c r="B51" s="749"/>
      <c r="C51" s="832"/>
      <c r="D51" s="746"/>
      <c r="E51" s="747"/>
      <c r="F51" s="748"/>
      <c r="G51" s="748"/>
    </row>
    <row r="52" spans="1:7" s="737" customFormat="1" ht="24">
      <c r="A52" s="758" t="str">
        <f>$B$44</f>
        <v>II.</v>
      </c>
      <c r="B52" s="749">
        <f>COUNT($B$46:B51)+1</f>
        <v>4</v>
      </c>
      <c r="C52" s="832" t="s">
        <v>1644</v>
      </c>
      <c r="D52" s="746" t="s">
        <v>186</v>
      </c>
      <c r="E52" s="747">
        <v>30</v>
      </c>
      <c r="F52" s="748"/>
      <c r="G52" s="748">
        <f>E52*F52</f>
        <v>0</v>
      </c>
    </row>
    <row r="53" spans="1:7" s="737" customFormat="1" ht="12">
      <c r="A53" s="758"/>
      <c r="B53" s="749"/>
      <c r="C53" s="832"/>
      <c r="D53" s="746"/>
      <c r="E53" s="747"/>
      <c r="F53" s="748"/>
      <c r="G53" s="748"/>
    </row>
    <row r="54" spans="1:7" s="737" customFormat="1" ht="12">
      <c r="A54" s="758" t="str">
        <f>$B$44</f>
        <v>II.</v>
      </c>
      <c r="B54" s="749">
        <f>COUNT($B$46:B53)+1</f>
        <v>5</v>
      </c>
      <c r="C54" s="832" t="s">
        <v>1645</v>
      </c>
      <c r="D54" s="746" t="s">
        <v>125</v>
      </c>
      <c r="E54" s="747">
        <v>2</v>
      </c>
      <c r="F54" s="748"/>
      <c r="G54" s="748">
        <f>E54*F54</f>
        <v>0</v>
      </c>
    </row>
    <row r="55" spans="1:7" s="737" customFormat="1" ht="12">
      <c r="A55" s="758"/>
      <c r="B55" s="749"/>
      <c r="C55" s="832"/>
      <c r="D55" s="746"/>
      <c r="E55" s="747"/>
      <c r="F55" s="748"/>
      <c r="G55" s="748"/>
    </row>
    <row r="56" spans="1:7" s="737" customFormat="1" ht="96">
      <c r="A56" s="758" t="str">
        <f>$B$44</f>
        <v>II.</v>
      </c>
      <c r="B56" s="749">
        <f>COUNT($B$46:B55)+1</f>
        <v>6</v>
      </c>
      <c r="C56" s="832" t="s">
        <v>1646</v>
      </c>
      <c r="D56" s="746" t="s">
        <v>125</v>
      </c>
      <c r="E56" s="747">
        <v>1</v>
      </c>
      <c r="F56" s="748"/>
      <c r="G56" s="748">
        <f>E56*F56</f>
        <v>0</v>
      </c>
    </row>
    <row r="57" spans="1:7" s="737" customFormat="1" ht="72">
      <c r="A57" s="758"/>
      <c r="B57" s="749"/>
      <c r="C57" s="832" t="s">
        <v>3706</v>
      </c>
      <c r="D57" s="746"/>
      <c r="E57" s="747" t="s">
        <v>1086</v>
      </c>
      <c r="F57" s="748"/>
      <c r="G57" s="748"/>
    </row>
    <row r="58" spans="1:7" s="737" customFormat="1" ht="38.25">
      <c r="A58" s="758"/>
      <c r="B58" s="749"/>
      <c r="C58" s="1099" t="s">
        <v>1647</v>
      </c>
      <c r="D58" s="746"/>
      <c r="E58" s="747" t="s">
        <v>1086</v>
      </c>
      <c r="F58" s="748"/>
      <c r="G58" s="748"/>
    </row>
    <row r="59" spans="1:7" s="737" customFormat="1" ht="12">
      <c r="A59" s="758"/>
      <c r="B59" s="749"/>
      <c r="C59" s="832" t="s">
        <v>1648</v>
      </c>
      <c r="D59" s="746"/>
      <c r="E59" s="747" t="s">
        <v>1086</v>
      </c>
      <c r="F59" s="748"/>
      <c r="G59" s="748"/>
    </row>
    <row r="60" spans="1:7" s="737" customFormat="1" ht="12">
      <c r="A60" s="758"/>
      <c r="B60" s="749"/>
      <c r="C60" s="832" t="s">
        <v>1649</v>
      </c>
      <c r="D60" s="746"/>
      <c r="E60" s="747" t="s">
        <v>1086</v>
      </c>
      <c r="F60" s="748"/>
      <c r="G60" s="748"/>
    </row>
    <row r="61" spans="1:7" s="737" customFormat="1" ht="12">
      <c r="A61" s="758"/>
      <c r="B61" s="749"/>
      <c r="C61" s="832" t="s">
        <v>1650</v>
      </c>
      <c r="D61" s="746"/>
      <c r="E61" s="747" t="s">
        <v>1086</v>
      </c>
      <c r="F61" s="748"/>
      <c r="G61" s="748"/>
    </row>
    <row r="62" spans="1:7" s="737" customFormat="1" ht="13.5" customHeight="1">
      <c r="A62" s="758"/>
      <c r="B62" s="749"/>
      <c r="C62" s="832" t="s">
        <v>1651</v>
      </c>
      <c r="D62" s="746"/>
      <c r="E62" s="747" t="s">
        <v>1652</v>
      </c>
      <c r="F62" s="748"/>
      <c r="G62" s="748"/>
    </row>
    <row r="63" spans="1:7" s="737" customFormat="1" ht="12">
      <c r="A63" s="758"/>
      <c r="B63" s="749"/>
      <c r="C63" s="832" t="s">
        <v>1653</v>
      </c>
      <c r="D63" s="746"/>
      <c r="E63" s="747" t="s">
        <v>1203</v>
      </c>
      <c r="F63" s="748"/>
      <c r="G63" s="748"/>
    </row>
    <row r="64" spans="1:7" s="737" customFormat="1" ht="12">
      <c r="A64" s="758"/>
      <c r="B64" s="749"/>
      <c r="C64" s="832" t="s">
        <v>1654</v>
      </c>
      <c r="D64" s="746"/>
      <c r="E64" s="747" t="s">
        <v>1652</v>
      </c>
      <c r="F64" s="748"/>
      <c r="G64" s="748"/>
    </row>
    <row r="65" spans="1:7" s="737" customFormat="1" ht="12">
      <c r="A65" s="758"/>
      <c r="B65" s="749"/>
      <c r="C65" s="832" t="s">
        <v>1655</v>
      </c>
      <c r="D65" s="746"/>
      <c r="E65" s="747" t="s">
        <v>1086</v>
      </c>
      <c r="F65" s="748"/>
      <c r="G65" s="748"/>
    </row>
    <row r="66" spans="1:7" s="737" customFormat="1" ht="12">
      <c r="A66" s="758"/>
      <c r="B66" s="749"/>
      <c r="C66" s="832" t="s">
        <v>1656</v>
      </c>
      <c r="D66" s="746"/>
      <c r="E66" s="747" t="s">
        <v>1652</v>
      </c>
      <c r="F66" s="748"/>
      <c r="G66" s="748"/>
    </row>
    <row r="67" spans="1:7" s="737" customFormat="1" ht="12">
      <c r="A67" s="758"/>
      <c r="B67" s="749"/>
      <c r="C67" s="832" t="s">
        <v>1657</v>
      </c>
      <c r="D67" s="746"/>
      <c r="E67" s="747" t="s">
        <v>1086</v>
      </c>
      <c r="F67" s="748"/>
      <c r="G67" s="748"/>
    </row>
    <row r="68" spans="1:7" s="737" customFormat="1" ht="24">
      <c r="A68" s="758"/>
      <c r="B68" s="749"/>
      <c r="C68" s="832" t="s">
        <v>1658</v>
      </c>
      <c r="D68" s="746"/>
      <c r="E68" s="747"/>
      <c r="F68" s="748"/>
      <c r="G68" s="748"/>
    </row>
    <row r="69" spans="1:7" s="737" customFormat="1" ht="12">
      <c r="A69" s="758"/>
      <c r="B69" s="749"/>
      <c r="C69" s="832"/>
      <c r="D69" s="746"/>
      <c r="E69" s="747"/>
      <c r="F69" s="748"/>
      <c r="G69" s="748"/>
    </row>
    <row r="70" spans="1:7" s="737" customFormat="1" ht="96">
      <c r="A70" s="758" t="str">
        <f>$B$44</f>
        <v>II.</v>
      </c>
      <c r="B70" s="749">
        <f>COUNT($B$46:B69)+1</f>
        <v>7</v>
      </c>
      <c r="C70" s="832" t="s">
        <v>1659</v>
      </c>
      <c r="D70" s="746" t="s">
        <v>125</v>
      </c>
      <c r="E70" s="747">
        <v>5</v>
      </c>
      <c r="F70" s="748"/>
      <c r="G70" s="748">
        <f>E70*F70</f>
        <v>0</v>
      </c>
    </row>
    <row r="71" spans="1:7" s="737" customFormat="1" ht="12">
      <c r="A71" s="758"/>
      <c r="B71" s="749"/>
      <c r="C71" s="832"/>
      <c r="D71" s="746"/>
      <c r="E71" s="747"/>
      <c r="F71" s="748"/>
      <c r="G71" s="748"/>
    </row>
    <row r="72" spans="1:7" s="737" customFormat="1" ht="276">
      <c r="A72" s="758" t="str">
        <f>$B$44</f>
        <v>II.</v>
      </c>
      <c r="B72" s="749">
        <f>COUNT($B$46:B71)+1</f>
        <v>8</v>
      </c>
      <c r="C72" s="832" t="s">
        <v>1660</v>
      </c>
      <c r="D72" s="746" t="s">
        <v>125</v>
      </c>
      <c r="E72" s="747">
        <v>7</v>
      </c>
      <c r="F72" s="748"/>
      <c r="G72" s="748">
        <f>E72*F72</f>
        <v>0</v>
      </c>
    </row>
    <row r="73" spans="1:7" s="737" customFormat="1" ht="12">
      <c r="A73" s="758"/>
      <c r="B73" s="749"/>
      <c r="C73" s="832"/>
      <c r="D73" s="746"/>
      <c r="E73" s="747"/>
      <c r="F73" s="748"/>
      <c r="G73" s="748"/>
    </row>
    <row r="74" spans="1:7" s="737" customFormat="1" ht="24">
      <c r="A74" s="758" t="str">
        <f>$B$44</f>
        <v>II.</v>
      </c>
      <c r="B74" s="749">
        <f>COUNT($B$46:B73)+1</f>
        <v>9</v>
      </c>
      <c r="C74" s="832" t="s">
        <v>1661</v>
      </c>
      <c r="D74" s="746" t="s">
        <v>125</v>
      </c>
      <c r="E74" s="747">
        <v>2</v>
      </c>
      <c r="F74" s="748"/>
      <c r="G74" s="748">
        <f>E74*F74</f>
        <v>0</v>
      </c>
    </row>
    <row r="75" spans="1:7" s="737" customFormat="1" ht="12">
      <c r="A75" s="758"/>
      <c r="B75" s="749"/>
      <c r="C75" s="832"/>
      <c r="D75" s="746"/>
      <c r="E75" s="747"/>
      <c r="F75" s="748"/>
      <c r="G75" s="748"/>
    </row>
    <row r="76" spans="1:7" s="865" customFormat="1" ht="12">
      <c r="A76" s="1055"/>
      <c r="B76" s="1056"/>
      <c r="C76" s="832"/>
      <c r="D76" s="746"/>
      <c r="E76" s="747"/>
      <c r="F76" s="748"/>
      <c r="G76" s="748"/>
    </row>
    <row r="77" spans="1:7" s="845" customFormat="1" ht="13.5" thickBot="1">
      <c r="A77" s="770"/>
      <c r="B77" s="771"/>
      <c r="C77" s="226" t="str">
        <f>CONCATENATE(B44," ",C44," - SKUPAJ:")</f>
        <v>II. ELEKTRO MONTAŽNA DELA - SKUPAJ:</v>
      </c>
      <c r="D77" s="225"/>
      <c r="E77" s="225"/>
      <c r="F77" s="225"/>
      <c r="G77" s="859">
        <f>SUM(G46:G75)</f>
        <v>0</v>
      </c>
    </row>
    <row r="78" spans="1:7" s="845" customFormat="1" ht="13.5" thickBot="1">
      <c r="A78" s="770"/>
      <c r="B78" s="771"/>
      <c r="C78" s="226"/>
      <c r="D78" s="225"/>
      <c r="E78" s="225"/>
      <c r="F78" s="225"/>
      <c r="G78" s="859"/>
    </row>
    <row r="79" spans="1:7" s="845" customFormat="1">
      <c r="A79" s="1034"/>
      <c r="B79" s="1096"/>
      <c r="C79" s="869"/>
      <c r="D79" s="844"/>
      <c r="E79" s="844"/>
      <c r="F79" s="844"/>
      <c r="G79" s="843"/>
    </row>
    <row r="80" spans="1:7" ht="16.5" thickBot="1">
      <c r="A80" s="232"/>
      <c r="B80" s="233" t="s">
        <v>138</v>
      </c>
      <c r="C80" s="234" t="s">
        <v>916</v>
      </c>
      <c r="D80" s="751"/>
      <c r="E80" s="752"/>
      <c r="F80" s="751"/>
      <c r="G80" s="751"/>
    </row>
    <row r="81" spans="1:7" ht="15.75">
      <c r="A81" s="767"/>
      <c r="B81" s="768"/>
      <c r="C81" s="1013"/>
      <c r="E81" s="1054"/>
    </row>
    <row r="82" spans="1:7" ht="36">
      <c r="A82" s="758" t="str">
        <f>$B$80</f>
        <v>III.</v>
      </c>
      <c r="B82" s="749">
        <f>COUNT(#REF!)+1</f>
        <v>1</v>
      </c>
      <c r="C82" s="1098" t="s">
        <v>1662</v>
      </c>
      <c r="D82" s="746" t="s">
        <v>125</v>
      </c>
      <c r="E82" s="747">
        <v>1</v>
      </c>
      <c r="F82" s="748"/>
      <c r="G82" s="748">
        <f>E82*F82</f>
        <v>0</v>
      </c>
    </row>
    <row r="83" spans="1:7">
      <c r="A83" s="991"/>
      <c r="B83" s="766"/>
      <c r="C83" s="1098"/>
      <c r="D83" s="1025"/>
      <c r="E83" s="1015"/>
    </row>
    <row r="84" spans="1:7" s="737" customFormat="1" ht="36">
      <c r="A84" s="758" t="str">
        <f>$B$80</f>
        <v>III.</v>
      </c>
      <c r="B84" s="749">
        <f>COUNT($B$82:B83)+1</f>
        <v>2</v>
      </c>
      <c r="C84" s="1098" t="s">
        <v>3417</v>
      </c>
      <c r="D84" s="1027" t="s">
        <v>125</v>
      </c>
      <c r="E84" s="1027">
        <v>1</v>
      </c>
      <c r="F84" s="861"/>
      <c r="G84" s="748">
        <f>E84*F84</f>
        <v>0</v>
      </c>
    </row>
    <row r="85" spans="1:7" s="737" customFormat="1">
      <c r="A85" s="991"/>
      <c r="B85" s="749"/>
      <c r="C85" s="1098"/>
      <c r="D85" s="746"/>
      <c r="E85" s="747"/>
      <c r="F85" s="748"/>
      <c r="G85" s="748"/>
    </row>
    <row r="86" spans="1:7" s="737" customFormat="1" ht="24">
      <c r="A86" s="991"/>
      <c r="B86" s="749"/>
      <c r="C86" s="1098" t="s">
        <v>920</v>
      </c>
      <c r="D86" s="746"/>
      <c r="E86" s="747"/>
      <c r="F86" s="748"/>
      <c r="G86" s="748"/>
    </row>
    <row r="87" spans="1:7" s="737" customFormat="1" ht="12">
      <c r="A87" s="758" t="str">
        <f>$B$80</f>
        <v>III.</v>
      </c>
      <c r="B87" s="749">
        <f>COUNT($B$82:B86)+1</f>
        <v>3</v>
      </c>
      <c r="C87" s="1098" t="s">
        <v>921</v>
      </c>
      <c r="D87" s="1027" t="s">
        <v>70</v>
      </c>
      <c r="E87" s="1027">
        <v>5</v>
      </c>
      <c r="F87" s="861"/>
      <c r="G87" s="748">
        <f>E87*F87</f>
        <v>0</v>
      </c>
    </row>
    <row r="88" spans="1:7" s="737" customFormat="1">
      <c r="A88" s="991"/>
      <c r="B88" s="749"/>
      <c r="C88" s="1098"/>
      <c r="D88" s="746"/>
      <c r="E88" s="747"/>
      <c r="F88" s="748"/>
      <c r="G88" s="748"/>
    </row>
    <row r="89" spans="1:7" s="737" customFormat="1" ht="12.75" customHeight="1">
      <c r="A89" s="758" t="str">
        <f>$B$80</f>
        <v>III.</v>
      </c>
      <c r="B89" s="749">
        <f>COUNT($B$82:B88)+1</f>
        <v>4</v>
      </c>
      <c r="C89" s="1098" t="s">
        <v>1663</v>
      </c>
      <c r="D89" s="746" t="s">
        <v>188</v>
      </c>
      <c r="E89" s="747">
        <v>1</v>
      </c>
      <c r="F89" s="748"/>
      <c r="G89" s="748">
        <f>E89*F89</f>
        <v>0</v>
      </c>
    </row>
    <row r="90" spans="1:7" s="737" customFormat="1" ht="12.75" customHeight="1">
      <c r="A90" s="758"/>
      <c r="B90" s="749"/>
      <c r="C90" s="1098"/>
      <c r="D90" s="746"/>
      <c r="E90" s="747"/>
      <c r="F90" s="748"/>
      <c r="G90" s="748"/>
    </row>
    <row r="91" spans="1:7" s="737" customFormat="1" ht="12.75" customHeight="1">
      <c r="A91" s="758" t="str">
        <f>$B$80</f>
        <v>III.</v>
      </c>
      <c r="B91" s="749">
        <f>COUNT($B$82:B90)+1</f>
        <v>5</v>
      </c>
      <c r="C91" s="1098" t="s">
        <v>1664</v>
      </c>
      <c r="D91" s="746" t="s">
        <v>188</v>
      </c>
      <c r="E91" s="747">
        <v>1</v>
      </c>
      <c r="F91" s="748"/>
      <c r="G91" s="748">
        <f>E91*F91</f>
        <v>0</v>
      </c>
    </row>
    <row r="92" spans="1:7" s="737" customFormat="1" ht="12.75" customHeight="1">
      <c r="A92" s="738"/>
      <c r="B92" s="749"/>
      <c r="C92" s="1098"/>
      <c r="D92" s="746"/>
      <c r="E92" s="747"/>
      <c r="F92" s="748"/>
      <c r="G92" s="748"/>
    </row>
    <row r="93" spans="1:7" s="845" customFormat="1" ht="13.5" thickBot="1">
      <c r="A93" s="770"/>
      <c r="B93" s="771"/>
      <c r="C93" s="226" t="str">
        <f>CONCATENATE(B80," ",C80," - SKUPAJ:")</f>
        <v>III. OSTALO - SKUPAJ:</v>
      </c>
      <c r="D93" s="225"/>
      <c r="E93" s="225"/>
      <c r="F93" s="225"/>
      <c r="G93" s="859">
        <f>SUM(G82:G91)</f>
        <v>0</v>
      </c>
    </row>
    <row r="94" spans="1:7" s="845" customFormat="1">
      <c r="A94" s="1034"/>
      <c r="B94" s="1096"/>
      <c r="C94" s="869"/>
      <c r="D94" s="844"/>
      <c r="E94" s="844"/>
      <c r="F94" s="844"/>
      <c r="G94" s="843"/>
    </row>
    <row r="95" spans="1:7" s="845" customFormat="1">
      <c r="A95" s="1034"/>
      <c r="B95" s="1096"/>
      <c r="C95" s="869"/>
      <c r="D95" s="844"/>
      <c r="E95" s="844"/>
      <c r="F95" s="844"/>
      <c r="G95" s="843"/>
    </row>
    <row r="96" spans="1:7" s="845" customFormat="1">
      <c r="A96" s="1034"/>
      <c r="B96" s="1096"/>
      <c r="C96" s="869"/>
      <c r="D96" s="844"/>
      <c r="E96" s="844"/>
      <c r="F96" s="748"/>
      <c r="G96" s="843"/>
    </row>
    <row r="97" spans="1:7" s="862" customFormat="1">
      <c r="A97" s="846"/>
      <c r="B97" s="846"/>
      <c r="C97" s="847"/>
      <c r="D97" s="848"/>
      <c r="E97" s="849"/>
      <c r="F97" s="849"/>
      <c r="G97" s="849"/>
    </row>
    <row r="98" spans="1:7" s="845" customFormat="1" ht="15">
      <c r="A98" s="841"/>
      <c r="B98" s="841"/>
      <c r="C98" s="1058" t="str">
        <f>CONCATENATE(A2,"",C2," - SKUPAJ:")</f>
        <v>E1.Javna razsvetljava - SKUPAJ:</v>
      </c>
      <c r="D98" s="1059"/>
      <c r="E98" s="1059"/>
      <c r="F98" s="1059"/>
      <c r="G98" s="1043">
        <f>G93+G77+G42</f>
        <v>0</v>
      </c>
    </row>
    <row r="99" spans="1:7" s="862" customFormat="1">
      <c r="C99" s="863"/>
      <c r="D99" s="864"/>
      <c r="E99" s="864"/>
      <c r="F99" s="864"/>
      <c r="G99" s="867"/>
    </row>
    <row r="100" spans="1:7" s="737" customFormat="1" ht="12">
      <c r="C100" s="759"/>
      <c r="D100" s="861"/>
      <c r="E100" s="861"/>
      <c r="F100" s="861"/>
      <c r="G100" s="861"/>
    </row>
    <row r="101" spans="1:7" s="737" customFormat="1" ht="12">
      <c r="C101" s="759"/>
      <c r="D101" s="861"/>
      <c r="E101" s="861"/>
      <c r="F101" s="861"/>
      <c r="G101" s="861"/>
    </row>
    <row r="102" spans="1:7" s="737" customFormat="1" ht="12">
      <c r="C102" s="759"/>
      <c r="D102" s="861"/>
      <c r="E102" s="861"/>
      <c r="F102" s="861"/>
      <c r="G102" s="861"/>
    </row>
    <row r="103" spans="1:7" s="737" customFormat="1" ht="12">
      <c r="C103" s="759"/>
      <c r="D103" s="861"/>
      <c r="E103" s="861"/>
      <c r="F103" s="861"/>
      <c r="G103" s="861"/>
    </row>
    <row r="104" spans="1:7" s="737" customFormat="1" ht="12">
      <c r="C104" s="759"/>
      <c r="D104" s="861"/>
      <c r="E104" s="861"/>
      <c r="F104" s="861"/>
      <c r="G104" s="861"/>
    </row>
    <row r="105" spans="1:7" s="737" customFormat="1" ht="12">
      <c r="C105" s="759"/>
      <c r="D105" s="861"/>
      <c r="E105" s="861"/>
      <c r="F105" s="861"/>
      <c r="G105" s="861"/>
    </row>
    <row r="106" spans="1:7" s="737" customFormat="1" ht="12">
      <c r="C106" s="759"/>
      <c r="D106" s="861"/>
      <c r="E106" s="861"/>
      <c r="F106" s="861"/>
      <c r="G106" s="861"/>
    </row>
    <row r="107" spans="1:7" s="737" customFormat="1" ht="12">
      <c r="C107" s="759"/>
      <c r="D107" s="861"/>
      <c r="E107" s="861"/>
      <c r="F107" s="861"/>
      <c r="G107" s="861"/>
    </row>
    <row r="108" spans="1:7" s="737" customFormat="1" ht="12">
      <c r="C108" s="759"/>
      <c r="D108" s="861"/>
      <c r="E108" s="861"/>
      <c r="F108" s="861"/>
      <c r="G108" s="861"/>
    </row>
    <row r="109" spans="1:7" s="737" customFormat="1" ht="12">
      <c r="C109" s="759"/>
      <c r="D109" s="861"/>
      <c r="E109" s="861"/>
      <c r="F109" s="861"/>
      <c r="G109" s="861"/>
    </row>
    <row r="110" spans="1:7" s="737" customFormat="1" ht="12">
      <c r="C110" s="759"/>
      <c r="D110" s="861"/>
      <c r="E110" s="861"/>
      <c r="F110" s="861"/>
      <c r="G110" s="861"/>
    </row>
    <row r="111" spans="1:7" s="737" customFormat="1" ht="12">
      <c r="C111" s="759"/>
      <c r="D111" s="861"/>
      <c r="E111" s="861"/>
      <c r="F111" s="861"/>
      <c r="G111" s="861"/>
    </row>
    <row r="112" spans="1:7" s="737" customFormat="1" ht="12">
      <c r="C112" s="759"/>
      <c r="D112" s="861"/>
      <c r="E112" s="861"/>
      <c r="F112" s="861"/>
      <c r="G112" s="861"/>
    </row>
    <row r="113" spans="3:7" s="737" customFormat="1" ht="12">
      <c r="C113" s="759"/>
      <c r="D113" s="861"/>
      <c r="E113" s="861"/>
      <c r="F113" s="861"/>
      <c r="G113" s="861"/>
    </row>
    <row r="114" spans="3:7" s="737" customFormat="1" ht="12">
      <c r="C114" s="759"/>
      <c r="D114" s="861"/>
      <c r="E114" s="861"/>
      <c r="F114" s="861"/>
      <c r="G114" s="861"/>
    </row>
    <row r="115" spans="3:7" s="737" customFormat="1" ht="12">
      <c r="C115" s="759"/>
      <c r="D115" s="861"/>
      <c r="E115" s="861"/>
      <c r="F115" s="861"/>
      <c r="G115" s="861"/>
    </row>
    <row r="116" spans="3:7" s="737" customFormat="1" ht="12">
      <c r="C116" s="759"/>
      <c r="D116" s="861"/>
      <c r="E116" s="861"/>
      <c r="F116" s="861"/>
      <c r="G116" s="861"/>
    </row>
    <row r="117" spans="3:7" s="737" customFormat="1" ht="12">
      <c r="C117" s="759"/>
      <c r="D117" s="861"/>
      <c r="E117" s="861"/>
      <c r="F117" s="861"/>
      <c r="G117" s="861"/>
    </row>
    <row r="118" spans="3:7" s="737" customFormat="1" ht="12">
      <c r="C118" s="759"/>
      <c r="D118" s="861"/>
      <c r="E118" s="861"/>
      <c r="F118" s="861"/>
      <c r="G118" s="861"/>
    </row>
    <row r="119" spans="3:7" s="737" customFormat="1" ht="12">
      <c r="C119" s="759"/>
      <c r="D119" s="861"/>
      <c r="E119" s="861"/>
      <c r="F119" s="861"/>
      <c r="G119" s="861"/>
    </row>
    <row r="120" spans="3:7" s="737" customFormat="1" ht="12">
      <c r="C120" s="759"/>
      <c r="D120" s="861"/>
      <c r="E120" s="861"/>
      <c r="F120" s="861"/>
      <c r="G120" s="861"/>
    </row>
    <row r="121" spans="3:7" s="737" customFormat="1" ht="12">
      <c r="C121" s="759"/>
      <c r="D121" s="861"/>
      <c r="E121" s="861"/>
      <c r="F121" s="861"/>
      <c r="G121" s="861"/>
    </row>
    <row r="122" spans="3:7" s="737" customFormat="1" ht="12">
      <c r="C122" s="759"/>
      <c r="D122" s="861"/>
      <c r="E122" s="861"/>
      <c r="F122" s="861"/>
      <c r="G122" s="861"/>
    </row>
    <row r="123" spans="3:7" s="737" customFormat="1" ht="12">
      <c r="C123" s="759"/>
      <c r="D123" s="861"/>
      <c r="E123" s="861"/>
      <c r="F123" s="861"/>
      <c r="G123" s="861"/>
    </row>
    <row r="124" spans="3:7" s="737" customFormat="1" ht="12">
      <c r="C124" s="759"/>
      <c r="D124" s="861"/>
      <c r="E124" s="861"/>
      <c r="F124" s="861"/>
      <c r="G124" s="861"/>
    </row>
    <row r="125" spans="3:7" s="737" customFormat="1" ht="12">
      <c r="C125" s="759"/>
      <c r="D125" s="861"/>
      <c r="E125" s="861"/>
      <c r="F125" s="861"/>
      <c r="G125" s="861"/>
    </row>
    <row r="126" spans="3:7" s="737" customFormat="1" ht="12">
      <c r="C126" s="759"/>
      <c r="D126" s="861"/>
      <c r="E126" s="861"/>
      <c r="F126" s="861"/>
      <c r="G126" s="861"/>
    </row>
    <row r="127" spans="3:7" s="737" customFormat="1" ht="12">
      <c r="C127" s="759"/>
      <c r="D127" s="861"/>
      <c r="E127" s="861"/>
      <c r="F127" s="861"/>
      <c r="G127" s="861"/>
    </row>
    <row r="128" spans="3:7" s="737" customFormat="1" ht="12">
      <c r="C128" s="759"/>
      <c r="D128" s="861"/>
      <c r="E128" s="861"/>
      <c r="F128" s="861"/>
      <c r="G128" s="861"/>
    </row>
    <row r="129" spans="3:7" s="737" customFormat="1" ht="12">
      <c r="C129" s="759"/>
      <c r="D129" s="861"/>
      <c r="E129" s="861"/>
      <c r="F129" s="861"/>
      <c r="G129" s="861"/>
    </row>
    <row r="130" spans="3:7" s="737" customFormat="1" ht="12">
      <c r="C130" s="759"/>
      <c r="D130" s="861"/>
      <c r="E130" s="861"/>
      <c r="F130" s="861"/>
      <c r="G130" s="861"/>
    </row>
    <row r="131" spans="3:7" s="737" customFormat="1" ht="12">
      <c r="C131" s="759"/>
      <c r="D131" s="861"/>
      <c r="E131" s="861"/>
      <c r="F131" s="861"/>
      <c r="G131" s="861"/>
    </row>
    <row r="132" spans="3:7" s="737" customFormat="1" ht="12">
      <c r="C132" s="759"/>
      <c r="D132" s="861"/>
      <c r="E132" s="861"/>
      <c r="F132" s="861"/>
      <c r="G132" s="861"/>
    </row>
    <row r="133" spans="3:7" s="737" customFormat="1" ht="12">
      <c r="C133" s="759"/>
      <c r="D133" s="861"/>
      <c r="E133" s="861"/>
      <c r="F133" s="861"/>
      <c r="G133" s="861"/>
    </row>
    <row r="134" spans="3:7" s="737" customFormat="1" ht="12">
      <c r="C134" s="759"/>
      <c r="D134" s="861"/>
      <c r="E134" s="861"/>
      <c r="F134" s="861"/>
      <c r="G134" s="861"/>
    </row>
    <row r="135" spans="3:7" s="737" customFormat="1" ht="12">
      <c r="C135" s="759"/>
      <c r="D135" s="861"/>
      <c r="E135" s="861"/>
      <c r="F135" s="861"/>
      <c r="G135" s="861"/>
    </row>
    <row r="136" spans="3:7" s="737" customFormat="1" ht="12">
      <c r="C136" s="759"/>
      <c r="D136" s="861"/>
      <c r="E136" s="861"/>
      <c r="F136" s="861"/>
      <c r="G136" s="861"/>
    </row>
    <row r="137" spans="3:7" s="737" customFormat="1" ht="12">
      <c r="C137" s="759"/>
      <c r="D137" s="861"/>
      <c r="E137" s="861"/>
      <c r="F137" s="861"/>
      <c r="G137" s="861"/>
    </row>
    <row r="138" spans="3:7" s="737" customFormat="1" ht="12">
      <c r="C138" s="759"/>
      <c r="D138" s="861"/>
      <c r="E138" s="861"/>
      <c r="F138" s="861"/>
      <c r="G138" s="861"/>
    </row>
    <row r="139" spans="3:7" s="737" customFormat="1" ht="12">
      <c r="C139" s="759"/>
      <c r="D139" s="861"/>
      <c r="E139" s="861"/>
      <c r="F139" s="861"/>
      <c r="G139" s="861"/>
    </row>
    <row r="140" spans="3:7" s="737" customFormat="1" ht="12">
      <c r="C140" s="759"/>
      <c r="D140" s="861"/>
      <c r="E140" s="861"/>
      <c r="F140" s="861"/>
      <c r="G140" s="861"/>
    </row>
    <row r="141" spans="3:7" s="737" customFormat="1" ht="12">
      <c r="C141" s="759"/>
      <c r="D141" s="861"/>
      <c r="E141" s="861"/>
      <c r="F141" s="861"/>
      <c r="G141" s="861"/>
    </row>
    <row r="142" spans="3:7" s="737" customFormat="1" ht="12">
      <c r="C142" s="759"/>
      <c r="D142" s="861"/>
      <c r="E142" s="861"/>
      <c r="F142" s="861"/>
      <c r="G142" s="861"/>
    </row>
    <row r="143" spans="3:7" s="737" customFormat="1" ht="12">
      <c r="C143" s="759"/>
      <c r="D143" s="861"/>
      <c r="E143" s="861"/>
      <c r="F143" s="861"/>
      <c r="G143" s="861"/>
    </row>
    <row r="144" spans="3:7" s="737" customFormat="1" ht="12">
      <c r="C144" s="759"/>
      <c r="D144" s="861"/>
      <c r="E144" s="861"/>
      <c r="F144" s="861"/>
      <c r="G144" s="861"/>
    </row>
    <row r="145" spans="3:7" s="737" customFormat="1" ht="12">
      <c r="C145" s="759"/>
      <c r="D145" s="861"/>
      <c r="E145" s="861"/>
      <c r="F145" s="861"/>
      <c r="G145" s="861"/>
    </row>
    <row r="146" spans="3:7" s="737" customFormat="1" ht="12">
      <c r="C146" s="759"/>
      <c r="D146" s="861"/>
      <c r="E146" s="861"/>
      <c r="F146" s="861"/>
      <c r="G146" s="861"/>
    </row>
    <row r="147" spans="3:7" s="737" customFormat="1" ht="12">
      <c r="C147" s="759"/>
      <c r="D147" s="861"/>
      <c r="E147" s="861"/>
      <c r="F147" s="861"/>
      <c r="G147" s="861"/>
    </row>
    <row r="148" spans="3:7" s="737" customFormat="1" ht="12">
      <c r="C148" s="759"/>
      <c r="D148" s="861"/>
      <c r="E148" s="861"/>
      <c r="F148" s="861"/>
      <c r="G148" s="861"/>
    </row>
    <row r="149" spans="3:7" s="737" customFormat="1" ht="12">
      <c r="C149" s="759"/>
      <c r="D149" s="861"/>
      <c r="E149" s="861"/>
      <c r="F149" s="861"/>
      <c r="G149" s="861"/>
    </row>
    <row r="150" spans="3:7" s="737" customFormat="1" ht="12">
      <c r="C150" s="759"/>
      <c r="D150" s="861"/>
      <c r="E150" s="861"/>
      <c r="F150" s="861"/>
      <c r="G150" s="861"/>
    </row>
    <row r="151" spans="3:7" s="737" customFormat="1" ht="12">
      <c r="C151" s="759"/>
      <c r="D151" s="861"/>
      <c r="E151" s="861"/>
      <c r="F151" s="861"/>
      <c r="G151" s="861"/>
    </row>
    <row r="152" spans="3:7" s="737" customFormat="1" ht="12">
      <c r="C152" s="759"/>
      <c r="D152" s="861"/>
      <c r="E152" s="861"/>
      <c r="F152" s="861"/>
      <c r="G152" s="861"/>
    </row>
    <row r="153" spans="3:7" s="737" customFormat="1" ht="12">
      <c r="C153" s="759"/>
      <c r="D153" s="861"/>
      <c r="E153" s="861"/>
      <c r="F153" s="861"/>
      <c r="G153" s="861"/>
    </row>
    <row r="154" spans="3:7" s="737" customFormat="1" ht="12">
      <c r="C154" s="759"/>
      <c r="D154" s="861"/>
      <c r="E154" s="861"/>
      <c r="F154" s="861"/>
      <c r="G154" s="861"/>
    </row>
    <row r="155" spans="3:7" s="737" customFormat="1" ht="12">
      <c r="C155" s="759"/>
      <c r="D155" s="861"/>
      <c r="E155" s="861"/>
      <c r="F155" s="861"/>
      <c r="G155" s="861"/>
    </row>
    <row r="156" spans="3:7" s="737" customFormat="1" ht="12">
      <c r="C156" s="759"/>
      <c r="D156" s="861"/>
      <c r="E156" s="861"/>
      <c r="F156" s="861"/>
      <c r="G156" s="861"/>
    </row>
    <row r="157" spans="3:7" s="737" customFormat="1" ht="12">
      <c r="C157" s="759"/>
      <c r="D157" s="861"/>
      <c r="E157" s="861"/>
      <c r="F157" s="861"/>
      <c r="G157" s="861"/>
    </row>
    <row r="158" spans="3:7" s="737" customFormat="1" ht="12">
      <c r="C158" s="759"/>
      <c r="D158" s="861"/>
      <c r="E158" s="861"/>
      <c r="F158" s="861"/>
      <c r="G158" s="861"/>
    </row>
    <row r="159" spans="3:7" s="737" customFormat="1" ht="12">
      <c r="C159" s="759"/>
      <c r="D159" s="861"/>
      <c r="E159" s="861"/>
      <c r="F159" s="861"/>
      <c r="G159" s="861"/>
    </row>
    <row r="160" spans="3:7" s="737" customFormat="1" ht="12">
      <c r="C160" s="759"/>
      <c r="D160" s="861"/>
      <c r="E160" s="861"/>
      <c r="F160" s="861"/>
      <c r="G160" s="861"/>
    </row>
    <row r="161" spans="3:7" s="737" customFormat="1" ht="12">
      <c r="C161" s="759"/>
      <c r="D161" s="861"/>
      <c r="E161" s="861"/>
      <c r="F161" s="861"/>
      <c r="G161" s="861"/>
    </row>
    <row r="162" spans="3:7" s="737" customFormat="1" ht="12">
      <c r="C162" s="759"/>
      <c r="D162" s="861"/>
      <c r="E162" s="861"/>
      <c r="F162" s="861"/>
      <c r="G162" s="861"/>
    </row>
    <row r="163" spans="3:7" s="737" customFormat="1" ht="12">
      <c r="C163" s="759"/>
      <c r="D163" s="861"/>
      <c r="E163" s="861"/>
      <c r="F163" s="861"/>
      <c r="G163" s="861"/>
    </row>
    <row r="164" spans="3:7" s="737" customFormat="1" ht="12">
      <c r="C164" s="759"/>
      <c r="D164" s="861"/>
      <c r="E164" s="861"/>
      <c r="F164" s="861"/>
      <c r="G164" s="861"/>
    </row>
    <row r="165" spans="3:7" s="737" customFormat="1" ht="12">
      <c r="C165" s="759"/>
      <c r="D165" s="861"/>
      <c r="E165" s="861"/>
      <c r="F165" s="861"/>
      <c r="G165" s="861"/>
    </row>
    <row r="166" spans="3:7" s="737" customFormat="1" ht="12">
      <c r="C166" s="759"/>
      <c r="D166" s="861"/>
      <c r="E166" s="861"/>
      <c r="F166" s="861"/>
      <c r="G166" s="861"/>
    </row>
    <row r="167" spans="3:7" s="737" customFormat="1" ht="12">
      <c r="C167" s="759"/>
      <c r="D167" s="861"/>
      <c r="E167" s="861"/>
      <c r="F167" s="861"/>
      <c r="G167" s="861"/>
    </row>
    <row r="168" spans="3:7" s="737" customFormat="1" ht="12">
      <c r="C168" s="759"/>
      <c r="D168" s="861"/>
      <c r="E168" s="861"/>
      <c r="F168" s="861"/>
      <c r="G168" s="861"/>
    </row>
    <row r="169" spans="3:7" s="737" customFormat="1" ht="12">
      <c r="C169" s="759"/>
      <c r="D169" s="861"/>
      <c r="E169" s="861"/>
      <c r="F169" s="861"/>
      <c r="G169" s="861"/>
    </row>
    <row r="170" spans="3:7" s="737" customFormat="1" ht="12">
      <c r="C170" s="759"/>
      <c r="D170" s="861"/>
      <c r="E170" s="861"/>
      <c r="F170" s="861"/>
      <c r="G170" s="861"/>
    </row>
    <row r="171" spans="3:7" s="737" customFormat="1" ht="12">
      <c r="C171" s="759"/>
      <c r="D171" s="861"/>
      <c r="E171" s="861"/>
      <c r="F171" s="861"/>
      <c r="G171" s="861"/>
    </row>
    <row r="172" spans="3:7" s="737" customFormat="1" ht="12">
      <c r="C172" s="759"/>
      <c r="D172" s="861"/>
      <c r="E172" s="861"/>
      <c r="F172" s="861"/>
      <c r="G172" s="861"/>
    </row>
    <row r="173" spans="3:7" s="737" customFormat="1" ht="12">
      <c r="C173" s="759"/>
      <c r="D173" s="861"/>
      <c r="E173" s="861"/>
      <c r="F173" s="861"/>
      <c r="G173" s="861"/>
    </row>
    <row r="174" spans="3:7" s="737" customFormat="1" ht="12">
      <c r="C174" s="759"/>
      <c r="D174" s="861"/>
      <c r="E174" s="861"/>
      <c r="F174" s="861"/>
      <c r="G174" s="861"/>
    </row>
    <row r="175" spans="3:7" s="737" customFormat="1" ht="12">
      <c r="C175" s="759"/>
      <c r="D175" s="861"/>
      <c r="E175" s="861"/>
      <c r="F175" s="861"/>
      <c r="G175" s="861"/>
    </row>
    <row r="176" spans="3:7" s="737" customFormat="1" ht="12">
      <c r="C176" s="759"/>
      <c r="D176" s="861"/>
      <c r="E176" s="861"/>
      <c r="F176" s="861"/>
      <c r="G176" s="861"/>
    </row>
    <row r="177" spans="3:7" s="737" customFormat="1" ht="12">
      <c r="C177" s="759"/>
      <c r="D177" s="861"/>
      <c r="E177" s="861"/>
      <c r="F177" s="861"/>
      <c r="G177" s="861"/>
    </row>
    <row r="178" spans="3:7" s="737" customFormat="1" ht="12">
      <c r="C178" s="759"/>
      <c r="D178" s="861"/>
      <c r="E178" s="861"/>
      <c r="F178" s="861"/>
      <c r="G178" s="861"/>
    </row>
    <row r="179" spans="3:7" s="737" customFormat="1" ht="12">
      <c r="C179" s="759"/>
      <c r="D179" s="861"/>
      <c r="E179" s="861"/>
      <c r="F179" s="861"/>
      <c r="G179" s="861"/>
    </row>
    <row r="180" spans="3:7" s="737" customFormat="1" ht="12">
      <c r="C180" s="759"/>
      <c r="D180" s="861"/>
      <c r="E180" s="861"/>
      <c r="F180" s="861"/>
      <c r="G180" s="861"/>
    </row>
    <row r="181" spans="3:7" s="737" customFormat="1" ht="12">
      <c r="C181" s="759"/>
      <c r="D181" s="861"/>
      <c r="E181" s="861"/>
      <c r="F181" s="861"/>
      <c r="G181" s="861"/>
    </row>
    <row r="182" spans="3:7" s="737" customFormat="1" ht="12">
      <c r="C182" s="759"/>
      <c r="D182" s="861"/>
      <c r="E182" s="861"/>
      <c r="F182" s="861"/>
      <c r="G182" s="861"/>
    </row>
    <row r="183" spans="3:7" s="737" customFormat="1" ht="12">
      <c r="C183" s="759"/>
      <c r="D183" s="861"/>
      <c r="E183" s="861"/>
      <c r="F183" s="861"/>
      <c r="G183" s="861"/>
    </row>
    <row r="184" spans="3:7" s="737" customFormat="1" ht="12">
      <c r="C184" s="759"/>
      <c r="D184" s="861"/>
      <c r="E184" s="861"/>
      <c r="F184" s="861"/>
      <c r="G184" s="861"/>
    </row>
    <row r="185" spans="3:7" s="737" customFormat="1" ht="12">
      <c r="C185" s="759"/>
      <c r="D185" s="861"/>
      <c r="E185" s="861"/>
      <c r="F185" s="861"/>
      <c r="G185" s="861"/>
    </row>
    <row r="186" spans="3:7" s="737" customFormat="1" ht="12">
      <c r="C186" s="759"/>
      <c r="D186" s="861"/>
      <c r="E186" s="861"/>
      <c r="F186" s="861"/>
      <c r="G186" s="861"/>
    </row>
    <row r="187" spans="3:7" s="737" customFormat="1" ht="12">
      <c r="C187" s="759"/>
      <c r="D187" s="861"/>
      <c r="E187" s="861"/>
      <c r="F187" s="861"/>
      <c r="G187" s="861"/>
    </row>
    <row r="188" spans="3:7" s="737" customFormat="1" ht="12">
      <c r="C188" s="759"/>
      <c r="D188" s="861"/>
      <c r="E188" s="861"/>
      <c r="F188" s="861"/>
      <c r="G188" s="861"/>
    </row>
    <row r="189" spans="3:7" s="737" customFormat="1" ht="12">
      <c r="C189" s="759"/>
      <c r="D189" s="861"/>
      <c r="E189" s="861"/>
      <c r="F189" s="861"/>
      <c r="G189" s="861"/>
    </row>
    <row r="190" spans="3:7" s="737" customFormat="1" ht="12">
      <c r="C190" s="759"/>
      <c r="D190" s="861"/>
      <c r="E190" s="861"/>
      <c r="F190" s="861"/>
      <c r="G190" s="861"/>
    </row>
    <row r="191" spans="3:7" s="737" customFormat="1" ht="12">
      <c r="C191" s="759"/>
      <c r="D191" s="861"/>
      <c r="E191" s="861"/>
      <c r="F191" s="861"/>
      <c r="G191" s="861"/>
    </row>
    <row r="192" spans="3:7" s="737" customFormat="1" ht="12">
      <c r="C192" s="759"/>
      <c r="D192" s="861"/>
      <c r="E192" s="861"/>
      <c r="F192" s="861"/>
      <c r="G192" s="861"/>
    </row>
    <row r="193" spans="3:7" s="737" customFormat="1" ht="12">
      <c r="C193" s="759"/>
      <c r="D193" s="861"/>
      <c r="E193" s="861"/>
      <c r="F193" s="861"/>
      <c r="G193" s="861"/>
    </row>
    <row r="194" spans="3:7" s="737" customFormat="1" ht="12">
      <c r="C194" s="759"/>
      <c r="D194" s="861"/>
      <c r="E194" s="861"/>
      <c r="F194" s="861"/>
      <c r="G194" s="861"/>
    </row>
    <row r="195" spans="3:7" s="737" customFormat="1" ht="12">
      <c r="C195" s="759"/>
      <c r="D195" s="861"/>
      <c r="E195" s="861"/>
      <c r="F195" s="861"/>
      <c r="G195" s="861"/>
    </row>
    <row r="196" spans="3:7" s="737" customFormat="1" ht="12">
      <c r="C196" s="759"/>
      <c r="D196" s="861"/>
      <c r="E196" s="861"/>
      <c r="F196" s="861"/>
      <c r="G196" s="861"/>
    </row>
    <row r="197" spans="3:7" s="737" customFormat="1" ht="12">
      <c r="C197" s="759"/>
      <c r="D197" s="861"/>
      <c r="E197" s="861"/>
      <c r="F197" s="861"/>
      <c r="G197" s="861"/>
    </row>
    <row r="198" spans="3:7" s="737" customFormat="1" ht="12">
      <c r="C198" s="759"/>
      <c r="D198" s="861"/>
      <c r="E198" s="861"/>
      <c r="F198" s="861"/>
      <c r="G198" s="861"/>
    </row>
    <row r="199" spans="3:7" s="737" customFormat="1" ht="12">
      <c r="C199" s="759"/>
      <c r="D199" s="861"/>
      <c r="E199" s="861"/>
      <c r="F199" s="861"/>
      <c r="G199" s="861"/>
    </row>
    <row r="200" spans="3:7" s="737" customFormat="1" ht="12">
      <c r="C200" s="759"/>
      <c r="D200" s="861"/>
      <c r="E200" s="861"/>
      <c r="F200" s="861"/>
      <c r="G200" s="861"/>
    </row>
    <row r="201" spans="3:7" s="737" customFormat="1" ht="12">
      <c r="C201" s="759"/>
      <c r="D201" s="861"/>
      <c r="E201" s="861"/>
      <c r="F201" s="861"/>
      <c r="G201" s="861"/>
    </row>
    <row r="202" spans="3:7" s="737" customFormat="1" ht="12">
      <c r="C202" s="759"/>
      <c r="D202" s="861"/>
      <c r="E202" s="861"/>
      <c r="F202" s="861"/>
      <c r="G202" s="861"/>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DFC9C-F236-41C2-A055-977B942138F4}">
  <sheetPr codeName="List57">
    <tabColor theme="4" tint="0.59999389629810485"/>
  </sheetPr>
  <dimension ref="A1:L118"/>
  <sheetViews>
    <sheetView view="pageBreakPreview" topLeftCell="B2" zoomScale="110" zoomScaleNormal="100" zoomScaleSheetLayoutView="110" workbookViewId="0">
      <selection activeCell="F17" sqref="F17"/>
    </sheetView>
  </sheetViews>
  <sheetFormatPr defaultColWidth="9.140625" defaultRowHeight="12.75"/>
  <cols>
    <col min="1" max="1" width="5.5703125" style="286" customWidth="1"/>
    <col min="2" max="2" width="44.7109375" style="287" customWidth="1"/>
    <col min="3" max="3" width="8.7109375" style="332" customWidth="1"/>
    <col min="4" max="4" width="7.5703125" style="369" customWidth="1"/>
    <col min="5" max="5" width="3" style="332" customWidth="1"/>
    <col min="6" max="6" width="20" style="332" customWidth="1"/>
    <col min="7" max="7" width="9.140625" style="286"/>
    <col min="8" max="8" width="16.7109375" style="286" customWidth="1"/>
    <col min="9" max="9" width="9.85546875" style="286" customWidth="1"/>
    <col min="10" max="10" width="2.5703125" style="286" bestFit="1" customWidth="1"/>
    <col min="11" max="11" width="9.140625" style="286"/>
    <col min="12" max="12" width="9" style="286" customWidth="1"/>
    <col min="13" max="16384" width="9.140625" style="286"/>
  </cols>
  <sheetData>
    <row r="1" spans="1:12" s="1" customFormat="1" ht="18">
      <c r="A1" s="246"/>
      <c r="B1" s="292"/>
      <c r="C1" s="484"/>
      <c r="D1" s="362"/>
      <c r="E1" s="483"/>
      <c r="F1" s="362"/>
      <c r="J1" s="248"/>
    </row>
    <row r="2" spans="1:12" s="1" customFormat="1" ht="18">
      <c r="A2" s="246"/>
      <c r="B2" s="292"/>
      <c r="C2" s="484"/>
      <c r="D2" s="362"/>
      <c r="E2" s="483"/>
      <c r="F2" s="362"/>
      <c r="J2" s="248"/>
    </row>
    <row r="3" spans="1:12" s="254" customFormat="1" ht="12.75" customHeight="1">
      <c r="A3" s="252" t="s">
        <v>1665</v>
      </c>
      <c r="B3" s="253"/>
      <c r="C3" s="392"/>
      <c r="D3" s="392"/>
      <c r="E3" s="392"/>
      <c r="F3" s="392"/>
    </row>
    <row r="4" spans="1:12" s="260" customFormat="1">
      <c r="A4" s="255"/>
      <c r="B4" s="256"/>
      <c r="C4" s="485"/>
      <c r="D4" s="486"/>
      <c r="E4" s="486"/>
      <c r="F4" s="486" t="s">
        <v>185</v>
      </c>
      <c r="I4" s="261"/>
      <c r="K4" s="262"/>
      <c r="L4" s="262"/>
    </row>
    <row r="5" spans="1:12" s="1233" customFormat="1">
      <c r="A5" s="1229"/>
      <c r="B5" s="1230"/>
      <c r="C5" s="1241"/>
      <c r="D5" s="1242"/>
      <c r="E5" s="1242"/>
      <c r="F5" s="1242"/>
      <c r="I5" s="1234"/>
      <c r="K5" s="1235"/>
      <c r="L5" s="1235"/>
    </row>
    <row r="6" spans="1:12" s="267" customFormat="1" ht="15" customHeight="1">
      <c r="A6" s="1237" t="s">
        <v>108</v>
      </c>
      <c r="B6" s="271"/>
      <c r="C6" s="489"/>
      <c r="D6" s="490"/>
      <c r="E6" s="489"/>
      <c r="F6" s="487"/>
    </row>
    <row r="7" spans="1:12" s="263" customFormat="1" ht="21" customHeight="1">
      <c r="A7" s="265"/>
      <c r="B7" s="266"/>
      <c r="C7" s="335"/>
      <c r="D7" s="340"/>
      <c r="E7" s="340"/>
      <c r="F7" s="340"/>
      <c r="I7" s="254"/>
      <c r="K7" s="264"/>
      <c r="L7" s="264"/>
    </row>
    <row r="8" spans="1:12" s="263" customFormat="1" ht="15" customHeight="1">
      <c r="A8" s="271" t="s">
        <v>3312</v>
      </c>
      <c r="B8" s="271" t="s">
        <v>3313</v>
      </c>
      <c r="C8" s="335"/>
      <c r="D8" s="340"/>
      <c r="E8" s="340"/>
      <c r="F8" s="1206">
        <f>'VODOVOD IN KANANALIZACIJA'!G607</f>
        <v>0</v>
      </c>
      <c r="I8" s="254"/>
      <c r="K8" s="264"/>
      <c r="L8" s="264"/>
    </row>
    <row r="9" spans="1:12" s="254" customFormat="1" ht="15" customHeight="1">
      <c r="A9" s="265"/>
      <c r="B9" s="342"/>
      <c r="C9" s="381"/>
      <c r="D9" s="488"/>
      <c r="E9" s="381"/>
    </row>
    <row r="10" spans="1:12" s="267" customFormat="1" ht="15" customHeight="1">
      <c r="A10" s="271" t="s">
        <v>2015</v>
      </c>
      <c r="B10" s="271" t="s">
        <v>2016</v>
      </c>
      <c r="C10" s="489"/>
      <c r="D10" s="490"/>
      <c r="E10" s="489"/>
      <c r="F10" s="1206">
        <f>'OGREVANJE IN HLAJENJE'!G981</f>
        <v>0</v>
      </c>
    </row>
    <row r="11" spans="1:12" s="267" customFormat="1" ht="15" customHeight="1">
      <c r="A11" s="271"/>
      <c r="B11" s="271"/>
      <c r="C11" s="489"/>
      <c r="D11" s="490"/>
      <c r="E11" s="489"/>
      <c r="F11" s="1206"/>
    </row>
    <row r="12" spans="1:12" s="267" customFormat="1" ht="15" customHeight="1">
      <c r="A12" s="271" t="s">
        <v>2570</v>
      </c>
      <c r="B12" s="271" t="s">
        <v>2571</v>
      </c>
      <c r="C12" s="489"/>
      <c r="D12" s="490"/>
      <c r="E12" s="489"/>
      <c r="F12" s="1206">
        <f>PREZRAČEVANJE!G2187</f>
        <v>0</v>
      </c>
    </row>
    <row r="13" spans="1:12" s="267" customFormat="1" ht="15" customHeight="1">
      <c r="A13" s="1207"/>
      <c r="B13" s="1207"/>
      <c r="C13" s="1219"/>
      <c r="D13" s="1220"/>
      <c r="E13" s="1219"/>
      <c r="F13" s="1221"/>
    </row>
    <row r="14" spans="1:12" s="267" customFormat="1" ht="15" customHeight="1">
      <c r="A14" s="1207" t="s">
        <v>3314</v>
      </c>
      <c r="B14" s="1207" t="s">
        <v>3315</v>
      </c>
      <c r="C14" s="1219"/>
      <c r="D14" s="1220"/>
      <c r="E14" s="1219"/>
      <c r="F14" s="1221">
        <f>'PLINSKA INSTALACIJA '!G136</f>
        <v>0</v>
      </c>
    </row>
    <row r="15" spans="1:12" s="267" customFormat="1" ht="15" customHeight="1">
      <c r="A15" s="1207"/>
      <c r="B15" s="1207"/>
      <c r="C15" s="1219"/>
      <c r="D15" s="1220"/>
      <c r="E15" s="1219"/>
      <c r="F15" s="1221"/>
    </row>
    <row r="16" spans="1:12" s="252" customFormat="1" ht="12">
      <c r="A16" s="278"/>
      <c r="B16" s="279"/>
      <c r="C16" s="491"/>
      <c r="D16" s="492"/>
      <c r="E16" s="492"/>
      <c r="F16" s="493"/>
      <c r="L16" s="283"/>
    </row>
    <row r="17" spans="1:6" s="267" customFormat="1" ht="15">
      <c r="A17" s="44"/>
      <c r="B17" s="1228" t="s">
        <v>3753</v>
      </c>
      <c r="C17" s="489"/>
      <c r="D17" s="490" t="s">
        <v>710</v>
      </c>
      <c r="E17" s="489"/>
      <c r="F17" s="487">
        <f>SUM(F8:F15)</f>
        <v>0</v>
      </c>
    </row>
    <row r="18" spans="1:6" s="267" customFormat="1" ht="15">
      <c r="A18" s="44"/>
      <c r="B18" s="271"/>
      <c r="C18" s="489"/>
      <c r="D18" s="490"/>
      <c r="E18" s="489"/>
      <c r="F18" s="487"/>
    </row>
    <row r="19" spans="1:6" s="252" customFormat="1" ht="12">
      <c r="B19" s="398"/>
      <c r="C19" s="392"/>
      <c r="D19" s="494"/>
      <c r="E19" s="392"/>
      <c r="F19" s="392"/>
    </row>
    <row r="20" spans="1:6" s="3" customFormat="1" ht="12">
      <c r="B20" s="284"/>
      <c r="C20" s="333"/>
      <c r="D20" s="495"/>
      <c r="E20" s="333"/>
      <c r="F20" s="333"/>
    </row>
    <row r="21" spans="1:6" s="3" customFormat="1" ht="12">
      <c r="B21" s="284"/>
      <c r="C21" s="333"/>
      <c r="D21" s="495"/>
      <c r="E21" s="333"/>
      <c r="F21" s="333"/>
    </row>
    <row r="22" spans="1:6" s="3" customFormat="1" ht="12">
      <c r="B22" s="284"/>
      <c r="C22" s="333"/>
      <c r="D22" s="495"/>
      <c r="E22" s="333"/>
      <c r="F22" s="333"/>
    </row>
    <row r="23" spans="1:6" s="355" customFormat="1" ht="16.5" thickBot="1">
      <c r="A23" s="496" t="s">
        <v>93</v>
      </c>
      <c r="B23" s="497"/>
      <c r="D23" s="406"/>
    </row>
    <row r="24" spans="1:6" s="291" customFormat="1" ht="12">
      <c r="A24" s="314"/>
      <c r="B24" s="294"/>
      <c r="D24" s="402"/>
      <c r="F24" s="403"/>
    </row>
    <row r="25" spans="1:6" s="498" customFormat="1" ht="36">
      <c r="A25" s="285">
        <v>1</v>
      </c>
      <c r="B25" s="245" t="s">
        <v>1666</v>
      </c>
      <c r="D25" s="499"/>
      <c r="F25" s="500"/>
    </row>
    <row r="26" spans="1:6" s="498" customFormat="1" ht="36">
      <c r="A26" s="285">
        <v>2</v>
      </c>
      <c r="B26" s="245" t="s">
        <v>53</v>
      </c>
      <c r="D26" s="499"/>
      <c r="F26" s="500"/>
    </row>
    <row r="27" spans="1:6" s="498" customFormat="1" ht="36">
      <c r="A27" s="285">
        <v>3</v>
      </c>
      <c r="B27" s="245" t="s">
        <v>886</v>
      </c>
      <c r="D27" s="499"/>
      <c r="F27" s="500"/>
    </row>
    <row r="28" spans="1:6" s="498" customFormat="1" ht="36">
      <c r="A28" s="285"/>
      <c r="B28" s="245" t="s">
        <v>6</v>
      </c>
      <c r="D28" s="499"/>
      <c r="F28" s="500"/>
    </row>
    <row r="29" spans="1:6" s="498" customFormat="1" ht="72">
      <c r="A29" s="285">
        <v>5</v>
      </c>
      <c r="B29" s="245" t="s">
        <v>94</v>
      </c>
      <c r="D29" s="499"/>
      <c r="F29" s="500"/>
    </row>
    <row r="30" spans="1:6" s="498" customFormat="1" ht="36">
      <c r="A30" s="285">
        <v>6</v>
      </c>
      <c r="B30" s="294" t="s">
        <v>1667</v>
      </c>
      <c r="D30" s="499"/>
      <c r="F30" s="500"/>
    </row>
    <row r="31" spans="1:6" s="498" customFormat="1" ht="24">
      <c r="A31" s="285">
        <v>7</v>
      </c>
      <c r="B31" s="294" t="s">
        <v>713</v>
      </c>
      <c r="D31" s="499"/>
      <c r="F31" s="500"/>
    </row>
    <row r="32" spans="1:6" s="498" customFormat="1" ht="36">
      <c r="A32" s="285">
        <v>8</v>
      </c>
      <c r="B32" s="294" t="s">
        <v>714</v>
      </c>
      <c r="D32" s="499"/>
      <c r="F32" s="500"/>
    </row>
    <row r="33" spans="1:6" s="498" customFormat="1" ht="24">
      <c r="A33" s="285">
        <v>9</v>
      </c>
      <c r="B33" s="294" t="s">
        <v>59</v>
      </c>
      <c r="D33" s="499"/>
      <c r="F33" s="500"/>
    </row>
    <row r="34" spans="1:6" s="498" customFormat="1" ht="36">
      <c r="A34" s="285">
        <v>10</v>
      </c>
      <c r="B34" s="294" t="s">
        <v>60</v>
      </c>
      <c r="D34" s="499"/>
      <c r="F34" s="500"/>
    </row>
    <row r="35" spans="1:6" s="498" customFormat="1" ht="24">
      <c r="A35" s="285"/>
      <c r="B35" s="294" t="s">
        <v>900</v>
      </c>
      <c r="D35" s="499"/>
      <c r="F35" s="500"/>
    </row>
    <row r="36" spans="1:6" s="291" customFormat="1" ht="36">
      <c r="A36" s="285"/>
      <c r="B36" s="294" t="s">
        <v>716</v>
      </c>
      <c r="D36" s="402"/>
      <c r="F36" s="403"/>
    </row>
    <row r="37" spans="1:6" s="291" customFormat="1" ht="36">
      <c r="A37" s="285"/>
      <c r="B37" s="294" t="s">
        <v>717</v>
      </c>
      <c r="D37" s="402"/>
      <c r="F37" s="403"/>
    </row>
    <row r="38" spans="1:6" s="296" customFormat="1" ht="36">
      <c r="A38" s="285"/>
      <c r="B38" s="294" t="s">
        <v>718</v>
      </c>
      <c r="D38" s="400"/>
    </row>
    <row r="39" spans="1:6" s="296" customFormat="1" ht="48">
      <c r="A39" s="285"/>
      <c r="B39" s="294" t="s">
        <v>887</v>
      </c>
      <c r="D39" s="400"/>
    </row>
    <row r="40" spans="1:6" s="296" customFormat="1" ht="36">
      <c r="A40" s="285"/>
      <c r="B40" s="294" t="s">
        <v>719</v>
      </c>
      <c r="D40" s="400"/>
    </row>
    <row r="41" spans="1:6" s="296" customFormat="1" ht="48">
      <c r="A41" s="285"/>
      <c r="B41" s="294" t="s">
        <v>720</v>
      </c>
      <c r="D41" s="400"/>
    </row>
    <row r="42" spans="1:6" s="296" customFormat="1" ht="36">
      <c r="A42" s="285"/>
      <c r="B42" s="294" t="s">
        <v>721</v>
      </c>
      <c r="D42" s="400"/>
    </row>
    <row r="43" spans="1:6" s="296" customFormat="1" ht="36">
      <c r="A43" s="285"/>
      <c r="B43" s="294" t="s">
        <v>722</v>
      </c>
      <c r="D43" s="400"/>
    </row>
    <row r="44" spans="1:6" s="296" customFormat="1" ht="24">
      <c r="A44" s="285"/>
      <c r="B44" s="294" t="s">
        <v>723</v>
      </c>
      <c r="D44" s="400"/>
    </row>
    <row r="45" spans="1:6" s="296" customFormat="1" ht="12">
      <c r="A45" s="285"/>
      <c r="B45" s="294" t="s">
        <v>724</v>
      </c>
      <c r="D45" s="400"/>
    </row>
    <row r="46" spans="1:6" s="296" customFormat="1" ht="24">
      <c r="A46" s="285"/>
      <c r="B46" s="294" t="s">
        <v>725</v>
      </c>
      <c r="D46" s="400"/>
    </row>
    <row r="47" spans="1:6" s="296" customFormat="1" ht="12" customHeight="1">
      <c r="A47" s="285"/>
      <c r="B47" s="294" t="s">
        <v>1668</v>
      </c>
      <c r="D47" s="400"/>
    </row>
    <row r="48" spans="1:6" s="296" customFormat="1" ht="12">
      <c r="B48" s="294" t="s">
        <v>1669</v>
      </c>
      <c r="E48" s="737"/>
    </row>
    <row r="49" spans="2:6" s="296" customFormat="1" ht="12">
      <c r="B49" s="294" t="s">
        <v>1670</v>
      </c>
      <c r="D49" s="400"/>
    </row>
    <row r="50" spans="2:6" s="298" customFormat="1">
      <c r="B50" s="294" t="s">
        <v>1671</v>
      </c>
      <c r="D50" s="357"/>
    </row>
    <row r="51" spans="2:6" s="3" customFormat="1" ht="12">
      <c r="B51" s="284"/>
      <c r="C51" s="333"/>
      <c r="D51" s="495"/>
      <c r="E51" s="333"/>
      <c r="F51" s="333"/>
    </row>
    <row r="52" spans="2:6" s="3" customFormat="1" ht="12">
      <c r="B52" s="284"/>
      <c r="C52" s="333"/>
      <c r="D52" s="495"/>
      <c r="E52" s="333"/>
      <c r="F52" s="333"/>
    </row>
    <row r="53" spans="2:6" s="3" customFormat="1" ht="12">
      <c r="B53" s="284"/>
      <c r="C53" s="333"/>
      <c r="D53" s="495"/>
      <c r="E53" s="333"/>
      <c r="F53" s="333"/>
    </row>
    <row r="54" spans="2:6" s="3" customFormat="1" ht="12">
      <c r="B54" s="284"/>
      <c r="C54" s="333"/>
      <c r="D54" s="495"/>
      <c r="E54" s="333"/>
      <c r="F54" s="333"/>
    </row>
    <row r="55" spans="2:6" s="3" customFormat="1" ht="12">
      <c r="B55" s="284"/>
      <c r="C55" s="333"/>
      <c r="D55" s="495"/>
      <c r="E55" s="333"/>
      <c r="F55" s="333"/>
    </row>
    <row r="56" spans="2:6" s="3" customFormat="1" ht="12">
      <c r="B56" s="284"/>
      <c r="C56" s="333"/>
      <c r="D56" s="495"/>
      <c r="E56" s="333"/>
      <c r="F56" s="333"/>
    </row>
    <row r="57" spans="2:6" s="3" customFormat="1" ht="12">
      <c r="B57" s="284"/>
      <c r="C57" s="333"/>
      <c r="D57" s="495"/>
      <c r="E57" s="333"/>
      <c r="F57" s="333"/>
    </row>
    <row r="58" spans="2:6" s="3" customFormat="1" ht="12">
      <c r="B58" s="284"/>
      <c r="C58" s="333"/>
      <c r="D58" s="495"/>
      <c r="E58" s="333"/>
      <c r="F58" s="333"/>
    </row>
    <row r="59" spans="2:6" s="3" customFormat="1" ht="12">
      <c r="B59" s="284"/>
      <c r="C59" s="333"/>
      <c r="D59" s="495"/>
      <c r="E59" s="333"/>
      <c r="F59" s="333"/>
    </row>
    <row r="60" spans="2:6" s="3" customFormat="1" ht="12">
      <c r="B60" s="284"/>
      <c r="C60" s="333"/>
      <c r="D60" s="495"/>
      <c r="E60" s="333"/>
      <c r="F60" s="333"/>
    </row>
    <row r="61" spans="2:6" s="3" customFormat="1" ht="12">
      <c r="B61" s="284"/>
      <c r="C61" s="333"/>
      <c r="D61" s="495"/>
      <c r="E61" s="333"/>
      <c r="F61" s="333"/>
    </row>
    <row r="62" spans="2:6" s="3" customFormat="1" ht="12">
      <c r="B62" s="284"/>
      <c r="C62" s="333"/>
      <c r="D62" s="495"/>
      <c r="E62" s="333"/>
      <c r="F62" s="333"/>
    </row>
    <row r="63" spans="2:6" s="3" customFormat="1" ht="12">
      <c r="B63" s="284"/>
      <c r="C63" s="333"/>
      <c r="D63" s="495"/>
      <c r="E63" s="333"/>
      <c r="F63" s="333"/>
    </row>
    <row r="64" spans="2:6" s="3" customFormat="1" ht="12">
      <c r="B64" s="284"/>
      <c r="C64" s="333"/>
      <c r="D64" s="495"/>
      <c r="E64" s="333"/>
      <c r="F64" s="333"/>
    </row>
    <row r="65" spans="2:6" s="3" customFormat="1" ht="12">
      <c r="B65" s="284"/>
      <c r="C65" s="333"/>
      <c r="D65" s="495"/>
      <c r="E65" s="333"/>
      <c r="F65" s="333"/>
    </row>
    <row r="66" spans="2:6" s="3" customFormat="1" ht="12">
      <c r="B66" s="284"/>
      <c r="C66" s="333"/>
      <c r="D66" s="495"/>
      <c r="E66" s="333"/>
      <c r="F66" s="333"/>
    </row>
    <row r="67" spans="2:6" s="3" customFormat="1" ht="12">
      <c r="B67" s="284"/>
      <c r="C67" s="333"/>
      <c r="D67" s="495"/>
      <c r="E67" s="333"/>
      <c r="F67" s="333"/>
    </row>
    <row r="68" spans="2:6" s="3" customFormat="1" ht="12">
      <c r="B68" s="284"/>
      <c r="C68" s="333"/>
      <c r="D68" s="495"/>
      <c r="E68" s="333"/>
      <c r="F68" s="333"/>
    </row>
    <row r="69" spans="2:6" s="3" customFormat="1" ht="12">
      <c r="B69" s="284"/>
      <c r="C69" s="333"/>
      <c r="D69" s="495"/>
      <c r="E69" s="333"/>
      <c r="F69" s="333"/>
    </row>
    <row r="70" spans="2:6" s="3" customFormat="1" ht="12">
      <c r="B70" s="284"/>
      <c r="C70" s="333"/>
      <c r="D70" s="495"/>
      <c r="E70" s="333"/>
      <c r="F70" s="333"/>
    </row>
    <row r="71" spans="2:6" s="3" customFormat="1" ht="12">
      <c r="B71" s="284"/>
      <c r="C71" s="333"/>
      <c r="D71" s="495"/>
      <c r="E71" s="333"/>
      <c r="F71" s="333"/>
    </row>
    <row r="72" spans="2:6" s="3" customFormat="1" ht="12">
      <c r="B72" s="284"/>
      <c r="C72" s="333"/>
      <c r="D72" s="495"/>
      <c r="E72" s="333"/>
      <c r="F72" s="333"/>
    </row>
    <row r="73" spans="2:6" s="3" customFormat="1" ht="12">
      <c r="B73" s="284"/>
      <c r="C73" s="333"/>
      <c r="D73" s="495"/>
      <c r="E73" s="333"/>
      <c r="F73" s="333"/>
    </row>
    <row r="74" spans="2:6" s="3" customFormat="1" ht="12">
      <c r="B74" s="284"/>
      <c r="C74" s="333"/>
      <c r="D74" s="495"/>
      <c r="E74" s="333"/>
      <c r="F74" s="333"/>
    </row>
    <row r="75" spans="2:6" s="3" customFormat="1" ht="12">
      <c r="B75" s="284"/>
      <c r="C75" s="333"/>
      <c r="D75" s="495"/>
      <c r="E75" s="333"/>
      <c r="F75" s="333"/>
    </row>
    <row r="76" spans="2:6" s="3" customFormat="1" ht="12">
      <c r="B76" s="284"/>
      <c r="C76" s="333"/>
      <c r="D76" s="495"/>
      <c r="E76" s="333"/>
      <c r="F76" s="333"/>
    </row>
    <row r="77" spans="2:6" s="3" customFormat="1" ht="12">
      <c r="B77" s="284"/>
      <c r="C77" s="333"/>
      <c r="D77" s="495"/>
      <c r="E77" s="333"/>
      <c r="F77" s="333"/>
    </row>
    <row r="78" spans="2:6" s="3" customFormat="1" ht="12">
      <c r="B78" s="284"/>
      <c r="C78" s="333"/>
      <c r="D78" s="495"/>
      <c r="E78" s="333"/>
      <c r="F78" s="333"/>
    </row>
    <row r="79" spans="2:6" s="3" customFormat="1" ht="12">
      <c r="B79" s="284"/>
      <c r="C79" s="333"/>
      <c r="D79" s="495"/>
      <c r="E79" s="333"/>
      <c r="F79" s="333"/>
    </row>
    <row r="80" spans="2:6" s="3" customFormat="1" ht="12">
      <c r="B80" s="284"/>
      <c r="C80" s="333"/>
      <c r="D80" s="495"/>
      <c r="E80" s="333"/>
      <c r="F80" s="333"/>
    </row>
    <row r="81" spans="2:6" s="3" customFormat="1" ht="12">
      <c r="B81" s="284"/>
      <c r="C81" s="333"/>
      <c r="D81" s="495"/>
      <c r="E81" s="333"/>
      <c r="F81" s="333"/>
    </row>
    <row r="82" spans="2:6" s="3" customFormat="1" ht="12">
      <c r="B82" s="284"/>
      <c r="C82" s="333"/>
      <c r="D82" s="495"/>
      <c r="E82" s="333"/>
      <c r="F82" s="333"/>
    </row>
    <row r="83" spans="2:6" s="3" customFormat="1" ht="12">
      <c r="B83" s="284"/>
      <c r="C83" s="333"/>
      <c r="D83" s="495"/>
      <c r="E83" s="333"/>
      <c r="F83" s="333"/>
    </row>
    <row r="84" spans="2:6" s="3" customFormat="1" ht="12">
      <c r="B84" s="284"/>
      <c r="C84" s="333"/>
      <c r="D84" s="495"/>
      <c r="E84" s="333"/>
      <c r="F84" s="333"/>
    </row>
    <row r="85" spans="2:6" s="3" customFormat="1" ht="12">
      <c r="B85" s="284"/>
      <c r="C85" s="333"/>
      <c r="D85" s="495"/>
      <c r="E85" s="333"/>
      <c r="F85" s="333"/>
    </row>
    <row r="86" spans="2:6" s="3" customFormat="1" ht="12">
      <c r="B86" s="284"/>
      <c r="C86" s="333"/>
      <c r="D86" s="495"/>
      <c r="E86" s="333"/>
      <c r="F86" s="333"/>
    </row>
    <row r="87" spans="2:6" s="3" customFormat="1" ht="12">
      <c r="B87" s="284"/>
      <c r="C87" s="333"/>
      <c r="D87" s="495"/>
      <c r="E87" s="333"/>
      <c r="F87" s="333"/>
    </row>
    <row r="88" spans="2:6" s="3" customFormat="1" ht="12">
      <c r="B88" s="284"/>
      <c r="C88" s="333"/>
      <c r="D88" s="495"/>
      <c r="E88" s="333"/>
      <c r="F88" s="333"/>
    </row>
    <row r="89" spans="2:6" s="3" customFormat="1" ht="12">
      <c r="B89" s="284"/>
      <c r="C89" s="333"/>
      <c r="D89" s="495"/>
      <c r="E89" s="333"/>
      <c r="F89" s="333"/>
    </row>
    <row r="90" spans="2:6" s="3" customFormat="1" ht="12">
      <c r="B90" s="284"/>
      <c r="C90" s="333"/>
      <c r="D90" s="495"/>
      <c r="E90" s="333"/>
      <c r="F90" s="333"/>
    </row>
    <row r="91" spans="2:6" s="3" customFormat="1" ht="12">
      <c r="B91" s="284"/>
      <c r="C91" s="333"/>
      <c r="D91" s="495"/>
      <c r="E91" s="333"/>
      <c r="F91" s="333"/>
    </row>
    <row r="92" spans="2:6" s="3" customFormat="1" ht="12">
      <c r="B92" s="284"/>
      <c r="C92" s="333"/>
      <c r="D92" s="495"/>
      <c r="E92" s="333"/>
      <c r="F92" s="333"/>
    </row>
    <row r="93" spans="2:6" s="3" customFormat="1" ht="12">
      <c r="B93" s="284"/>
      <c r="C93" s="333"/>
      <c r="D93" s="495"/>
      <c r="E93" s="333"/>
      <c r="F93" s="333"/>
    </row>
    <row r="94" spans="2:6" s="3" customFormat="1" ht="12">
      <c r="B94" s="284"/>
      <c r="C94" s="333"/>
      <c r="D94" s="495"/>
      <c r="E94" s="333"/>
      <c r="F94" s="333"/>
    </row>
    <row r="95" spans="2:6" s="3" customFormat="1" ht="12">
      <c r="B95" s="284"/>
      <c r="C95" s="333"/>
      <c r="D95" s="495"/>
      <c r="E95" s="333"/>
      <c r="F95" s="333"/>
    </row>
    <row r="96" spans="2:6" s="3" customFormat="1" ht="12">
      <c r="B96" s="284"/>
      <c r="C96" s="333"/>
      <c r="D96" s="495"/>
      <c r="E96" s="333"/>
      <c r="F96" s="333"/>
    </row>
    <row r="97" spans="2:6" s="3" customFormat="1" ht="12">
      <c r="B97" s="284"/>
      <c r="C97" s="333"/>
      <c r="D97" s="495"/>
      <c r="E97" s="333"/>
      <c r="F97" s="333"/>
    </row>
    <row r="98" spans="2:6" s="3" customFormat="1" ht="12">
      <c r="B98" s="284"/>
      <c r="C98" s="333"/>
      <c r="D98" s="495"/>
      <c r="E98" s="333"/>
      <c r="F98" s="333"/>
    </row>
    <row r="99" spans="2:6" s="3" customFormat="1" ht="12">
      <c r="B99" s="284"/>
      <c r="C99" s="333"/>
      <c r="D99" s="495"/>
      <c r="E99" s="333"/>
      <c r="F99" s="333"/>
    </row>
    <row r="100" spans="2:6" s="3" customFormat="1" ht="12">
      <c r="B100" s="284"/>
      <c r="C100" s="333"/>
      <c r="D100" s="495"/>
      <c r="E100" s="333"/>
      <c r="F100" s="333"/>
    </row>
    <row r="101" spans="2:6" s="3" customFormat="1" ht="12">
      <c r="B101" s="284"/>
      <c r="C101" s="333"/>
      <c r="D101" s="495"/>
      <c r="E101" s="333"/>
      <c r="F101" s="333"/>
    </row>
    <row r="102" spans="2:6" s="3" customFormat="1" ht="12">
      <c r="B102" s="284"/>
      <c r="C102" s="333"/>
      <c r="D102" s="495"/>
      <c r="E102" s="333"/>
      <c r="F102" s="333"/>
    </row>
    <row r="103" spans="2:6" s="3" customFormat="1" ht="12">
      <c r="B103" s="284"/>
      <c r="C103" s="333"/>
      <c r="D103" s="495"/>
      <c r="E103" s="333"/>
      <c r="F103" s="333"/>
    </row>
    <row r="104" spans="2:6" s="3" customFormat="1" ht="12">
      <c r="B104" s="284"/>
      <c r="C104" s="333"/>
      <c r="D104" s="495"/>
      <c r="E104" s="333"/>
      <c r="F104" s="333"/>
    </row>
    <row r="105" spans="2:6" s="3" customFormat="1" ht="12">
      <c r="B105" s="284"/>
      <c r="C105" s="333"/>
      <c r="D105" s="495"/>
      <c r="E105" s="333"/>
      <c r="F105" s="333"/>
    </row>
    <row r="106" spans="2:6" s="3" customFormat="1" ht="12">
      <c r="B106" s="284"/>
      <c r="C106" s="333"/>
      <c r="D106" s="495"/>
      <c r="E106" s="333"/>
      <c r="F106" s="333"/>
    </row>
    <row r="107" spans="2:6" s="3" customFormat="1" ht="12">
      <c r="B107" s="284"/>
      <c r="C107" s="333"/>
      <c r="D107" s="495"/>
      <c r="E107" s="333"/>
      <c r="F107" s="333"/>
    </row>
    <row r="108" spans="2:6" s="3" customFormat="1" ht="12">
      <c r="B108" s="284"/>
      <c r="C108" s="333"/>
      <c r="D108" s="495"/>
      <c r="E108" s="333"/>
      <c r="F108" s="333"/>
    </row>
    <row r="109" spans="2:6" s="3" customFormat="1" ht="12">
      <c r="B109" s="284"/>
      <c r="C109" s="333"/>
      <c r="D109" s="495"/>
      <c r="E109" s="333"/>
      <c r="F109" s="333"/>
    </row>
    <row r="110" spans="2:6" s="3" customFormat="1" ht="12">
      <c r="B110" s="284"/>
      <c r="C110" s="333"/>
      <c r="D110" s="495"/>
      <c r="E110" s="333"/>
      <c r="F110" s="333"/>
    </row>
    <row r="111" spans="2:6" s="3" customFormat="1" ht="12">
      <c r="B111" s="284"/>
      <c r="C111" s="333"/>
      <c r="D111" s="495"/>
      <c r="E111" s="333"/>
      <c r="F111" s="333"/>
    </row>
    <row r="112" spans="2:6" s="3" customFormat="1" ht="12">
      <c r="B112" s="284"/>
      <c r="C112" s="333"/>
      <c r="D112" s="495"/>
      <c r="E112" s="333"/>
      <c r="F112" s="333"/>
    </row>
    <row r="113" spans="2:6" s="3" customFormat="1" ht="12">
      <c r="B113" s="284"/>
      <c r="C113" s="333"/>
      <c r="D113" s="495"/>
      <c r="E113" s="333"/>
      <c r="F113" s="333"/>
    </row>
    <row r="114" spans="2:6" s="3" customFormat="1" ht="12">
      <c r="B114" s="284"/>
      <c r="C114" s="333"/>
      <c r="D114" s="495"/>
      <c r="E114" s="333"/>
      <c r="F114" s="333"/>
    </row>
    <row r="115" spans="2:6" s="3" customFormat="1" ht="12">
      <c r="B115" s="284"/>
      <c r="C115" s="333"/>
      <c r="D115" s="495"/>
      <c r="E115" s="333"/>
      <c r="F115" s="333"/>
    </row>
    <row r="116" spans="2:6" s="3" customFormat="1" ht="12">
      <c r="B116" s="284"/>
      <c r="C116" s="333"/>
      <c r="D116" s="495"/>
      <c r="E116" s="333"/>
      <c r="F116" s="333"/>
    </row>
    <row r="117" spans="2:6" s="3" customFormat="1" ht="12">
      <c r="B117" s="284"/>
      <c r="C117" s="333"/>
      <c r="D117" s="495"/>
      <c r="E117" s="333"/>
      <c r="F117" s="333"/>
    </row>
    <row r="118" spans="2:6" s="3" customFormat="1" ht="12">
      <c r="B118" s="284"/>
      <c r="C118" s="333"/>
      <c r="D118" s="495"/>
      <c r="E118" s="333"/>
      <c r="F118" s="333"/>
    </row>
  </sheetData>
  <pageMargins left="0.98425196850393704" right="0.39370078740157483" top="0.98425196850393704" bottom="0.74803149606299213" header="0" footer="0.39370078740157483"/>
  <pageSetup paperSize="9" firstPageNumber="0" orientation="portrait" verticalDpi="300" r:id="rId1"/>
  <headerFooter alignWithMargins="0">
    <oddFooter>&amp;R&amp;P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1D99A-31C3-4C4F-860F-AE2DEAE38019}">
  <sheetPr codeName="List58">
    <tabColor theme="4" tint="0.59999389629810485"/>
  </sheetPr>
  <dimension ref="A1:DI1195"/>
  <sheetViews>
    <sheetView view="pageBreakPreview" topLeftCell="A235" zoomScaleNormal="100" zoomScaleSheetLayoutView="100" workbookViewId="0">
      <selection activeCell="E244" sqref="E244"/>
    </sheetView>
  </sheetViews>
  <sheetFormatPr defaultColWidth="9.140625" defaultRowHeight="12.75"/>
  <cols>
    <col min="1" max="1" width="3.28515625" style="1122" customWidth="1"/>
    <col min="2" max="2" width="4.42578125" style="1123" customWidth="1"/>
    <col min="3" max="3" width="43.7109375" style="991" customWidth="1"/>
    <col min="4" max="4" width="6.28515625" style="1025" customWidth="1"/>
    <col min="5" max="5" width="7.5703125" style="844" customWidth="1"/>
    <col min="6" max="6" width="10" style="914" customWidth="1"/>
    <col min="7" max="7" width="13.28515625" style="914" customWidth="1"/>
    <col min="8" max="8" width="58.42578125" style="991" bestFit="1" customWidth="1"/>
    <col min="9" max="30" width="21" style="991" customWidth="1"/>
    <col min="31" max="113" width="8.7109375" style="991" customWidth="1"/>
    <col min="114" max="16384" width="9.140625" style="745"/>
  </cols>
  <sheetData>
    <row r="1" spans="1:113" s="1006" customFormat="1" ht="18.75">
      <c r="A1" s="1003"/>
      <c r="B1" s="1002"/>
      <c r="C1" s="1101"/>
      <c r="D1" s="1004"/>
      <c r="E1" s="1196"/>
      <c r="F1" s="914"/>
      <c r="G1" s="914"/>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991"/>
      <c r="AO1" s="991"/>
      <c r="AP1" s="991"/>
      <c r="AQ1" s="991"/>
      <c r="AR1" s="991"/>
      <c r="AS1" s="991"/>
      <c r="AT1" s="991"/>
      <c r="AU1" s="991"/>
      <c r="AV1" s="991"/>
      <c r="AW1" s="991"/>
      <c r="AX1" s="991"/>
      <c r="AY1" s="991"/>
      <c r="AZ1" s="991"/>
      <c r="BA1" s="991"/>
      <c r="BB1" s="991"/>
      <c r="BC1" s="991"/>
      <c r="BD1" s="991"/>
      <c r="BE1" s="991"/>
      <c r="BF1" s="991"/>
      <c r="BG1" s="991"/>
      <c r="BH1" s="991"/>
      <c r="BI1" s="991"/>
      <c r="BJ1" s="991"/>
      <c r="BK1" s="991"/>
      <c r="BL1" s="991"/>
      <c r="BM1" s="991"/>
      <c r="BN1" s="991"/>
      <c r="BO1" s="991"/>
      <c r="BP1" s="991"/>
      <c r="BQ1" s="991"/>
      <c r="BR1" s="991"/>
      <c r="BS1" s="991"/>
      <c r="BT1" s="991"/>
      <c r="BU1" s="991"/>
      <c r="BV1" s="991"/>
      <c r="BW1" s="991"/>
      <c r="BX1" s="991"/>
      <c r="BY1" s="991"/>
      <c r="BZ1" s="991"/>
      <c r="CA1" s="991"/>
      <c r="CB1" s="991"/>
      <c r="CC1" s="991"/>
      <c r="CD1" s="991"/>
      <c r="CE1" s="991"/>
      <c r="CF1" s="991"/>
      <c r="CG1" s="991"/>
      <c r="CH1" s="991"/>
      <c r="CI1" s="991"/>
      <c r="CJ1" s="991"/>
      <c r="CK1" s="991"/>
      <c r="CL1" s="991"/>
      <c r="CM1" s="991"/>
      <c r="CN1" s="991"/>
      <c r="CO1" s="991"/>
      <c r="CP1" s="991"/>
      <c r="CQ1" s="991"/>
      <c r="CR1" s="991"/>
      <c r="CS1" s="991"/>
      <c r="CT1" s="991"/>
      <c r="CU1" s="991"/>
      <c r="CV1" s="991"/>
      <c r="CW1" s="991"/>
      <c r="CX1" s="991"/>
      <c r="CY1" s="991"/>
      <c r="CZ1" s="991"/>
      <c r="DA1" s="991"/>
      <c r="DB1" s="991"/>
      <c r="DC1" s="991"/>
      <c r="DD1" s="991"/>
      <c r="DE1" s="991"/>
      <c r="DF1" s="991"/>
      <c r="DG1" s="991"/>
      <c r="DH1" s="991"/>
      <c r="DI1" s="991"/>
    </row>
    <row r="2" spans="1:113" s="1006" customFormat="1" ht="18.75">
      <c r="A2" s="1002" t="s">
        <v>3312</v>
      </c>
      <c r="B2" s="1002"/>
      <c r="C2" s="1002" t="s">
        <v>3313</v>
      </c>
      <c r="D2" s="1004"/>
      <c r="E2" s="1196"/>
      <c r="F2" s="914"/>
      <c r="G2" s="914"/>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1"/>
      <c r="AM2" s="991"/>
      <c r="AN2" s="991"/>
      <c r="AO2" s="991"/>
      <c r="AP2" s="991"/>
      <c r="AQ2" s="991"/>
      <c r="AR2" s="991"/>
      <c r="AS2" s="991"/>
      <c r="AT2" s="991"/>
      <c r="AU2" s="991"/>
      <c r="AV2" s="991"/>
      <c r="AW2" s="991"/>
      <c r="AX2" s="991"/>
      <c r="AY2" s="991"/>
      <c r="AZ2" s="991"/>
      <c r="BA2" s="991"/>
      <c r="BB2" s="991"/>
      <c r="BC2" s="991"/>
      <c r="BD2" s="991"/>
      <c r="BE2" s="991"/>
      <c r="BF2" s="991"/>
      <c r="BG2" s="991"/>
      <c r="BH2" s="991"/>
      <c r="BI2" s="991"/>
      <c r="BJ2" s="991"/>
      <c r="BK2" s="991"/>
      <c r="BL2" s="991"/>
      <c r="BM2" s="991"/>
      <c r="BN2" s="991"/>
      <c r="BO2" s="991"/>
      <c r="BP2" s="991"/>
      <c r="BQ2" s="991"/>
      <c r="BR2" s="991"/>
      <c r="BS2" s="991"/>
      <c r="BT2" s="991"/>
      <c r="BU2" s="991"/>
      <c r="BV2" s="991"/>
      <c r="BW2" s="991"/>
      <c r="BX2" s="991"/>
      <c r="BY2" s="991"/>
      <c r="BZ2" s="991"/>
      <c r="CA2" s="991"/>
      <c r="CB2" s="991"/>
      <c r="CC2" s="991"/>
      <c r="CD2" s="991"/>
      <c r="CE2" s="991"/>
      <c r="CF2" s="991"/>
      <c r="CG2" s="991"/>
      <c r="CH2" s="991"/>
      <c r="CI2" s="991"/>
      <c r="CJ2" s="991"/>
      <c r="CK2" s="991"/>
      <c r="CL2" s="991"/>
      <c r="CM2" s="991"/>
      <c r="CN2" s="991"/>
      <c r="CO2" s="991"/>
      <c r="CP2" s="991"/>
      <c r="CQ2" s="991"/>
      <c r="CR2" s="991"/>
      <c r="CS2" s="991"/>
      <c r="CT2" s="991"/>
      <c r="CU2" s="991"/>
      <c r="CV2" s="991"/>
      <c r="CW2" s="991"/>
      <c r="CX2" s="991"/>
      <c r="CY2" s="991"/>
      <c r="CZ2" s="991"/>
      <c r="DA2" s="991"/>
      <c r="DB2" s="991"/>
      <c r="DC2" s="991"/>
      <c r="DD2" s="991"/>
      <c r="DE2" s="991"/>
      <c r="DF2" s="991"/>
      <c r="DG2" s="991"/>
      <c r="DH2" s="991"/>
      <c r="DI2" s="991"/>
    </row>
    <row r="3" spans="1:113">
      <c r="A3" s="1122" t="s">
        <v>107</v>
      </c>
      <c r="B3" s="749"/>
      <c r="C3" s="1024"/>
    </row>
    <row r="4" spans="1:113" ht="182.25" customHeight="1">
      <c r="C4" s="585" t="s">
        <v>1672</v>
      </c>
      <c r="D4" s="1027"/>
      <c r="E4" s="886"/>
    </row>
    <row r="5" spans="1:113">
      <c r="A5" s="1122" t="s">
        <v>1673</v>
      </c>
      <c r="B5" s="749"/>
      <c r="D5" s="1027"/>
      <c r="E5" s="886"/>
    </row>
    <row r="6" spans="1:113" s="1028" customFormat="1">
      <c r="A6" s="306" t="s">
        <v>29</v>
      </c>
      <c r="B6" s="306"/>
      <c r="C6" s="307" t="s">
        <v>30</v>
      </c>
      <c r="D6" s="306" t="s">
        <v>31</v>
      </c>
      <c r="E6" s="258" t="s">
        <v>183</v>
      </c>
      <c r="F6" s="308" t="s">
        <v>184</v>
      </c>
      <c r="G6" s="308" t="s">
        <v>185</v>
      </c>
      <c r="H6" s="1124"/>
      <c r="I6" s="1124"/>
      <c r="J6" s="1124"/>
      <c r="K6" s="1124"/>
      <c r="L6" s="1124"/>
      <c r="M6" s="1124"/>
      <c r="N6" s="1124"/>
      <c r="O6" s="1124"/>
      <c r="P6" s="1124"/>
      <c r="Q6" s="1124"/>
      <c r="R6" s="1124"/>
      <c r="S6" s="1124"/>
      <c r="T6" s="1124"/>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c r="AT6" s="1124"/>
      <c r="AU6" s="1124"/>
      <c r="AV6" s="1124"/>
      <c r="AW6" s="1124"/>
      <c r="AX6" s="1124"/>
      <c r="AY6" s="1124"/>
      <c r="AZ6" s="1124"/>
      <c r="BA6" s="1124"/>
      <c r="BB6" s="1124"/>
      <c r="BC6" s="1124"/>
      <c r="BD6" s="1124"/>
      <c r="BE6" s="1124"/>
      <c r="BF6" s="1124"/>
      <c r="BG6" s="1124"/>
      <c r="BH6" s="1124"/>
      <c r="BI6" s="1124"/>
      <c r="BJ6" s="1124"/>
      <c r="BK6" s="1124"/>
      <c r="BL6" s="1124"/>
      <c r="BM6" s="1124"/>
      <c r="BN6" s="1124"/>
      <c r="BO6" s="1124"/>
      <c r="BP6" s="1124"/>
      <c r="BQ6" s="1124"/>
      <c r="BR6" s="1124"/>
      <c r="BS6" s="1124"/>
      <c r="BT6" s="1124"/>
      <c r="BU6" s="1124"/>
      <c r="BV6" s="1124"/>
      <c r="BW6" s="1124"/>
      <c r="BX6" s="1124"/>
      <c r="BY6" s="1124"/>
      <c r="BZ6" s="1124"/>
      <c r="CA6" s="1124"/>
      <c r="CB6" s="1124"/>
      <c r="CC6" s="1124"/>
      <c r="CD6" s="1124"/>
      <c r="CE6" s="1124"/>
      <c r="CF6" s="1124"/>
      <c r="CG6" s="1124"/>
      <c r="CH6" s="1124"/>
      <c r="CI6" s="1124"/>
      <c r="CJ6" s="1124"/>
      <c r="CK6" s="1124"/>
      <c r="CL6" s="1124"/>
      <c r="CM6" s="1124"/>
      <c r="CN6" s="1124"/>
      <c r="CO6" s="1124"/>
      <c r="CP6" s="1124"/>
      <c r="CQ6" s="1124"/>
      <c r="CR6" s="1124"/>
      <c r="CS6" s="1124"/>
      <c r="CT6" s="1124"/>
      <c r="CU6" s="1124"/>
      <c r="CV6" s="1124"/>
      <c r="CW6" s="1124"/>
      <c r="CX6" s="1124"/>
      <c r="CY6" s="1124"/>
      <c r="CZ6" s="1124"/>
      <c r="DA6" s="1124"/>
      <c r="DB6" s="1124"/>
      <c r="DC6" s="1124"/>
      <c r="DD6" s="1124"/>
      <c r="DE6" s="1124"/>
      <c r="DF6" s="1124"/>
      <c r="DG6" s="1124"/>
      <c r="DH6" s="1124"/>
      <c r="DI6" s="1124"/>
    </row>
    <row r="7" spans="1:113" s="871" customFormat="1">
      <c r="A7" s="1122"/>
      <c r="B7" s="1123"/>
      <c r="C7" s="991"/>
      <c r="D7" s="1025"/>
      <c r="E7" s="844"/>
      <c r="F7" s="915"/>
      <c r="G7" s="915"/>
      <c r="H7" s="991"/>
      <c r="I7" s="991"/>
      <c r="J7" s="991"/>
      <c r="K7" s="991"/>
      <c r="L7" s="991"/>
      <c r="M7" s="991"/>
      <c r="N7" s="991"/>
      <c r="O7" s="991"/>
      <c r="P7" s="991"/>
      <c r="Q7" s="991"/>
      <c r="R7" s="991"/>
      <c r="S7" s="991"/>
      <c r="T7" s="991"/>
      <c r="U7" s="991"/>
      <c r="V7" s="991"/>
      <c r="W7" s="991"/>
      <c r="X7" s="991"/>
      <c r="Y7" s="991"/>
      <c r="Z7" s="991"/>
      <c r="AA7" s="991"/>
      <c r="AB7" s="991"/>
      <c r="AC7" s="991"/>
      <c r="AD7" s="991"/>
      <c r="AE7" s="991"/>
      <c r="AF7" s="991"/>
      <c r="AG7" s="991"/>
      <c r="AH7" s="991"/>
      <c r="AI7" s="991"/>
      <c r="AJ7" s="991"/>
      <c r="AK7" s="991"/>
      <c r="AL7" s="991"/>
      <c r="AM7" s="991"/>
      <c r="AN7" s="991"/>
      <c r="AO7" s="991"/>
      <c r="AP7" s="991"/>
      <c r="AQ7" s="991"/>
      <c r="AR7" s="991"/>
      <c r="AS7" s="991"/>
      <c r="AT7" s="991"/>
      <c r="AU7" s="991"/>
      <c r="AV7" s="991"/>
      <c r="AW7" s="991"/>
      <c r="AX7" s="991"/>
      <c r="AY7" s="991"/>
      <c r="AZ7" s="991"/>
      <c r="BA7" s="991"/>
      <c r="BB7" s="991"/>
      <c r="BC7" s="991"/>
      <c r="BD7" s="991"/>
      <c r="BE7" s="991"/>
      <c r="BF7" s="991"/>
      <c r="BG7" s="991"/>
      <c r="BH7" s="991"/>
      <c r="BI7" s="991"/>
      <c r="BJ7" s="991"/>
      <c r="BK7" s="991"/>
      <c r="BL7" s="991"/>
      <c r="BM7" s="991"/>
      <c r="BN7" s="991"/>
      <c r="BO7" s="991"/>
      <c r="BP7" s="991"/>
      <c r="BQ7" s="991"/>
      <c r="BR7" s="991"/>
      <c r="BS7" s="991"/>
      <c r="BT7" s="991"/>
      <c r="BU7" s="991"/>
      <c r="BV7" s="991"/>
      <c r="BW7" s="991"/>
      <c r="BX7" s="991"/>
      <c r="BY7" s="991"/>
      <c r="BZ7" s="991"/>
      <c r="CA7" s="991"/>
      <c r="CB7" s="991"/>
      <c r="CC7" s="991"/>
      <c r="CD7" s="991"/>
      <c r="CE7" s="991"/>
      <c r="CF7" s="991"/>
      <c r="CG7" s="991"/>
      <c r="CH7" s="991"/>
      <c r="CI7" s="991"/>
      <c r="CJ7" s="991"/>
      <c r="CK7" s="991"/>
      <c r="CL7" s="991"/>
      <c r="CM7" s="991"/>
      <c r="CN7" s="991"/>
      <c r="CO7" s="991"/>
      <c r="CP7" s="991"/>
      <c r="CQ7" s="991"/>
      <c r="CR7" s="991"/>
      <c r="CS7" s="991"/>
      <c r="CT7" s="991"/>
      <c r="CU7" s="991"/>
      <c r="CV7" s="991"/>
      <c r="CW7" s="991"/>
      <c r="CX7" s="991"/>
      <c r="CY7" s="991"/>
      <c r="CZ7" s="991"/>
      <c r="DA7" s="991"/>
      <c r="DB7" s="991"/>
      <c r="DC7" s="991"/>
      <c r="DD7" s="991"/>
      <c r="DE7" s="991"/>
      <c r="DF7" s="991"/>
      <c r="DG7" s="991"/>
      <c r="DH7" s="991"/>
      <c r="DI7" s="991"/>
    </row>
    <row r="8" spans="1:113" s="871" customFormat="1">
      <c r="A8" s="1122"/>
      <c r="B8" s="1123"/>
      <c r="C8" s="991"/>
      <c r="D8" s="1025"/>
      <c r="E8" s="844"/>
      <c r="F8" s="915"/>
      <c r="G8" s="915"/>
      <c r="H8" s="991"/>
      <c r="I8" s="991"/>
      <c r="J8" s="991"/>
      <c r="K8" s="991"/>
      <c r="L8" s="991"/>
      <c r="M8" s="991"/>
      <c r="N8" s="991"/>
      <c r="O8" s="991"/>
      <c r="P8" s="991"/>
      <c r="Q8" s="991"/>
      <c r="R8" s="991"/>
      <c r="S8" s="991"/>
      <c r="T8" s="991"/>
      <c r="U8" s="991"/>
      <c r="V8" s="991"/>
      <c r="W8" s="991"/>
      <c r="X8" s="991"/>
      <c r="Y8" s="991"/>
      <c r="Z8" s="991"/>
      <c r="AA8" s="991"/>
      <c r="AB8" s="991"/>
      <c r="AC8" s="991"/>
      <c r="AD8" s="991"/>
      <c r="AE8" s="991"/>
      <c r="AF8" s="991"/>
      <c r="AG8" s="991"/>
      <c r="AH8" s="991"/>
      <c r="AI8" s="991"/>
      <c r="AJ8" s="991"/>
      <c r="AK8" s="991"/>
      <c r="AL8" s="991"/>
      <c r="AM8" s="991"/>
      <c r="AN8" s="991"/>
      <c r="AO8" s="991"/>
      <c r="AP8" s="991"/>
      <c r="AQ8" s="991"/>
      <c r="AR8" s="991"/>
      <c r="AS8" s="991"/>
      <c r="AT8" s="991"/>
      <c r="AU8" s="991"/>
      <c r="AV8" s="991"/>
      <c r="AW8" s="991"/>
      <c r="AX8" s="991"/>
      <c r="AY8" s="991"/>
      <c r="AZ8" s="991"/>
      <c r="BA8" s="991"/>
      <c r="BB8" s="991"/>
      <c r="BC8" s="991"/>
      <c r="BD8" s="991"/>
      <c r="BE8" s="991"/>
      <c r="BF8" s="991"/>
      <c r="BG8" s="991"/>
      <c r="BH8" s="991"/>
      <c r="BI8" s="991"/>
      <c r="BJ8" s="991"/>
      <c r="BK8" s="991"/>
      <c r="BL8" s="991"/>
      <c r="BM8" s="991"/>
      <c r="BN8" s="991"/>
      <c r="BO8" s="991"/>
      <c r="BP8" s="991"/>
      <c r="BQ8" s="991"/>
      <c r="BR8" s="991"/>
      <c r="BS8" s="991"/>
      <c r="BT8" s="991"/>
      <c r="BU8" s="991"/>
      <c r="BV8" s="991"/>
      <c r="BW8" s="991"/>
      <c r="BX8" s="991"/>
      <c r="BY8" s="991"/>
      <c r="BZ8" s="991"/>
      <c r="CA8" s="991"/>
      <c r="CB8" s="991"/>
      <c r="CC8" s="991"/>
      <c r="CD8" s="991"/>
      <c r="CE8" s="991"/>
      <c r="CF8" s="991"/>
      <c r="CG8" s="991"/>
      <c r="CH8" s="991"/>
      <c r="CI8" s="991"/>
      <c r="CJ8" s="991"/>
      <c r="CK8" s="991"/>
      <c r="CL8" s="991"/>
      <c r="CM8" s="991"/>
      <c r="CN8" s="991"/>
      <c r="CO8" s="991"/>
      <c r="CP8" s="991"/>
      <c r="CQ8" s="991"/>
      <c r="CR8" s="991"/>
      <c r="CS8" s="991"/>
      <c r="CT8" s="991"/>
      <c r="CU8" s="991"/>
      <c r="CV8" s="991"/>
      <c r="CW8" s="991"/>
      <c r="CX8" s="991"/>
      <c r="CY8" s="991"/>
      <c r="CZ8" s="991"/>
      <c r="DA8" s="991"/>
      <c r="DB8" s="991"/>
      <c r="DC8" s="991"/>
      <c r="DD8" s="991"/>
      <c r="DE8" s="991"/>
      <c r="DF8" s="991"/>
      <c r="DG8" s="991"/>
      <c r="DH8" s="991"/>
      <c r="DI8" s="991"/>
    </row>
    <row r="9" spans="1:113" s="871" customFormat="1" ht="16.5" thickBot="1">
      <c r="A9" s="873"/>
      <c r="B9" s="1102" t="s">
        <v>105</v>
      </c>
      <c r="C9" s="234" t="s">
        <v>1674</v>
      </c>
      <c r="D9" s="1007"/>
      <c r="E9" s="1032"/>
      <c r="F9" s="916"/>
      <c r="G9" s="916"/>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c r="AT9" s="991"/>
      <c r="AU9" s="991"/>
      <c r="AV9" s="991"/>
      <c r="AW9" s="991"/>
      <c r="AX9" s="991"/>
      <c r="AY9" s="991"/>
      <c r="AZ9" s="991"/>
      <c r="BA9" s="991"/>
      <c r="BB9" s="991"/>
      <c r="BC9" s="991"/>
      <c r="BD9" s="991"/>
      <c r="BE9" s="991"/>
      <c r="BF9" s="991"/>
      <c r="BG9" s="991"/>
      <c r="BH9" s="991"/>
      <c r="BI9" s="991"/>
      <c r="BJ9" s="991"/>
      <c r="BK9" s="991"/>
      <c r="BL9" s="991"/>
      <c r="BM9" s="991"/>
      <c r="BN9" s="991"/>
      <c r="BO9" s="991"/>
      <c r="BP9" s="991"/>
      <c r="BQ9" s="991"/>
      <c r="BR9" s="991"/>
      <c r="BS9" s="991"/>
      <c r="BT9" s="991"/>
      <c r="BU9" s="991"/>
      <c r="BV9" s="991"/>
      <c r="BW9" s="991"/>
      <c r="BX9" s="991"/>
      <c r="BY9" s="991"/>
      <c r="BZ9" s="991"/>
      <c r="CA9" s="991"/>
      <c r="CB9" s="991"/>
      <c r="CC9" s="991"/>
      <c r="CD9" s="991"/>
      <c r="CE9" s="991"/>
      <c r="CF9" s="991"/>
      <c r="CG9" s="991"/>
      <c r="CH9" s="991"/>
      <c r="CI9" s="991"/>
      <c r="CJ9" s="991"/>
      <c r="CK9" s="991"/>
      <c r="CL9" s="991"/>
      <c r="CM9" s="991"/>
      <c r="CN9" s="991"/>
      <c r="CO9" s="991"/>
      <c r="CP9" s="991"/>
      <c r="CQ9" s="991"/>
      <c r="CR9" s="991"/>
      <c r="CS9" s="991"/>
      <c r="CT9" s="991"/>
      <c r="CU9" s="991"/>
      <c r="CV9" s="991"/>
      <c r="CW9" s="991"/>
      <c r="CX9" s="991"/>
      <c r="CY9" s="991"/>
      <c r="CZ9" s="991"/>
      <c r="DA9" s="991"/>
      <c r="DB9" s="991"/>
      <c r="DC9" s="991"/>
      <c r="DD9" s="991"/>
      <c r="DE9" s="991"/>
      <c r="DF9" s="991"/>
      <c r="DG9" s="991"/>
      <c r="DH9" s="991"/>
      <c r="DI9" s="991"/>
    </row>
    <row r="10" spans="1:113" s="871" customFormat="1">
      <c r="A10" s="1122"/>
      <c r="B10" s="1123"/>
      <c r="C10" s="991"/>
      <c r="D10" s="1025"/>
      <c r="E10" s="844"/>
      <c r="F10" s="915"/>
      <c r="G10" s="915"/>
      <c r="H10" s="991"/>
      <c r="I10" s="991"/>
      <c r="J10" s="991"/>
      <c r="K10" s="991"/>
      <c r="L10" s="991"/>
      <c r="M10" s="991"/>
      <c r="N10" s="991"/>
      <c r="O10" s="991"/>
      <c r="P10" s="991"/>
      <c r="Q10" s="991"/>
      <c r="R10" s="991"/>
      <c r="S10" s="991"/>
      <c r="T10" s="991"/>
      <c r="U10" s="991"/>
      <c r="V10" s="991"/>
      <c r="W10" s="991"/>
      <c r="X10" s="991"/>
      <c r="Y10" s="991"/>
      <c r="Z10" s="991"/>
      <c r="AA10" s="991"/>
      <c r="AB10" s="991"/>
      <c r="AC10" s="991"/>
      <c r="AD10" s="991"/>
      <c r="AE10" s="991"/>
      <c r="AF10" s="991"/>
      <c r="AG10" s="991"/>
      <c r="AH10" s="991"/>
      <c r="AI10" s="991"/>
      <c r="AJ10" s="991"/>
      <c r="AK10" s="991"/>
      <c r="AL10" s="991"/>
      <c r="AM10" s="991"/>
      <c r="AN10" s="991"/>
      <c r="AO10" s="991"/>
      <c r="AP10" s="991"/>
      <c r="AQ10" s="991"/>
      <c r="AR10" s="991"/>
      <c r="AS10" s="991"/>
      <c r="AT10" s="991"/>
      <c r="AU10" s="991"/>
      <c r="AV10" s="991"/>
      <c r="AW10" s="991"/>
      <c r="AX10" s="991"/>
      <c r="AY10" s="991"/>
      <c r="AZ10" s="991"/>
      <c r="BA10" s="991"/>
      <c r="BB10" s="991"/>
      <c r="BC10" s="991"/>
      <c r="BD10" s="991"/>
      <c r="BE10" s="991"/>
      <c r="BF10" s="991"/>
      <c r="BG10" s="991"/>
      <c r="BH10" s="991"/>
      <c r="BI10" s="991"/>
      <c r="BJ10" s="991"/>
      <c r="BK10" s="991"/>
      <c r="BL10" s="991"/>
      <c r="BM10" s="991"/>
      <c r="BN10" s="991"/>
      <c r="BO10" s="991"/>
      <c r="BP10" s="991"/>
      <c r="BQ10" s="991"/>
      <c r="BR10" s="991"/>
      <c r="BS10" s="991"/>
      <c r="BT10" s="991"/>
      <c r="BU10" s="991"/>
      <c r="BV10" s="991"/>
      <c r="BW10" s="991"/>
      <c r="BX10" s="991"/>
      <c r="BY10" s="991"/>
      <c r="BZ10" s="991"/>
      <c r="CA10" s="991"/>
      <c r="CB10" s="991"/>
      <c r="CC10" s="991"/>
      <c r="CD10" s="991"/>
      <c r="CE10" s="991"/>
      <c r="CF10" s="991"/>
      <c r="CG10" s="991"/>
      <c r="CH10" s="991"/>
      <c r="CI10" s="991"/>
      <c r="CJ10" s="991"/>
      <c r="CK10" s="991"/>
      <c r="CL10" s="991"/>
      <c r="CM10" s="991"/>
      <c r="CN10" s="991"/>
      <c r="CO10" s="991"/>
      <c r="CP10" s="991"/>
      <c r="CQ10" s="991"/>
      <c r="CR10" s="991"/>
      <c r="CS10" s="991"/>
      <c r="CT10" s="991"/>
      <c r="CU10" s="991"/>
      <c r="CV10" s="991"/>
      <c r="CW10" s="991"/>
      <c r="CX10" s="991"/>
      <c r="CY10" s="991"/>
      <c r="CZ10" s="991"/>
      <c r="DA10" s="991"/>
      <c r="DB10" s="991"/>
      <c r="DC10" s="991"/>
      <c r="DD10" s="991"/>
      <c r="DE10" s="991"/>
      <c r="DF10" s="991"/>
      <c r="DG10" s="991"/>
      <c r="DH10" s="991"/>
      <c r="DI10" s="991"/>
    </row>
    <row r="11" spans="1:113" s="871" customFormat="1">
      <c r="A11" s="738" t="str">
        <f>$B$9</f>
        <v>I.</v>
      </c>
      <c r="B11" s="749">
        <f>COUNT(#REF!)+1</f>
        <v>1</v>
      </c>
      <c r="C11" s="1103" t="s">
        <v>1675</v>
      </c>
      <c r="D11" s="1104"/>
      <c r="E11" s="1105"/>
      <c r="F11" s="1106"/>
      <c r="G11" s="917"/>
      <c r="H11" s="991"/>
      <c r="I11" s="991"/>
      <c r="J11" s="991"/>
      <c r="K11" s="991"/>
      <c r="L11" s="991"/>
      <c r="M11" s="991"/>
      <c r="N11" s="991"/>
      <c r="O11" s="991"/>
      <c r="P11" s="991"/>
      <c r="Q11" s="991"/>
      <c r="R11" s="991"/>
      <c r="S11" s="991"/>
      <c r="T11" s="991"/>
      <c r="U11" s="991"/>
      <c r="V11" s="991"/>
      <c r="W11" s="991"/>
      <c r="X11" s="991"/>
      <c r="Y11" s="991"/>
      <c r="Z11" s="991"/>
      <c r="AA11" s="991"/>
      <c r="AB11" s="991"/>
      <c r="AC11" s="991"/>
      <c r="AD11" s="991"/>
      <c r="AE11" s="991"/>
      <c r="AF11" s="991"/>
      <c r="AG11" s="991"/>
      <c r="AH11" s="991"/>
      <c r="AI11" s="991"/>
      <c r="AJ11" s="991"/>
      <c r="AK11" s="991"/>
      <c r="AL11" s="991"/>
      <c r="AM11" s="991"/>
      <c r="AN11" s="991"/>
      <c r="AO11" s="991"/>
      <c r="AP11" s="991"/>
      <c r="AQ11" s="991"/>
      <c r="AR11" s="991"/>
      <c r="AS11" s="991"/>
      <c r="AT11" s="991"/>
      <c r="AU11" s="991"/>
      <c r="AV11" s="991"/>
      <c r="AW11" s="991"/>
      <c r="AX11" s="991"/>
      <c r="AY11" s="991"/>
      <c r="AZ11" s="991"/>
      <c r="BA11" s="991"/>
      <c r="BB11" s="991"/>
      <c r="BC11" s="991"/>
      <c r="BD11" s="991"/>
      <c r="BE11" s="991"/>
      <c r="BF11" s="991"/>
      <c r="BG11" s="991"/>
      <c r="BH11" s="991"/>
      <c r="BI11" s="991"/>
      <c r="BJ11" s="991"/>
      <c r="BK11" s="991"/>
      <c r="BL11" s="991"/>
      <c r="BM11" s="991"/>
      <c r="BN11" s="991"/>
      <c r="BO11" s="991"/>
      <c r="BP11" s="991"/>
      <c r="BQ11" s="991"/>
      <c r="BR11" s="991"/>
      <c r="BS11" s="991"/>
      <c r="BT11" s="991"/>
      <c r="BU11" s="991"/>
      <c r="BV11" s="991"/>
      <c r="BW11" s="991"/>
      <c r="BX11" s="991"/>
      <c r="BY11" s="991"/>
      <c r="BZ11" s="991"/>
      <c r="CA11" s="991"/>
      <c r="CB11" s="991"/>
      <c r="CC11" s="991"/>
      <c r="CD11" s="991"/>
      <c r="CE11" s="991"/>
      <c r="CF11" s="991"/>
      <c r="CG11" s="991"/>
      <c r="CH11" s="991"/>
      <c r="CI11" s="991"/>
      <c r="CJ11" s="991"/>
      <c r="CK11" s="991"/>
      <c r="CL11" s="991"/>
      <c r="CM11" s="991"/>
      <c r="CN11" s="991"/>
      <c r="CO11" s="991"/>
      <c r="CP11" s="991"/>
      <c r="CQ11" s="991"/>
      <c r="CR11" s="991"/>
      <c r="CS11" s="991"/>
      <c r="CT11" s="991"/>
      <c r="CU11" s="991"/>
      <c r="CV11" s="991"/>
      <c r="CW11" s="991"/>
      <c r="CX11" s="991"/>
      <c r="CY11" s="991"/>
      <c r="CZ11" s="991"/>
      <c r="DA11" s="991"/>
      <c r="DB11" s="991"/>
      <c r="DC11" s="991"/>
      <c r="DD11" s="991"/>
      <c r="DE11" s="991"/>
      <c r="DF11" s="991"/>
      <c r="DG11" s="991"/>
      <c r="DH11" s="991"/>
      <c r="DI11" s="991"/>
    </row>
    <row r="12" spans="1:113" s="991" customFormat="1" ht="168">
      <c r="A12" s="1125"/>
      <c r="B12" s="1123"/>
      <c r="C12" s="1107" t="s">
        <v>1676</v>
      </c>
      <c r="D12" s="1104"/>
      <c r="E12" s="1105"/>
      <c r="F12" s="1106"/>
      <c r="G12" s="917"/>
    </row>
    <row r="13" spans="1:113" s="991" customFormat="1" ht="12.75" customHeight="1">
      <c r="A13" s="1125"/>
      <c r="B13" s="1123"/>
      <c r="C13" s="1108" t="s">
        <v>1677</v>
      </c>
      <c r="D13" s="1104" t="s">
        <v>125</v>
      </c>
      <c r="E13" s="1105">
        <v>2</v>
      </c>
      <c r="F13" s="1106"/>
      <c r="G13" s="917">
        <f>E13*F13</f>
        <v>0</v>
      </c>
    </row>
    <row r="14" spans="1:113" s="991" customFormat="1">
      <c r="A14" s="738"/>
      <c r="B14" s="749"/>
      <c r="C14" s="585"/>
      <c r="D14" s="746"/>
      <c r="E14" s="747"/>
      <c r="F14" s="917"/>
      <c r="G14" s="917"/>
    </row>
    <row r="15" spans="1:113" s="991" customFormat="1">
      <c r="A15" s="738" t="str">
        <f>$B$9</f>
        <v>I.</v>
      </c>
      <c r="B15" s="749">
        <f>+COUNT($A$9:B14)+1</f>
        <v>2</v>
      </c>
      <c r="C15" s="1109" t="s">
        <v>1678</v>
      </c>
      <c r="D15" s="746" t="s">
        <v>188</v>
      </c>
      <c r="E15" s="747">
        <v>1</v>
      </c>
      <c r="F15" s="917"/>
      <c r="G15" s="917">
        <f>E15*F15</f>
        <v>0</v>
      </c>
    </row>
    <row r="16" spans="1:113" s="991" customFormat="1" ht="204">
      <c r="A16" s="738"/>
      <c r="B16" s="749"/>
      <c r="C16" s="585" t="s">
        <v>3308</v>
      </c>
      <c r="D16" s="746"/>
      <c r="E16" s="747"/>
      <c r="F16" s="917"/>
      <c r="G16" s="917"/>
    </row>
    <row r="17" spans="1:7" s="991" customFormat="1" ht="24">
      <c r="A17" s="738"/>
      <c r="B17" s="749"/>
      <c r="C17" s="866" t="s">
        <v>1679</v>
      </c>
      <c r="D17" s="746"/>
      <c r="E17" s="747"/>
      <c r="F17" s="917"/>
      <c r="G17" s="917"/>
    </row>
    <row r="18" spans="1:7" s="991" customFormat="1">
      <c r="A18" s="738"/>
      <c r="B18" s="749"/>
      <c r="C18" s="585"/>
      <c r="D18" s="746"/>
      <c r="E18" s="747"/>
      <c r="F18" s="917"/>
      <c r="G18" s="917"/>
    </row>
    <row r="19" spans="1:7" s="991" customFormat="1">
      <c r="A19" s="738" t="str">
        <f t="shared" ref="A19:A40" si="0">$B$9</f>
        <v>I.</v>
      </c>
      <c r="B19" s="749">
        <f>+COUNT($A$9:B18)+1</f>
        <v>3</v>
      </c>
      <c r="C19" s="1109" t="s">
        <v>1680</v>
      </c>
      <c r="D19" s="746"/>
      <c r="E19" s="747"/>
      <c r="F19" s="917"/>
      <c r="G19" s="917"/>
    </row>
    <row r="20" spans="1:7" s="991" customFormat="1" ht="36">
      <c r="A20" s="738"/>
      <c r="B20" s="749"/>
      <c r="C20" s="585" t="s">
        <v>1681</v>
      </c>
      <c r="D20" s="746"/>
      <c r="E20" s="747"/>
      <c r="F20" s="917"/>
      <c r="G20" s="917"/>
    </row>
    <row r="21" spans="1:7" s="991" customFormat="1">
      <c r="A21" s="738"/>
      <c r="B21" s="749"/>
      <c r="C21" s="585" t="s">
        <v>1682</v>
      </c>
      <c r="D21" s="746" t="s">
        <v>188</v>
      </c>
      <c r="E21" s="747">
        <v>1</v>
      </c>
      <c r="F21" s="917"/>
      <c r="G21" s="917">
        <f>E21*F21</f>
        <v>0</v>
      </c>
    </row>
    <row r="22" spans="1:7" s="991" customFormat="1">
      <c r="A22" s="738"/>
      <c r="B22" s="749"/>
      <c r="C22" s="585"/>
      <c r="D22" s="746"/>
      <c r="E22" s="747"/>
      <c r="F22" s="917"/>
      <c r="G22" s="917"/>
    </row>
    <row r="23" spans="1:7" s="991" customFormat="1">
      <c r="A23" s="738" t="str">
        <f t="shared" si="0"/>
        <v>I.</v>
      </c>
      <c r="B23" s="749">
        <f>+COUNT($A$9:B22)+1</f>
        <v>4</v>
      </c>
      <c r="C23" s="1109" t="s">
        <v>1683</v>
      </c>
      <c r="D23" s="1025"/>
      <c r="E23" s="844"/>
      <c r="F23" s="914"/>
      <c r="G23" s="917"/>
    </row>
    <row r="24" spans="1:7" s="991" customFormat="1" ht="72">
      <c r="A24" s="738"/>
      <c r="B24" s="749"/>
      <c r="C24" s="585" t="s">
        <v>1684</v>
      </c>
      <c r="D24" s="746"/>
      <c r="E24" s="747"/>
      <c r="F24" s="917"/>
      <c r="G24" s="917"/>
    </row>
    <row r="25" spans="1:7" s="991" customFormat="1">
      <c r="A25" s="738"/>
      <c r="B25" s="749"/>
      <c r="C25" s="585" t="s">
        <v>1685</v>
      </c>
      <c r="D25" s="746" t="s">
        <v>125</v>
      </c>
      <c r="E25" s="747">
        <v>1</v>
      </c>
      <c r="F25" s="917"/>
      <c r="G25" s="917">
        <f>E25*F25</f>
        <v>0</v>
      </c>
    </row>
    <row r="26" spans="1:7" s="991" customFormat="1" ht="13.5" customHeight="1">
      <c r="A26" s="738"/>
      <c r="B26" s="749"/>
      <c r="C26" s="1109"/>
      <c r="D26" s="746"/>
      <c r="E26" s="747"/>
      <c r="F26" s="917"/>
      <c r="G26" s="917"/>
    </row>
    <row r="27" spans="1:7" s="991" customFormat="1" ht="13.5" customHeight="1">
      <c r="A27" s="738" t="str">
        <f t="shared" si="0"/>
        <v>I.</v>
      </c>
      <c r="B27" s="749">
        <f>+COUNT($A$9:B26)+1</f>
        <v>5</v>
      </c>
      <c r="C27" s="1109" t="s">
        <v>1686</v>
      </c>
      <c r="D27" s="746"/>
      <c r="E27" s="747"/>
      <c r="F27" s="917"/>
      <c r="G27" s="917"/>
    </row>
    <row r="28" spans="1:7" s="991" customFormat="1" ht="36" customHeight="1">
      <c r="A28" s="738"/>
      <c r="B28" s="749"/>
      <c r="C28" s="585" t="s">
        <v>1687</v>
      </c>
      <c r="D28" s="746"/>
      <c r="E28" s="747"/>
      <c r="F28" s="917"/>
      <c r="G28" s="917"/>
    </row>
    <row r="29" spans="1:7" s="991" customFormat="1" ht="13.5" customHeight="1">
      <c r="A29" s="738"/>
      <c r="B29" s="749"/>
      <c r="C29" s="585" t="s">
        <v>1</v>
      </c>
      <c r="D29" s="746" t="s">
        <v>188</v>
      </c>
      <c r="E29" s="747">
        <v>1</v>
      </c>
      <c r="F29" s="917"/>
      <c r="G29" s="917">
        <f>E29*F29</f>
        <v>0</v>
      </c>
    </row>
    <row r="30" spans="1:7" s="991" customFormat="1" ht="13.5" customHeight="1">
      <c r="A30" s="738"/>
      <c r="B30" s="749"/>
      <c r="C30" s="585"/>
      <c r="D30" s="746"/>
      <c r="E30" s="747"/>
      <c r="F30" s="917"/>
      <c r="G30" s="917"/>
    </row>
    <row r="31" spans="1:7" s="991" customFormat="1" ht="13.5" customHeight="1">
      <c r="A31" s="738" t="str">
        <f t="shared" si="0"/>
        <v>I.</v>
      </c>
      <c r="B31" s="749">
        <f>+COUNT($A$9:B30)+1</f>
        <v>6</v>
      </c>
      <c r="C31" s="1109" t="s">
        <v>1688</v>
      </c>
      <c r="D31" s="746"/>
      <c r="E31" s="747"/>
      <c r="F31" s="917"/>
      <c r="G31" s="917"/>
    </row>
    <row r="32" spans="1:7" s="991" customFormat="1" ht="47.25" customHeight="1">
      <c r="A32" s="738"/>
      <c r="B32" s="749"/>
      <c r="C32" s="585" t="s">
        <v>1689</v>
      </c>
      <c r="D32" s="746"/>
      <c r="E32" s="747"/>
      <c r="F32" s="917"/>
      <c r="G32" s="917"/>
    </row>
    <row r="33" spans="1:7" s="991" customFormat="1" ht="13.5" customHeight="1">
      <c r="A33" s="738"/>
      <c r="B33" s="749"/>
      <c r="C33" s="585" t="s">
        <v>1690</v>
      </c>
      <c r="D33" s="746" t="s">
        <v>188</v>
      </c>
      <c r="E33" s="747">
        <v>1</v>
      </c>
      <c r="F33" s="917"/>
      <c r="G33" s="917">
        <f>E33*F33</f>
        <v>0</v>
      </c>
    </row>
    <row r="34" spans="1:7" s="991" customFormat="1" ht="13.5" customHeight="1">
      <c r="A34" s="738"/>
      <c r="B34" s="749"/>
      <c r="C34" s="585"/>
      <c r="D34" s="746"/>
      <c r="E34" s="747"/>
      <c r="F34" s="917"/>
      <c r="G34" s="917"/>
    </row>
    <row r="35" spans="1:7" s="991" customFormat="1" ht="13.5" customHeight="1">
      <c r="A35" s="738" t="str">
        <f t="shared" si="0"/>
        <v>I.</v>
      </c>
      <c r="B35" s="749">
        <f>+COUNT($A$9:$B34)+1</f>
        <v>7</v>
      </c>
      <c r="C35" s="1109" t="s">
        <v>1691</v>
      </c>
      <c r="D35" s="746"/>
      <c r="E35" s="747"/>
      <c r="F35" s="917"/>
      <c r="G35" s="917"/>
    </row>
    <row r="36" spans="1:7" s="991" customFormat="1" ht="61.5" customHeight="1">
      <c r="A36" s="738"/>
      <c r="B36" s="749"/>
      <c r="C36" s="585" t="s">
        <v>1692</v>
      </c>
      <c r="D36" s="746"/>
      <c r="E36" s="747"/>
      <c r="F36" s="917"/>
      <c r="G36" s="917"/>
    </row>
    <row r="37" spans="1:7" s="991" customFormat="1" ht="13.5" customHeight="1">
      <c r="A37" s="738"/>
      <c r="B37" s="749"/>
      <c r="C37" s="585" t="s">
        <v>66</v>
      </c>
      <c r="D37" s="746" t="s">
        <v>188</v>
      </c>
      <c r="E37" s="747">
        <v>1</v>
      </c>
      <c r="F37" s="917"/>
      <c r="G37" s="917">
        <f>E37*F37</f>
        <v>0</v>
      </c>
    </row>
    <row r="38" spans="1:7" s="991" customFormat="1" ht="13.5" customHeight="1">
      <c r="A38" s="738"/>
      <c r="B38" s="749"/>
      <c r="C38" s="585" t="s">
        <v>1690</v>
      </c>
      <c r="D38" s="746" t="s">
        <v>188</v>
      </c>
      <c r="E38" s="747">
        <v>1</v>
      </c>
      <c r="F38" s="917"/>
      <c r="G38" s="917">
        <f>E38*F38</f>
        <v>0</v>
      </c>
    </row>
    <row r="39" spans="1:7" s="991" customFormat="1" ht="13.5" customHeight="1">
      <c r="A39" s="738"/>
      <c r="B39" s="749"/>
      <c r="C39" s="585"/>
      <c r="D39" s="746"/>
      <c r="E39" s="747"/>
      <c r="F39" s="917"/>
      <c r="G39" s="917"/>
    </row>
    <row r="40" spans="1:7" s="991" customFormat="1">
      <c r="A40" s="738" t="str">
        <f t="shared" si="0"/>
        <v>I.</v>
      </c>
      <c r="B40" s="749">
        <f>+COUNT($A$9:$B39)+1</f>
        <v>8</v>
      </c>
      <c r="C40" s="1109" t="s">
        <v>1693</v>
      </c>
      <c r="D40" s="1025"/>
      <c r="E40" s="844"/>
      <c r="F40" s="914"/>
      <c r="G40" s="917"/>
    </row>
    <row r="41" spans="1:7" s="991" customFormat="1" ht="96">
      <c r="A41" s="1125"/>
      <c r="B41" s="749"/>
      <c r="C41" s="585" t="s">
        <v>1694</v>
      </c>
      <c r="D41" s="746"/>
      <c r="E41" s="747"/>
      <c r="F41" s="917"/>
      <c r="G41" s="917"/>
    </row>
    <row r="42" spans="1:7" s="991" customFormat="1" ht="48">
      <c r="A42" s="1125"/>
      <c r="B42" s="749"/>
      <c r="C42" s="585" t="s">
        <v>1695</v>
      </c>
      <c r="D42" s="746"/>
      <c r="E42" s="747"/>
      <c r="F42" s="917"/>
      <c r="G42" s="917"/>
    </row>
    <row r="43" spans="1:7" s="991" customFormat="1">
      <c r="A43" s="1125"/>
      <c r="B43" s="749"/>
      <c r="C43" s="866" t="s">
        <v>1696</v>
      </c>
      <c r="D43" s="746" t="s">
        <v>125</v>
      </c>
      <c r="E43" s="747">
        <v>1</v>
      </c>
      <c r="F43" s="917"/>
      <c r="G43" s="917">
        <f>E43*F43</f>
        <v>0</v>
      </c>
    </row>
    <row r="44" spans="1:7" s="991" customFormat="1" ht="48">
      <c r="A44" s="1125"/>
      <c r="B44" s="749"/>
      <c r="C44" s="585" t="s">
        <v>1697</v>
      </c>
      <c r="D44" s="746"/>
      <c r="E44" s="747"/>
      <c r="F44" s="917"/>
      <c r="G44" s="917"/>
    </row>
    <row r="45" spans="1:7" s="991" customFormat="1" ht="24">
      <c r="A45" s="1125"/>
      <c r="B45" s="749"/>
      <c r="C45" s="866" t="s">
        <v>1698</v>
      </c>
      <c r="D45" s="746" t="s">
        <v>125</v>
      </c>
      <c r="E45" s="747">
        <v>1</v>
      </c>
      <c r="F45" s="917"/>
      <c r="G45" s="917">
        <f>E45*F45</f>
        <v>0</v>
      </c>
    </row>
    <row r="46" spans="1:7" s="991" customFormat="1">
      <c r="A46" s="738"/>
      <c r="B46" s="749"/>
      <c r="C46" s="585"/>
      <c r="D46" s="746"/>
      <c r="E46" s="747"/>
      <c r="F46" s="917"/>
      <c r="G46" s="917"/>
    </row>
    <row r="47" spans="1:7" s="991" customFormat="1">
      <c r="A47" s="738" t="str">
        <f t="shared" ref="A47:A57" si="1">$B$9</f>
        <v>I.</v>
      </c>
      <c r="B47" s="749">
        <f>+COUNT($A$9:$B46)+1</f>
        <v>9</v>
      </c>
      <c r="C47" s="1109" t="s">
        <v>1699</v>
      </c>
      <c r="D47" s="746"/>
      <c r="E47" s="747"/>
      <c r="F47" s="917"/>
      <c r="G47" s="917"/>
    </row>
    <row r="48" spans="1:7" s="991" customFormat="1" ht="60">
      <c r="A48" s="738"/>
      <c r="B48" s="749"/>
      <c r="C48" s="585" t="s">
        <v>1700</v>
      </c>
      <c r="D48" s="746"/>
      <c r="E48" s="747"/>
      <c r="F48" s="917"/>
      <c r="G48" s="917"/>
    </row>
    <row r="49" spans="1:7" s="991" customFormat="1">
      <c r="A49" s="738"/>
      <c r="B49" s="749"/>
      <c r="C49" s="585" t="s">
        <v>1701</v>
      </c>
      <c r="D49" s="746" t="s">
        <v>188</v>
      </c>
      <c r="E49" s="747">
        <v>395</v>
      </c>
      <c r="F49" s="917"/>
      <c r="G49" s="917">
        <f t="shared" ref="G49:G55" si="2">E49*F49</f>
        <v>0</v>
      </c>
    </row>
    <row r="50" spans="1:7" s="991" customFormat="1">
      <c r="A50" s="738"/>
      <c r="B50" s="749"/>
      <c r="C50" s="585" t="s">
        <v>1702</v>
      </c>
      <c r="D50" s="746" t="s">
        <v>188</v>
      </c>
      <c r="E50" s="747">
        <v>78</v>
      </c>
      <c r="F50" s="917"/>
      <c r="G50" s="917">
        <f t="shared" si="2"/>
        <v>0</v>
      </c>
    </row>
    <row r="51" spans="1:7" s="991" customFormat="1">
      <c r="A51" s="738"/>
      <c r="B51" s="749"/>
      <c r="C51" s="585" t="s">
        <v>1703</v>
      </c>
      <c r="D51" s="746" t="s">
        <v>188</v>
      </c>
      <c r="E51" s="747">
        <v>3</v>
      </c>
      <c r="F51" s="917"/>
      <c r="G51" s="917">
        <f t="shared" si="2"/>
        <v>0</v>
      </c>
    </row>
    <row r="52" spans="1:7" s="991" customFormat="1">
      <c r="A52" s="738"/>
      <c r="B52" s="749"/>
      <c r="C52" s="585" t="s">
        <v>1704</v>
      </c>
      <c r="D52" s="746" t="s">
        <v>188</v>
      </c>
      <c r="E52" s="747">
        <v>6</v>
      </c>
      <c r="F52" s="917"/>
      <c r="G52" s="917">
        <f t="shared" si="2"/>
        <v>0</v>
      </c>
    </row>
    <row r="53" spans="1:7" s="991" customFormat="1">
      <c r="A53" s="738"/>
      <c r="B53" s="749"/>
      <c r="C53" s="585" t="s">
        <v>0</v>
      </c>
      <c r="D53" s="746" t="s">
        <v>188</v>
      </c>
      <c r="E53" s="747">
        <v>5</v>
      </c>
      <c r="F53" s="917"/>
      <c r="G53" s="917">
        <f t="shared" si="2"/>
        <v>0</v>
      </c>
    </row>
    <row r="54" spans="1:7" s="991" customFormat="1">
      <c r="A54" s="738"/>
      <c r="B54" s="749"/>
      <c r="C54" s="585" t="s">
        <v>1705</v>
      </c>
      <c r="D54" s="746" t="s">
        <v>188</v>
      </c>
      <c r="E54" s="747">
        <v>4</v>
      </c>
      <c r="F54" s="917"/>
      <c r="G54" s="917">
        <f t="shared" si="2"/>
        <v>0</v>
      </c>
    </row>
    <row r="55" spans="1:7" s="991" customFormat="1">
      <c r="A55" s="738"/>
      <c r="B55" s="749"/>
      <c r="C55" s="585" t="s">
        <v>1</v>
      </c>
      <c r="D55" s="746" t="s">
        <v>188</v>
      </c>
      <c r="E55" s="747">
        <v>6</v>
      </c>
      <c r="F55" s="917"/>
      <c r="G55" s="917">
        <f t="shared" si="2"/>
        <v>0</v>
      </c>
    </row>
    <row r="56" spans="1:7" s="991" customFormat="1">
      <c r="A56" s="738"/>
      <c r="B56" s="749"/>
      <c r="C56" s="585"/>
      <c r="D56" s="746"/>
      <c r="E56" s="747"/>
      <c r="F56" s="917"/>
      <c r="G56" s="917"/>
    </row>
    <row r="57" spans="1:7" s="991" customFormat="1">
      <c r="A57" s="738" t="str">
        <f t="shared" si="1"/>
        <v>I.</v>
      </c>
      <c r="B57" s="749">
        <f>+COUNT($A$9:B56)+1</f>
        <v>10</v>
      </c>
      <c r="C57" s="1109" t="s">
        <v>1706</v>
      </c>
      <c r="D57" s="746"/>
      <c r="E57" s="747"/>
      <c r="F57" s="917"/>
      <c r="G57" s="917"/>
    </row>
    <row r="58" spans="1:7" s="991" customFormat="1" ht="84">
      <c r="A58" s="1125"/>
      <c r="B58" s="749"/>
      <c r="C58" s="585" t="s">
        <v>1707</v>
      </c>
      <c r="D58" s="746"/>
      <c r="E58" s="747"/>
      <c r="F58" s="917"/>
      <c r="G58" s="917"/>
    </row>
    <row r="59" spans="1:7" s="991" customFormat="1">
      <c r="A59" s="1125"/>
      <c r="B59" s="749"/>
      <c r="C59" s="585" t="s">
        <v>1</v>
      </c>
      <c r="D59" s="746" t="s">
        <v>188</v>
      </c>
      <c r="E59" s="747">
        <v>1</v>
      </c>
      <c r="F59" s="917"/>
      <c r="G59" s="917">
        <f>E59*F59</f>
        <v>0</v>
      </c>
    </row>
    <row r="60" spans="1:7" s="991" customFormat="1">
      <c r="A60" s="1125"/>
      <c r="B60" s="749"/>
      <c r="C60" s="585"/>
      <c r="D60" s="746"/>
      <c r="E60" s="747"/>
      <c r="F60" s="917"/>
      <c r="G60" s="917"/>
    </row>
    <row r="61" spans="1:7" s="991" customFormat="1">
      <c r="A61" s="1125" t="str">
        <f>$B$9</f>
        <v>I.</v>
      </c>
      <c r="B61" s="749">
        <f>+COUNT($A$9:B60)+1</f>
        <v>11</v>
      </c>
      <c r="C61" s="1109" t="s">
        <v>1708</v>
      </c>
      <c r="D61" s="746"/>
      <c r="E61" s="747"/>
      <c r="F61" s="917"/>
      <c r="G61" s="917"/>
    </row>
    <row r="62" spans="1:7" s="991" customFormat="1" ht="60">
      <c r="A62" s="1125"/>
      <c r="B62" s="749"/>
      <c r="C62" s="585" t="s">
        <v>1709</v>
      </c>
      <c r="D62" s="746"/>
      <c r="E62" s="747"/>
      <c r="F62" s="917"/>
      <c r="G62" s="917"/>
    </row>
    <row r="63" spans="1:7" s="991" customFormat="1">
      <c r="A63" s="1125"/>
      <c r="B63" s="749"/>
      <c r="C63" s="585" t="s">
        <v>1704</v>
      </c>
      <c r="D63" s="746" t="s">
        <v>188</v>
      </c>
      <c r="E63" s="747">
        <v>1</v>
      </c>
      <c r="F63" s="917"/>
      <c r="G63" s="917">
        <f>E63*F63</f>
        <v>0</v>
      </c>
    </row>
    <row r="64" spans="1:7" s="991" customFormat="1">
      <c r="A64" s="1125"/>
      <c r="B64" s="749"/>
      <c r="C64" s="585"/>
      <c r="D64" s="746"/>
      <c r="E64" s="747"/>
      <c r="F64" s="917"/>
      <c r="G64" s="917"/>
    </row>
    <row r="65" spans="1:7" s="991" customFormat="1">
      <c r="A65" s="1125" t="str">
        <f t="shared" ref="A65:A70" si="3">$B$9</f>
        <v>I.</v>
      </c>
      <c r="B65" s="749">
        <f>+COUNT($A$9:B64)+1</f>
        <v>12</v>
      </c>
      <c r="C65" s="1109" t="s">
        <v>1710</v>
      </c>
      <c r="D65" s="1110"/>
      <c r="E65" s="747"/>
      <c r="F65" s="917"/>
      <c r="G65" s="917"/>
    </row>
    <row r="66" spans="1:7" s="991" customFormat="1" ht="48">
      <c r="A66" s="1125"/>
      <c r="B66" s="749"/>
      <c r="C66" s="585" t="s">
        <v>1711</v>
      </c>
      <c r="D66" s="1110"/>
      <c r="E66" s="747"/>
      <c r="F66" s="917"/>
      <c r="G66" s="917"/>
    </row>
    <row r="67" spans="1:7" s="991" customFormat="1">
      <c r="A67" s="1125"/>
      <c r="B67" s="749"/>
      <c r="C67" s="585" t="s">
        <v>1712</v>
      </c>
      <c r="D67" s="1110" t="s">
        <v>188</v>
      </c>
      <c r="E67" s="747">
        <v>1</v>
      </c>
      <c r="F67" s="917"/>
      <c r="G67" s="917">
        <f>E67*F67</f>
        <v>0</v>
      </c>
    </row>
    <row r="68" spans="1:7" s="991" customFormat="1">
      <c r="A68" s="1125"/>
      <c r="B68" s="749"/>
      <c r="C68" s="585" t="s">
        <v>1713</v>
      </c>
      <c r="D68" s="746" t="s">
        <v>188</v>
      </c>
      <c r="E68" s="747">
        <v>1</v>
      </c>
      <c r="F68" s="917"/>
      <c r="G68" s="917">
        <f>E68*F68</f>
        <v>0</v>
      </c>
    </row>
    <row r="69" spans="1:7" s="991" customFormat="1">
      <c r="A69" s="1125"/>
      <c r="B69" s="749"/>
      <c r="C69" s="1126"/>
      <c r="D69" s="1110"/>
      <c r="E69" s="747"/>
      <c r="F69" s="917"/>
      <c r="G69" s="917"/>
    </row>
    <row r="70" spans="1:7" s="991" customFormat="1">
      <c r="A70" s="1125" t="str">
        <f t="shared" si="3"/>
        <v>I.</v>
      </c>
      <c r="B70" s="749">
        <f>+COUNT($A$9:B69)+1</f>
        <v>13</v>
      </c>
      <c r="C70" s="1109" t="s">
        <v>1714</v>
      </c>
      <c r="D70" s="746"/>
      <c r="E70" s="747"/>
      <c r="F70" s="917"/>
      <c r="G70" s="917"/>
    </row>
    <row r="71" spans="1:7" s="991" customFormat="1" ht="72">
      <c r="A71" s="1125"/>
      <c r="B71" s="749"/>
      <c r="C71" s="585" t="s">
        <v>1715</v>
      </c>
      <c r="D71" s="746"/>
      <c r="E71" s="747"/>
      <c r="F71" s="917"/>
      <c r="G71" s="917"/>
    </row>
    <row r="72" spans="1:7" s="991" customFormat="1">
      <c r="A72" s="1125"/>
      <c r="B72" s="749"/>
      <c r="C72" s="585" t="s">
        <v>1716</v>
      </c>
      <c r="D72" s="746" t="s">
        <v>188</v>
      </c>
      <c r="E72" s="747">
        <v>1</v>
      </c>
      <c r="F72" s="917"/>
      <c r="G72" s="917">
        <f>E72*F72</f>
        <v>0</v>
      </c>
    </row>
    <row r="73" spans="1:7" s="991" customFormat="1">
      <c r="A73" s="1125"/>
      <c r="B73" s="749"/>
      <c r="C73" s="585" t="s">
        <v>1717</v>
      </c>
      <c r="D73" s="746" t="s">
        <v>188</v>
      </c>
      <c r="E73" s="747">
        <v>3</v>
      </c>
      <c r="F73" s="917"/>
      <c r="G73" s="917">
        <f>E73*F73</f>
        <v>0</v>
      </c>
    </row>
    <row r="74" spans="1:7" s="991" customFormat="1">
      <c r="A74" s="1125"/>
      <c r="B74" s="749"/>
      <c r="C74" s="585"/>
      <c r="D74" s="746"/>
      <c r="E74" s="747"/>
      <c r="F74" s="917"/>
      <c r="G74" s="917"/>
    </row>
    <row r="75" spans="1:7" s="991" customFormat="1">
      <c r="A75" s="1125" t="str">
        <f>$B$9</f>
        <v>I.</v>
      </c>
      <c r="B75" s="749">
        <f>+COUNT($A$9:B74)+1</f>
        <v>14</v>
      </c>
      <c r="C75" s="1109" t="s">
        <v>1718</v>
      </c>
      <c r="D75" s="746"/>
      <c r="E75" s="747"/>
      <c r="F75" s="917"/>
      <c r="G75" s="917"/>
    </row>
    <row r="76" spans="1:7" s="991" customFormat="1" ht="39" customHeight="1">
      <c r="A76" s="1125"/>
      <c r="B76" s="749"/>
      <c r="C76" s="585" t="s">
        <v>1719</v>
      </c>
      <c r="D76" s="746"/>
      <c r="E76" s="747"/>
      <c r="F76" s="917"/>
      <c r="G76" s="917"/>
    </row>
    <row r="77" spans="1:7" s="991" customFormat="1" ht="13.5" customHeight="1">
      <c r="A77" s="1125"/>
      <c r="B77" s="749"/>
      <c r="C77" s="585" t="s">
        <v>1720</v>
      </c>
      <c r="D77" s="746" t="s">
        <v>188</v>
      </c>
      <c r="E77" s="747">
        <v>3</v>
      </c>
      <c r="F77" s="917"/>
      <c r="G77" s="917">
        <f>E77*F77</f>
        <v>0</v>
      </c>
    </row>
    <row r="78" spans="1:7" s="991" customFormat="1" ht="13.5" customHeight="1">
      <c r="A78" s="1125"/>
      <c r="B78" s="749"/>
      <c r="C78" s="585" t="s">
        <v>1721</v>
      </c>
      <c r="D78" s="746" t="s">
        <v>188</v>
      </c>
      <c r="E78" s="747">
        <v>1</v>
      </c>
      <c r="F78" s="917"/>
      <c r="G78" s="917">
        <f>E78*F78</f>
        <v>0</v>
      </c>
    </row>
    <row r="79" spans="1:7" s="991" customFormat="1">
      <c r="A79" s="1125"/>
      <c r="B79" s="749"/>
      <c r="C79" s="585"/>
      <c r="D79" s="746"/>
      <c r="E79" s="747"/>
      <c r="F79" s="917"/>
      <c r="G79" s="917"/>
    </row>
    <row r="80" spans="1:7" s="991" customFormat="1">
      <c r="A80" s="1125" t="str">
        <f>$B$9</f>
        <v>I.</v>
      </c>
      <c r="B80" s="749">
        <f>+COUNT($A$9:B79)+1</f>
        <v>15</v>
      </c>
      <c r="C80" s="1109" t="s">
        <v>1722</v>
      </c>
      <c r="D80" s="746" t="s">
        <v>188</v>
      </c>
      <c r="E80" s="747">
        <v>8</v>
      </c>
      <c r="F80" s="917"/>
      <c r="G80" s="917">
        <f>E80*F80</f>
        <v>0</v>
      </c>
    </row>
    <row r="81" spans="1:7" s="991" customFormat="1" ht="60">
      <c r="A81" s="1125"/>
      <c r="B81" s="749"/>
      <c r="C81" s="585" t="s">
        <v>1723</v>
      </c>
      <c r="D81" s="746"/>
      <c r="E81" s="747"/>
      <c r="F81" s="917"/>
      <c r="G81" s="917"/>
    </row>
    <row r="82" spans="1:7" s="991" customFormat="1">
      <c r="A82" s="1125"/>
      <c r="B82" s="749"/>
      <c r="C82" s="585"/>
      <c r="D82" s="746"/>
      <c r="E82" s="747"/>
      <c r="F82" s="917"/>
      <c r="G82" s="917"/>
    </row>
    <row r="83" spans="1:7" s="991" customFormat="1">
      <c r="A83" s="1125" t="str">
        <f>$B$9</f>
        <v>I.</v>
      </c>
      <c r="B83" s="749">
        <f>+COUNT($A$9:B82)+1</f>
        <v>16</v>
      </c>
      <c r="C83" s="1109" t="s">
        <v>1724</v>
      </c>
      <c r="D83" s="746" t="s">
        <v>188</v>
      </c>
      <c r="E83" s="747">
        <v>3</v>
      </c>
      <c r="F83" s="917"/>
      <c r="G83" s="917">
        <f>E83*F83</f>
        <v>0</v>
      </c>
    </row>
    <row r="84" spans="1:7" s="991" customFormat="1" ht="72">
      <c r="A84" s="1125"/>
      <c r="B84" s="749"/>
      <c r="C84" s="585" t="s">
        <v>1725</v>
      </c>
      <c r="D84" s="746"/>
      <c r="E84" s="747"/>
      <c r="F84" s="917"/>
      <c r="G84" s="917"/>
    </row>
    <row r="85" spans="1:7" s="991" customFormat="1">
      <c r="A85" s="1125"/>
      <c r="B85" s="749"/>
      <c r="C85" s="585"/>
      <c r="D85" s="746"/>
      <c r="E85" s="747"/>
      <c r="F85" s="917"/>
      <c r="G85" s="917"/>
    </row>
    <row r="86" spans="1:7" s="991" customFormat="1">
      <c r="A86" s="1125" t="str">
        <f t="shared" ref="A86:A102" si="4">$B$9</f>
        <v>I.</v>
      </c>
      <c r="B86" s="749">
        <f>+COUNT($A$9:B85)+1</f>
        <v>17</v>
      </c>
      <c r="C86" s="1109" t="s">
        <v>1726</v>
      </c>
      <c r="D86" s="746"/>
      <c r="E86" s="747"/>
      <c r="F86" s="917"/>
      <c r="G86" s="917"/>
    </row>
    <row r="87" spans="1:7" s="991" customFormat="1" ht="60">
      <c r="A87" s="1125"/>
      <c r="B87" s="749"/>
      <c r="C87" s="585" t="s">
        <v>1727</v>
      </c>
      <c r="D87" s="746"/>
      <c r="E87" s="747"/>
      <c r="F87" s="917"/>
      <c r="G87" s="917"/>
    </row>
    <row r="88" spans="1:7" s="991" customFormat="1">
      <c r="A88" s="1125"/>
      <c r="B88" s="749"/>
      <c r="C88" s="866" t="s">
        <v>1728</v>
      </c>
      <c r="D88" s="746"/>
      <c r="E88" s="747"/>
      <c r="F88" s="917"/>
      <c r="G88" s="917"/>
    </row>
    <row r="89" spans="1:7" s="991" customFormat="1">
      <c r="A89" s="1125"/>
      <c r="B89" s="749"/>
      <c r="C89" s="585" t="s">
        <v>1701</v>
      </c>
      <c r="D89" s="746" t="s">
        <v>188</v>
      </c>
      <c r="E89" s="747">
        <v>61</v>
      </c>
      <c r="F89" s="917"/>
      <c r="G89" s="917">
        <f>E89*F89</f>
        <v>0</v>
      </c>
    </row>
    <row r="90" spans="1:7" s="991" customFormat="1">
      <c r="A90" s="1125"/>
      <c r="B90" s="749"/>
      <c r="C90" s="585" t="s">
        <v>1717</v>
      </c>
      <c r="D90" s="746" t="s">
        <v>188</v>
      </c>
      <c r="E90" s="747">
        <v>1</v>
      </c>
      <c r="F90" s="917"/>
      <c r="G90" s="917">
        <f>E90*F90</f>
        <v>0</v>
      </c>
    </row>
    <row r="91" spans="1:7" s="991" customFormat="1">
      <c r="A91" s="1125"/>
      <c r="B91" s="749"/>
      <c r="C91" s="585"/>
      <c r="D91" s="746"/>
      <c r="E91" s="747"/>
      <c r="F91" s="917"/>
      <c r="G91" s="917"/>
    </row>
    <row r="92" spans="1:7" s="991" customFormat="1">
      <c r="A92" s="1125" t="str">
        <f t="shared" si="4"/>
        <v>I.</v>
      </c>
      <c r="B92" s="749">
        <f>+COUNT($A$9:B91)+1</f>
        <v>18</v>
      </c>
      <c r="C92" s="1109" t="s">
        <v>1729</v>
      </c>
      <c r="D92" s="746"/>
      <c r="E92" s="747"/>
      <c r="F92" s="917"/>
      <c r="G92" s="917"/>
    </row>
    <row r="93" spans="1:7" s="991" customFormat="1" ht="96">
      <c r="A93" s="1125"/>
      <c r="B93" s="749"/>
      <c r="C93" s="585" t="s">
        <v>1730</v>
      </c>
      <c r="D93" s="746"/>
      <c r="E93" s="747"/>
      <c r="F93" s="917"/>
      <c r="G93" s="917"/>
    </row>
    <row r="94" spans="1:7" s="991" customFormat="1">
      <c r="A94" s="1125"/>
      <c r="B94" s="749"/>
      <c r="C94" s="585" t="s">
        <v>1701</v>
      </c>
      <c r="D94" s="746" t="s">
        <v>188</v>
      </c>
      <c r="E94" s="747">
        <v>3</v>
      </c>
      <c r="F94" s="917"/>
      <c r="G94" s="917">
        <f>E94*F94</f>
        <v>0</v>
      </c>
    </row>
    <row r="95" spans="1:7" s="991" customFormat="1">
      <c r="A95" s="1125"/>
      <c r="B95" s="749"/>
      <c r="C95" s="585" t="s">
        <v>1690</v>
      </c>
      <c r="D95" s="746" t="s">
        <v>188</v>
      </c>
      <c r="E95" s="747">
        <v>1</v>
      </c>
      <c r="F95" s="917"/>
      <c r="G95" s="917">
        <f>E95*F95</f>
        <v>0</v>
      </c>
    </row>
    <row r="96" spans="1:7" s="991" customFormat="1">
      <c r="A96" s="1125"/>
      <c r="B96" s="749"/>
      <c r="C96" s="585"/>
      <c r="D96" s="746"/>
      <c r="E96" s="747"/>
      <c r="F96" s="917"/>
      <c r="G96" s="917"/>
    </row>
    <row r="97" spans="1:7" s="991" customFormat="1">
      <c r="A97" s="1125" t="str">
        <f t="shared" si="4"/>
        <v>I.</v>
      </c>
      <c r="B97" s="749">
        <f>+COUNT($A$9:B96)+1</f>
        <v>19</v>
      </c>
      <c r="C97" s="1109" t="s">
        <v>1731</v>
      </c>
      <c r="D97" s="746"/>
      <c r="E97" s="747"/>
      <c r="F97" s="917"/>
      <c r="G97" s="917"/>
    </row>
    <row r="98" spans="1:7" s="991" customFormat="1" ht="96">
      <c r="A98" s="1125"/>
      <c r="B98" s="749"/>
      <c r="C98" s="585" t="s">
        <v>1732</v>
      </c>
      <c r="D98" s="746"/>
      <c r="E98" s="747"/>
      <c r="F98" s="917"/>
      <c r="G98" s="917"/>
    </row>
    <row r="99" spans="1:7" s="991" customFormat="1">
      <c r="A99" s="1125"/>
      <c r="B99" s="749"/>
      <c r="C99" s="585" t="s">
        <v>1701</v>
      </c>
      <c r="D99" s="746" t="s">
        <v>188</v>
      </c>
      <c r="E99" s="747">
        <v>5</v>
      </c>
      <c r="F99" s="917"/>
      <c r="G99" s="917">
        <f>E99*F99</f>
        <v>0</v>
      </c>
    </row>
    <row r="100" spans="1:7" s="991" customFormat="1">
      <c r="A100" s="1125"/>
      <c r="B100" s="749"/>
      <c r="C100" s="585" t="s">
        <v>66</v>
      </c>
      <c r="D100" s="746" t="s">
        <v>188</v>
      </c>
      <c r="E100" s="747">
        <v>1</v>
      </c>
      <c r="F100" s="917"/>
      <c r="G100" s="917">
        <f>E100*F100</f>
        <v>0</v>
      </c>
    </row>
    <row r="101" spans="1:7" s="991" customFormat="1">
      <c r="A101" s="1125"/>
      <c r="B101" s="749"/>
      <c r="C101" s="585"/>
      <c r="D101" s="746"/>
      <c r="E101" s="747"/>
      <c r="F101" s="917"/>
      <c r="G101" s="917"/>
    </row>
    <row r="102" spans="1:7" s="991" customFormat="1">
      <c r="A102" s="1125" t="str">
        <f t="shared" si="4"/>
        <v>I.</v>
      </c>
      <c r="B102" s="749">
        <f>+COUNT($A$9:B101)+1</f>
        <v>20</v>
      </c>
      <c r="C102" s="1109" t="s">
        <v>1733</v>
      </c>
      <c r="D102" s="746"/>
      <c r="E102" s="747"/>
      <c r="F102" s="917"/>
      <c r="G102" s="917"/>
    </row>
    <row r="103" spans="1:7" s="991" customFormat="1" ht="36">
      <c r="A103" s="1125"/>
      <c r="B103" s="749"/>
      <c r="C103" s="822" t="s">
        <v>1734</v>
      </c>
      <c r="D103" s="746"/>
      <c r="E103" s="747"/>
      <c r="F103" s="917"/>
      <c r="G103" s="917"/>
    </row>
    <row r="104" spans="1:7" s="991" customFormat="1">
      <c r="A104" s="1125"/>
      <c r="B104" s="749"/>
      <c r="C104" s="585" t="s">
        <v>1690</v>
      </c>
      <c r="D104" s="746" t="s">
        <v>186</v>
      </c>
      <c r="E104" s="747">
        <v>119</v>
      </c>
      <c r="F104" s="917"/>
      <c r="G104" s="917">
        <f>E104*F104</f>
        <v>0</v>
      </c>
    </row>
    <row r="105" spans="1:7" s="991" customFormat="1">
      <c r="A105" s="1125"/>
      <c r="B105" s="749"/>
      <c r="C105" s="585" t="s">
        <v>1682</v>
      </c>
      <c r="D105" s="746" t="s">
        <v>186</v>
      </c>
      <c r="E105" s="747">
        <v>133</v>
      </c>
      <c r="F105" s="917"/>
      <c r="G105" s="917">
        <f>E105*F105</f>
        <v>0</v>
      </c>
    </row>
    <row r="106" spans="1:7" s="991" customFormat="1">
      <c r="A106" s="1125"/>
      <c r="B106" s="749"/>
      <c r="C106" s="585"/>
      <c r="D106" s="746"/>
      <c r="E106" s="747"/>
      <c r="F106" s="917"/>
      <c r="G106" s="917"/>
    </row>
    <row r="107" spans="1:7" s="991" customFormat="1">
      <c r="A107" s="1125" t="str">
        <f t="shared" ref="A107" si="5">$B$9</f>
        <v>I.</v>
      </c>
      <c r="B107" s="749">
        <f>+COUNT($A$9:B106)+1</f>
        <v>21</v>
      </c>
      <c r="C107" s="1109" t="s">
        <v>1735</v>
      </c>
      <c r="D107" s="746"/>
      <c r="E107" s="747"/>
      <c r="F107" s="917"/>
      <c r="G107" s="917"/>
    </row>
    <row r="108" spans="1:7" s="991" customFormat="1" ht="132">
      <c r="A108" s="1125"/>
      <c r="B108" s="749"/>
      <c r="C108" s="585" t="s">
        <v>1736</v>
      </c>
      <c r="D108" s="746"/>
      <c r="E108" s="747"/>
      <c r="F108" s="917"/>
      <c r="G108" s="917"/>
    </row>
    <row r="109" spans="1:7" s="991" customFormat="1" ht="24">
      <c r="A109" s="1125"/>
      <c r="B109" s="749"/>
      <c r="C109" s="866" t="s">
        <v>3707</v>
      </c>
      <c r="D109" s="746"/>
      <c r="E109" s="747"/>
      <c r="F109" s="917"/>
      <c r="G109" s="917"/>
    </row>
    <row r="110" spans="1:7" s="991" customFormat="1">
      <c r="A110" s="1125"/>
      <c r="B110" s="749"/>
      <c r="C110" s="585" t="s">
        <v>1737</v>
      </c>
      <c r="D110" s="746" t="s">
        <v>186</v>
      </c>
      <c r="E110" s="747">
        <v>132</v>
      </c>
      <c r="F110" s="917"/>
      <c r="G110" s="917">
        <f t="shared" ref="G110:G118" si="6">E110*F110</f>
        <v>0</v>
      </c>
    </row>
    <row r="111" spans="1:7" s="991" customFormat="1">
      <c r="A111" s="1125"/>
      <c r="B111" s="749"/>
      <c r="C111" s="585" t="s">
        <v>1738</v>
      </c>
      <c r="D111" s="746" t="s">
        <v>186</v>
      </c>
      <c r="E111" s="747">
        <v>1563</v>
      </c>
      <c r="F111" s="917"/>
      <c r="G111" s="917">
        <f t="shared" si="6"/>
        <v>0</v>
      </c>
    </row>
    <row r="112" spans="1:7" s="991" customFormat="1">
      <c r="A112" s="1125"/>
      <c r="B112" s="749"/>
      <c r="C112" s="585" t="s">
        <v>1739</v>
      </c>
      <c r="D112" s="746" t="s">
        <v>186</v>
      </c>
      <c r="E112" s="747">
        <v>734</v>
      </c>
      <c r="F112" s="917"/>
      <c r="G112" s="917">
        <f t="shared" si="6"/>
        <v>0</v>
      </c>
    </row>
    <row r="113" spans="1:7" s="991" customFormat="1">
      <c r="A113" s="1125"/>
      <c r="B113" s="749"/>
      <c r="C113" s="585" t="s">
        <v>1740</v>
      </c>
      <c r="D113" s="746" t="s">
        <v>186</v>
      </c>
      <c r="E113" s="747">
        <v>203</v>
      </c>
      <c r="F113" s="917"/>
      <c r="G113" s="917">
        <f t="shared" si="6"/>
        <v>0</v>
      </c>
    </row>
    <row r="114" spans="1:7" s="991" customFormat="1">
      <c r="A114" s="1125"/>
      <c r="B114" s="749"/>
      <c r="C114" s="585" t="s">
        <v>1741</v>
      </c>
      <c r="D114" s="746" t="s">
        <v>186</v>
      </c>
      <c r="E114" s="747">
        <v>163</v>
      </c>
      <c r="F114" s="917"/>
      <c r="G114" s="917">
        <f t="shared" si="6"/>
        <v>0</v>
      </c>
    </row>
    <row r="115" spans="1:7" s="991" customFormat="1">
      <c r="A115" s="1125"/>
      <c r="B115" s="749"/>
      <c r="C115" s="585" t="s">
        <v>1742</v>
      </c>
      <c r="D115" s="746" t="s">
        <v>186</v>
      </c>
      <c r="E115" s="747">
        <v>74</v>
      </c>
      <c r="F115" s="917"/>
      <c r="G115" s="917">
        <f t="shared" si="6"/>
        <v>0</v>
      </c>
    </row>
    <row r="116" spans="1:7" s="991" customFormat="1">
      <c r="A116" s="1125"/>
      <c r="B116" s="749"/>
      <c r="C116" s="585" t="s">
        <v>1743</v>
      </c>
      <c r="D116" s="746" t="s">
        <v>186</v>
      </c>
      <c r="E116" s="747">
        <v>66</v>
      </c>
      <c r="F116" s="917"/>
      <c r="G116" s="917">
        <f t="shared" si="6"/>
        <v>0</v>
      </c>
    </row>
    <row r="117" spans="1:7" s="991" customFormat="1">
      <c r="A117" s="1125"/>
      <c r="B117" s="749"/>
      <c r="C117" s="585" t="s">
        <v>1744</v>
      </c>
      <c r="D117" s="746" t="s">
        <v>186</v>
      </c>
      <c r="E117" s="747">
        <v>58</v>
      </c>
      <c r="F117" s="917"/>
      <c r="G117" s="917">
        <f t="shared" si="6"/>
        <v>0</v>
      </c>
    </row>
    <row r="118" spans="1:7" s="991" customFormat="1">
      <c r="A118" s="1125"/>
      <c r="B118" s="749"/>
      <c r="C118" s="585" t="s">
        <v>1745</v>
      </c>
      <c r="D118" s="746" t="s">
        <v>186</v>
      </c>
      <c r="E118" s="747">
        <v>12</v>
      </c>
      <c r="F118" s="917"/>
      <c r="G118" s="917">
        <f t="shared" si="6"/>
        <v>0</v>
      </c>
    </row>
    <row r="119" spans="1:7" s="991" customFormat="1">
      <c r="A119" s="1125"/>
      <c r="B119" s="749"/>
      <c r="C119" s="585"/>
      <c r="D119" s="746"/>
      <c r="E119" s="747"/>
      <c r="F119" s="917"/>
      <c r="G119" s="917"/>
    </row>
    <row r="120" spans="1:7" s="991" customFormat="1">
      <c r="A120" s="1125" t="str">
        <f>$B$9</f>
        <v>I.</v>
      </c>
      <c r="B120" s="749">
        <f>+COUNT($A$9:B119)+1</f>
        <v>22</v>
      </c>
      <c r="C120" s="1109" t="s">
        <v>1746</v>
      </c>
      <c r="D120" s="746"/>
      <c r="E120" s="747"/>
      <c r="F120" s="917"/>
      <c r="G120" s="917"/>
    </row>
    <row r="121" spans="1:7" s="991" customFormat="1" ht="276">
      <c r="A121" s="1125"/>
      <c r="B121" s="749"/>
      <c r="C121" s="585" t="s">
        <v>1747</v>
      </c>
      <c r="D121" s="746"/>
      <c r="E121" s="747"/>
      <c r="F121" s="917"/>
      <c r="G121" s="917"/>
    </row>
    <row r="122" spans="1:7" s="991" customFormat="1" ht="24">
      <c r="A122" s="1125"/>
      <c r="B122" s="749"/>
      <c r="C122" s="1111" t="s">
        <v>1748</v>
      </c>
      <c r="D122" s="746"/>
      <c r="E122" s="747"/>
      <c r="F122" s="917"/>
      <c r="G122" s="917"/>
    </row>
    <row r="123" spans="1:7" s="991" customFormat="1">
      <c r="A123" s="1125"/>
      <c r="B123" s="749"/>
      <c r="C123" s="585" t="s">
        <v>1749</v>
      </c>
      <c r="D123" s="746" t="s">
        <v>186</v>
      </c>
      <c r="E123" s="747">
        <v>433</v>
      </c>
      <c r="F123" s="917"/>
      <c r="G123" s="917">
        <f t="shared" ref="G123:G128" si="7">E123*F123</f>
        <v>0</v>
      </c>
    </row>
    <row r="124" spans="1:7" s="991" customFormat="1">
      <c r="A124" s="1125"/>
      <c r="B124" s="749"/>
      <c r="C124" s="585" t="s">
        <v>1750</v>
      </c>
      <c r="D124" s="746" t="s">
        <v>186</v>
      </c>
      <c r="E124" s="747">
        <v>556</v>
      </c>
      <c r="F124" s="917"/>
      <c r="G124" s="917">
        <f t="shared" si="7"/>
        <v>0</v>
      </c>
    </row>
    <row r="125" spans="1:7" s="991" customFormat="1">
      <c r="A125" s="1125"/>
      <c r="B125" s="749"/>
      <c r="C125" s="585" t="s">
        <v>1751</v>
      </c>
      <c r="D125" s="746" t="s">
        <v>186</v>
      </c>
      <c r="E125" s="747">
        <v>67</v>
      </c>
      <c r="F125" s="917"/>
      <c r="G125" s="917">
        <f t="shared" si="7"/>
        <v>0</v>
      </c>
    </row>
    <row r="126" spans="1:7" s="991" customFormat="1">
      <c r="A126" s="1125"/>
      <c r="B126" s="749"/>
      <c r="C126" s="585" t="s">
        <v>1752</v>
      </c>
      <c r="D126" s="746" t="s">
        <v>186</v>
      </c>
      <c r="E126" s="747">
        <v>332</v>
      </c>
      <c r="F126" s="917"/>
      <c r="G126" s="917">
        <f t="shared" si="7"/>
        <v>0</v>
      </c>
    </row>
    <row r="127" spans="1:7" s="991" customFormat="1">
      <c r="A127" s="1125"/>
      <c r="B127" s="749"/>
      <c r="C127" s="585" t="s">
        <v>1753</v>
      </c>
      <c r="D127" s="746" t="s">
        <v>186</v>
      </c>
      <c r="E127" s="747">
        <v>522</v>
      </c>
      <c r="F127" s="917"/>
      <c r="G127" s="917">
        <f t="shared" si="7"/>
        <v>0</v>
      </c>
    </row>
    <row r="128" spans="1:7" s="991" customFormat="1">
      <c r="A128" s="1125"/>
      <c r="B128" s="749"/>
      <c r="C128" s="585" t="s">
        <v>1754</v>
      </c>
      <c r="D128" s="746" t="s">
        <v>186</v>
      </c>
      <c r="E128" s="747">
        <v>18</v>
      </c>
      <c r="F128" s="917"/>
      <c r="G128" s="917">
        <f t="shared" si="7"/>
        <v>0</v>
      </c>
    </row>
    <row r="129" spans="1:7" s="991" customFormat="1">
      <c r="A129" s="1125"/>
      <c r="B129" s="749"/>
      <c r="C129" s="585"/>
      <c r="D129" s="746"/>
      <c r="E129" s="747"/>
      <c r="F129" s="917"/>
      <c r="G129" s="917"/>
    </row>
    <row r="130" spans="1:7" s="991" customFormat="1">
      <c r="A130" s="1125" t="str">
        <f>$B$9</f>
        <v>I.</v>
      </c>
      <c r="B130" s="749">
        <f>+COUNT($A$9:B129)+1</f>
        <v>23</v>
      </c>
      <c r="C130" s="1109" t="s">
        <v>1755</v>
      </c>
      <c r="D130" s="746"/>
      <c r="E130" s="747"/>
      <c r="F130" s="917"/>
      <c r="G130" s="917"/>
    </row>
    <row r="131" spans="1:7" s="991" customFormat="1" ht="60">
      <c r="A131" s="1125"/>
      <c r="B131" s="749"/>
      <c r="C131" s="585" t="s">
        <v>1756</v>
      </c>
      <c r="D131" s="746"/>
      <c r="E131" s="747"/>
      <c r="F131" s="917"/>
      <c r="G131" s="917"/>
    </row>
    <row r="132" spans="1:7" s="991" customFormat="1" ht="23.25" customHeight="1">
      <c r="A132" s="1125"/>
      <c r="B132" s="749"/>
      <c r="C132" s="866" t="s">
        <v>1757</v>
      </c>
      <c r="D132" s="746"/>
      <c r="E132" s="747"/>
      <c r="F132" s="917"/>
      <c r="G132" s="917"/>
    </row>
    <row r="133" spans="1:7" s="991" customFormat="1" ht="12.75" customHeight="1">
      <c r="A133" s="1125"/>
      <c r="B133" s="749"/>
      <c r="C133" s="585" t="s">
        <v>1758</v>
      </c>
      <c r="D133" s="746" t="s">
        <v>186</v>
      </c>
      <c r="E133" s="747">
        <v>21</v>
      </c>
      <c r="F133" s="917"/>
      <c r="G133" s="917">
        <f>E133*F133</f>
        <v>0</v>
      </c>
    </row>
    <row r="134" spans="1:7" s="991" customFormat="1">
      <c r="A134" s="1125"/>
      <c r="B134" s="749"/>
      <c r="C134" s="585" t="s">
        <v>1759</v>
      </c>
      <c r="D134" s="746" t="s">
        <v>186</v>
      </c>
      <c r="E134" s="747">
        <v>472</v>
      </c>
      <c r="F134" s="917"/>
      <c r="G134" s="917">
        <f>E134*F134</f>
        <v>0</v>
      </c>
    </row>
    <row r="135" spans="1:7" s="991" customFormat="1">
      <c r="A135" s="1125"/>
      <c r="B135" s="749"/>
      <c r="C135" s="585" t="s">
        <v>1760</v>
      </c>
      <c r="D135" s="746" t="s">
        <v>186</v>
      </c>
      <c r="E135" s="747">
        <v>82</v>
      </c>
      <c r="F135" s="917"/>
      <c r="G135" s="917">
        <f>E135*F135</f>
        <v>0</v>
      </c>
    </row>
    <row r="136" spans="1:7" s="991" customFormat="1">
      <c r="A136" s="1125"/>
      <c r="B136" s="749"/>
      <c r="C136" s="585" t="s">
        <v>1761</v>
      </c>
      <c r="D136" s="746" t="s">
        <v>186</v>
      </c>
      <c r="E136" s="747">
        <v>51</v>
      </c>
      <c r="F136" s="917"/>
      <c r="G136" s="917">
        <f>E136*F136</f>
        <v>0</v>
      </c>
    </row>
    <row r="137" spans="1:7" s="991" customFormat="1">
      <c r="A137" s="1125"/>
      <c r="B137" s="749"/>
      <c r="C137" s="585" t="s">
        <v>1762</v>
      </c>
      <c r="D137" s="746" t="s">
        <v>186</v>
      </c>
      <c r="E137" s="747">
        <v>9</v>
      </c>
      <c r="F137" s="917"/>
      <c r="G137" s="917">
        <f>E137*F137</f>
        <v>0</v>
      </c>
    </row>
    <row r="138" spans="1:7" s="991" customFormat="1">
      <c r="A138" s="1125"/>
      <c r="B138" s="749"/>
      <c r="C138" s="585"/>
      <c r="D138" s="746"/>
      <c r="E138" s="747"/>
      <c r="F138" s="917"/>
      <c r="G138" s="917"/>
    </row>
    <row r="139" spans="1:7" s="991" customFormat="1">
      <c r="A139" s="1125" t="str">
        <f>$B$9</f>
        <v>I.</v>
      </c>
      <c r="B139" s="749">
        <f>+COUNT($A$9:B138)+1</f>
        <v>24</v>
      </c>
      <c r="C139" s="1109" t="s">
        <v>1763</v>
      </c>
      <c r="D139" s="746"/>
      <c r="E139" s="747"/>
      <c r="F139" s="917"/>
      <c r="G139" s="917"/>
    </row>
    <row r="140" spans="1:7" s="991" customFormat="1" ht="48">
      <c r="A140" s="1125"/>
      <c r="B140" s="749"/>
      <c r="C140" s="585" t="s">
        <v>1764</v>
      </c>
      <c r="D140" s="746"/>
      <c r="E140" s="747"/>
      <c r="F140" s="917"/>
      <c r="G140" s="917"/>
    </row>
    <row r="141" spans="1:7" s="991" customFormat="1">
      <c r="A141" s="1125"/>
      <c r="B141" s="749"/>
      <c r="C141" s="585" t="s">
        <v>1765</v>
      </c>
      <c r="D141" s="746" t="s">
        <v>186</v>
      </c>
      <c r="E141" s="747">
        <v>887</v>
      </c>
      <c r="F141" s="917"/>
      <c r="G141" s="917">
        <f>E141*F141</f>
        <v>0</v>
      </c>
    </row>
    <row r="142" spans="1:7" s="991" customFormat="1">
      <c r="A142" s="1125"/>
      <c r="B142" s="749"/>
      <c r="C142" s="585" t="s">
        <v>1758</v>
      </c>
      <c r="D142" s="746" t="s">
        <v>186</v>
      </c>
      <c r="E142" s="747">
        <v>426</v>
      </c>
      <c r="F142" s="917"/>
      <c r="G142" s="917">
        <f>E142*F142</f>
        <v>0</v>
      </c>
    </row>
    <row r="143" spans="1:7" s="991" customFormat="1">
      <c r="A143" s="1125"/>
      <c r="B143" s="749"/>
      <c r="C143" s="585" t="s">
        <v>1766</v>
      </c>
      <c r="D143" s="746" t="s">
        <v>186</v>
      </c>
      <c r="E143" s="747">
        <v>108</v>
      </c>
      <c r="F143" s="917"/>
      <c r="G143" s="917">
        <f>E143*F143</f>
        <v>0</v>
      </c>
    </row>
    <row r="144" spans="1:7" s="991" customFormat="1">
      <c r="A144" s="1125"/>
      <c r="B144" s="749"/>
      <c r="C144" s="585"/>
      <c r="D144" s="746"/>
      <c r="E144" s="747"/>
      <c r="F144" s="917"/>
      <c r="G144" s="917"/>
    </row>
    <row r="145" spans="1:7" s="991" customFormat="1">
      <c r="A145" s="1125" t="str">
        <f t="shared" ref="A145:A152" si="8">$B$9</f>
        <v>I.</v>
      </c>
      <c r="B145" s="749">
        <f>+COUNT($A$9:B144)+1</f>
        <v>25</v>
      </c>
      <c r="C145" s="165" t="s">
        <v>1767</v>
      </c>
      <c r="D145" s="1110"/>
      <c r="E145" s="1197"/>
      <c r="F145" s="1112"/>
      <c r="G145" s="917"/>
    </row>
    <row r="146" spans="1:7" s="991" customFormat="1" ht="36">
      <c r="A146" s="1125"/>
      <c r="B146" s="749"/>
      <c r="C146" s="1113" t="s">
        <v>1768</v>
      </c>
      <c r="D146" s="1110"/>
      <c r="E146" s="1197"/>
      <c r="F146" s="1112"/>
      <c r="G146" s="917"/>
    </row>
    <row r="147" spans="1:7" s="991" customFormat="1">
      <c r="A147" s="1125"/>
      <c r="B147" s="749"/>
      <c r="C147" s="1114" t="s">
        <v>1758</v>
      </c>
      <c r="D147" s="1110" t="s">
        <v>188</v>
      </c>
      <c r="E147" s="747">
        <v>4</v>
      </c>
      <c r="F147" s="1112"/>
      <c r="G147" s="917">
        <f>E147*F147</f>
        <v>0</v>
      </c>
    </row>
    <row r="148" spans="1:7" s="991" customFormat="1">
      <c r="A148" s="1125"/>
      <c r="B148" s="749"/>
      <c r="C148" s="1114" t="s">
        <v>1759</v>
      </c>
      <c r="D148" s="1110" t="s">
        <v>188</v>
      </c>
      <c r="E148" s="747">
        <v>15</v>
      </c>
      <c r="F148" s="1112"/>
      <c r="G148" s="917">
        <f>E148*F148</f>
        <v>0</v>
      </c>
    </row>
    <row r="149" spans="1:7" s="991" customFormat="1">
      <c r="A149" s="1125"/>
      <c r="B149" s="749"/>
      <c r="C149" s="1114" t="s">
        <v>1760</v>
      </c>
      <c r="D149" s="1110" t="s">
        <v>188</v>
      </c>
      <c r="E149" s="747">
        <v>49</v>
      </c>
      <c r="F149" s="1112"/>
      <c r="G149" s="917">
        <f>E149*F149</f>
        <v>0</v>
      </c>
    </row>
    <row r="150" spans="1:7" s="991" customFormat="1">
      <c r="A150" s="1125"/>
      <c r="B150" s="749"/>
      <c r="C150" s="1114" t="s">
        <v>1761</v>
      </c>
      <c r="D150" s="1110" t="s">
        <v>188</v>
      </c>
      <c r="E150" s="747">
        <v>1</v>
      </c>
      <c r="F150" s="1112"/>
      <c r="G150" s="917">
        <f>E150*F150</f>
        <v>0</v>
      </c>
    </row>
    <row r="151" spans="1:7" s="991" customFormat="1">
      <c r="A151" s="1125"/>
      <c r="B151" s="749"/>
      <c r="C151" s="585"/>
      <c r="D151" s="746"/>
      <c r="E151" s="747"/>
      <c r="F151" s="917"/>
      <c r="G151" s="917"/>
    </row>
    <row r="152" spans="1:7" s="991" customFormat="1">
      <c r="A152" s="1125" t="str">
        <f t="shared" si="8"/>
        <v>I.</v>
      </c>
      <c r="B152" s="749">
        <f>+COUNT($A$9:B151)+1</f>
        <v>26</v>
      </c>
      <c r="C152" s="1109" t="s">
        <v>1769</v>
      </c>
      <c r="D152" s="746" t="s">
        <v>125</v>
      </c>
      <c r="E152" s="747">
        <v>30</v>
      </c>
      <c r="F152" s="917"/>
      <c r="G152" s="917">
        <f>E152*F152</f>
        <v>0</v>
      </c>
    </row>
    <row r="153" spans="1:7" s="991" customFormat="1" ht="60">
      <c r="A153" s="1125"/>
      <c r="B153" s="749"/>
      <c r="C153" s="585" t="s">
        <v>1770</v>
      </c>
      <c r="D153" s="746"/>
      <c r="E153" s="747"/>
      <c r="F153" s="917"/>
      <c r="G153" s="917"/>
    </row>
    <row r="154" spans="1:7" s="991" customFormat="1">
      <c r="A154" s="1125"/>
      <c r="B154" s="749"/>
      <c r="D154" s="1025"/>
      <c r="E154" s="844"/>
      <c r="F154" s="914"/>
      <c r="G154" s="917"/>
    </row>
    <row r="155" spans="1:7" s="991" customFormat="1">
      <c r="A155" s="1125" t="str">
        <f>$B$9</f>
        <v>I.</v>
      </c>
      <c r="B155" s="749">
        <f>+COUNT($A$9:B153)+1</f>
        <v>27</v>
      </c>
      <c r="C155" s="1109" t="s">
        <v>1771</v>
      </c>
      <c r="D155" s="746"/>
      <c r="E155" s="747"/>
      <c r="F155" s="917"/>
      <c r="G155" s="917"/>
    </row>
    <row r="156" spans="1:7" s="991" customFormat="1" ht="108">
      <c r="A156" s="1125"/>
      <c r="B156" s="749"/>
      <c r="C156" s="585" t="s">
        <v>1772</v>
      </c>
      <c r="D156" s="746"/>
      <c r="E156" s="747"/>
      <c r="F156" s="917"/>
      <c r="G156" s="917"/>
    </row>
    <row r="157" spans="1:7" s="991" customFormat="1">
      <c r="A157" s="1125"/>
      <c r="B157" s="749"/>
      <c r="C157" s="585" t="s">
        <v>1773</v>
      </c>
      <c r="D157" s="746" t="s">
        <v>186</v>
      </c>
      <c r="E157" s="747">
        <v>132</v>
      </c>
      <c r="F157" s="917"/>
      <c r="G157" s="917">
        <f t="shared" ref="G157:G165" si="9">E157*F157</f>
        <v>0</v>
      </c>
    </row>
    <row r="158" spans="1:7" s="991" customFormat="1">
      <c r="A158" s="1125"/>
      <c r="B158" s="749"/>
      <c r="C158" s="585" t="s">
        <v>1774</v>
      </c>
      <c r="D158" s="746" t="s">
        <v>186</v>
      </c>
      <c r="E158" s="747">
        <v>1563</v>
      </c>
      <c r="F158" s="917"/>
      <c r="G158" s="917">
        <f t="shared" si="9"/>
        <v>0</v>
      </c>
    </row>
    <row r="159" spans="1:7" s="991" customFormat="1">
      <c r="A159" s="1125"/>
      <c r="B159" s="749"/>
      <c r="C159" s="585" t="s">
        <v>1775</v>
      </c>
      <c r="D159" s="746" t="s">
        <v>186</v>
      </c>
      <c r="E159" s="747">
        <v>734</v>
      </c>
      <c r="F159" s="917"/>
      <c r="G159" s="917">
        <f t="shared" si="9"/>
        <v>0</v>
      </c>
    </row>
    <row r="160" spans="1:7" s="991" customFormat="1">
      <c r="A160" s="1125"/>
      <c r="B160" s="749"/>
      <c r="C160" s="585" t="s">
        <v>1776</v>
      </c>
      <c r="D160" s="746" t="s">
        <v>186</v>
      </c>
      <c r="E160" s="747">
        <v>203</v>
      </c>
      <c r="F160" s="917"/>
      <c r="G160" s="917">
        <f t="shared" si="9"/>
        <v>0</v>
      </c>
    </row>
    <row r="161" spans="1:7" s="991" customFormat="1">
      <c r="A161" s="1125"/>
      <c r="B161" s="749"/>
      <c r="C161" s="585" t="s">
        <v>1777</v>
      </c>
      <c r="D161" s="746" t="s">
        <v>186</v>
      </c>
      <c r="E161" s="747">
        <v>163</v>
      </c>
      <c r="F161" s="917"/>
      <c r="G161" s="917">
        <f t="shared" si="9"/>
        <v>0</v>
      </c>
    </row>
    <row r="162" spans="1:7" s="991" customFormat="1">
      <c r="A162" s="1125"/>
      <c r="B162" s="749"/>
      <c r="C162" s="585" t="s">
        <v>1778</v>
      </c>
      <c r="D162" s="746" t="s">
        <v>186</v>
      </c>
      <c r="E162" s="747">
        <v>74</v>
      </c>
      <c r="F162" s="917"/>
      <c r="G162" s="917">
        <f t="shared" si="9"/>
        <v>0</v>
      </c>
    </row>
    <row r="163" spans="1:7" s="991" customFormat="1">
      <c r="A163" s="1125"/>
      <c r="B163" s="749"/>
      <c r="C163" s="585" t="s">
        <v>1779</v>
      </c>
      <c r="D163" s="746" t="s">
        <v>186</v>
      </c>
      <c r="E163" s="747">
        <v>66</v>
      </c>
      <c r="F163" s="917"/>
      <c r="G163" s="917">
        <f t="shared" si="9"/>
        <v>0</v>
      </c>
    </row>
    <row r="164" spans="1:7" s="991" customFormat="1">
      <c r="A164" s="1125"/>
      <c r="B164" s="749"/>
      <c r="C164" s="585" t="s">
        <v>1780</v>
      </c>
      <c r="D164" s="746" t="s">
        <v>186</v>
      </c>
      <c r="E164" s="747">
        <v>58</v>
      </c>
      <c r="F164" s="917"/>
      <c r="G164" s="917">
        <f t="shared" si="9"/>
        <v>0</v>
      </c>
    </row>
    <row r="165" spans="1:7" s="991" customFormat="1">
      <c r="A165" s="1125"/>
      <c r="B165" s="749"/>
      <c r="C165" s="585" t="s">
        <v>1781</v>
      </c>
      <c r="D165" s="746" t="s">
        <v>186</v>
      </c>
      <c r="E165" s="747">
        <v>12</v>
      </c>
      <c r="F165" s="917"/>
      <c r="G165" s="917">
        <f t="shared" si="9"/>
        <v>0</v>
      </c>
    </row>
    <row r="166" spans="1:7" s="991" customFormat="1">
      <c r="A166" s="1125"/>
      <c r="B166" s="749"/>
      <c r="C166" s="585"/>
      <c r="D166" s="746"/>
      <c r="E166" s="747"/>
      <c r="F166" s="917"/>
      <c r="G166" s="917"/>
    </row>
    <row r="167" spans="1:7" s="991" customFormat="1">
      <c r="A167" s="1125" t="str">
        <f t="shared" ref="A167:A243" si="10">$B$9</f>
        <v>I.</v>
      </c>
      <c r="B167" s="749">
        <f>+COUNT($A$9:B166)+1</f>
        <v>28</v>
      </c>
      <c r="C167" s="1109" t="s">
        <v>1782</v>
      </c>
      <c r="D167" s="746"/>
      <c r="E167" s="747"/>
      <c r="F167" s="917"/>
      <c r="G167" s="917"/>
    </row>
    <row r="168" spans="1:7" s="991" customFormat="1" ht="60">
      <c r="A168" s="1125"/>
      <c r="B168" s="749"/>
      <c r="C168" s="585" t="s">
        <v>1783</v>
      </c>
      <c r="D168" s="746"/>
      <c r="E168" s="747"/>
      <c r="F168" s="917"/>
      <c r="G168" s="917"/>
    </row>
    <row r="169" spans="1:7" s="991" customFormat="1">
      <c r="A169" s="1125"/>
      <c r="B169" s="749"/>
      <c r="C169" s="585" t="s">
        <v>1784</v>
      </c>
      <c r="D169" s="746" t="s">
        <v>188</v>
      </c>
      <c r="E169" s="747">
        <v>20</v>
      </c>
      <c r="F169" s="917"/>
      <c r="G169" s="917">
        <f>E169*F169</f>
        <v>0</v>
      </c>
    </row>
    <row r="170" spans="1:7" s="991" customFormat="1">
      <c r="A170" s="1125"/>
      <c r="B170" s="749"/>
      <c r="C170" s="585" t="s">
        <v>1785</v>
      </c>
      <c r="D170" s="746" t="s">
        <v>188</v>
      </c>
      <c r="E170" s="747">
        <v>1</v>
      </c>
      <c r="F170" s="917"/>
      <c r="G170" s="917">
        <f>E170*F170</f>
        <v>0</v>
      </c>
    </row>
    <row r="171" spans="1:7" s="991" customFormat="1">
      <c r="A171" s="1125"/>
      <c r="B171" s="749"/>
      <c r="C171" s="585"/>
      <c r="D171" s="746"/>
      <c r="E171" s="747"/>
      <c r="F171" s="917"/>
      <c r="G171" s="917"/>
    </row>
    <row r="172" spans="1:7" s="991" customFormat="1">
      <c r="A172" s="1125" t="str">
        <f t="shared" si="10"/>
        <v>I.</v>
      </c>
      <c r="B172" s="749">
        <f>+COUNT($A$9:B171)+1</f>
        <v>29</v>
      </c>
      <c r="C172" s="165" t="s">
        <v>1786</v>
      </c>
      <c r="D172" s="746"/>
      <c r="E172" s="747"/>
      <c r="F172" s="917"/>
      <c r="G172" s="917"/>
    </row>
    <row r="173" spans="1:7" s="991" customFormat="1" ht="60">
      <c r="A173" s="1125"/>
      <c r="B173" s="749"/>
      <c r="C173" s="585" t="s">
        <v>1787</v>
      </c>
      <c r="D173" s="746"/>
      <c r="E173" s="747"/>
      <c r="F173" s="917"/>
      <c r="G173" s="917"/>
    </row>
    <row r="174" spans="1:7" s="991" customFormat="1">
      <c r="A174" s="1125"/>
      <c r="B174" s="749"/>
      <c r="C174" s="165" t="s">
        <v>1788</v>
      </c>
      <c r="D174" s="746"/>
      <c r="E174" s="747"/>
      <c r="F174" s="917"/>
      <c r="G174" s="917"/>
    </row>
    <row r="175" spans="1:7" s="991" customFormat="1" ht="24">
      <c r="A175" s="1125"/>
      <c r="B175" s="749"/>
      <c r="C175" s="585" t="s">
        <v>1789</v>
      </c>
      <c r="D175" s="746" t="s">
        <v>125</v>
      </c>
      <c r="E175" s="747">
        <v>3</v>
      </c>
      <c r="F175" s="917"/>
      <c r="G175" s="917">
        <f t="shared" ref="G175:G187" si="11">E175*F175</f>
        <v>0</v>
      </c>
    </row>
    <row r="176" spans="1:7" s="991" customFormat="1" ht="24">
      <c r="A176" s="1125"/>
      <c r="B176" s="749"/>
      <c r="C176" s="585" t="s">
        <v>1790</v>
      </c>
      <c r="D176" s="746" t="s">
        <v>125</v>
      </c>
      <c r="E176" s="747">
        <v>6</v>
      </c>
      <c r="F176" s="917"/>
      <c r="G176" s="917">
        <f t="shared" si="11"/>
        <v>0</v>
      </c>
    </row>
    <row r="177" spans="1:7" s="991" customFormat="1" ht="24">
      <c r="A177" s="1125"/>
      <c r="B177" s="749"/>
      <c r="C177" s="585" t="s">
        <v>1791</v>
      </c>
      <c r="D177" s="746" t="s">
        <v>125</v>
      </c>
      <c r="E177" s="747">
        <v>8</v>
      </c>
      <c r="F177" s="917"/>
      <c r="G177" s="917">
        <f t="shared" si="11"/>
        <v>0</v>
      </c>
    </row>
    <row r="178" spans="1:7" s="991" customFormat="1" ht="24">
      <c r="A178" s="1125"/>
      <c r="B178" s="749"/>
      <c r="C178" s="585" t="s">
        <v>1792</v>
      </c>
      <c r="D178" s="746" t="s">
        <v>125</v>
      </c>
      <c r="E178" s="747">
        <v>3</v>
      </c>
      <c r="F178" s="917"/>
      <c r="G178" s="917">
        <f t="shared" si="11"/>
        <v>0</v>
      </c>
    </row>
    <row r="179" spans="1:7" s="991" customFormat="1" ht="24">
      <c r="A179" s="1125"/>
      <c r="B179" s="749"/>
      <c r="C179" s="585" t="s">
        <v>1793</v>
      </c>
      <c r="D179" s="746" t="s">
        <v>125</v>
      </c>
      <c r="E179" s="747">
        <v>8</v>
      </c>
      <c r="F179" s="917"/>
      <c r="G179" s="917">
        <f t="shared" si="11"/>
        <v>0</v>
      </c>
    </row>
    <row r="180" spans="1:7" s="991" customFormat="1" ht="24">
      <c r="A180" s="1125"/>
      <c r="B180" s="749"/>
      <c r="C180" s="585" t="s">
        <v>1794</v>
      </c>
      <c r="D180" s="746" t="s">
        <v>125</v>
      </c>
      <c r="E180" s="747">
        <v>1</v>
      </c>
      <c r="F180" s="917"/>
      <c r="G180" s="917">
        <f t="shared" si="11"/>
        <v>0</v>
      </c>
    </row>
    <row r="181" spans="1:7" s="991" customFormat="1">
      <c r="A181" s="1125"/>
      <c r="B181" s="749"/>
      <c r="C181" s="585" t="s">
        <v>1795</v>
      </c>
      <c r="D181" s="746" t="s">
        <v>125</v>
      </c>
      <c r="E181" s="747">
        <v>4</v>
      </c>
      <c r="F181" s="917"/>
      <c r="G181" s="917">
        <f t="shared" si="11"/>
        <v>0</v>
      </c>
    </row>
    <row r="182" spans="1:7" s="991" customFormat="1">
      <c r="A182" s="1125"/>
      <c r="B182" s="749"/>
      <c r="C182" s="585" t="s">
        <v>1796</v>
      </c>
      <c r="D182" s="746" t="s">
        <v>125</v>
      </c>
      <c r="E182" s="747">
        <v>4</v>
      </c>
      <c r="F182" s="917"/>
      <c r="G182" s="917">
        <f t="shared" si="11"/>
        <v>0</v>
      </c>
    </row>
    <row r="183" spans="1:7" s="991" customFormat="1">
      <c r="A183" s="1125"/>
      <c r="B183" s="749"/>
      <c r="C183" s="585" t="s">
        <v>1797</v>
      </c>
      <c r="D183" s="746" t="s">
        <v>125</v>
      </c>
      <c r="E183" s="747">
        <v>6</v>
      </c>
      <c r="F183" s="917"/>
      <c r="G183" s="917">
        <f t="shared" si="11"/>
        <v>0</v>
      </c>
    </row>
    <row r="184" spans="1:7" s="991" customFormat="1">
      <c r="A184" s="1125"/>
      <c r="B184" s="749"/>
      <c r="C184" s="585" t="s">
        <v>1798</v>
      </c>
      <c r="D184" s="746" t="s">
        <v>125</v>
      </c>
      <c r="E184" s="747">
        <v>2</v>
      </c>
      <c r="F184" s="917"/>
      <c r="G184" s="917">
        <f t="shared" si="11"/>
        <v>0</v>
      </c>
    </row>
    <row r="185" spans="1:7" s="991" customFormat="1" ht="12.75" customHeight="1">
      <c r="A185" s="1125"/>
      <c r="B185" s="749"/>
      <c r="C185" s="585" t="s">
        <v>1799</v>
      </c>
      <c r="D185" s="746" t="s">
        <v>125</v>
      </c>
      <c r="E185" s="747">
        <v>1</v>
      </c>
      <c r="F185" s="917"/>
      <c r="G185" s="917">
        <f t="shared" si="11"/>
        <v>0</v>
      </c>
    </row>
    <row r="186" spans="1:7" s="991" customFormat="1" ht="12.75" customHeight="1">
      <c r="A186" s="1125"/>
      <c r="B186" s="749"/>
      <c r="C186" s="585" t="s">
        <v>1800</v>
      </c>
      <c r="D186" s="746" t="s">
        <v>125</v>
      </c>
      <c r="E186" s="747">
        <v>1</v>
      </c>
      <c r="F186" s="917"/>
      <c r="G186" s="917">
        <f t="shared" si="11"/>
        <v>0</v>
      </c>
    </row>
    <row r="187" spans="1:7" s="991" customFormat="1" ht="12.75" customHeight="1">
      <c r="A187" s="1125"/>
      <c r="B187" s="749"/>
      <c r="C187" s="585" t="s">
        <v>1801</v>
      </c>
      <c r="D187" s="746" t="s">
        <v>125</v>
      </c>
      <c r="E187" s="747">
        <v>2</v>
      </c>
      <c r="F187" s="917"/>
      <c r="G187" s="917">
        <f t="shared" si="11"/>
        <v>0</v>
      </c>
    </row>
    <row r="188" spans="1:7" s="991" customFormat="1">
      <c r="A188" s="1125"/>
      <c r="B188" s="749"/>
      <c r="C188" s="165" t="s">
        <v>1802</v>
      </c>
      <c r="D188" s="746"/>
      <c r="E188" s="747"/>
      <c r="F188" s="917"/>
      <c r="G188" s="917"/>
    </row>
    <row r="189" spans="1:7" s="991" customFormat="1">
      <c r="A189" s="1125"/>
      <c r="B189" s="749"/>
      <c r="C189" s="585" t="s">
        <v>1795</v>
      </c>
      <c r="D189" s="746" t="s">
        <v>125</v>
      </c>
      <c r="E189" s="747">
        <v>1</v>
      </c>
      <c r="F189" s="917"/>
      <c r="G189" s="917">
        <f>E189*F189</f>
        <v>0</v>
      </c>
    </row>
    <row r="190" spans="1:7" s="991" customFormat="1">
      <c r="A190" s="1125"/>
      <c r="B190" s="749"/>
      <c r="C190" s="165" t="s">
        <v>1803</v>
      </c>
      <c r="D190" s="746"/>
      <c r="E190" s="747"/>
      <c r="F190" s="917"/>
      <c r="G190" s="917"/>
    </row>
    <row r="191" spans="1:7" s="991" customFormat="1">
      <c r="A191" s="1125"/>
      <c r="B191" s="749"/>
      <c r="C191" s="585" t="s">
        <v>1795</v>
      </c>
      <c r="D191" s="746" t="s">
        <v>125</v>
      </c>
      <c r="E191" s="747">
        <v>1</v>
      </c>
      <c r="F191" s="917"/>
      <c r="G191" s="917">
        <f>E191*F191</f>
        <v>0</v>
      </c>
    </row>
    <row r="192" spans="1:7" s="991" customFormat="1">
      <c r="A192" s="1125"/>
      <c r="B192" s="749"/>
      <c r="C192" s="165" t="s">
        <v>1804</v>
      </c>
      <c r="D192" s="746"/>
      <c r="E192" s="747"/>
      <c r="F192" s="917"/>
      <c r="G192" s="917"/>
    </row>
    <row r="193" spans="1:7" s="991" customFormat="1">
      <c r="A193" s="1125"/>
      <c r="B193" s="749"/>
      <c r="C193" s="585" t="s">
        <v>1795</v>
      </c>
      <c r="D193" s="746" t="s">
        <v>125</v>
      </c>
      <c r="E193" s="747">
        <v>1</v>
      </c>
      <c r="F193" s="917"/>
      <c r="G193" s="917">
        <f>E193*F193</f>
        <v>0</v>
      </c>
    </row>
    <row r="194" spans="1:7" s="991" customFormat="1">
      <c r="A194" s="1125"/>
      <c r="B194" s="749"/>
      <c r="C194" s="165" t="s">
        <v>1805</v>
      </c>
      <c r="D194" s="746"/>
      <c r="E194" s="747"/>
      <c r="F194" s="917"/>
      <c r="G194" s="917"/>
    </row>
    <row r="195" spans="1:7" s="991" customFormat="1">
      <c r="A195" s="1125"/>
      <c r="B195" s="749"/>
      <c r="C195" s="585" t="s">
        <v>1795</v>
      </c>
      <c r="D195" s="746" t="s">
        <v>125</v>
      </c>
      <c r="E195" s="747">
        <v>1</v>
      </c>
      <c r="F195" s="917"/>
      <c r="G195" s="917">
        <f>E195*F195</f>
        <v>0</v>
      </c>
    </row>
    <row r="196" spans="1:7" s="991" customFormat="1">
      <c r="A196" s="1125"/>
      <c r="B196" s="749"/>
      <c r="C196" s="165" t="s">
        <v>1806</v>
      </c>
      <c r="D196" s="746"/>
      <c r="E196" s="747"/>
      <c r="F196" s="917"/>
      <c r="G196" s="917"/>
    </row>
    <row r="197" spans="1:7" s="991" customFormat="1" ht="24">
      <c r="A197" s="1125"/>
      <c r="B197" s="749"/>
      <c r="C197" s="585" t="s">
        <v>1790</v>
      </c>
      <c r="D197" s="746" t="s">
        <v>125</v>
      </c>
      <c r="E197" s="747">
        <v>34</v>
      </c>
      <c r="F197" s="917"/>
      <c r="G197" s="917">
        <f t="shared" ref="G197:G208" si="12">E197*F197</f>
        <v>0</v>
      </c>
    </row>
    <row r="198" spans="1:7" s="991" customFormat="1" ht="24">
      <c r="A198" s="1125"/>
      <c r="B198" s="749"/>
      <c r="C198" s="585" t="s">
        <v>1791</v>
      </c>
      <c r="D198" s="746" t="s">
        <v>125</v>
      </c>
      <c r="E198" s="747">
        <v>59</v>
      </c>
      <c r="F198" s="917"/>
      <c r="G198" s="917">
        <f t="shared" si="12"/>
        <v>0</v>
      </c>
    </row>
    <row r="199" spans="1:7" s="991" customFormat="1" ht="24">
      <c r="A199" s="1125"/>
      <c r="B199" s="749"/>
      <c r="C199" s="585" t="s">
        <v>1792</v>
      </c>
      <c r="D199" s="746" t="s">
        <v>125</v>
      </c>
      <c r="E199" s="747">
        <v>2</v>
      </c>
      <c r="F199" s="917"/>
      <c r="G199" s="917">
        <f t="shared" si="12"/>
        <v>0</v>
      </c>
    </row>
    <row r="200" spans="1:7" s="991" customFormat="1" ht="24">
      <c r="A200" s="1125"/>
      <c r="B200" s="749"/>
      <c r="C200" s="585" t="s">
        <v>1793</v>
      </c>
      <c r="D200" s="746" t="s">
        <v>125</v>
      </c>
      <c r="E200" s="747">
        <v>3</v>
      </c>
      <c r="F200" s="917"/>
      <c r="G200" s="917">
        <f t="shared" si="12"/>
        <v>0</v>
      </c>
    </row>
    <row r="201" spans="1:7" s="991" customFormat="1" ht="24">
      <c r="A201" s="1125"/>
      <c r="B201" s="749"/>
      <c r="C201" s="585" t="s">
        <v>1794</v>
      </c>
      <c r="D201" s="746" t="s">
        <v>125</v>
      </c>
      <c r="E201" s="747">
        <v>1</v>
      </c>
      <c r="F201" s="917"/>
      <c r="G201" s="917">
        <f t="shared" si="12"/>
        <v>0</v>
      </c>
    </row>
    <row r="202" spans="1:7" s="991" customFormat="1" ht="24">
      <c r="A202" s="1125"/>
      <c r="B202" s="749"/>
      <c r="C202" s="585" t="s">
        <v>1807</v>
      </c>
      <c r="D202" s="746" t="s">
        <v>125</v>
      </c>
      <c r="E202" s="747">
        <v>1</v>
      </c>
      <c r="F202" s="917"/>
      <c r="G202" s="917">
        <f t="shared" si="12"/>
        <v>0</v>
      </c>
    </row>
    <row r="203" spans="1:7" s="991" customFormat="1">
      <c r="A203" s="1125"/>
      <c r="B203" s="749"/>
      <c r="C203" s="585" t="s">
        <v>1795</v>
      </c>
      <c r="D203" s="746" t="s">
        <v>125</v>
      </c>
      <c r="E203" s="747">
        <v>1</v>
      </c>
      <c r="F203" s="917"/>
      <c r="G203" s="917">
        <f t="shared" si="12"/>
        <v>0</v>
      </c>
    </row>
    <row r="204" spans="1:7" s="991" customFormat="1">
      <c r="A204" s="1125"/>
      <c r="B204" s="749"/>
      <c r="C204" s="585" t="s">
        <v>1796</v>
      </c>
      <c r="D204" s="746" t="s">
        <v>125</v>
      </c>
      <c r="E204" s="747">
        <v>1</v>
      </c>
      <c r="F204" s="917"/>
      <c r="G204" s="917">
        <f t="shared" si="12"/>
        <v>0</v>
      </c>
    </row>
    <row r="205" spans="1:7" s="991" customFormat="1">
      <c r="A205" s="1125"/>
      <c r="B205" s="749"/>
      <c r="C205" s="585" t="s">
        <v>1797</v>
      </c>
      <c r="D205" s="746" t="s">
        <v>125</v>
      </c>
      <c r="E205" s="747">
        <v>1</v>
      </c>
      <c r="F205" s="917"/>
      <c r="G205" s="917">
        <f t="shared" si="12"/>
        <v>0</v>
      </c>
    </row>
    <row r="206" spans="1:7" s="991" customFormat="1">
      <c r="A206" s="1125"/>
      <c r="B206" s="749"/>
      <c r="C206" s="585" t="s">
        <v>1798</v>
      </c>
      <c r="D206" s="746" t="s">
        <v>125</v>
      </c>
      <c r="E206" s="747">
        <v>2</v>
      </c>
      <c r="F206" s="917"/>
      <c r="G206" s="917">
        <f t="shared" si="12"/>
        <v>0</v>
      </c>
    </row>
    <row r="207" spans="1:7" s="991" customFormat="1" ht="12.75" customHeight="1">
      <c r="A207" s="1125"/>
      <c r="B207" s="749"/>
      <c r="C207" s="585" t="s">
        <v>1799</v>
      </c>
      <c r="D207" s="746" t="s">
        <v>125</v>
      </c>
      <c r="E207" s="747">
        <v>1</v>
      </c>
      <c r="F207" s="917"/>
      <c r="G207" s="917">
        <f t="shared" si="12"/>
        <v>0</v>
      </c>
    </row>
    <row r="208" spans="1:7" s="991" customFormat="1" ht="12.75" customHeight="1">
      <c r="A208" s="1125"/>
      <c r="B208" s="749"/>
      <c r="C208" s="585" t="s">
        <v>1800</v>
      </c>
      <c r="D208" s="746" t="s">
        <v>125</v>
      </c>
      <c r="E208" s="747">
        <v>1</v>
      </c>
      <c r="F208" s="917"/>
      <c r="G208" s="917">
        <f t="shared" si="12"/>
        <v>0</v>
      </c>
    </row>
    <row r="209" spans="1:7" s="991" customFormat="1" ht="12.75" customHeight="1">
      <c r="A209" s="1125"/>
      <c r="B209" s="749"/>
      <c r="C209" s="165" t="s">
        <v>1808</v>
      </c>
      <c r="D209" s="746"/>
      <c r="E209" s="1198"/>
      <c r="F209" s="917"/>
      <c r="G209" s="917"/>
    </row>
    <row r="210" spans="1:7" s="991" customFormat="1" ht="12.75" customHeight="1">
      <c r="A210" s="1125"/>
      <c r="B210" s="749"/>
      <c r="C210" s="585" t="s">
        <v>1790</v>
      </c>
      <c r="D210" s="746" t="s">
        <v>125</v>
      </c>
      <c r="E210" s="747">
        <v>1</v>
      </c>
      <c r="F210" s="917"/>
      <c r="G210" s="917">
        <f>E210*F210</f>
        <v>0</v>
      </c>
    </row>
    <row r="211" spans="1:7" s="991" customFormat="1" ht="12.75" customHeight="1">
      <c r="A211" s="1125"/>
      <c r="B211" s="749"/>
      <c r="C211" s="585" t="s">
        <v>1791</v>
      </c>
      <c r="D211" s="746" t="s">
        <v>125</v>
      </c>
      <c r="E211" s="747">
        <v>2</v>
      </c>
      <c r="F211" s="917"/>
      <c r="G211" s="917">
        <f>E211*F211</f>
        <v>0</v>
      </c>
    </row>
    <row r="212" spans="1:7" s="991" customFormat="1" ht="12.75" customHeight="1">
      <c r="A212" s="1125"/>
      <c r="B212" s="749"/>
      <c r="C212" s="585" t="s">
        <v>1799</v>
      </c>
      <c r="D212" s="746" t="s">
        <v>125</v>
      </c>
      <c r="E212" s="747">
        <v>1</v>
      </c>
      <c r="F212" s="917"/>
      <c r="G212" s="917">
        <f>E212*F212</f>
        <v>0</v>
      </c>
    </row>
    <row r="213" spans="1:7" s="991" customFormat="1" ht="12.75" customHeight="1">
      <c r="A213" s="1125"/>
      <c r="B213" s="749"/>
      <c r="C213" s="165" t="s">
        <v>1809</v>
      </c>
      <c r="D213" s="746"/>
      <c r="E213" s="747"/>
      <c r="F213" s="917"/>
      <c r="G213" s="917"/>
    </row>
    <row r="214" spans="1:7" s="991" customFormat="1" ht="24">
      <c r="A214" s="1125"/>
      <c r="B214" s="749"/>
      <c r="C214" s="585" t="s">
        <v>1789</v>
      </c>
      <c r="D214" s="746" t="s">
        <v>125</v>
      </c>
      <c r="E214" s="747">
        <v>10</v>
      </c>
      <c r="F214" s="917"/>
      <c r="G214" s="917">
        <f t="shared" ref="G214:G223" si="13">E214*F214</f>
        <v>0</v>
      </c>
    </row>
    <row r="215" spans="1:7" s="991" customFormat="1" ht="24">
      <c r="A215" s="1125"/>
      <c r="B215" s="749"/>
      <c r="C215" s="585" t="s">
        <v>1790</v>
      </c>
      <c r="D215" s="746" t="s">
        <v>125</v>
      </c>
      <c r="E215" s="747">
        <v>286</v>
      </c>
      <c r="F215" s="917"/>
      <c r="G215" s="917">
        <f t="shared" si="13"/>
        <v>0</v>
      </c>
    </row>
    <row r="216" spans="1:7" s="991" customFormat="1" ht="24">
      <c r="A216" s="1125"/>
      <c r="B216" s="749"/>
      <c r="C216" s="585" t="s">
        <v>1791</v>
      </c>
      <c r="D216" s="746" t="s">
        <v>125</v>
      </c>
      <c r="E216" s="747">
        <v>126</v>
      </c>
      <c r="F216" s="917"/>
      <c r="G216" s="917">
        <f t="shared" si="13"/>
        <v>0</v>
      </c>
    </row>
    <row r="217" spans="1:7" s="991" customFormat="1" ht="24">
      <c r="A217" s="1125"/>
      <c r="B217" s="749"/>
      <c r="C217" s="585" t="s">
        <v>1792</v>
      </c>
      <c r="D217" s="746" t="s">
        <v>125</v>
      </c>
      <c r="E217" s="747">
        <v>18</v>
      </c>
      <c r="F217" s="917"/>
      <c r="G217" s="917">
        <f t="shared" si="13"/>
        <v>0</v>
      </c>
    </row>
    <row r="218" spans="1:7" s="991" customFormat="1">
      <c r="A218" s="1125"/>
      <c r="B218" s="749"/>
      <c r="C218" s="585" t="s">
        <v>1797</v>
      </c>
      <c r="D218" s="746" t="s">
        <v>125</v>
      </c>
      <c r="E218" s="747">
        <v>23</v>
      </c>
      <c r="F218" s="917"/>
      <c r="G218" s="917">
        <f t="shared" si="13"/>
        <v>0</v>
      </c>
    </row>
    <row r="219" spans="1:7" s="991" customFormat="1">
      <c r="A219" s="1125"/>
      <c r="B219" s="749"/>
      <c r="C219" s="585" t="s">
        <v>1798</v>
      </c>
      <c r="D219" s="746" t="s">
        <v>125</v>
      </c>
      <c r="E219" s="747">
        <v>5</v>
      </c>
      <c r="F219" s="917"/>
      <c r="G219" s="917">
        <f t="shared" si="13"/>
        <v>0</v>
      </c>
    </row>
    <row r="220" spans="1:7" s="991" customFormat="1" ht="12.75" customHeight="1">
      <c r="A220" s="1125"/>
      <c r="B220" s="749"/>
      <c r="C220" s="585" t="s">
        <v>1799</v>
      </c>
      <c r="D220" s="746" t="s">
        <v>125</v>
      </c>
      <c r="E220" s="747">
        <v>152</v>
      </c>
      <c r="F220" s="917"/>
      <c r="G220" s="917">
        <f t="shared" si="13"/>
        <v>0</v>
      </c>
    </row>
    <row r="221" spans="1:7" s="991" customFormat="1" ht="12.75" customHeight="1">
      <c r="A221" s="1125"/>
      <c r="B221" s="749"/>
      <c r="C221" s="585" t="s">
        <v>1800</v>
      </c>
      <c r="D221" s="746" t="s">
        <v>125</v>
      </c>
      <c r="E221" s="747">
        <v>29</v>
      </c>
      <c r="F221" s="917"/>
      <c r="G221" s="917">
        <f t="shared" si="13"/>
        <v>0</v>
      </c>
    </row>
    <row r="222" spans="1:7" s="991" customFormat="1" ht="12.75" customHeight="1">
      <c r="A222" s="1125"/>
      <c r="B222" s="749"/>
      <c r="C222" s="585" t="s">
        <v>1810</v>
      </c>
      <c r="D222" s="746" t="s">
        <v>125</v>
      </c>
      <c r="E222" s="747">
        <v>6</v>
      </c>
      <c r="F222" s="917"/>
      <c r="G222" s="917">
        <f t="shared" si="13"/>
        <v>0</v>
      </c>
    </row>
    <row r="223" spans="1:7" s="991" customFormat="1">
      <c r="A223" s="1125"/>
      <c r="B223" s="749"/>
      <c r="C223" s="585" t="s">
        <v>1811</v>
      </c>
      <c r="D223" s="746" t="s">
        <v>125</v>
      </c>
      <c r="E223" s="747">
        <v>9</v>
      </c>
      <c r="F223" s="917"/>
      <c r="G223" s="917">
        <f t="shared" si="13"/>
        <v>0</v>
      </c>
    </row>
    <row r="224" spans="1:7" s="991" customFormat="1">
      <c r="A224" s="1125"/>
      <c r="B224" s="749"/>
      <c r="C224" s="585"/>
      <c r="D224" s="746"/>
      <c r="E224" s="747"/>
      <c r="F224" s="917"/>
      <c r="G224" s="917"/>
    </row>
    <row r="225" spans="1:7" s="991" customFormat="1">
      <c r="A225" s="1125" t="str">
        <f t="shared" si="10"/>
        <v>I.</v>
      </c>
      <c r="B225" s="749">
        <f>+COUNT($A$9:B224)+1</f>
        <v>30</v>
      </c>
      <c r="C225" s="1109" t="s">
        <v>1812</v>
      </c>
      <c r="D225" s="746" t="s">
        <v>188</v>
      </c>
      <c r="E225" s="747">
        <v>19</v>
      </c>
      <c r="F225" s="917"/>
      <c r="G225" s="917">
        <f>E225*F225</f>
        <v>0</v>
      </c>
    </row>
    <row r="226" spans="1:7" s="991" customFormat="1" ht="72.75" customHeight="1">
      <c r="A226" s="1125"/>
      <c r="B226" s="749"/>
      <c r="C226" s="822" t="s">
        <v>1813</v>
      </c>
      <c r="D226" s="1110"/>
      <c r="E226" s="1197"/>
      <c r="F226" s="1112"/>
      <c r="G226" s="917"/>
    </row>
    <row r="227" spans="1:7" s="991" customFormat="1">
      <c r="A227" s="1125"/>
      <c r="B227" s="749"/>
      <c r="C227" s="585"/>
      <c r="D227" s="746"/>
      <c r="E227" s="747"/>
      <c r="F227" s="917"/>
      <c r="G227" s="917"/>
    </row>
    <row r="228" spans="1:7" s="991" customFormat="1">
      <c r="A228" s="1125" t="str">
        <f t="shared" si="10"/>
        <v>I.</v>
      </c>
      <c r="B228" s="749">
        <f>+COUNT($A$9:B227)+1</f>
        <v>31</v>
      </c>
      <c r="C228" s="1109" t="s">
        <v>1814</v>
      </c>
      <c r="D228" s="746"/>
      <c r="E228" s="747"/>
      <c r="F228" s="917"/>
      <c r="G228" s="917"/>
    </row>
    <row r="229" spans="1:7" s="991" customFormat="1" ht="36">
      <c r="A229" s="1125"/>
      <c r="B229" s="749"/>
      <c r="C229" s="585" t="s">
        <v>1815</v>
      </c>
      <c r="D229" s="746"/>
      <c r="E229" s="747"/>
      <c r="F229" s="917"/>
      <c r="G229" s="917"/>
    </row>
    <row r="230" spans="1:7" s="991" customFormat="1">
      <c r="A230" s="1125"/>
      <c r="B230" s="749"/>
      <c r="C230" s="866" t="s">
        <v>1816</v>
      </c>
      <c r="D230" s="746"/>
      <c r="E230" s="747"/>
      <c r="F230" s="917"/>
      <c r="G230" s="917"/>
    </row>
    <row r="231" spans="1:7" s="991" customFormat="1">
      <c r="A231" s="1125"/>
      <c r="B231" s="749"/>
      <c r="C231" s="585" t="s">
        <v>1817</v>
      </c>
      <c r="D231" s="746" t="s">
        <v>188</v>
      </c>
      <c r="E231" s="747">
        <v>3</v>
      </c>
      <c r="F231" s="917"/>
      <c r="G231" s="917">
        <f>E231*F231</f>
        <v>0</v>
      </c>
    </row>
    <row r="232" spans="1:7" s="991" customFormat="1">
      <c r="A232" s="1125"/>
      <c r="B232" s="749"/>
      <c r="C232" s="585"/>
      <c r="D232" s="746"/>
      <c r="E232" s="747"/>
      <c r="F232" s="917"/>
      <c r="G232" s="917"/>
    </row>
    <row r="233" spans="1:7" s="991" customFormat="1">
      <c r="A233" s="1125" t="str">
        <f t="shared" si="10"/>
        <v>I.</v>
      </c>
      <c r="B233" s="749">
        <f>+COUNT($A$9:B232)+1</f>
        <v>32</v>
      </c>
      <c r="C233" s="1109" t="s">
        <v>1814</v>
      </c>
      <c r="D233" s="746"/>
      <c r="E233" s="747"/>
      <c r="F233" s="917"/>
      <c r="G233" s="917"/>
    </row>
    <row r="234" spans="1:7" s="991" customFormat="1" ht="36">
      <c r="A234" s="1125"/>
      <c r="B234" s="749"/>
      <c r="C234" s="585" t="s">
        <v>1818</v>
      </c>
      <c r="D234" s="746"/>
      <c r="E234" s="747"/>
      <c r="F234" s="917"/>
      <c r="G234" s="917"/>
    </row>
    <row r="235" spans="1:7" s="991" customFormat="1">
      <c r="A235" s="1125"/>
      <c r="B235" s="749"/>
      <c r="C235" s="585" t="s">
        <v>1816</v>
      </c>
      <c r="D235" s="746"/>
      <c r="E235" s="747"/>
      <c r="F235" s="917"/>
      <c r="G235" s="917"/>
    </row>
    <row r="236" spans="1:7" s="991" customFormat="1">
      <c r="A236" s="1125"/>
      <c r="B236" s="749"/>
      <c r="C236" s="585" t="s">
        <v>1819</v>
      </c>
      <c r="D236" s="746" t="s">
        <v>188</v>
      </c>
      <c r="E236" s="747">
        <v>1</v>
      </c>
      <c r="F236" s="917"/>
      <c r="G236" s="917">
        <f>E236*F236</f>
        <v>0</v>
      </c>
    </row>
    <row r="237" spans="1:7" s="991" customFormat="1">
      <c r="A237" s="1125"/>
      <c r="B237" s="749"/>
      <c r="C237" s="585"/>
      <c r="D237" s="746"/>
      <c r="E237" s="747"/>
      <c r="F237" s="917"/>
      <c r="G237" s="917"/>
    </row>
    <row r="238" spans="1:7" s="991" customFormat="1">
      <c r="A238" s="1125" t="str">
        <f t="shared" si="10"/>
        <v>I.</v>
      </c>
      <c r="B238" s="749">
        <f>+COUNT($A$9:B237)+1</f>
        <v>33</v>
      </c>
      <c r="C238" s="1109" t="s">
        <v>1814</v>
      </c>
      <c r="D238" s="746"/>
      <c r="E238" s="747"/>
      <c r="F238" s="917"/>
      <c r="G238" s="917"/>
    </row>
    <row r="239" spans="1:7" s="991" customFormat="1" ht="36">
      <c r="A239" s="1125"/>
      <c r="B239" s="749"/>
      <c r="C239" s="585" t="s">
        <v>1820</v>
      </c>
      <c r="D239" s="746"/>
      <c r="E239" s="747"/>
      <c r="F239" s="917"/>
      <c r="G239" s="917"/>
    </row>
    <row r="240" spans="1:7" s="991" customFormat="1">
      <c r="A240" s="1125"/>
      <c r="B240" s="749"/>
      <c r="C240" s="585" t="s">
        <v>1816</v>
      </c>
      <c r="D240" s="746"/>
      <c r="E240" s="747"/>
      <c r="F240" s="917"/>
      <c r="G240" s="917"/>
    </row>
    <row r="241" spans="1:7" s="991" customFormat="1">
      <c r="A241" s="1125"/>
      <c r="B241" s="749"/>
      <c r="C241" s="585" t="s">
        <v>1817</v>
      </c>
      <c r="D241" s="746" t="s">
        <v>188</v>
      </c>
      <c r="E241" s="747">
        <v>19</v>
      </c>
      <c r="F241" s="917"/>
      <c r="G241" s="917">
        <f>E241*F241</f>
        <v>0</v>
      </c>
    </row>
    <row r="242" spans="1:7" s="991" customFormat="1">
      <c r="A242" s="1125"/>
      <c r="B242" s="749"/>
      <c r="C242" s="585"/>
      <c r="D242" s="746"/>
      <c r="E242" s="747"/>
      <c r="F242" s="917"/>
      <c r="G242" s="917"/>
    </row>
    <row r="243" spans="1:7" s="991" customFormat="1">
      <c r="A243" s="1125" t="str">
        <f t="shared" si="10"/>
        <v>I.</v>
      </c>
      <c r="B243" s="749">
        <f>+COUNT($A$9:B242)+1</f>
        <v>34</v>
      </c>
      <c r="C243" s="1109" t="s">
        <v>1821</v>
      </c>
      <c r="D243" s="746" t="s">
        <v>188</v>
      </c>
      <c r="E243" s="747">
        <v>43</v>
      </c>
      <c r="F243" s="917"/>
      <c r="G243" s="917">
        <f>E243*F243</f>
        <v>0</v>
      </c>
    </row>
    <row r="244" spans="1:7" s="991" customFormat="1" ht="72">
      <c r="A244" s="1125"/>
      <c r="B244" s="749"/>
      <c r="C244" s="585" t="s">
        <v>1822</v>
      </c>
      <c r="D244" s="746"/>
      <c r="E244" s="747"/>
      <c r="F244" s="917"/>
      <c r="G244" s="917"/>
    </row>
    <row r="245" spans="1:7" s="991" customFormat="1">
      <c r="A245" s="1125"/>
      <c r="B245" s="749"/>
      <c r="C245" s="585"/>
      <c r="D245" s="746"/>
      <c r="E245" s="747"/>
      <c r="F245" s="917"/>
      <c r="G245" s="917"/>
    </row>
    <row r="246" spans="1:7" s="991" customFormat="1">
      <c r="A246" s="1125" t="str">
        <f t="shared" ref="A246:A292" si="14">$B$9</f>
        <v>I.</v>
      </c>
      <c r="B246" s="749">
        <f>+COUNT($A$9:B245)+1</f>
        <v>35</v>
      </c>
      <c r="C246" s="1109" t="s">
        <v>1823</v>
      </c>
      <c r="D246" s="746"/>
      <c r="E246" s="747"/>
      <c r="F246" s="917"/>
      <c r="G246" s="917"/>
    </row>
    <row r="247" spans="1:7" s="991" customFormat="1" ht="48">
      <c r="A247" s="1125"/>
      <c r="B247" s="749"/>
      <c r="C247" s="585" t="s">
        <v>1824</v>
      </c>
      <c r="D247" s="746"/>
      <c r="E247" s="747"/>
      <c r="F247" s="917"/>
      <c r="G247" s="917"/>
    </row>
    <row r="248" spans="1:7" s="991" customFormat="1">
      <c r="A248" s="1125"/>
      <c r="B248" s="749"/>
      <c r="C248" s="585" t="s">
        <v>1825</v>
      </c>
      <c r="D248" s="746" t="s">
        <v>188</v>
      </c>
      <c r="E248" s="747">
        <v>7</v>
      </c>
      <c r="F248" s="917"/>
      <c r="G248" s="917">
        <f>E248*F248</f>
        <v>0</v>
      </c>
    </row>
    <row r="249" spans="1:7" s="991" customFormat="1">
      <c r="A249" s="1125"/>
      <c r="B249" s="749"/>
      <c r="C249" s="585" t="s">
        <v>1826</v>
      </c>
      <c r="D249" s="746" t="s">
        <v>188</v>
      </c>
      <c r="E249" s="747">
        <v>4</v>
      </c>
      <c r="F249" s="917"/>
      <c r="G249" s="917">
        <f>E249*F249</f>
        <v>0</v>
      </c>
    </row>
    <row r="250" spans="1:7" s="991" customFormat="1">
      <c r="A250" s="1125"/>
      <c r="B250" s="749"/>
      <c r="C250" s="585" t="s">
        <v>1827</v>
      </c>
      <c r="D250" s="746" t="s">
        <v>188</v>
      </c>
      <c r="E250" s="747">
        <v>3</v>
      </c>
      <c r="F250" s="917"/>
      <c r="G250" s="917">
        <f>E250*F250</f>
        <v>0</v>
      </c>
    </row>
    <row r="251" spans="1:7" s="991" customFormat="1">
      <c r="A251" s="1125"/>
      <c r="B251" s="749"/>
      <c r="C251" s="585" t="s">
        <v>1828</v>
      </c>
      <c r="D251" s="746" t="s">
        <v>188</v>
      </c>
      <c r="E251" s="747">
        <v>8</v>
      </c>
      <c r="F251" s="917"/>
      <c r="G251" s="917">
        <f>E251*F251</f>
        <v>0</v>
      </c>
    </row>
    <row r="252" spans="1:7" s="991" customFormat="1">
      <c r="A252" s="1125"/>
      <c r="B252" s="749"/>
      <c r="C252" s="585" t="s">
        <v>1829</v>
      </c>
      <c r="D252" s="746" t="s">
        <v>188</v>
      </c>
      <c r="E252" s="747">
        <v>3</v>
      </c>
      <c r="F252" s="917"/>
      <c r="G252" s="917">
        <f>E252*F252</f>
        <v>0</v>
      </c>
    </row>
    <row r="253" spans="1:7" s="991" customFormat="1">
      <c r="A253" s="1125"/>
      <c r="B253" s="749"/>
      <c r="C253" s="585"/>
      <c r="D253" s="746"/>
      <c r="E253" s="747"/>
      <c r="F253" s="917"/>
      <c r="G253" s="917"/>
    </row>
    <row r="254" spans="1:7" s="991" customFormat="1">
      <c r="A254" s="1125" t="str">
        <f t="shared" si="14"/>
        <v>I.</v>
      </c>
      <c r="B254" s="749">
        <f>+COUNT($A$9:B253)+1</f>
        <v>36</v>
      </c>
      <c r="C254" s="1109" t="s">
        <v>1830</v>
      </c>
      <c r="D254" s="746" t="s">
        <v>125</v>
      </c>
      <c r="E254" s="747">
        <v>28</v>
      </c>
      <c r="F254" s="917"/>
      <c r="G254" s="917">
        <f>E254*F254</f>
        <v>0</v>
      </c>
    </row>
    <row r="255" spans="1:7" s="991" customFormat="1" ht="49.5" customHeight="1">
      <c r="A255" s="1125"/>
      <c r="B255" s="749"/>
      <c r="C255" s="585" t="s">
        <v>1831</v>
      </c>
      <c r="D255" s="746"/>
      <c r="E255" s="747"/>
      <c r="F255" s="917"/>
      <c r="G255" s="917"/>
    </row>
    <row r="256" spans="1:7" s="991" customFormat="1">
      <c r="A256" s="1125"/>
      <c r="B256" s="749"/>
      <c r="C256" s="585"/>
      <c r="D256" s="746"/>
      <c r="E256" s="747"/>
      <c r="F256" s="917"/>
      <c r="G256" s="917"/>
    </row>
    <row r="257" spans="1:7" s="991" customFormat="1" ht="24">
      <c r="A257" s="1125" t="str">
        <f t="shared" si="14"/>
        <v>I.</v>
      </c>
      <c r="B257" s="749">
        <f>+COUNT($A$9:B256)+1</f>
        <v>37</v>
      </c>
      <c r="C257" s="1109" t="s">
        <v>1832</v>
      </c>
      <c r="D257" s="746"/>
      <c r="E257" s="747"/>
      <c r="F257" s="917"/>
      <c r="G257" s="917"/>
    </row>
    <row r="258" spans="1:7" s="991" customFormat="1" ht="36">
      <c r="A258" s="1125"/>
      <c r="B258" s="749"/>
      <c r="C258" s="585" t="s">
        <v>1833</v>
      </c>
      <c r="D258" s="746"/>
      <c r="E258" s="747"/>
      <c r="F258" s="917"/>
      <c r="G258" s="917"/>
    </row>
    <row r="259" spans="1:7" s="991" customFormat="1">
      <c r="A259" s="1125"/>
      <c r="B259" s="749"/>
      <c r="C259" s="585" t="s">
        <v>1716</v>
      </c>
      <c r="D259" s="746" t="s">
        <v>125</v>
      </c>
      <c r="E259" s="747">
        <v>23</v>
      </c>
      <c r="F259" s="917"/>
      <c r="G259" s="917">
        <f>E259*F259</f>
        <v>0</v>
      </c>
    </row>
    <row r="260" spans="1:7" s="991" customFormat="1">
      <c r="A260" s="1125"/>
      <c r="B260" s="749"/>
      <c r="C260" s="585" t="s">
        <v>1717</v>
      </c>
      <c r="D260" s="746" t="s">
        <v>125</v>
      </c>
      <c r="E260" s="747">
        <v>16</v>
      </c>
      <c r="F260" s="917"/>
      <c r="G260" s="917">
        <f>E260*F260</f>
        <v>0</v>
      </c>
    </row>
    <row r="261" spans="1:7" s="991" customFormat="1">
      <c r="A261" s="1125"/>
      <c r="B261" s="749"/>
      <c r="C261" s="585"/>
      <c r="D261" s="746"/>
      <c r="E261" s="747"/>
      <c r="F261" s="917"/>
      <c r="G261" s="917"/>
    </row>
    <row r="262" spans="1:7" s="991" customFormat="1">
      <c r="A262" s="1125" t="str">
        <f t="shared" si="14"/>
        <v>I.</v>
      </c>
      <c r="B262" s="749">
        <f>+COUNT($A$9:B261)+1</f>
        <v>38</v>
      </c>
      <c r="C262" s="1109" t="s">
        <v>1834</v>
      </c>
      <c r="D262" s="746" t="s">
        <v>188</v>
      </c>
      <c r="E262" s="747">
        <v>1</v>
      </c>
      <c r="F262" s="917"/>
      <c r="G262" s="917">
        <f>E262*F262</f>
        <v>0</v>
      </c>
    </row>
    <row r="263" spans="1:7" s="991" customFormat="1" ht="48.75" customHeight="1">
      <c r="A263" s="1125"/>
      <c r="B263" s="749"/>
      <c r="C263" s="585" t="s">
        <v>1835</v>
      </c>
      <c r="D263" s="1025"/>
      <c r="E263" s="747"/>
      <c r="F263" s="917"/>
      <c r="G263" s="917"/>
    </row>
    <row r="264" spans="1:7" s="991" customFormat="1">
      <c r="A264" s="1125"/>
      <c r="B264" s="749"/>
      <c r="C264" s="585"/>
      <c r="D264" s="1025"/>
      <c r="E264" s="747"/>
      <c r="F264" s="917"/>
      <c r="G264" s="917"/>
    </row>
    <row r="265" spans="1:7" s="991" customFormat="1" ht="27" customHeight="1">
      <c r="A265" s="1125" t="str">
        <f t="shared" si="14"/>
        <v>I.</v>
      </c>
      <c r="B265" s="749">
        <f>+COUNT($A$9:B264)+1</f>
        <v>39</v>
      </c>
      <c r="C265" s="1109" t="s">
        <v>1836</v>
      </c>
      <c r="D265" s="746" t="s">
        <v>125</v>
      </c>
      <c r="E265" s="747">
        <v>14</v>
      </c>
      <c r="F265" s="917"/>
      <c r="G265" s="917">
        <f>E265*F265</f>
        <v>0</v>
      </c>
    </row>
    <row r="266" spans="1:7" s="991" customFormat="1" ht="60">
      <c r="A266" s="1125"/>
      <c r="B266" s="749"/>
      <c r="C266" s="585" t="s">
        <v>1837</v>
      </c>
      <c r="D266" s="746"/>
      <c r="E266" s="747"/>
      <c r="F266" s="917"/>
      <c r="G266" s="917"/>
    </row>
    <row r="267" spans="1:7" s="991" customFormat="1">
      <c r="A267" s="1125"/>
      <c r="B267" s="749"/>
      <c r="C267" s="585" t="s">
        <v>1838</v>
      </c>
      <c r="D267" s="746"/>
      <c r="E267" s="747"/>
      <c r="F267" s="917"/>
      <c r="G267" s="917"/>
    </row>
    <row r="268" spans="1:7" s="991" customFormat="1">
      <c r="A268" s="1125"/>
      <c r="B268" s="749"/>
      <c r="C268" s="585" t="s">
        <v>1839</v>
      </c>
      <c r="D268" s="746"/>
      <c r="E268" s="747"/>
      <c r="F268" s="917"/>
      <c r="G268" s="917"/>
    </row>
    <row r="269" spans="1:7" s="991" customFormat="1">
      <c r="A269" s="1125"/>
      <c r="B269" s="749"/>
      <c r="C269" s="585" t="s">
        <v>1765</v>
      </c>
      <c r="D269" s="746"/>
      <c r="E269" s="747"/>
      <c r="F269" s="917"/>
      <c r="G269" s="917"/>
    </row>
    <row r="270" spans="1:7" s="991" customFormat="1">
      <c r="A270" s="1125"/>
      <c r="B270" s="749"/>
      <c r="C270" s="871"/>
      <c r="D270" s="1025"/>
      <c r="E270" s="747"/>
      <c r="F270" s="917"/>
      <c r="G270" s="917"/>
    </row>
    <row r="271" spans="1:7" s="991" customFormat="1">
      <c r="A271" s="1125" t="str">
        <f t="shared" si="14"/>
        <v>I.</v>
      </c>
      <c r="B271" s="749">
        <f>+COUNT($A$9:B270)+1</f>
        <v>40</v>
      </c>
      <c r="C271" s="1109" t="s">
        <v>1840</v>
      </c>
      <c r="D271" s="746" t="s">
        <v>188</v>
      </c>
      <c r="E271" s="747">
        <v>1</v>
      </c>
      <c r="F271" s="917"/>
      <c r="G271" s="917">
        <f>E271*F271</f>
        <v>0</v>
      </c>
    </row>
    <row r="272" spans="1:7" s="991" customFormat="1" ht="49.5" customHeight="1">
      <c r="A272" s="1125"/>
      <c r="B272" s="749"/>
      <c r="C272" s="585" t="s">
        <v>1841</v>
      </c>
      <c r="D272" s="1025"/>
      <c r="E272" s="747"/>
      <c r="F272" s="917"/>
      <c r="G272" s="917"/>
    </row>
    <row r="273" spans="1:113" s="991" customFormat="1">
      <c r="A273" s="1125"/>
      <c r="B273" s="749"/>
      <c r="C273" s="585" t="s">
        <v>1842</v>
      </c>
      <c r="D273" s="1025"/>
      <c r="E273" s="747"/>
      <c r="F273" s="917"/>
      <c r="G273" s="917"/>
    </row>
    <row r="274" spans="1:113" s="991" customFormat="1">
      <c r="A274" s="1125"/>
      <c r="B274" s="749"/>
      <c r="C274" s="585" t="s">
        <v>1843</v>
      </c>
      <c r="D274" s="1025"/>
      <c r="E274" s="747"/>
      <c r="F274" s="917"/>
      <c r="G274" s="917"/>
    </row>
    <row r="275" spans="1:113" s="991" customFormat="1">
      <c r="A275" s="1125"/>
      <c r="B275" s="749"/>
      <c r="C275" s="585" t="s">
        <v>1765</v>
      </c>
      <c r="D275" s="1025"/>
      <c r="E275" s="747"/>
      <c r="F275" s="917"/>
      <c r="G275" s="917"/>
    </row>
    <row r="276" spans="1:113" s="991" customFormat="1">
      <c r="A276" s="1125"/>
      <c r="B276" s="749"/>
      <c r="C276" s="585"/>
      <c r="D276" s="746"/>
      <c r="E276" s="747"/>
      <c r="F276" s="917"/>
      <c r="G276" s="917"/>
    </row>
    <row r="277" spans="1:113" s="991" customFormat="1">
      <c r="A277" s="1125" t="str">
        <f t="shared" si="14"/>
        <v>I.</v>
      </c>
      <c r="B277" s="749">
        <f>+COUNT($A$9:B276)+1</f>
        <v>41</v>
      </c>
      <c r="C277" s="1109" t="s">
        <v>1844</v>
      </c>
      <c r="D277" s="746" t="s">
        <v>187</v>
      </c>
      <c r="E277" s="747">
        <v>2350</v>
      </c>
      <c r="F277" s="917"/>
      <c r="G277" s="917">
        <f>E277*F277</f>
        <v>0</v>
      </c>
    </row>
    <row r="278" spans="1:113" s="991" customFormat="1" ht="95.25" customHeight="1">
      <c r="A278" s="1125"/>
      <c r="B278" s="749"/>
      <c r="C278" s="585" t="s">
        <v>1845</v>
      </c>
      <c r="D278" s="746"/>
      <c r="E278" s="747"/>
      <c r="F278" s="917"/>
      <c r="G278" s="917"/>
    </row>
    <row r="279" spans="1:113" s="871" customFormat="1">
      <c r="A279" s="1125"/>
      <c r="B279" s="749"/>
      <c r="C279" s="585"/>
      <c r="D279" s="746"/>
      <c r="E279" s="747"/>
      <c r="F279" s="917"/>
      <c r="G279" s="917"/>
      <c r="H279" s="991"/>
      <c r="I279" s="991"/>
      <c r="J279" s="991"/>
      <c r="K279" s="991"/>
      <c r="L279" s="991"/>
      <c r="M279" s="991"/>
      <c r="N279" s="991"/>
      <c r="O279" s="991"/>
      <c r="P279" s="991"/>
      <c r="Q279" s="991"/>
      <c r="R279" s="991"/>
      <c r="S279" s="991"/>
      <c r="T279" s="991"/>
      <c r="U279" s="991"/>
      <c r="V279" s="991"/>
      <c r="W279" s="991"/>
      <c r="X279" s="991"/>
      <c r="Y279" s="991"/>
      <c r="Z279" s="991"/>
      <c r="AA279" s="991"/>
      <c r="AB279" s="991"/>
      <c r="AC279" s="991"/>
      <c r="AD279" s="991"/>
      <c r="AE279" s="991"/>
      <c r="AF279" s="991"/>
      <c r="AG279" s="991"/>
      <c r="AH279" s="991"/>
      <c r="AI279" s="991"/>
      <c r="AJ279" s="991"/>
      <c r="AK279" s="991"/>
      <c r="AL279" s="991"/>
      <c r="AM279" s="991"/>
      <c r="AN279" s="991"/>
      <c r="AO279" s="991"/>
      <c r="AP279" s="991"/>
      <c r="AQ279" s="991"/>
      <c r="AR279" s="991"/>
      <c r="AS279" s="991"/>
      <c r="AT279" s="991"/>
      <c r="AU279" s="991"/>
      <c r="AV279" s="991"/>
      <c r="AW279" s="991"/>
      <c r="AX279" s="991"/>
      <c r="AY279" s="991"/>
      <c r="AZ279" s="991"/>
      <c r="BA279" s="991"/>
      <c r="BB279" s="991"/>
      <c r="BC279" s="991"/>
      <c r="BD279" s="991"/>
      <c r="BE279" s="991"/>
      <c r="BF279" s="991"/>
      <c r="BG279" s="991"/>
      <c r="BH279" s="991"/>
      <c r="BI279" s="991"/>
      <c r="BJ279" s="991"/>
      <c r="BK279" s="991"/>
      <c r="BL279" s="991"/>
      <c r="BM279" s="991"/>
      <c r="BN279" s="991"/>
      <c r="BO279" s="991"/>
      <c r="BP279" s="991"/>
      <c r="BQ279" s="991"/>
      <c r="BR279" s="991"/>
      <c r="BS279" s="991"/>
      <c r="BT279" s="991"/>
      <c r="BU279" s="991"/>
      <c r="BV279" s="991"/>
      <c r="BW279" s="991"/>
      <c r="BX279" s="991"/>
      <c r="BY279" s="991"/>
      <c r="BZ279" s="991"/>
      <c r="CA279" s="991"/>
      <c r="CB279" s="991"/>
      <c r="CC279" s="991"/>
      <c r="CD279" s="991"/>
      <c r="CE279" s="991"/>
      <c r="CF279" s="991"/>
      <c r="CG279" s="991"/>
      <c r="CH279" s="991"/>
      <c r="CI279" s="991"/>
      <c r="CJ279" s="991"/>
      <c r="CK279" s="991"/>
      <c r="CL279" s="991"/>
      <c r="CM279" s="991"/>
      <c r="CN279" s="991"/>
      <c r="CO279" s="991"/>
      <c r="CP279" s="991"/>
      <c r="CQ279" s="991"/>
      <c r="CR279" s="991"/>
      <c r="CS279" s="991"/>
      <c r="CT279" s="991"/>
      <c r="CU279" s="991"/>
      <c r="CV279" s="991"/>
      <c r="CW279" s="991"/>
      <c r="CX279" s="991"/>
      <c r="CY279" s="991"/>
      <c r="CZ279" s="991"/>
      <c r="DA279" s="991"/>
      <c r="DB279" s="991"/>
      <c r="DC279" s="991"/>
      <c r="DD279" s="991"/>
      <c r="DE279" s="991"/>
      <c r="DF279" s="991"/>
      <c r="DG279" s="991"/>
      <c r="DH279" s="991"/>
      <c r="DI279" s="991"/>
    </row>
    <row r="280" spans="1:113" s="871" customFormat="1">
      <c r="A280" s="1125" t="str">
        <f t="shared" si="14"/>
        <v>I.</v>
      </c>
      <c r="B280" s="749">
        <f>+COUNT($A$9:B279)+1</f>
        <v>42</v>
      </c>
      <c r="C280" s="1109" t="s">
        <v>1846</v>
      </c>
      <c r="D280" s="746" t="s">
        <v>125</v>
      </c>
      <c r="E280" s="747">
        <v>1</v>
      </c>
      <c r="F280" s="917"/>
      <c r="G280" s="917">
        <f>E280*F280</f>
        <v>0</v>
      </c>
      <c r="H280" s="991"/>
      <c r="I280" s="991"/>
      <c r="J280" s="991"/>
      <c r="K280" s="991"/>
      <c r="L280" s="991"/>
      <c r="M280" s="991"/>
      <c r="N280" s="991"/>
      <c r="O280" s="991"/>
      <c r="P280" s="991"/>
      <c r="Q280" s="991"/>
      <c r="R280" s="991"/>
      <c r="S280" s="991"/>
      <c r="T280" s="991"/>
      <c r="U280" s="991"/>
      <c r="V280" s="991"/>
      <c r="W280" s="991"/>
      <c r="X280" s="991"/>
      <c r="Y280" s="991"/>
      <c r="Z280" s="991"/>
      <c r="AA280" s="991"/>
      <c r="AB280" s="991"/>
      <c r="AC280" s="991"/>
      <c r="AD280" s="991"/>
      <c r="AE280" s="991"/>
      <c r="AF280" s="991"/>
      <c r="AG280" s="991"/>
      <c r="AH280" s="991"/>
      <c r="AI280" s="991"/>
      <c r="AJ280" s="991"/>
      <c r="AK280" s="991"/>
      <c r="AL280" s="991"/>
      <c r="AM280" s="991"/>
      <c r="AN280" s="991"/>
      <c r="AO280" s="991"/>
      <c r="AP280" s="991"/>
      <c r="AQ280" s="991"/>
      <c r="AR280" s="991"/>
      <c r="AS280" s="991"/>
      <c r="AT280" s="991"/>
      <c r="AU280" s="991"/>
      <c r="AV280" s="991"/>
      <c r="AW280" s="991"/>
      <c r="AX280" s="991"/>
      <c r="AY280" s="991"/>
      <c r="AZ280" s="991"/>
      <c r="BA280" s="991"/>
      <c r="BB280" s="991"/>
      <c r="BC280" s="991"/>
      <c r="BD280" s="991"/>
      <c r="BE280" s="991"/>
      <c r="BF280" s="991"/>
      <c r="BG280" s="991"/>
      <c r="BH280" s="991"/>
      <c r="BI280" s="991"/>
      <c r="BJ280" s="991"/>
      <c r="BK280" s="991"/>
      <c r="BL280" s="991"/>
      <c r="BM280" s="991"/>
      <c r="BN280" s="991"/>
      <c r="BO280" s="991"/>
      <c r="BP280" s="991"/>
      <c r="BQ280" s="991"/>
      <c r="BR280" s="991"/>
      <c r="BS280" s="991"/>
      <c r="BT280" s="991"/>
      <c r="BU280" s="991"/>
      <c r="BV280" s="991"/>
      <c r="BW280" s="991"/>
      <c r="BX280" s="991"/>
      <c r="BY280" s="991"/>
      <c r="BZ280" s="991"/>
      <c r="CA280" s="991"/>
      <c r="CB280" s="991"/>
      <c r="CC280" s="991"/>
      <c r="CD280" s="991"/>
      <c r="CE280" s="991"/>
      <c r="CF280" s="991"/>
      <c r="CG280" s="991"/>
      <c r="CH280" s="991"/>
      <c r="CI280" s="991"/>
      <c r="CJ280" s="991"/>
      <c r="CK280" s="991"/>
      <c r="CL280" s="991"/>
      <c r="CM280" s="991"/>
      <c r="CN280" s="991"/>
      <c r="CO280" s="991"/>
      <c r="CP280" s="991"/>
      <c r="CQ280" s="991"/>
      <c r="CR280" s="991"/>
      <c r="CS280" s="991"/>
      <c r="CT280" s="991"/>
      <c r="CU280" s="991"/>
      <c r="CV280" s="991"/>
      <c r="CW280" s="991"/>
      <c r="CX280" s="991"/>
      <c r="CY280" s="991"/>
      <c r="CZ280" s="991"/>
      <c r="DA280" s="991"/>
      <c r="DB280" s="991"/>
      <c r="DC280" s="991"/>
      <c r="DD280" s="991"/>
      <c r="DE280" s="991"/>
      <c r="DF280" s="991"/>
      <c r="DG280" s="991"/>
      <c r="DH280" s="991"/>
      <c r="DI280" s="991"/>
    </row>
    <row r="281" spans="1:113" s="871" customFormat="1" ht="84.75" customHeight="1">
      <c r="A281" s="1125"/>
      <c r="B281" s="749"/>
      <c r="C281" s="585" t="s">
        <v>1847</v>
      </c>
      <c r="D281" s="746"/>
      <c r="E281" s="747"/>
      <c r="F281" s="917"/>
      <c r="G281" s="917"/>
      <c r="H281" s="991"/>
      <c r="I281" s="991"/>
      <c r="J281" s="991"/>
      <c r="K281" s="991"/>
      <c r="L281" s="991"/>
      <c r="M281" s="991"/>
      <c r="N281" s="991"/>
      <c r="O281" s="991"/>
      <c r="P281" s="991"/>
      <c r="Q281" s="991"/>
      <c r="R281" s="991"/>
      <c r="S281" s="991"/>
      <c r="T281" s="991"/>
      <c r="U281" s="991"/>
      <c r="V281" s="991"/>
      <c r="W281" s="991"/>
      <c r="X281" s="991"/>
      <c r="Y281" s="991"/>
      <c r="Z281" s="991"/>
      <c r="AA281" s="991"/>
      <c r="AB281" s="991"/>
      <c r="AC281" s="991"/>
      <c r="AD281" s="991"/>
      <c r="AE281" s="991"/>
      <c r="AF281" s="991"/>
      <c r="AG281" s="991"/>
      <c r="AH281" s="991"/>
      <c r="AI281" s="991"/>
      <c r="AJ281" s="991"/>
      <c r="AK281" s="991"/>
      <c r="AL281" s="991"/>
      <c r="AM281" s="991"/>
      <c r="AN281" s="991"/>
      <c r="AO281" s="991"/>
      <c r="AP281" s="991"/>
      <c r="AQ281" s="991"/>
      <c r="AR281" s="991"/>
      <c r="AS281" s="991"/>
      <c r="AT281" s="991"/>
      <c r="AU281" s="991"/>
      <c r="AV281" s="991"/>
      <c r="AW281" s="991"/>
      <c r="AX281" s="991"/>
      <c r="AY281" s="991"/>
      <c r="AZ281" s="991"/>
      <c r="BA281" s="991"/>
      <c r="BB281" s="991"/>
      <c r="BC281" s="991"/>
      <c r="BD281" s="991"/>
      <c r="BE281" s="991"/>
      <c r="BF281" s="991"/>
      <c r="BG281" s="991"/>
      <c r="BH281" s="991"/>
      <c r="BI281" s="991"/>
      <c r="BJ281" s="991"/>
      <c r="BK281" s="991"/>
      <c r="BL281" s="991"/>
      <c r="BM281" s="991"/>
      <c r="BN281" s="991"/>
      <c r="BO281" s="991"/>
      <c r="BP281" s="991"/>
      <c r="BQ281" s="991"/>
      <c r="BR281" s="991"/>
      <c r="BS281" s="991"/>
      <c r="BT281" s="991"/>
      <c r="BU281" s="991"/>
      <c r="BV281" s="991"/>
      <c r="BW281" s="991"/>
      <c r="BX281" s="991"/>
      <c r="BY281" s="991"/>
      <c r="BZ281" s="991"/>
      <c r="CA281" s="991"/>
      <c r="CB281" s="991"/>
      <c r="CC281" s="991"/>
      <c r="CD281" s="991"/>
      <c r="CE281" s="991"/>
      <c r="CF281" s="991"/>
      <c r="CG281" s="991"/>
      <c r="CH281" s="991"/>
      <c r="CI281" s="991"/>
      <c r="CJ281" s="991"/>
      <c r="CK281" s="991"/>
      <c r="CL281" s="991"/>
      <c r="CM281" s="991"/>
      <c r="CN281" s="991"/>
      <c r="CO281" s="991"/>
      <c r="CP281" s="991"/>
      <c r="CQ281" s="991"/>
      <c r="CR281" s="991"/>
      <c r="CS281" s="991"/>
      <c r="CT281" s="991"/>
      <c r="CU281" s="991"/>
      <c r="CV281" s="991"/>
      <c r="CW281" s="991"/>
      <c r="CX281" s="991"/>
      <c r="CY281" s="991"/>
      <c r="CZ281" s="991"/>
      <c r="DA281" s="991"/>
      <c r="DB281" s="991"/>
      <c r="DC281" s="991"/>
      <c r="DD281" s="991"/>
      <c r="DE281" s="991"/>
      <c r="DF281" s="991"/>
      <c r="DG281" s="991"/>
      <c r="DH281" s="991"/>
      <c r="DI281" s="991"/>
    </row>
    <row r="282" spans="1:113" s="871" customFormat="1">
      <c r="A282" s="1125"/>
      <c r="B282" s="749"/>
      <c r="C282" s="585"/>
      <c r="D282" s="746"/>
      <c r="E282" s="747"/>
      <c r="F282" s="917"/>
      <c r="G282" s="917"/>
      <c r="H282" s="991"/>
      <c r="I282" s="991"/>
      <c r="J282" s="991"/>
      <c r="K282" s="991"/>
      <c r="L282" s="991"/>
      <c r="M282" s="991"/>
      <c r="N282" s="991"/>
      <c r="O282" s="991"/>
      <c r="P282" s="991"/>
      <c r="Q282" s="991"/>
      <c r="R282" s="991"/>
      <c r="S282" s="991"/>
      <c r="T282" s="991"/>
      <c r="U282" s="991"/>
      <c r="V282" s="991"/>
      <c r="W282" s="991"/>
      <c r="X282" s="991"/>
      <c r="Y282" s="991"/>
      <c r="Z282" s="991"/>
      <c r="AA282" s="991"/>
      <c r="AB282" s="991"/>
      <c r="AC282" s="991"/>
      <c r="AD282" s="991"/>
      <c r="AE282" s="991"/>
      <c r="AF282" s="991"/>
      <c r="AG282" s="991"/>
      <c r="AH282" s="991"/>
      <c r="AI282" s="991"/>
      <c r="AJ282" s="991"/>
      <c r="AK282" s="991"/>
      <c r="AL282" s="991"/>
      <c r="AM282" s="991"/>
      <c r="AN282" s="991"/>
      <c r="AO282" s="991"/>
      <c r="AP282" s="991"/>
      <c r="AQ282" s="991"/>
      <c r="AR282" s="991"/>
      <c r="AS282" s="991"/>
      <c r="AT282" s="991"/>
      <c r="AU282" s="991"/>
      <c r="AV282" s="991"/>
      <c r="AW282" s="991"/>
      <c r="AX282" s="991"/>
      <c r="AY282" s="991"/>
      <c r="AZ282" s="991"/>
      <c r="BA282" s="991"/>
      <c r="BB282" s="991"/>
      <c r="BC282" s="991"/>
      <c r="BD282" s="991"/>
      <c r="BE282" s="991"/>
      <c r="BF282" s="991"/>
      <c r="BG282" s="991"/>
      <c r="BH282" s="991"/>
      <c r="BI282" s="991"/>
      <c r="BJ282" s="991"/>
      <c r="BK282" s="991"/>
      <c r="BL282" s="991"/>
      <c r="BM282" s="991"/>
      <c r="BN282" s="991"/>
      <c r="BO282" s="991"/>
      <c r="BP282" s="991"/>
      <c r="BQ282" s="991"/>
      <c r="BR282" s="991"/>
      <c r="BS282" s="991"/>
      <c r="BT282" s="991"/>
      <c r="BU282" s="991"/>
      <c r="BV282" s="991"/>
      <c r="BW282" s="991"/>
      <c r="BX282" s="991"/>
      <c r="BY282" s="991"/>
      <c r="BZ282" s="991"/>
      <c r="CA282" s="991"/>
      <c r="CB282" s="991"/>
      <c r="CC282" s="991"/>
      <c r="CD282" s="991"/>
      <c r="CE282" s="991"/>
      <c r="CF282" s="991"/>
      <c r="CG282" s="991"/>
      <c r="CH282" s="991"/>
      <c r="CI282" s="991"/>
      <c r="CJ282" s="991"/>
      <c r="CK282" s="991"/>
      <c r="CL282" s="991"/>
      <c r="CM282" s="991"/>
      <c r="CN282" s="991"/>
      <c r="CO282" s="991"/>
      <c r="CP282" s="991"/>
      <c r="CQ282" s="991"/>
      <c r="CR282" s="991"/>
      <c r="CS282" s="991"/>
      <c r="CT282" s="991"/>
      <c r="CU282" s="991"/>
      <c r="CV282" s="991"/>
      <c r="CW282" s="991"/>
      <c r="CX282" s="991"/>
      <c r="CY282" s="991"/>
      <c r="CZ282" s="991"/>
      <c r="DA282" s="991"/>
      <c r="DB282" s="991"/>
      <c r="DC282" s="991"/>
      <c r="DD282" s="991"/>
      <c r="DE282" s="991"/>
      <c r="DF282" s="991"/>
      <c r="DG282" s="991"/>
      <c r="DH282" s="991"/>
      <c r="DI282" s="991"/>
    </row>
    <row r="283" spans="1:113" s="871" customFormat="1">
      <c r="A283" s="1125" t="str">
        <f t="shared" si="14"/>
        <v>I.</v>
      </c>
      <c r="B283" s="749">
        <f>+COUNT($A$9:B282)+1</f>
        <v>43</v>
      </c>
      <c r="C283" s="1109" t="s">
        <v>1848</v>
      </c>
      <c r="D283" s="746" t="s">
        <v>125</v>
      </c>
      <c r="E283" s="747">
        <v>1</v>
      </c>
      <c r="F283" s="917"/>
      <c r="G283" s="917">
        <f>E283*F283</f>
        <v>0</v>
      </c>
      <c r="H283" s="991"/>
      <c r="I283" s="991"/>
      <c r="J283" s="991"/>
      <c r="K283" s="991"/>
      <c r="L283" s="991"/>
      <c r="M283" s="991"/>
      <c r="N283" s="991"/>
      <c r="O283" s="991"/>
      <c r="P283" s="991"/>
      <c r="Q283" s="991"/>
      <c r="R283" s="991"/>
      <c r="S283" s="991"/>
      <c r="T283" s="991"/>
      <c r="U283" s="991"/>
      <c r="V283" s="991"/>
      <c r="W283" s="991"/>
      <c r="X283" s="991"/>
      <c r="Y283" s="991"/>
      <c r="Z283" s="991"/>
      <c r="AA283" s="991"/>
      <c r="AB283" s="991"/>
      <c r="AC283" s="991"/>
      <c r="AD283" s="991"/>
      <c r="AE283" s="991"/>
      <c r="AF283" s="991"/>
      <c r="AG283" s="991"/>
      <c r="AH283" s="991"/>
      <c r="AI283" s="991"/>
      <c r="AJ283" s="991"/>
      <c r="AK283" s="991"/>
      <c r="AL283" s="991"/>
      <c r="AM283" s="991"/>
      <c r="AN283" s="991"/>
      <c r="AO283" s="991"/>
      <c r="AP283" s="991"/>
      <c r="AQ283" s="991"/>
      <c r="AR283" s="991"/>
      <c r="AS283" s="991"/>
      <c r="AT283" s="991"/>
      <c r="AU283" s="991"/>
      <c r="AV283" s="991"/>
      <c r="AW283" s="991"/>
      <c r="AX283" s="991"/>
      <c r="AY283" s="991"/>
      <c r="AZ283" s="991"/>
      <c r="BA283" s="991"/>
      <c r="BB283" s="991"/>
      <c r="BC283" s="991"/>
      <c r="BD283" s="991"/>
      <c r="BE283" s="991"/>
      <c r="BF283" s="991"/>
      <c r="BG283" s="991"/>
      <c r="BH283" s="991"/>
      <c r="BI283" s="991"/>
      <c r="BJ283" s="991"/>
      <c r="BK283" s="991"/>
      <c r="BL283" s="991"/>
      <c r="BM283" s="991"/>
      <c r="BN283" s="991"/>
      <c r="BO283" s="991"/>
      <c r="BP283" s="991"/>
      <c r="BQ283" s="991"/>
      <c r="BR283" s="991"/>
      <c r="BS283" s="991"/>
      <c r="BT283" s="991"/>
      <c r="BU283" s="991"/>
      <c r="BV283" s="991"/>
      <c r="BW283" s="991"/>
      <c r="BX283" s="991"/>
      <c r="BY283" s="991"/>
      <c r="BZ283" s="991"/>
      <c r="CA283" s="991"/>
      <c r="CB283" s="991"/>
      <c r="CC283" s="991"/>
      <c r="CD283" s="991"/>
      <c r="CE283" s="991"/>
      <c r="CF283" s="991"/>
      <c r="CG283" s="991"/>
      <c r="CH283" s="991"/>
      <c r="CI283" s="991"/>
      <c r="CJ283" s="991"/>
      <c r="CK283" s="991"/>
      <c r="CL283" s="991"/>
      <c r="CM283" s="991"/>
      <c r="CN283" s="991"/>
      <c r="CO283" s="991"/>
      <c r="CP283" s="991"/>
      <c r="CQ283" s="991"/>
      <c r="CR283" s="991"/>
      <c r="CS283" s="991"/>
      <c r="CT283" s="991"/>
      <c r="CU283" s="991"/>
      <c r="CV283" s="991"/>
      <c r="CW283" s="991"/>
      <c r="CX283" s="991"/>
      <c r="CY283" s="991"/>
      <c r="CZ283" s="991"/>
      <c r="DA283" s="991"/>
      <c r="DB283" s="991"/>
      <c r="DC283" s="991"/>
      <c r="DD283" s="991"/>
      <c r="DE283" s="991"/>
      <c r="DF283" s="991"/>
      <c r="DG283" s="991"/>
      <c r="DH283" s="991"/>
      <c r="DI283" s="991"/>
    </row>
    <row r="284" spans="1:113" s="871" customFormat="1" ht="24">
      <c r="A284" s="1125"/>
      <c r="B284" s="749"/>
      <c r="C284" s="585" t="s">
        <v>1849</v>
      </c>
      <c r="D284" s="746"/>
      <c r="E284" s="747"/>
      <c r="F284" s="917"/>
      <c r="G284" s="917"/>
      <c r="H284" s="991"/>
      <c r="I284" s="991"/>
      <c r="J284" s="991"/>
      <c r="K284" s="991"/>
      <c r="L284" s="991"/>
      <c r="M284" s="991"/>
      <c r="N284" s="991"/>
      <c r="O284" s="991"/>
      <c r="P284" s="991"/>
      <c r="Q284" s="991"/>
      <c r="R284" s="991"/>
      <c r="S284" s="991"/>
      <c r="T284" s="991"/>
      <c r="U284" s="991"/>
      <c r="V284" s="991"/>
      <c r="W284" s="991"/>
      <c r="X284" s="991"/>
      <c r="Y284" s="991"/>
      <c r="Z284" s="991"/>
      <c r="AA284" s="991"/>
      <c r="AB284" s="991"/>
      <c r="AC284" s="991"/>
      <c r="AD284" s="991"/>
      <c r="AE284" s="991"/>
      <c r="AF284" s="991"/>
      <c r="AG284" s="991"/>
      <c r="AH284" s="991"/>
      <c r="AI284" s="991"/>
      <c r="AJ284" s="991"/>
      <c r="AK284" s="991"/>
      <c r="AL284" s="991"/>
      <c r="AM284" s="991"/>
      <c r="AN284" s="991"/>
      <c r="AO284" s="991"/>
      <c r="AP284" s="991"/>
      <c r="AQ284" s="991"/>
      <c r="AR284" s="991"/>
      <c r="AS284" s="991"/>
      <c r="AT284" s="991"/>
      <c r="AU284" s="991"/>
      <c r="AV284" s="991"/>
      <c r="AW284" s="991"/>
      <c r="AX284" s="991"/>
      <c r="AY284" s="991"/>
      <c r="AZ284" s="991"/>
      <c r="BA284" s="991"/>
      <c r="BB284" s="991"/>
      <c r="BC284" s="991"/>
      <c r="BD284" s="991"/>
      <c r="BE284" s="991"/>
      <c r="BF284" s="991"/>
      <c r="BG284" s="991"/>
      <c r="BH284" s="991"/>
      <c r="BI284" s="991"/>
      <c r="BJ284" s="991"/>
      <c r="BK284" s="991"/>
      <c r="BL284" s="991"/>
      <c r="BM284" s="991"/>
      <c r="BN284" s="991"/>
      <c r="BO284" s="991"/>
      <c r="BP284" s="991"/>
      <c r="BQ284" s="991"/>
      <c r="BR284" s="991"/>
      <c r="BS284" s="991"/>
      <c r="BT284" s="991"/>
      <c r="BU284" s="991"/>
      <c r="BV284" s="991"/>
      <c r="BW284" s="991"/>
      <c r="BX284" s="991"/>
      <c r="BY284" s="991"/>
      <c r="BZ284" s="991"/>
      <c r="CA284" s="991"/>
      <c r="CB284" s="991"/>
      <c r="CC284" s="991"/>
      <c r="CD284" s="991"/>
      <c r="CE284" s="991"/>
      <c r="CF284" s="991"/>
      <c r="CG284" s="991"/>
      <c r="CH284" s="991"/>
      <c r="CI284" s="991"/>
      <c r="CJ284" s="991"/>
      <c r="CK284" s="991"/>
      <c r="CL284" s="991"/>
      <c r="CM284" s="991"/>
      <c r="CN284" s="991"/>
      <c r="CO284" s="991"/>
      <c r="CP284" s="991"/>
      <c r="CQ284" s="991"/>
      <c r="CR284" s="991"/>
      <c r="CS284" s="991"/>
      <c r="CT284" s="991"/>
      <c r="CU284" s="991"/>
      <c r="CV284" s="991"/>
      <c r="CW284" s="991"/>
      <c r="CX284" s="991"/>
      <c r="CY284" s="991"/>
      <c r="CZ284" s="991"/>
      <c r="DA284" s="991"/>
      <c r="DB284" s="991"/>
      <c r="DC284" s="991"/>
      <c r="DD284" s="991"/>
      <c r="DE284" s="991"/>
      <c r="DF284" s="991"/>
      <c r="DG284" s="991"/>
      <c r="DH284" s="991"/>
      <c r="DI284" s="991"/>
    </row>
    <row r="285" spans="1:113" s="871" customFormat="1">
      <c r="A285" s="1125"/>
      <c r="B285" s="749"/>
      <c r="C285" s="585"/>
      <c r="D285" s="746"/>
      <c r="E285" s="747"/>
      <c r="F285" s="917"/>
      <c r="G285" s="917"/>
      <c r="H285" s="991"/>
      <c r="I285" s="991"/>
      <c r="J285" s="991"/>
      <c r="K285" s="991"/>
      <c r="L285" s="991"/>
      <c r="M285" s="991"/>
      <c r="N285" s="991"/>
      <c r="O285" s="991"/>
      <c r="P285" s="991"/>
      <c r="Q285" s="991"/>
      <c r="R285" s="991"/>
      <c r="S285" s="991"/>
      <c r="T285" s="991"/>
      <c r="U285" s="991"/>
      <c r="V285" s="991"/>
      <c r="W285" s="991"/>
      <c r="X285" s="991"/>
      <c r="Y285" s="991"/>
      <c r="Z285" s="991"/>
      <c r="AA285" s="991"/>
      <c r="AB285" s="991"/>
      <c r="AC285" s="991"/>
      <c r="AD285" s="991"/>
      <c r="AE285" s="991"/>
      <c r="AF285" s="991"/>
      <c r="AG285" s="991"/>
      <c r="AH285" s="991"/>
      <c r="AI285" s="991"/>
      <c r="AJ285" s="991"/>
      <c r="AK285" s="991"/>
      <c r="AL285" s="991"/>
      <c r="AM285" s="991"/>
      <c r="AN285" s="991"/>
      <c r="AO285" s="991"/>
      <c r="AP285" s="991"/>
      <c r="AQ285" s="991"/>
      <c r="AR285" s="991"/>
      <c r="AS285" s="991"/>
      <c r="AT285" s="991"/>
      <c r="AU285" s="991"/>
      <c r="AV285" s="991"/>
      <c r="AW285" s="991"/>
      <c r="AX285" s="991"/>
      <c r="AY285" s="991"/>
      <c r="AZ285" s="991"/>
      <c r="BA285" s="991"/>
      <c r="BB285" s="991"/>
      <c r="BC285" s="991"/>
      <c r="BD285" s="991"/>
      <c r="BE285" s="991"/>
      <c r="BF285" s="991"/>
      <c r="BG285" s="991"/>
      <c r="BH285" s="991"/>
      <c r="BI285" s="991"/>
      <c r="BJ285" s="991"/>
      <c r="BK285" s="991"/>
      <c r="BL285" s="991"/>
      <c r="BM285" s="991"/>
      <c r="BN285" s="991"/>
      <c r="BO285" s="991"/>
      <c r="BP285" s="991"/>
      <c r="BQ285" s="991"/>
      <c r="BR285" s="991"/>
      <c r="BS285" s="991"/>
      <c r="BT285" s="991"/>
      <c r="BU285" s="991"/>
      <c r="BV285" s="991"/>
      <c r="BW285" s="991"/>
      <c r="BX285" s="991"/>
      <c r="BY285" s="991"/>
      <c r="BZ285" s="991"/>
      <c r="CA285" s="991"/>
      <c r="CB285" s="991"/>
      <c r="CC285" s="991"/>
      <c r="CD285" s="991"/>
      <c r="CE285" s="991"/>
      <c r="CF285" s="991"/>
      <c r="CG285" s="991"/>
      <c r="CH285" s="991"/>
      <c r="CI285" s="991"/>
      <c r="CJ285" s="991"/>
      <c r="CK285" s="991"/>
      <c r="CL285" s="991"/>
      <c r="CM285" s="991"/>
      <c r="CN285" s="991"/>
      <c r="CO285" s="991"/>
      <c r="CP285" s="991"/>
      <c r="CQ285" s="991"/>
      <c r="CR285" s="991"/>
      <c r="CS285" s="991"/>
      <c r="CT285" s="991"/>
      <c r="CU285" s="991"/>
      <c r="CV285" s="991"/>
      <c r="CW285" s="991"/>
      <c r="CX285" s="991"/>
      <c r="CY285" s="991"/>
      <c r="CZ285" s="991"/>
      <c r="DA285" s="991"/>
      <c r="DB285" s="991"/>
      <c r="DC285" s="991"/>
      <c r="DD285" s="991"/>
      <c r="DE285" s="991"/>
      <c r="DF285" s="991"/>
      <c r="DG285" s="991"/>
      <c r="DH285" s="991"/>
      <c r="DI285" s="991"/>
    </row>
    <row r="286" spans="1:113" s="871" customFormat="1">
      <c r="A286" s="1125" t="str">
        <f t="shared" si="14"/>
        <v>I.</v>
      </c>
      <c r="B286" s="749">
        <f>+COUNT($A$9:B285)+1</f>
        <v>44</v>
      </c>
      <c r="C286" s="1109" t="s">
        <v>1850</v>
      </c>
      <c r="D286" s="746" t="s">
        <v>125</v>
      </c>
      <c r="E286" s="747">
        <v>1</v>
      </c>
      <c r="F286" s="917"/>
      <c r="G286" s="917">
        <f>E286*F286</f>
        <v>0</v>
      </c>
      <c r="H286" s="991"/>
      <c r="I286" s="991"/>
      <c r="J286" s="991"/>
      <c r="K286" s="991"/>
      <c r="L286" s="991"/>
      <c r="M286" s="991"/>
      <c r="N286" s="991"/>
      <c r="O286" s="991"/>
      <c r="P286" s="991"/>
      <c r="Q286" s="991"/>
      <c r="R286" s="991"/>
      <c r="S286" s="991"/>
      <c r="T286" s="991"/>
      <c r="U286" s="991"/>
      <c r="V286" s="991"/>
      <c r="W286" s="991"/>
      <c r="X286" s="991"/>
      <c r="Y286" s="991"/>
      <c r="Z286" s="991"/>
      <c r="AA286" s="991"/>
      <c r="AB286" s="991"/>
      <c r="AC286" s="991"/>
      <c r="AD286" s="991"/>
      <c r="AE286" s="991"/>
      <c r="AF286" s="991"/>
      <c r="AG286" s="991"/>
      <c r="AH286" s="991"/>
      <c r="AI286" s="991"/>
      <c r="AJ286" s="991"/>
      <c r="AK286" s="991"/>
      <c r="AL286" s="991"/>
      <c r="AM286" s="991"/>
      <c r="AN286" s="991"/>
      <c r="AO286" s="991"/>
      <c r="AP286" s="991"/>
      <c r="AQ286" s="991"/>
      <c r="AR286" s="991"/>
      <c r="AS286" s="991"/>
      <c r="AT286" s="991"/>
      <c r="AU286" s="991"/>
      <c r="AV286" s="991"/>
      <c r="AW286" s="991"/>
      <c r="AX286" s="991"/>
      <c r="AY286" s="991"/>
      <c r="AZ286" s="991"/>
      <c r="BA286" s="991"/>
      <c r="BB286" s="991"/>
      <c r="BC286" s="991"/>
      <c r="BD286" s="991"/>
      <c r="BE286" s="991"/>
      <c r="BF286" s="991"/>
      <c r="BG286" s="991"/>
      <c r="BH286" s="991"/>
      <c r="BI286" s="991"/>
      <c r="BJ286" s="991"/>
      <c r="BK286" s="991"/>
      <c r="BL286" s="991"/>
      <c r="BM286" s="991"/>
      <c r="BN286" s="991"/>
      <c r="BO286" s="991"/>
      <c r="BP286" s="991"/>
      <c r="BQ286" s="991"/>
      <c r="BR286" s="991"/>
      <c r="BS286" s="991"/>
      <c r="BT286" s="991"/>
      <c r="BU286" s="991"/>
      <c r="BV286" s="991"/>
      <c r="BW286" s="991"/>
      <c r="BX286" s="991"/>
      <c r="BY286" s="991"/>
      <c r="BZ286" s="991"/>
      <c r="CA286" s="991"/>
      <c r="CB286" s="991"/>
      <c r="CC286" s="991"/>
      <c r="CD286" s="991"/>
      <c r="CE286" s="991"/>
      <c r="CF286" s="991"/>
      <c r="CG286" s="991"/>
      <c r="CH286" s="991"/>
      <c r="CI286" s="991"/>
      <c r="CJ286" s="991"/>
      <c r="CK286" s="991"/>
      <c r="CL286" s="991"/>
      <c r="CM286" s="991"/>
      <c r="CN286" s="991"/>
      <c r="CO286" s="991"/>
      <c r="CP286" s="991"/>
      <c r="CQ286" s="991"/>
      <c r="CR286" s="991"/>
      <c r="CS286" s="991"/>
      <c r="CT286" s="991"/>
      <c r="CU286" s="991"/>
      <c r="CV286" s="991"/>
      <c r="CW286" s="991"/>
      <c r="CX286" s="991"/>
      <c r="CY286" s="991"/>
      <c r="CZ286" s="991"/>
      <c r="DA286" s="991"/>
      <c r="DB286" s="991"/>
      <c r="DC286" s="991"/>
      <c r="DD286" s="991"/>
      <c r="DE286" s="991"/>
      <c r="DF286" s="991"/>
      <c r="DG286" s="991"/>
      <c r="DH286" s="991"/>
      <c r="DI286" s="991"/>
    </row>
    <row r="287" spans="1:113" s="871" customFormat="1" ht="48">
      <c r="A287" s="1125"/>
      <c r="B287" s="749"/>
      <c r="C287" s="585" t="s">
        <v>1851</v>
      </c>
      <c r="D287" s="746"/>
      <c r="E287" s="747"/>
      <c r="F287" s="917"/>
      <c r="G287" s="917"/>
      <c r="H287" s="991"/>
      <c r="I287" s="991"/>
      <c r="J287" s="991"/>
      <c r="K287" s="991"/>
      <c r="L287" s="991"/>
      <c r="M287" s="991"/>
      <c r="N287" s="991"/>
      <c r="O287" s="991"/>
      <c r="P287" s="991"/>
      <c r="Q287" s="991"/>
      <c r="R287" s="991"/>
      <c r="S287" s="991"/>
      <c r="T287" s="991"/>
      <c r="U287" s="991"/>
      <c r="V287" s="991"/>
      <c r="W287" s="991"/>
      <c r="X287" s="991"/>
      <c r="Y287" s="991"/>
      <c r="Z287" s="991"/>
      <c r="AA287" s="991"/>
      <c r="AB287" s="991"/>
      <c r="AC287" s="991"/>
      <c r="AD287" s="991"/>
      <c r="AE287" s="991"/>
      <c r="AF287" s="991"/>
      <c r="AG287" s="991"/>
      <c r="AH287" s="991"/>
      <c r="AI287" s="991"/>
      <c r="AJ287" s="991"/>
      <c r="AK287" s="991"/>
      <c r="AL287" s="991"/>
      <c r="AM287" s="991"/>
      <c r="AN287" s="991"/>
      <c r="AO287" s="991"/>
      <c r="AP287" s="991"/>
      <c r="AQ287" s="991"/>
      <c r="AR287" s="991"/>
      <c r="AS287" s="991"/>
      <c r="AT287" s="991"/>
      <c r="AU287" s="991"/>
      <c r="AV287" s="991"/>
      <c r="AW287" s="991"/>
      <c r="AX287" s="991"/>
      <c r="AY287" s="991"/>
      <c r="AZ287" s="991"/>
      <c r="BA287" s="991"/>
      <c r="BB287" s="991"/>
      <c r="BC287" s="991"/>
      <c r="BD287" s="991"/>
      <c r="BE287" s="991"/>
      <c r="BF287" s="991"/>
      <c r="BG287" s="991"/>
      <c r="BH287" s="991"/>
      <c r="BI287" s="991"/>
      <c r="BJ287" s="991"/>
      <c r="BK287" s="991"/>
      <c r="BL287" s="991"/>
      <c r="BM287" s="991"/>
      <c r="BN287" s="991"/>
      <c r="BO287" s="991"/>
      <c r="BP287" s="991"/>
      <c r="BQ287" s="991"/>
      <c r="BR287" s="991"/>
      <c r="BS287" s="991"/>
      <c r="BT287" s="991"/>
      <c r="BU287" s="991"/>
      <c r="BV287" s="991"/>
      <c r="BW287" s="991"/>
      <c r="BX287" s="991"/>
      <c r="BY287" s="991"/>
      <c r="BZ287" s="991"/>
      <c r="CA287" s="991"/>
      <c r="CB287" s="991"/>
      <c r="CC287" s="991"/>
      <c r="CD287" s="991"/>
      <c r="CE287" s="991"/>
      <c r="CF287" s="991"/>
      <c r="CG287" s="991"/>
      <c r="CH287" s="991"/>
      <c r="CI287" s="991"/>
      <c r="CJ287" s="991"/>
      <c r="CK287" s="991"/>
      <c r="CL287" s="991"/>
      <c r="CM287" s="991"/>
      <c r="CN287" s="991"/>
      <c r="CO287" s="991"/>
      <c r="CP287" s="991"/>
      <c r="CQ287" s="991"/>
      <c r="CR287" s="991"/>
      <c r="CS287" s="991"/>
      <c r="CT287" s="991"/>
      <c r="CU287" s="991"/>
      <c r="CV287" s="991"/>
      <c r="CW287" s="991"/>
      <c r="CX287" s="991"/>
      <c r="CY287" s="991"/>
      <c r="CZ287" s="991"/>
      <c r="DA287" s="991"/>
      <c r="DB287" s="991"/>
      <c r="DC287" s="991"/>
      <c r="DD287" s="991"/>
      <c r="DE287" s="991"/>
      <c r="DF287" s="991"/>
      <c r="DG287" s="991"/>
      <c r="DH287" s="991"/>
      <c r="DI287" s="991"/>
    </row>
    <row r="288" spans="1:113" s="871" customFormat="1">
      <c r="A288" s="1125"/>
      <c r="B288" s="749"/>
      <c r="C288" s="585"/>
      <c r="D288" s="746"/>
      <c r="E288" s="747"/>
      <c r="F288" s="917"/>
      <c r="G288" s="917"/>
      <c r="H288" s="991"/>
      <c r="I288" s="991"/>
      <c r="J288" s="991"/>
      <c r="K288" s="991"/>
      <c r="L288" s="991"/>
      <c r="M288" s="991"/>
      <c r="N288" s="991"/>
      <c r="O288" s="991"/>
      <c r="P288" s="991"/>
      <c r="Q288" s="991"/>
      <c r="R288" s="991"/>
      <c r="S288" s="991"/>
      <c r="T288" s="991"/>
      <c r="U288" s="991"/>
      <c r="V288" s="991"/>
      <c r="W288" s="991"/>
      <c r="X288" s="991"/>
      <c r="Y288" s="991"/>
      <c r="Z288" s="991"/>
      <c r="AA288" s="991"/>
      <c r="AB288" s="991"/>
      <c r="AC288" s="991"/>
      <c r="AD288" s="991"/>
      <c r="AE288" s="991"/>
      <c r="AF288" s="991"/>
      <c r="AG288" s="991"/>
      <c r="AH288" s="991"/>
      <c r="AI288" s="991"/>
      <c r="AJ288" s="991"/>
      <c r="AK288" s="991"/>
      <c r="AL288" s="991"/>
      <c r="AM288" s="991"/>
      <c r="AN288" s="991"/>
      <c r="AO288" s="991"/>
      <c r="AP288" s="991"/>
      <c r="AQ288" s="991"/>
      <c r="AR288" s="991"/>
      <c r="AS288" s="991"/>
      <c r="AT288" s="991"/>
      <c r="AU288" s="991"/>
      <c r="AV288" s="991"/>
      <c r="AW288" s="991"/>
      <c r="AX288" s="991"/>
      <c r="AY288" s="991"/>
      <c r="AZ288" s="991"/>
      <c r="BA288" s="991"/>
      <c r="BB288" s="991"/>
      <c r="BC288" s="991"/>
      <c r="BD288" s="991"/>
      <c r="BE288" s="991"/>
      <c r="BF288" s="991"/>
      <c r="BG288" s="991"/>
      <c r="BH288" s="991"/>
      <c r="BI288" s="991"/>
      <c r="BJ288" s="991"/>
      <c r="BK288" s="991"/>
      <c r="BL288" s="991"/>
      <c r="BM288" s="991"/>
      <c r="BN288" s="991"/>
      <c r="BO288" s="991"/>
      <c r="BP288" s="991"/>
      <c r="BQ288" s="991"/>
      <c r="BR288" s="991"/>
      <c r="BS288" s="991"/>
      <c r="BT288" s="991"/>
      <c r="BU288" s="991"/>
      <c r="BV288" s="991"/>
      <c r="BW288" s="991"/>
      <c r="BX288" s="991"/>
      <c r="BY288" s="991"/>
      <c r="BZ288" s="991"/>
      <c r="CA288" s="991"/>
      <c r="CB288" s="991"/>
      <c r="CC288" s="991"/>
      <c r="CD288" s="991"/>
      <c r="CE288" s="991"/>
      <c r="CF288" s="991"/>
      <c r="CG288" s="991"/>
      <c r="CH288" s="991"/>
      <c r="CI288" s="991"/>
      <c r="CJ288" s="991"/>
      <c r="CK288" s="991"/>
      <c r="CL288" s="991"/>
      <c r="CM288" s="991"/>
      <c r="CN288" s="991"/>
      <c r="CO288" s="991"/>
      <c r="CP288" s="991"/>
      <c r="CQ288" s="991"/>
      <c r="CR288" s="991"/>
      <c r="CS288" s="991"/>
      <c r="CT288" s="991"/>
      <c r="CU288" s="991"/>
      <c r="CV288" s="991"/>
      <c r="CW288" s="991"/>
      <c r="CX288" s="991"/>
      <c r="CY288" s="991"/>
      <c r="CZ288" s="991"/>
      <c r="DA288" s="991"/>
      <c r="DB288" s="991"/>
      <c r="DC288" s="991"/>
      <c r="DD288" s="991"/>
      <c r="DE288" s="991"/>
      <c r="DF288" s="991"/>
      <c r="DG288" s="991"/>
      <c r="DH288" s="991"/>
      <c r="DI288" s="991"/>
    </row>
    <row r="289" spans="1:113" s="871" customFormat="1">
      <c r="A289" s="1125" t="str">
        <f t="shared" si="14"/>
        <v>I.</v>
      </c>
      <c r="B289" s="749">
        <f>+COUNT($A$9:B288)+1</f>
        <v>45</v>
      </c>
      <c r="C289" s="1109" t="s">
        <v>1852</v>
      </c>
      <c r="D289" s="746" t="s">
        <v>125</v>
      </c>
      <c r="E289" s="747">
        <v>1</v>
      </c>
      <c r="F289" s="917"/>
      <c r="G289" s="917">
        <f>E289*F289</f>
        <v>0</v>
      </c>
      <c r="H289" s="991"/>
      <c r="I289" s="991"/>
      <c r="J289" s="991"/>
      <c r="K289" s="991"/>
      <c r="L289" s="991"/>
      <c r="M289" s="991"/>
      <c r="N289" s="991"/>
      <c r="O289" s="991"/>
      <c r="P289" s="991"/>
      <c r="Q289" s="991"/>
      <c r="R289" s="991"/>
      <c r="S289" s="991"/>
      <c r="T289" s="991"/>
      <c r="U289" s="991"/>
      <c r="V289" s="991"/>
      <c r="W289" s="991"/>
      <c r="X289" s="991"/>
      <c r="Y289" s="991"/>
      <c r="Z289" s="991"/>
      <c r="AA289" s="991"/>
      <c r="AB289" s="991"/>
      <c r="AC289" s="991"/>
      <c r="AD289" s="991"/>
      <c r="AE289" s="991"/>
      <c r="AF289" s="991"/>
      <c r="AG289" s="991"/>
      <c r="AH289" s="991"/>
      <c r="AI289" s="991"/>
      <c r="AJ289" s="991"/>
      <c r="AK289" s="991"/>
      <c r="AL289" s="991"/>
      <c r="AM289" s="991"/>
      <c r="AN289" s="991"/>
      <c r="AO289" s="991"/>
      <c r="AP289" s="991"/>
      <c r="AQ289" s="991"/>
      <c r="AR289" s="991"/>
      <c r="AS289" s="991"/>
      <c r="AT289" s="991"/>
      <c r="AU289" s="991"/>
      <c r="AV289" s="991"/>
      <c r="AW289" s="991"/>
      <c r="AX289" s="991"/>
      <c r="AY289" s="991"/>
      <c r="AZ289" s="991"/>
      <c r="BA289" s="991"/>
      <c r="BB289" s="991"/>
      <c r="BC289" s="991"/>
      <c r="BD289" s="991"/>
      <c r="BE289" s="991"/>
      <c r="BF289" s="991"/>
      <c r="BG289" s="991"/>
      <c r="BH289" s="991"/>
      <c r="BI289" s="991"/>
      <c r="BJ289" s="991"/>
      <c r="BK289" s="991"/>
      <c r="BL289" s="991"/>
      <c r="BM289" s="991"/>
      <c r="BN289" s="991"/>
      <c r="BO289" s="991"/>
      <c r="BP289" s="991"/>
      <c r="BQ289" s="991"/>
      <c r="BR289" s="991"/>
      <c r="BS289" s="991"/>
      <c r="BT289" s="991"/>
      <c r="BU289" s="991"/>
      <c r="BV289" s="991"/>
      <c r="BW289" s="991"/>
      <c r="BX289" s="991"/>
      <c r="BY289" s="991"/>
      <c r="BZ289" s="991"/>
      <c r="CA289" s="991"/>
      <c r="CB289" s="991"/>
      <c r="CC289" s="991"/>
      <c r="CD289" s="991"/>
      <c r="CE289" s="991"/>
      <c r="CF289" s="991"/>
      <c r="CG289" s="991"/>
      <c r="CH289" s="991"/>
      <c r="CI289" s="991"/>
      <c r="CJ289" s="991"/>
      <c r="CK289" s="991"/>
      <c r="CL289" s="991"/>
      <c r="CM289" s="991"/>
      <c r="CN289" s="991"/>
      <c r="CO289" s="991"/>
      <c r="CP289" s="991"/>
      <c r="CQ289" s="991"/>
      <c r="CR289" s="991"/>
      <c r="CS289" s="991"/>
      <c r="CT289" s="991"/>
      <c r="CU289" s="991"/>
      <c r="CV289" s="991"/>
      <c r="CW289" s="991"/>
      <c r="CX289" s="991"/>
      <c r="CY289" s="991"/>
      <c r="CZ289" s="991"/>
      <c r="DA289" s="991"/>
      <c r="DB289" s="991"/>
      <c r="DC289" s="991"/>
      <c r="DD289" s="991"/>
      <c r="DE289" s="991"/>
      <c r="DF289" s="991"/>
      <c r="DG289" s="991"/>
      <c r="DH289" s="991"/>
      <c r="DI289" s="991"/>
    </row>
    <row r="290" spans="1:113" s="871" customFormat="1" ht="24">
      <c r="A290" s="1125"/>
      <c r="B290" s="749"/>
      <c r="C290" s="585" t="s">
        <v>1853</v>
      </c>
      <c r="D290" s="746"/>
      <c r="E290" s="747"/>
      <c r="F290" s="917"/>
      <c r="G290" s="917"/>
      <c r="H290" s="991"/>
      <c r="I290" s="991"/>
      <c r="J290" s="991"/>
      <c r="K290" s="991"/>
      <c r="L290" s="991"/>
      <c r="M290" s="991"/>
      <c r="N290" s="991"/>
      <c r="O290" s="991"/>
      <c r="P290" s="991"/>
      <c r="Q290" s="991"/>
      <c r="R290" s="991"/>
      <c r="S290" s="991"/>
      <c r="T290" s="991"/>
      <c r="U290" s="991"/>
      <c r="V290" s="991"/>
      <c r="W290" s="991"/>
      <c r="X290" s="991"/>
      <c r="Y290" s="991"/>
      <c r="Z290" s="991"/>
      <c r="AA290" s="991"/>
      <c r="AB290" s="991"/>
      <c r="AC290" s="991"/>
      <c r="AD290" s="991"/>
      <c r="AE290" s="991"/>
      <c r="AF290" s="991"/>
      <c r="AG290" s="991"/>
      <c r="AH290" s="991"/>
      <c r="AI290" s="991"/>
      <c r="AJ290" s="991"/>
      <c r="AK290" s="991"/>
      <c r="AL290" s="991"/>
      <c r="AM290" s="991"/>
      <c r="AN290" s="991"/>
      <c r="AO290" s="991"/>
      <c r="AP290" s="991"/>
      <c r="AQ290" s="991"/>
      <c r="AR290" s="991"/>
      <c r="AS290" s="991"/>
      <c r="AT290" s="991"/>
      <c r="AU290" s="991"/>
      <c r="AV290" s="991"/>
      <c r="AW290" s="991"/>
      <c r="AX290" s="991"/>
      <c r="AY290" s="991"/>
      <c r="AZ290" s="991"/>
      <c r="BA290" s="991"/>
      <c r="BB290" s="991"/>
      <c r="BC290" s="991"/>
      <c r="BD290" s="991"/>
      <c r="BE290" s="991"/>
      <c r="BF290" s="991"/>
      <c r="BG290" s="991"/>
      <c r="BH290" s="991"/>
      <c r="BI290" s="991"/>
      <c r="BJ290" s="991"/>
      <c r="BK290" s="991"/>
      <c r="BL290" s="991"/>
      <c r="BM290" s="991"/>
      <c r="BN290" s="991"/>
      <c r="BO290" s="991"/>
      <c r="BP290" s="991"/>
      <c r="BQ290" s="991"/>
      <c r="BR290" s="991"/>
      <c r="BS290" s="991"/>
      <c r="BT290" s="991"/>
      <c r="BU290" s="991"/>
      <c r="BV290" s="991"/>
      <c r="BW290" s="991"/>
      <c r="BX290" s="991"/>
      <c r="BY290" s="991"/>
      <c r="BZ290" s="991"/>
      <c r="CA290" s="991"/>
      <c r="CB290" s="991"/>
      <c r="CC290" s="991"/>
      <c r="CD290" s="991"/>
      <c r="CE290" s="991"/>
      <c r="CF290" s="991"/>
      <c r="CG290" s="991"/>
      <c r="CH290" s="991"/>
      <c r="CI290" s="991"/>
      <c r="CJ290" s="991"/>
      <c r="CK290" s="991"/>
      <c r="CL290" s="991"/>
      <c r="CM290" s="991"/>
      <c r="CN290" s="991"/>
      <c r="CO290" s="991"/>
      <c r="CP290" s="991"/>
      <c r="CQ290" s="991"/>
      <c r="CR290" s="991"/>
      <c r="CS290" s="991"/>
      <c r="CT290" s="991"/>
      <c r="CU290" s="991"/>
      <c r="CV290" s="991"/>
      <c r="CW290" s="991"/>
      <c r="CX290" s="991"/>
      <c r="CY290" s="991"/>
      <c r="CZ290" s="991"/>
      <c r="DA290" s="991"/>
      <c r="DB290" s="991"/>
      <c r="DC290" s="991"/>
      <c r="DD290" s="991"/>
      <c r="DE290" s="991"/>
      <c r="DF290" s="991"/>
      <c r="DG290" s="991"/>
      <c r="DH290" s="991"/>
      <c r="DI290" s="991"/>
    </row>
    <row r="291" spans="1:113" s="871" customFormat="1">
      <c r="A291" s="1125"/>
      <c r="B291" s="749"/>
      <c r="C291" s="585"/>
      <c r="D291" s="746"/>
      <c r="E291" s="747"/>
      <c r="F291" s="917"/>
      <c r="G291" s="917"/>
      <c r="H291" s="991"/>
      <c r="I291" s="991"/>
      <c r="J291" s="991"/>
      <c r="K291" s="991"/>
      <c r="L291" s="991"/>
      <c r="M291" s="991"/>
      <c r="N291" s="991"/>
      <c r="O291" s="991"/>
      <c r="P291" s="991"/>
      <c r="Q291" s="991"/>
      <c r="R291" s="991"/>
      <c r="S291" s="991"/>
      <c r="T291" s="991"/>
      <c r="U291" s="991"/>
      <c r="V291" s="991"/>
      <c r="W291" s="991"/>
      <c r="X291" s="991"/>
      <c r="Y291" s="991"/>
      <c r="Z291" s="991"/>
      <c r="AA291" s="991"/>
      <c r="AB291" s="991"/>
      <c r="AC291" s="991"/>
      <c r="AD291" s="991"/>
      <c r="AE291" s="991"/>
      <c r="AF291" s="991"/>
      <c r="AG291" s="991"/>
      <c r="AH291" s="991"/>
      <c r="AI291" s="991"/>
      <c r="AJ291" s="991"/>
      <c r="AK291" s="991"/>
      <c r="AL291" s="991"/>
      <c r="AM291" s="991"/>
      <c r="AN291" s="991"/>
      <c r="AO291" s="991"/>
      <c r="AP291" s="991"/>
      <c r="AQ291" s="991"/>
      <c r="AR291" s="991"/>
      <c r="AS291" s="991"/>
      <c r="AT291" s="991"/>
      <c r="AU291" s="991"/>
      <c r="AV291" s="991"/>
      <c r="AW291" s="991"/>
      <c r="AX291" s="991"/>
      <c r="AY291" s="991"/>
      <c r="AZ291" s="991"/>
      <c r="BA291" s="991"/>
      <c r="BB291" s="991"/>
      <c r="BC291" s="991"/>
      <c r="BD291" s="991"/>
      <c r="BE291" s="991"/>
      <c r="BF291" s="991"/>
      <c r="BG291" s="991"/>
      <c r="BH291" s="991"/>
      <c r="BI291" s="991"/>
      <c r="BJ291" s="991"/>
      <c r="BK291" s="991"/>
      <c r="BL291" s="991"/>
      <c r="BM291" s="991"/>
      <c r="BN291" s="991"/>
      <c r="BO291" s="991"/>
      <c r="BP291" s="991"/>
      <c r="BQ291" s="991"/>
      <c r="BR291" s="991"/>
      <c r="BS291" s="991"/>
      <c r="BT291" s="991"/>
      <c r="BU291" s="991"/>
      <c r="BV291" s="991"/>
      <c r="BW291" s="991"/>
      <c r="BX291" s="991"/>
      <c r="BY291" s="991"/>
      <c r="BZ291" s="991"/>
      <c r="CA291" s="991"/>
      <c r="CB291" s="991"/>
      <c r="CC291" s="991"/>
      <c r="CD291" s="991"/>
      <c r="CE291" s="991"/>
      <c r="CF291" s="991"/>
      <c r="CG291" s="991"/>
      <c r="CH291" s="991"/>
      <c r="CI291" s="991"/>
      <c r="CJ291" s="991"/>
      <c r="CK291" s="991"/>
      <c r="CL291" s="991"/>
      <c r="CM291" s="991"/>
      <c r="CN291" s="991"/>
      <c r="CO291" s="991"/>
      <c r="CP291" s="991"/>
      <c r="CQ291" s="991"/>
      <c r="CR291" s="991"/>
      <c r="CS291" s="991"/>
      <c r="CT291" s="991"/>
      <c r="CU291" s="991"/>
      <c r="CV291" s="991"/>
      <c r="CW291" s="991"/>
      <c r="CX291" s="991"/>
      <c r="CY291" s="991"/>
      <c r="CZ291" s="991"/>
      <c r="DA291" s="991"/>
      <c r="DB291" s="991"/>
      <c r="DC291" s="991"/>
      <c r="DD291" s="991"/>
      <c r="DE291" s="991"/>
      <c r="DF291" s="991"/>
      <c r="DG291" s="991"/>
      <c r="DH291" s="991"/>
      <c r="DI291" s="991"/>
    </row>
    <row r="292" spans="1:113" s="871" customFormat="1">
      <c r="A292" s="1125" t="str">
        <f t="shared" si="14"/>
        <v>I.</v>
      </c>
      <c r="B292" s="749">
        <f>+COUNT($A$9:B291)+1</f>
        <v>46</v>
      </c>
      <c r="C292" s="1109" t="s">
        <v>1854</v>
      </c>
      <c r="D292" s="746" t="s">
        <v>125</v>
      </c>
      <c r="E292" s="747">
        <v>1</v>
      </c>
      <c r="F292" s="917"/>
      <c r="G292" s="917">
        <f>E292*F292</f>
        <v>0</v>
      </c>
      <c r="H292" s="991"/>
      <c r="I292" s="991"/>
      <c r="J292" s="991"/>
      <c r="K292" s="991"/>
      <c r="L292" s="991"/>
      <c r="M292" s="991"/>
      <c r="N292" s="991"/>
      <c r="O292" s="991"/>
      <c r="P292" s="991"/>
      <c r="Q292" s="991"/>
      <c r="R292" s="991"/>
      <c r="S292" s="991"/>
      <c r="T292" s="991"/>
      <c r="U292" s="991"/>
      <c r="V292" s="991"/>
      <c r="W292" s="991"/>
      <c r="X292" s="991"/>
      <c r="Y292" s="991"/>
      <c r="Z292" s="991"/>
      <c r="AA292" s="991"/>
      <c r="AB292" s="991"/>
      <c r="AC292" s="991"/>
      <c r="AD292" s="991"/>
      <c r="AE292" s="991"/>
      <c r="AF292" s="991"/>
      <c r="AG292" s="991"/>
      <c r="AH292" s="991"/>
      <c r="AI292" s="991"/>
      <c r="AJ292" s="991"/>
      <c r="AK292" s="991"/>
      <c r="AL292" s="991"/>
      <c r="AM292" s="991"/>
      <c r="AN292" s="991"/>
      <c r="AO292" s="991"/>
      <c r="AP292" s="991"/>
      <c r="AQ292" s="991"/>
      <c r="AR292" s="991"/>
      <c r="AS292" s="991"/>
      <c r="AT292" s="991"/>
      <c r="AU292" s="991"/>
      <c r="AV292" s="991"/>
      <c r="AW292" s="991"/>
      <c r="AX292" s="991"/>
      <c r="AY292" s="991"/>
      <c r="AZ292" s="991"/>
      <c r="BA292" s="991"/>
      <c r="BB292" s="991"/>
      <c r="BC292" s="991"/>
      <c r="BD292" s="991"/>
      <c r="BE292" s="991"/>
      <c r="BF292" s="991"/>
      <c r="BG292" s="991"/>
      <c r="BH292" s="991"/>
      <c r="BI292" s="991"/>
      <c r="BJ292" s="991"/>
      <c r="BK292" s="991"/>
      <c r="BL292" s="991"/>
      <c r="BM292" s="991"/>
      <c r="BN292" s="991"/>
      <c r="BO292" s="991"/>
      <c r="BP292" s="991"/>
      <c r="BQ292" s="991"/>
      <c r="BR292" s="991"/>
      <c r="BS292" s="991"/>
      <c r="BT292" s="991"/>
      <c r="BU292" s="991"/>
      <c r="BV292" s="991"/>
      <c r="BW292" s="991"/>
      <c r="BX292" s="991"/>
      <c r="BY292" s="991"/>
      <c r="BZ292" s="991"/>
      <c r="CA292" s="991"/>
      <c r="CB292" s="991"/>
      <c r="CC292" s="991"/>
      <c r="CD292" s="991"/>
      <c r="CE292" s="991"/>
      <c r="CF292" s="991"/>
      <c r="CG292" s="991"/>
      <c r="CH292" s="991"/>
      <c r="CI292" s="991"/>
      <c r="CJ292" s="991"/>
      <c r="CK292" s="991"/>
      <c r="CL292" s="991"/>
      <c r="CM292" s="991"/>
      <c r="CN292" s="991"/>
      <c r="CO292" s="991"/>
      <c r="CP292" s="991"/>
      <c r="CQ292" s="991"/>
      <c r="CR292" s="991"/>
      <c r="CS292" s="991"/>
      <c r="CT292" s="991"/>
      <c r="CU292" s="991"/>
      <c r="CV292" s="991"/>
      <c r="CW292" s="991"/>
      <c r="CX292" s="991"/>
      <c r="CY292" s="991"/>
      <c r="CZ292" s="991"/>
      <c r="DA292" s="991"/>
      <c r="DB292" s="991"/>
      <c r="DC292" s="991"/>
      <c r="DD292" s="991"/>
      <c r="DE292" s="991"/>
      <c r="DF292" s="991"/>
      <c r="DG292" s="991"/>
      <c r="DH292" s="991"/>
      <c r="DI292" s="991"/>
    </row>
    <row r="293" spans="1:113" s="871" customFormat="1" ht="48">
      <c r="A293" s="1125"/>
      <c r="B293" s="749"/>
      <c r="C293" s="585" t="s">
        <v>1855</v>
      </c>
      <c r="D293" s="746"/>
      <c r="E293" s="747"/>
      <c r="F293" s="917"/>
      <c r="G293" s="917"/>
      <c r="H293" s="991"/>
      <c r="I293" s="991"/>
      <c r="J293" s="991"/>
      <c r="K293" s="991"/>
      <c r="L293" s="991"/>
      <c r="M293" s="991"/>
      <c r="N293" s="991"/>
      <c r="O293" s="991"/>
      <c r="P293" s="991"/>
      <c r="Q293" s="991"/>
      <c r="R293" s="991"/>
      <c r="S293" s="991"/>
      <c r="T293" s="991"/>
      <c r="U293" s="991"/>
      <c r="V293" s="991"/>
      <c r="W293" s="991"/>
      <c r="X293" s="991"/>
      <c r="Y293" s="991"/>
      <c r="Z293" s="991"/>
      <c r="AA293" s="991"/>
      <c r="AB293" s="991"/>
      <c r="AC293" s="991"/>
      <c r="AD293" s="991"/>
      <c r="AE293" s="991"/>
      <c r="AF293" s="991"/>
      <c r="AG293" s="991"/>
      <c r="AH293" s="991"/>
      <c r="AI293" s="991"/>
      <c r="AJ293" s="991"/>
      <c r="AK293" s="991"/>
      <c r="AL293" s="991"/>
      <c r="AM293" s="991"/>
      <c r="AN293" s="991"/>
      <c r="AO293" s="991"/>
      <c r="AP293" s="991"/>
      <c r="AQ293" s="991"/>
      <c r="AR293" s="991"/>
      <c r="AS293" s="991"/>
      <c r="AT293" s="991"/>
      <c r="AU293" s="991"/>
      <c r="AV293" s="991"/>
      <c r="AW293" s="991"/>
      <c r="AX293" s="991"/>
      <c r="AY293" s="991"/>
      <c r="AZ293" s="991"/>
      <c r="BA293" s="991"/>
      <c r="BB293" s="991"/>
      <c r="BC293" s="991"/>
      <c r="BD293" s="991"/>
      <c r="BE293" s="991"/>
      <c r="BF293" s="991"/>
      <c r="BG293" s="991"/>
      <c r="BH293" s="991"/>
      <c r="BI293" s="991"/>
      <c r="BJ293" s="991"/>
      <c r="BK293" s="991"/>
      <c r="BL293" s="991"/>
      <c r="BM293" s="991"/>
      <c r="BN293" s="991"/>
      <c r="BO293" s="991"/>
      <c r="BP293" s="991"/>
      <c r="BQ293" s="991"/>
      <c r="BR293" s="991"/>
      <c r="BS293" s="991"/>
      <c r="BT293" s="991"/>
      <c r="BU293" s="991"/>
      <c r="BV293" s="991"/>
      <c r="BW293" s="991"/>
      <c r="BX293" s="991"/>
      <c r="BY293" s="991"/>
      <c r="BZ293" s="991"/>
      <c r="CA293" s="991"/>
      <c r="CB293" s="991"/>
      <c r="CC293" s="991"/>
      <c r="CD293" s="991"/>
      <c r="CE293" s="991"/>
      <c r="CF293" s="991"/>
      <c r="CG293" s="991"/>
      <c r="CH293" s="991"/>
      <c r="CI293" s="991"/>
      <c r="CJ293" s="991"/>
      <c r="CK293" s="991"/>
      <c r="CL293" s="991"/>
      <c r="CM293" s="991"/>
      <c r="CN293" s="991"/>
      <c r="CO293" s="991"/>
      <c r="CP293" s="991"/>
      <c r="CQ293" s="991"/>
      <c r="CR293" s="991"/>
      <c r="CS293" s="991"/>
      <c r="CT293" s="991"/>
      <c r="CU293" s="991"/>
      <c r="CV293" s="991"/>
      <c r="CW293" s="991"/>
      <c r="CX293" s="991"/>
      <c r="CY293" s="991"/>
      <c r="CZ293" s="991"/>
      <c r="DA293" s="991"/>
      <c r="DB293" s="991"/>
      <c r="DC293" s="991"/>
      <c r="DD293" s="991"/>
      <c r="DE293" s="991"/>
      <c r="DF293" s="991"/>
      <c r="DG293" s="991"/>
      <c r="DH293" s="991"/>
      <c r="DI293" s="991"/>
    </row>
    <row r="294" spans="1:113" s="871" customFormat="1">
      <c r="A294" s="1125"/>
      <c r="B294" s="749"/>
      <c r="C294" s="585"/>
      <c r="D294" s="746"/>
      <c r="E294" s="747"/>
      <c r="F294" s="917"/>
      <c r="G294" s="917"/>
      <c r="H294" s="991"/>
      <c r="I294" s="991"/>
      <c r="J294" s="991"/>
      <c r="K294" s="991"/>
      <c r="L294" s="991"/>
      <c r="M294" s="991"/>
      <c r="N294" s="991"/>
      <c r="O294" s="991"/>
      <c r="P294" s="991"/>
      <c r="Q294" s="991"/>
      <c r="R294" s="991"/>
      <c r="S294" s="991"/>
      <c r="T294" s="991"/>
      <c r="U294" s="991"/>
      <c r="V294" s="991"/>
      <c r="W294" s="991"/>
      <c r="X294" s="991"/>
      <c r="Y294" s="991"/>
      <c r="Z294" s="991"/>
      <c r="AA294" s="991"/>
      <c r="AB294" s="991"/>
      <c r="AC294" s="991"/>
      <c r="AD294" s="991"/>
      <c r="AE294" s="991"/>
      <c r="AF294" s="991"/>
      <c r="AG294" s="991"/>
      <c r="AH294" s="991"/>
      <c r="AI294" s="991"/>
      <c r="AJ294" s="991"/>
      <c r="AK294" s="991"/>
      <c r="AL294" s="991"/>
      <c r="AM294" s="991"/>
      <c r="AN294" s="991"/>
      <c r="AO294" s="991"/>
      <c r="AP294" s="991"/>
      <c r="AQ294" s="991"/>
      <c r="AR294" s="991"/>
      <c r="AS294" s="991"/>
      <c r="AT294" s="991"/>
      <c r="AU294" s="991"/>
      <c r="AV294" s="991"/>
      <c r="AW294" s="991"/>
      <c r="AX294" s="991"/>
      <c r="AY294" s="991"/>
      <c r="AZ294" s="991"/>
      <c r="BA294" s="991"/>
      <c r="BB294" s="991"/>
      <c r="BC294" s="991"/>
      <c r="BD294" s="991"/>
      <c r="BE294" s="991"/>
      <c r="BF294" s="991"/>
      <c r="BG294" s="991"/>
      <c r="BH294" s="991"/>
      <c r="BI294" s="991"/>
      <c r="BJ294" s="991"/>
      <c r="BK294" s="991"/>
      <c r="BL294" s="991"/>
      <c r="BM294" s="991"/>
      <c r="BN294" s="991"/>
      <c r="BO294" s="991"/>
      <c r="BP294" s="991"/>
      <c r="BQ294" s="991"/>
      <c r="BR294" s="991"/>
      <c r="BS294" s="991"/>
      <c r="BT294" s="991"/>
      <c r="BU294" s="991"/>
      <c r="BV294" s="991"/>
      <c r="BW294" s="991"/>
      <c r="BX294" s="991"/>
      <c r="BY294" s="991"/>
      <c r="BZ294" s="991"/>
      <c r="CA294" s="991"/>
      <c r="CB294" s="991"/>
      <c r="CC294" s="991"/>
      <c r="CD294" s="991"/>
      <c r="CE294" s="991"/>
      <c r="CF294" s="991"/>
      <c r="CG294" s="991"/>
      <c r="CH294" s="991"/>
      <c r="CI294" s="991"/>
      <c r="CJ294" s="991"/>
      <c r="CK294" s="991"/>
      <c r="CL294" s="991"/>
      <c r="CM294" s="991"/>
      <c r="CN294" s="991"/>
      <c r="CO294" s="991"/>
      <c r="CP294" s="991"/>
      <c r="CQ294" s="991"/>
      <c r="CR294" s="991"/>
      <c r="CS294" s="991"/>
      <c r="CT294" s="991"/>
      <c r="CU294" s="991"/>
      <c r="CV294" s="991"/>
      <c r="CW294" s="991"/>
      <c r="CX294" s="991"/>
      <c r="CY294" s="991"/>
      <c r="CZ294" s="991"/>
      <c r="DA294" s="991"/>
      <c r="DB294" s="991"/>
      <c r="DC294" s="991"/>
      <c r="DD294" s="991"/>
      <c r="DE294" s="991"/>
      <c r="DF294" s="991"/>
      <c r="DG294" s="991"/>
      <c r="DH294" s="991"/>
      <c r="DI294" s="991"/>
    </row>
    <row r="295" spans="1:113" s="871" customFormat="1">
      <c r="A295" s="1125" t="str">
        <f t="shared" ref="A295" si="15">$B$9</f>
        <v>I.</v>
      </c>
      <c r="B295" s="749">
        <f>+COUNT($A$9:B294)+1</f>
        <v>47</v>
      </c>
      <c r="C295" s="1109" t="s">
        <v>1856</v>
      </c>
      <c r="D295" s="746" t="s">
        <v>125</v>
      </c>
      <c r="E295" s="747">
        <v>1</v>
      </c>
      <c r="F295" s="917"/>
      <c r="G295" s="917">
        <f>E295*F295</f>
        <v>0</v>
      </c>
      <c r="H295" s="991"/>
      <c r="I295" s="991"/>
      <c r="J295" s="991"/>
      <c r="K295" s="991"/>
      <c r="L295" s="991"/>
      <c r="M295" s="991"/>
      <c r="N295" s="991"/>
      <c r="O295" s="991"/>
      <c r="P295" s="991"/>
      <c r="Q295" s="991"/>
      <c r="R295" s="991"/>
      <c r="S295" s="991"/>
      <c r="T295" s="991"/>
      <c r="U295" s="991"/>
      <c r="V295" s="991"/>
      <c r="W295" s="991"/>
      <c r="X295" s="991"/>
      <c r="Y295" s="991"/>
      <c r="Z295" s="991"/>
      <c r="AA295" s="991"/>
      <c r="AB295" s="991"/>
      <c r="AC295" s="991"/>
      <c r="AD295" s="991"/>
      <c r="AE295" s="991"/>
      <c r="AF295" s="991"/>
      <c r="AG295" s="991"/>
      <c r="AH295" s="991"/>
      <c r="AI295" s="991"/>
      <c r="AJ295" s="991"/>
      <c r="AK295" s="991"/>
      <c r="AL295" s="991"/>
      <c r="AM295" s="991"/>
      <c r="AN295" s="991"/>
      <c r="AO295" s="991"/>
      <c r="AP295" s="991"/>
      <c r="AQ295" s="991"/>
      <c r="AR295" s="991"/>
      <c r="AS295" s="991"/>
      <c r="AT295" s="991"/>
      <c r="AU295" s="991"/>
      <c r="AV295" s="991"/>
      <c r="AW295" s="991"/>
      <c r="AX295" s="991"/>
      <c r="AY295" s="991"/>
      <c r="AZ295" s="991"/>
      <c r="BA295" s="991"/>
      <c r="BB295" s="991"/>
      <c r="BC295" s="991"/>
      <c r="BD295" s="991"/>
      <c r="BE295" s="991"/>
      <c r="BF295" s="991"/>
      <c r="BG295" s="991"/>
      <c r="BH295" s="991"/>
      <c r="BI295" s="991"/>
      <c r="BJ295" s="991"/>
      <c r="BK295" s="991"/>
      <c r="BL295" s="991"/>
      <c r="BM295" s="991"/>
      <c r="BN295" s="991"/>
      <c r="BO295" s="991"/>
      <c r="BP295" s="991"/>
      <c r="BQ295" s="991"/>
      <c r="BR295" s="991"/>
      <c r="BS295" s="991"/>
      <c r="BT295" s="991"/>
      <c r="BU295" s="991"/>
      <c r="BV295" s="991"/>
      <c r="BW295" s="991"/>
      <c r="BX295" s="991"/>
      <c r="BY295" s="991"/>
      <c r="BZ295" s="991"/>
      <c r="CA295" s="991"/>
      <c r="CB295" s="991"/>
      <c r="CC295" s="991"/>
      <c r="CD295" s="991"/>
      <c r="CE295" s="991"/>
      <c r="CF295" s="991"/>
      <c r="CG295" s="991"/>
      <c r="CH295" s="991"/>
      <c r="CI295" s="991"/>
      <c r="CJ295" s="991"/>
      <c r="CK295" s="991"/>
      <c r="CL295" s="991"/>
      <c r="CM295" s="991"/>
      <c r="CN295" s="991"/>
      <c r="CO295" s="991"/>
      <c r="CP295" s="991"/>
      <c r="CQ295" s="991"/>
      <c r="CR295" s="991"/>
      <c r="CS295" s="991"/>
      <c r="CT295" s="991"/>
      <c r="CU295" s="991"/>
      <c r="CV295" s="991"/>
      <c r="CW295" s="991"/>
      <c r="CX295" s="991"/>
      <c r="CY295" s="991"/>
      <c r="CZ295" s="991"/>
      <c r="DA295" s="991"/>
      <c r="DB295" s="991"/>
      <c r="DC295" s="991"/>
      <c r="DD295" s="991"/>
      <c r="DE295" s="991"/>
      <c r="DF295" s="991"/>
      <c r="DG295" s="991"/>
      <c r="DH295" s="991"/>
      <c r="DI295" s="991"/>
    </row>
    <row r="296" spans="1:113" s="871" customFormat="1" ht="108">
      <c r="A296" s="1125"/>
      <c r="B296" s="749"/>
      <c r="C296" s="585" t="s">
        <v>1857</v>
      </c>
      <c r="D296" s="746"/>
      <c r="E296" s="747"/>
      <c r="F296" s="917"/>
      <c r="G296" s="917"/>
      <c r="H296" s="991"/>
      <c r="I296" s="991"/>
      <c r="J296" s="991"/>
      <c r="K296" s="991"/>
      <c r="L296" s="991"/>
      <c r="M296" s="991"/>
      <c r="N296" s="991"/>
      <c r="O296" s="991"/>
      <c r="P296" s="991"/>
      <c r="Q296" s="991"/>
      <c r="R296" s="991"/>
      <c r="S296" s="991"/>
      <c r="T296" s="991"/>
      <c r="U296" s="991"/>
      <c r="V296" s="991"/>
      <c r="W296" s="991"/>
      <c r="X296" s="991"/>
      <c r="Y296" s="991"/>
      <c r="Z296" s="991"/>
      <c r="AA296" s="991"/>
      <c r="AB296" s="991"/>
      <c r="AC296" s="991"/>
      <c r="AD296" s="991"/>
      <c r="AE296" s="991"/>
      <c r="AF296" s="991"/>
      <c r="AG296" s="991"/>
      <c r="AH296" s="991"/>
      <c r="AI296" s="991"/>
      <c r="AJ296" s="991"/>
      <c r="AK296" s="991"/>
      <c r="AL296" s="991"/>
      <c r="AM296" s="991"/>
      <c r="AN296" s="991"/>
      <c r="AO296" s="991"/>
      <c r="AP296" s="991"/>
      <c r="AQ296" s="991"/>
      <c r="AR296" s="991"/>
      <c r="AS296" s="991"/>
      <c r="AT296" s="991"/>
      <c r="AU296" s="991"/>
      <c r="AV296" s="991"/>
      <c r="AW296" s="991"/>
      <c r="AX296" s="991"/>
      <c r="AY296" s="991"/>
      <c r="AZ296" s="991"/>
      <c r="BA296" s="991"/>
      <c r="BB296" s="991"/>
      <c r="BC296" s="991"/>
      <c r="BD296" s="991"/>
      <c r="BE296" s="991"/>
      <c r="BF296" s="991"/>
      <c r="BG296" s="991"/>
      <c r="BH296" s="991"/>
      <c r="BI296" s="991"/>
      <c r="BJ296" s="991"/>
      <c r="BK296" s="991"/>
      <c r="BL296" s="991"/>
      <c r="BM296" s="991"/>
      <c r="BN296" s="991"/>
      <c r="BO296" s="991"/>
      <c r="BP296" s="991"/>
      <c r="BQ296" s="991"/>
      <c r="BR296" s="991"/>
      <c r="BS296" s="991"/>
      <c r="BT296" s="991"/>
      <c r="BU296" s="991"/>
      <c r="BV296" s="991"/>
      <c r="BW296" s="991"/>
      <c r="BX296" s="991"/>
      <c r="BY296" s="991"/>
      <c r="BZ296" s="991"/>
      <c r="CA296" s="991"/>
      <c r="CB296" s="991"/>
      <c r="CC296" s="991"/>
      <c r="CD296" s="991"/>
      <c r="CE296" s="991"/>
      <c r="CF296" s="991"/>
      <c r="CG296" s="991"/>
      <c r="CH296" s="991"/>
      <c r="CI296" s="991"/>
      <c r="CJ296" s="991"/>
      <c r="CK296" s="991"/>
      <c r="CL296" s="991"/>
      <c r="CM296" s="991"/>
      <c r="CN296" s="991"/>
      <c r="CO296" s="991"/>
      <c r="CP296" s="991"/>
      <c r="CQ296" s="991"/>
      <c r="CR296" s="991"/>
      <c r="CS296" s="991"/>
      <c r="CT296" s="991"/>
      <c r="CU296" s="991"/>
      <c r="CV296" s="991"/>
      <c r="CW296" s="991"/>
      <c r="CX296" s="991"/>
      <c r="CY296" s="991"/>
      <c r="CZ296" s="991"/>
      <c r="DA296" s="991"/>
      <c r="DB296" s="991"/>
      <c r="DC296" s="991"/>
      <c r="DD296" s="991"/>
      <c r="DE296" s="991"/>
      <c r="DF296" s="991"/>
      <c r="DG296" s="991"/>
      <c r="DH296" s="991"/>
      <c r="DI296" s="991"/>
    </row>
    <row r="297" spans="1:113" s="871" customFormat="1">
      <c r="A297" s="1122"/>
      <c r="B297" s="1123"/>
      <c r="C297" s="991"/>
      <c r="D297" s="1070"/>
      <c r="E297" s="747"/>
      <c r="F297" s="914"/>
      <c r="G297" s="914"/>
      <c r="H297" s="991"/>
      <c r="I297" s="991"/>
      <c r="J297" s="991"/>
      <c r="K297" s="991"/>
      <c r="L297" s="991"/>
      <c r="M297" s="991"/>
      <c r="N297" s="991"/>
      <c r="O297" s="991"/>
      <c r="P297" s="991"/>
      <c r="Q297" s="991"/>
      <c r="R297" s="991"/>
      <c r="S297" s="991"/>
      <c r="T297" s="991"/>
      <c r="U297" s="991"/>
      <c r="V297" s="991"/>
      <c r="W297" s="991"/>
      <c r="X297" s="991"/>
      <c r="Y297" s="991"/>
      <c r="Z297" s="991"/>
      <c r="AA297" s="991"/>
      <c r="AB297" s="991"/>
      <c r="AC297" s="991"/>
      <c r="AD297" s="991"/>
      <c r="AE297" s="991"/>
      <c r="AF297" s="991"/>
      <c r="AG297" s="991"/>
      <c r="AH297" s="991"/>
      <c r="AI297" s="991"/>
      <c r="AJ297" s="991"/>
      <c r="AK297" s="991"/>
      <c r="AL297" s="991"/>
      <c r="AM297" s="991"/>
      <c r="AN297" s="991"/>
      <c r="AO297" s="991"/>
      <c r="AP297" s="991"/>
      <c r="AQ297" s="991"/>
      <c r="AR297" s="991"/>
      <c r="AS297" s="991"/>
      <c r="AT297" s="991"/>
      <c r="AU297" s="991"/>
      <c r="AV297" s="991"/>
      <c r="AW297" s="991"/>
      <c r="AX297" s="991"/>
      <c r="AY297" s="991"/>
      <c r="AZ297" s="991"/>
      <c r="BA297" s="991"/>
      <c r="BB297" s="991"/>
      <c r="BC297" s="991"/>
      <c r="BD297" s="991"/>
      <c r="BE297" s="991"/>
      <c r="BF297" s="991"/>
      <c r="BG297" s="991"/>
      <c r="BH297" s="991"/>
      <c r="BI297" s="991"/>
      <c r="BJ297" s="991"/>
      <c r="BK297" s="991"/>
      <c r="BL297" s="991"/>
      <c r="BM297" s="991"/>
      <c r="BN297" s="991"/>
      <c r="BO297" s="991"/>
      <c r="BP297" s="991"/>
      <c r="BQ297" s="991"/>
      <c r="BR297" s="991"/>
      <c r="BS297" s="991"/>
      <c r="BT297" s="991"/>
      <c r="BU297" s="991"/>
      <c r="BV297" s="991"/>
      <c r="BW297" s="991"/>
      <c r="BX297" s="991"/>
      <c r="BY297" s="991"/>
      <c r="BZ297" s="991"/>
      <c r="CA297" s="991"/>
      <c r="CB297" s="991"/>
      <c r="CC297" s="991"/>
      <c r="CD297" s="991"/>
      <c r="CE297" s="991"/>
      <c r="CF297" s="991"/>
      <c r="CG297" s="991"/>
      <c r="CH297" s="991"/>
      <c r="CI297" s="991"/>
      <c r="CJ297" s="991"/>
      <c r="CK297" s="991"/>
      <c r="CL297" s="991"/>
      <c r="CM297" s="991"/>
      <c r="CN297" s="991"/>
      <c r="CO297" s="991"/>
      <c r="CP297" s="991"/>
      <c r="CQ297" s="991"/>
      <c r="CR297" s="991"/>
      <c r="CS297" s="991"/>
      <c r="CT297" s="991"/>
      <c r="CU297" s="991"/>
      <c r="CV297" s="991"/>
      <c r="CW297" s="991"/>
      <c r="CX297" s="991"/>
      <c r="CY297" s="991"/>
      <c r="CZ297" s="991"/>
      <c r="DA297" s="991"/>
      <c r="DB297" s="991"/>
      <c r="DC297" s="991"/>
      <c r="DD297" s="991"/>
      <c r="DE297" s="991"/>
      <c r="DF297" s="991"/>
      <c r="DG297" s="991"/>
      <c r="DH297" s="991"/>
      <c r="DI297" s="991"/>
    </row>
    <row r="298" spans="1:113" s="871" customFormat="1" ht="26.25" thickBot="1">
      <c r="A298" s="226"/>
      <c r="B298" s="1031"/>
      <c r="C298" s="882" t="str">
        <f>CONCATENATE($B$9," ",$C$9," - SKUPAJ:")</f>
        <v>I. INTERNA VODOVDNA INSTALACIJA - SKUPAJ:</v>
      </c>
      <c r="D298" s="225"/>
      <c r="E298" s="225"/>
      <c r="F298" s="918"/>
      <c r="G298" s="918">
        <f>SUM(G13:G295)</f>
        <v>0</v>
      </c>
      <c r="H298" s="991"/>
      <c r="I298" s="991"/>
      <c r="J298" s="991"/>
      <c r="K298" s="991"/>
      <c r="L298" s="991"/>
      <c r="M298" s="991"/>
      <c r="N298" s="991"/>
      <c r="O298" s="991"/>
      <c r="P298" s="991"/>
      <c r="Q298" s="991"/>
      <c r="R298" s="991"/>
      <c r="S298" s="991"/>
      <c r="T298" s="991"/>
      <c r="U298" s="991"/>
      <c r="V298" s="991"/>
      <c r="W298" s="991"/>
      <c r="X298" s="991"/>
      <c r="Y298" s="991"/>
      <c r="Z298" s="991"/>
      <c r="AA298" s="991"/>
      <c r="AB298" s="991"/>
      <c r="AC298" s="991"/>
      <c r="AD298" s="991"/>
      <c r="AE298" s="991"/>
      <c r="AF298" s="991"/>
      <c r="AG298" s="991"/>
      <c r="AH298" s="991"/>
      <c r="AI298" s="991"/>
      <c r="AJ298" s="991"/>
      <c r="AK298" s="991"/>
      <c r="AL298" s="991"/>
      <c r="AM298" s="991"/>
      <c r="AN298" s="991"/>
      <c r="AO298" s="991"/>
      <c r="AP298" s="991"/>
      <c r="AQ298" s="991"/>
      <c r="AR298" s="991"/>
      <c r="AS298" s="991"/>
      <c r="AT298" s="991"/>
      <c r="AU298" s="991"/>
      <c r="AV298" s="991"/>
      <c r="AW298" s="991"/>
      <c r="AX298" s="991"/>
      <c r="AY298" s="991"/>
      <c r="AZ298" s="991"/>
      <c r="BA298" s="991"/>
      <c r="BB298" s="991"/>
      <c r="BC298" s="991"/>
      <c r="BD298" s="991"/>
      <c r="BE298" s="991"/>
      <c r="BF298" s="991"/>
      <c r="BG298" s="991"/>
      <c r="BH298" s="991"/>
      <c r="BI298" s="991"/>
      <c r="BJ298" s="991"/>
      <c r="BK298" s="991"/>
      <c r="BL298" s="991"/>
      <c r="BM298" s="991"/>
      <c r="BN298" s="991"/>
      <c r="BO298" s="991"/>
      <c r="BP298" s="991"/>
      <c r="BQ298" s="991"/>
      <c r="BR298" s="991"/>
      <c r="BS298" s="991"/>
      <c r="BT298" s="991"/>
      <c r="BU298" s="991"/>
      <c r="BV298" s="991"/>
      <c r="BW298" s="991"/>
      <c r="BX298" s="991"/>
      <c r="BY298" s="991"/>
      <c r="BZ298" s="991"/>
      <c r="CA298" s="991"/>
      <c r="CB298" s="991"/>
      <c r="CC298" s="991"/>
      <c r="CD298" s="991"/>
      <c r="CE298" s="991"/>
      <c r="CF298" s="991"/>
      <c r="CG298" s="991"/>
      <c r="CH298" s="991"/>
      <c r="CI298" s="991"/>
      <c r="CJ298" s="991"/>
      <c r="CK298" s="991"/>
      <c r="CL298" s="991"/>
      <c r="CM298" s="991"/>
      <c r="CN298" s="991"/>
      <c r="CO298" s="991"/>
      <c r="CP298" s="991"/>
      <c r="CQ298" s="991"/>
      <c r="CR298" s="991"/>
      <c r="CS298" s="991"/>
      <c r="CT298" s="991"/>
      <c r="CU298" s="991"/>
      <c r="CV298" s="991"/>
      <c r="CW298" s="991"/>
      <c r="CX298" s="991"/>
      <c r="CY298" s="991"/>
      <c r="CZ298" s="991"/>
      <c r="DA298" s="991"/>
      <c r="DB298" s="991"/>
      <c r="DC298" s="991"/>
      <c r="DD298" s="991"/>
      <c r="DE298" s="991"/>
      <c r="DF298" s="991"/>
      <c r="DG298" s="991"/>
      <c r="DH298" s="991"/>
      <c r="DI298" s="991"/>
    </row>
    <row r="299" spans="1:113" s="871" customFormat="1">
      <c r="A299" s="1122"/>
      <c r="B299" s="1123"/>
      <c r="C299" s="991"/>
      <c r="D299" s="1070"/>
      <c r="E299" s="747"/>
      <c r="F299" s="919"/>
      <c r="G299" s="919"/>
      <c r="H299" s="991"/>
      <c r="I299" s="991"/>
      <c r="J299" s="991"/>
      <c r="K299" s="991"/>
      <c r="L299" s="991"/>
      <c r="M299" s="991"/>
      <c r="N299" s="991"/>
      <c r="O299" s="991"/>
      <c r="P299" s="991"/>
      <c r="Q299" s="991"/>
      <c r="R299" s="991"/>
      <c r="S299" s="991"/>
      <c r="T299" s="991"/>
      <c r="U299" s="991"/>
      <c r="V299" s="991"/>
      <c r="W299" s="991"/>
      <c r="X299" s="991"/>
      <c r="Y299" s="991"/>
      <c r="Z299" s="991"/>
      <c r="AA299" s="991"/>
      <c r="AB299" s="991"/>
      <c r="AC299" s="991"/>
      <c r="AD299" s="991"/>
      <c r="AE299" s="991"/>
      <c r="AF299" s="991"/>
      <c r="AG299" s="991"/>
      <c r="AH299" s="991"/>
      <c r="AI299" s="991"/>
      <c r="AJ299" s="991"/>
      <c r="AK299" s="991"/>
      <c r="AL299" s="991"/>
      <c r="AM299" s="991"/>
      <c r="AN299" s="991"/>
      <c r="AO299" s="991"/>
      <c r="AP299" s="991"/>
      <c r="AQ299" s="991"/>
      <c r="AR299" s="991"/>
      <c r="AS299" s="991"/>
      <c r="AT299" s="991"/>
      <c r="AU299" s="991"/>
      <c r="AV299" s="991"/>
      <c r="AW299" s="991"/>
      <c r="AX299" s="991"/>
      <c r="AY299" s="991"/>
      <c r="AZ299" s="991"/>
      <c r="BA299" s="991"/>
      <c r="BB299" s="991"/>
      <c r="BC299" s="991"/>
      <c r="BD299" s="991"/>
      <c r="BE299" s="991"/>
      <c r="BF299" s="991"/>
      <c r="BG299" s="991"/>
      <c r="BH299" s="991"/>
      <c r="BI299" s="991"/>
      <c r="BJ299" s="991"/>
      <c r="BK299" s="991"/>
      <c r="BL299" s="991"/>
      <c r="BM299" s="991"/>
      <c r="BN299" s="991"/>
      <c r="BO299" s="991"/>
      <c r="BP299" s="991"/>
      <c r="BQ299" s="991"/>
      <c r="BR299" s="991"/>
      <c r="BS299" s="991"/>
      <c r="BT299" s="991"/>
      <c r="BU299" s="991"/>
      <c r="BV299" s="991"/>
      <c r="BW299" s="991"/>
      <c r="BX299" s="991"/>
      <c r="BY299" s="991"/>
      <c r="BZ299" s="991"/>
      <c r="CA299" s="991"/>
      <c r="CB299" s="991"/>
      <c r="CC299" s="991"/>
      <c r="CD299" s="991"/>
      <c r="CE299" s="991"/>
      <c r="CF299" s="991"/>
      <c r="CG299" s="991"/>
      <c r="CH299" s="991"/>
      <c r="CI299" s="991"/>
      <c r="CJ299" s="991"/>
      <c r="CK299" s="991"/>
      <c r="CL299" s="991"/>
      <c r="CM299" s="991"/>
      <c r="CN299" s="991"/>
      <c r="CO299" s="991"/>
      <c r="CP299" s="991"/>
      <c r="CQ299" s="991"/>
      <c r="CR299" s="991"/>
      <c r="CS299" s="991"/>
      <c r="CT299" s="991"/>
      <c r="CU299" s="991"/>
      <c r="CV299" s="991"/>
      <c r="CW299" s="991"/>
      <c r="CX299" s="991"/>
      <c r="CY299" s="991"/>
      <c r="CZ299" s="991"/>
      <c r="DA299" s="991"/>
      <c r="DB299" s="991"/>
      <c r="DC299" s="991"/>
      <c r="DD299" s="991"/>
      <c r="DE299" s="991"/>
      <c r="DF299" s="991"/>
      <c r="DG299" s="991"/>
      <c r="DH299" s="991"/>
      <c r="DI299" s="991"/>
    </row>
    <row r="300" spans="1:113" s="871" customFormat="1" ht="16.5" thickBot="1">
      <c r="A300" s="873"/>
      <c r="B300" s="1102" t="s">
        <v>106</v>
      </c>
      <c r="C300" s="234" t="s">
        <v>1858</v>
      </c>
      <c r="D300" s="1007"/>
      <c r="E300" s="1032"/>
      <c r="F300" s="916"/>
      <c r="G300" s="916"/>
      <c r="H300" s="991"/>
      <c r="I300" s="991"/>
      <c r="J300" s="991"/>
      <c r="K300" s="991"/>
      <c r="L300" s="991"/>
      <c r="M300" s="991"/>
      <c r="N300" s="991"/>
      <c r="O300" s="991"/>
      <c r="P300" s="991"/>
      <c r="Q300" s="991"/>
      <c r="R300" s="991"/>
      <c r="S300" s="991"/>
      <c r="T300" s="991"/>
      <c r="U300" s="991"/>
      <c r="V300" s="991"/>
      <c r="W300" s="991"/>
      <c r="X300" s="991"/>
      <c r="Y300" s="991"/>
      <c r="Z300" s="991"/>
      <c r="AA300" s="991"/>
      <c r="AB300" s="991"/>
      <c r="AC300" s="991"/>
      <c r="AD300" s="991"/>
      <c r="AE300" s="991"/>
      <c r="AF300" s="991"/>
      <c r="AG300" s="991"/>
      <c r="AH300" s="991"/>
      <c r="AI300" s="991"/>
      <c r="AJ300" s="991"/>
      <c r="AK300" s="991"/>
      <c r="AL300" s="991"/>
      <c r="AM300" s="991"/>
      <c r="AN300" s="991"/>
      <c r="AO300" s="991"/>
      <c r="AP300" s="991"/>
      <c r="AQ300" s="991"/>
      <c r="AR300" s="991"/>
      <c r="AS300" s="991"/>
      <c r="AT300" s="991"/>
      <c r="AU300" s="991"/>
      <c r="AV300" s="991"/>
      <c r="AW300" s="991"/>
      <c r="AX300" s="991"/>
      <c r="AY300" s="991"/>
      <c r="AZ300" s="991"/>
      <c r="BA300" s="991"/>
      <c r="BB300" s="991"/>
      <c r="BC300" s="991"/>
      <c r="BD300" s="991"/>
      <c r="BE300" s="991"/>
      <c r="BF300" s="991"/>
      <c r="BG300" s="991"/>
      <c r="BH300" s="991"/>
      <c r="BI300" s="991"/>
      <c r="BJ300" s="991"/>
      <c r="BK300" s="991"/>
      <c r="BL300" s="991"/>
      <c r="BM300" s="991"/>
      <c r="BN300" s="991"/>
      <c r="BO300" s="991"/>
      <c r="BP300" s="991"/>
      <c r="BQ300" s="991"/>
      <c r="BR300" s="991"/>
      <c r="BS300" s="991"/>
      <c r="BT300" s="991"/>
      <c r="BU300" s="991"/>
      <c r="BV300" s="991"/>
      <c r="BW300" s="991"/>
      <c r="BX300" s="991"/>
      <c r="BY300" s="991"/>
      <c r="BZ300" s="991"/>
      <c r="CA300" s="991"/>
      <c r="CB300" s="991"/>
      <c r="CC300" s="991"/>
      <c r="CD300" s="991"/>
      <c r="CE300" s="991"/>
      <c r="CF300" s="991"/>
      <c r="CG300" s="991"/>
      <c r="CH300" s="991"/>
      <c r="CI300" s="991"/>
      <c r="CJ300" s="991"/>
      <c r="CK300" s="991"/>
      <c r="CL300" s="991"/>
      <c r="CM300" s="991"/>
      <c r="CN300" s="991"/>
      <c r="CO300" s="991"/>
      <c r="CP300" s="991"/>
      <c r="CQ300" s="991"/>
      <c r="CR300" s="991"/>
      <c r="CS300" s="991"/>
      <c r="CT300" s="991"/>
      <c r="CU300" s="991"/>
      <c r="CV300" s="991"/>
      <c r="CW300" s="991"/>
      <c r="CX300" s="991"/>
      <c r="CY300" s="991"/>
      <c r="CZ300" s="991"/>
      <c r="DA300" s="991"/>
      <c r="DB300" s="991"/>
      <c r="DC300" s="991"/>
      <c r="DD300" s="991"/>
      <c r="DE300" s="991"/>
      <c r="DF300" s="991"/>
      <c r="DG300" s="991"/>
      <c r="DH300" s="991"/>
      <c r="DI300" s="991"/>
    </row>
    <row r="301" spans="1:113" s="871" customFormat="1">
      <c r="A301" s="1116"/>
      <c r="B301" s="1117"/>
      <c r="C301" s="991"/>
      <c r="D301" s="1070"/>
      <c r="E301" s="747"/>
      <c r="F301" s="917"/>
      <c r="G301" s="917"/>
      <c r="H301" s="991"/>
      <c r="I301" s="991"/>
      <c r="J301" s="991"/>
      <c r="K301" s="991"/>
      <c r="L301" s="991"/>
      <c r="M301" s="991"/>
      <c r="N301" s="991"/>
      <c r="O301" s="991"/>
      <c r="P301" s="991"/>
      <c r="Q301" s="991"/>
      <c r="R301" s="991"/>
      <c r="S301" s="991"/>
      <c r="T301" s="991"/>
      <c r="U301" s="991"/>
      <c r="V301" s="991"/>
      <c r="W301" s="991"/>
      <c r="X301" s="991"/>
      <c r="Y301" s="991"/>
      <c r="Z301" s="991"/>
      <c r="AA301" s="991"/>
      <c r="AB301" s="991"/>
      <c r="AC301" s="991"/>
      <c r="AD301" s="991"/>
      <c r="AE301" s="991"/>
      <c r="AF301" s="991"/>
      <c r="AG301" s="991"/>
      <c r="AH301" s="991"/>
      <c r="AI301" s="991"/>
      <c r="AJ301" s="991"/>
      <c r="AK301" s="991"/>
      <c r="AL301" s="991"/>
      <c r="AM301" s="991"/>
      <c r="AN301" s="991"/>
      <c r="AO301" s="991"/>
      <c r="AP301" s="991"/>
      <c r="AQ301" s="991"/>
      <c r="AR301" s="991"/>
      <c r="AS301" s="991"/>
      <c r="AT301" s="991"/>
      <c r="AU301" s="991"/>
      <c r="AV301" s="991"/>
      <c r="AW301" s="991"/>
      <c r="AX301" s="991"/>
      <c r="AY301" s="991"/>
      <c r="AZ301" s="991"/>
      <c r="BA301" s="991"/>
      <c r="BB301" s="991"/>
      <c r="BC301" s="991"/>
      <c r="BD301" s="991"/>
      <c r="BE301" s="991"/>
      <c r="BF301" s="991"/>
      <c r="BG301" s="991"/>
      <c r="BH301" s="991"/>
      <c r="BI301" s="991"/>
      <c r="BJ301" s="991"/>
      <c r="BK301" s="991"/>
      <c r="BL301" s="991"/>
      <c r="BM301" s="991"/>
      <c r="BN301" s="991"/>
      <c r="BO301" s="991"/>
      <c r="BP301" s="991"/>
      <c r="BQ301" s="991"/>
      <c r="BR301" s="991"/>
      <c r="BS301" s="991"/>
      <c r="BT301" s="991"/>
      <c r="BU301" s="991"/>
      <c r="BV301" s="991"/>
      <c r="BW301" s="991"/>
      <c r="BX301" s="991"/>
      <c r="BY301" s="991"/>
      <c r="BZ301" s="991"/>
      <c r="CA301" s="991"/>
      <c r="CB301" s="991"/>
      <c r="CC301" s="991"/>
      <c r="CD301" s="991"/>
      <c r="CE301" s="991"/>
      <c r="CF301" s="991"/>
      <c r="CG301" s="991"/>
      <c r="CH301" s="991"/>
      <c r="CI301" s="991"/>
      <c r="CJ301" s="991"/>
      <c r="CK301" s="991"/>
      <c r="CL301" s="991"/>
      <c r="CM301" s="991"/>
      <c r="CN301" s="991"/>
      <c r="CO301" s="991"/>
      <c r="CP301" s="991"/>
      <c r="CQ301" s="991"/>
      <c r="CR301" s="991"/>
      <c r="CS301" s="991"/>
      <c r="CT301" s="991"/>
      <c r="CU301" s="991"/>
      <c r="CV301" s="991"/>
      <c r="CW301" s="991"/>
      <c r="CX301" s="991"/>
      <c r="CY301" s="991"/>
      <c r="CZ301" s="991"/>
      <c r="DA301" s="991"/>
      <c r="DB301" s="991"/>
      <c r="DC301" s="991"/>
      <c r="DD301" s="991"/>
      <c r="DE301" s="991"/>
      <c r="DF301" s="991"/>
      <c r="DG301" s="991"/>
      <c r="DH301" s="991"/>
      <c r="DI301" s="991"/>
    </row>
    <row r="302" spans="1:113" s="871" customFormat="1">
      <c r="A302" s="1116" t="str">
        <f>$B$300</f>
        <v>II.</v>
      </c>
      <c r="B302" s="1117">
        <f>1</f>
        <v>1</v>
      </c>
      <c r="C302" s="1109" t="s">
        <v>1859</v>
      </c>
      <c r="D302" s="746" t="s">
        <v>188</v>
      </c>
      <c r="E302" s="747">
        <v>129</v>
      </c>
      <c r="F302" s="917"/>
      <c r="G302" s="917">
        <f>E302*F302</f>
        <v>0</v>
      </c>
      <c r="H302" s="991"/>
      <c r="I302" s="991"/>
      <c r="J302" s="991"/>
      <c r="K302" s="991"/>
      <c r="L302" s="991"/>
      <c r="M302" s="991"/>
      <c r="N302" s="991"/>
      <c r="O302" s="991"/>
      <c r="P302" s="991"/>
      <c r="Q302" s="991"/>
      <c r="R302" s="991"/>
      <c r="S302" s="991"/>
      <c r="T302" s="991"/>
      <c r="U302" s="991"/>
      <c r="V302" s="991"/>
      <c r="W302" s="991"/>
      <c r="X302" s="991"/>
      <c r="Y302" s="991"/>
      <c r="Z302" s="991"/>
      <c r="AA302" s="991"/>
      <c r="AB302" s="991"/>
      <c r="AC302" s="991"/>
      <c r="AD302" s="991"/>
      <c r="AE302" s="991"/>
      <c r="AF302" s="991"/>
      <c r="AG302" s="991"/>
      <c r="AH302" s="991"/>
      <c r="AI302" s="991"/>
      <c r="AJ302" s="991"/>
      <c r="AK302" s="991"/>
      <c r="AL302" s="991"/>
      <c r="AM302" s="991"/>
      <c r="AN302" s="991"/>
      <c r="AO302" s="991"/>
      <c r="AP302" s="991"/>
      <c r="AQ302" s="991"/>
      <c r="AR302" s="991"/>
      <c r="AS302" s="991"/>
      <c r="AT302" s="991"/>
      <c r="AU302" s="991"/>
      <c r="AV302" s="991"/>
      <c r="AW302" s="991"/>
      <c r="AX302" s="991"/>
      <c r="AY302" s="991"/>
      <c r="AZ302" s="991"/>
      <c r="BA302" s="991"/>
      <c r="BB302" s="991"/>
      <c r="BC302" s="991"/>
      <c r="BD302" s="991"/>
      <c r="BE302" s="991"/>
      <c r="BF302" s="991"/>
      <c r="BG302" s="991"/>
      <c r="BH302" s="991"/>
      <c r="BI302" s="991"/>
      <c r="BJ302" s="991"/>
      <c r="BK302" s="991"/>
      <c r="BL302" s="991"/>
      <c r="BM302" s="991"/>
      <c r="BN302" s="991"/>
      <c r="BO302" s="991"/>
      <c r="BP302" s="991"/>
      <c r="BQ302" s="991"/>
      <c r="BR302" s="991"/>
      <c r="BS302" s="991"/>
      <c r="BT302" s="991"/>
      <c r="BU302" s="991"/>
      <c r="BV302" s="991"/>
      <c r="BW302" s="991"/>
      <c r="BX302" s="991"/>
      <c r="BY302" s="991"/>
      <c r="BZ302" s="991"/>
      <c r="CA302" s="991"/>
      <c r="CB302" s="991"/>
      <c r="CC302" s="991"/>
      <c r="CD302" s="991"/>
      <c r="CE302" s="991"/>
      <c r="CF302" s="991"/>
      <c r="CG302" s="991"/>
      <c r="CH302" s="991"/>
      <c r="CI302" s="991"/>
      <c r="CJ302" s="991"/>
      <c r="CK302" s="991"/>
      <c r="CL302" s="991"/>
      <c r="CM302" s="991"/>
      <c r="CN302" s="991"/>
      <c r="CO302" s="991"/>
      <c r="CP302" s="991"/>
      <c r="CQ302" s="991"/>
      <c r="CR302" s="991"/>
      <c r="CS302" s="991"/>
      <c r="CT302" s="991"/>
      <c r="CU302" s="991"/>
      <c r="CV302" s="991"/>
      <c r="CW302" s="991"/>
      <c r="CX302" s="991"/>
      <c r="CY302" s="991"/>
      <c r="CZ302" s="991"/>
      <c r="DA302" s="991"/>
      <c r="DB302" s="991"/>
      <c r="DC302" s="991"/>
      <c r="DD302" s="991"/>
      <c r="DE302" s="991"/>
      <c r="DF302" s="991"/>
      <c r="DG302" s="991"/>
      <c r="DH302" s="991"/>
      <c r="DI302" s="991"/>
    </row>
    <row r="303" spans="1:113" s="871" customFormat="1" ht="132">
      <c r="A303" s="1116"/>
      <c r="B303" s="1117"/>
      <c r="C303" s="585" t="s">
        <v>1860</v>
      </c>
      <c r="D303" s="746"/>
      <c r="E303" s="747"/>
      <c r="F303" s="917"/>
      <c r="G303" s="917"/>
      <c r="H303" s="991"/>
      <c r="I303" s="991"/>
      <c r="J303" s="991"/>
      <c r="K303" s="991"/>
      <c r="L303" s="991"/>
      <c r="M303" s="991"/>
      <c r="N303" s="991"/>
      <c r="O303" s="991"/>
      <c r="P303" s="991"/>
      <c r="Q303" s="991"/>
      <c r="R303" s="991"/>
      <c r="S303" s="991"/>
      <c r="T303" s="991"/>
      <c r="U303" s="991"/>
      <c r="V303" s="991"/>
      <c r="W303" s="991"/>
      <c r="X303" s="991"/>
      <c r="Y303" s="991"/>
      <c r="Z303" s="991"/>
      <c r="AA303" s="991"/>
      <c r="AB303" s="991"/>
      <c r="AC303" s="991"/>
      <c r="AD303" s="991"/>
      <c r="AE303" s="991"/>
      <c r="AF303" s="991"/>
      <c r="AG303" s="991"/>
      <c r="AH303" s="991"/>
      <c r="AI303" s="991"/>
      <c r="AJ303" s="991"/>
      <c r="AK303" s="991"/>
      <c r="AL303" s="991"/>
      <c r="AM303" s="991"/>
      <c r="AN303" s="991"/>
      <c r="AO303" s="991"/>
      <c r="AP303" s="991"/>
      <c r="AQ303" s="991"/>
      <c r="AR303" s="991"/>
      <c r="AS303" s="991"/>
      <c r="AT303" s="991"/>
      <c r="AU303" s="991"/>
      <c r="AV303" s="991"/>
      <c r="AW303" s="991"/>
      <c r="AX303" s="991"/>
      <c r="AY303" s="991"/>
      <c r="AZ303" s="991"/>
      <c r="BA303" s="991"/>
      <c r="BB303" s="991"/>
      <c r="BC303" s="991"/>
      <c r="BD303" s="991"/>
      <c r="BE303" s="991"/>
      <c r="BF303" s="991"/>
      <c r="BG303" s="991"/>
      <c r="BH303" s="991"/>
      <c r="BI303" s="991"/>
      <c r="BJ303" s="991"/>
      <c r="BK303" s="991"/>
      <c r="BL303" s="991"/>
      <c r="BM303" s="991"/>
      <c r="BN303" s="991"/>
      <c r="BO303" s="991"/>
      <c r="BP303" s="991"/>
      <c r="BQ303" s="991"/>
      <c r="BR303" s="991"/>
      <c r="BS303" s="991"/>
      <c r="BT303" s="991"/>
      <c r="BU303" s="991"/>
      <c r="BV303" s="991"/>
      <c r="BW303" s="991"/>
      <c r="BX303" s="991"/>
      <c r="BY303" s="991"/>
      <c r="BZ303" s="991"/>
      <c r="CA303" s="991"/>
      <c r="CB303" s="991"/>
      <c r="CC303" s="991"/>
      <c r="CD303" s="991"/>
      <c r="CE303" s="991"/>
      <c r="CF303" s="991"/>
      <c r="CG303" s="991"/>
      <c r="CH303" s="991"/>
      <c r="CI303" s="991"/>
      <c r="CJ303" s="991"/>
      <c r="CK303" s="991"/>
      <c r="CL303" s="991"/>
      <c r="CM303" s="991"/>
      <c r="CN303" s="991"/>
      <c r="CO303" s="991"/>
      <c r="CP303" s="991"/>
      <c r="CQ303" s="991"/>
      <c r="CR303" s="991"/>
      <c r="CS303" s="991"/>
      <c r="CT303" s="991"/>
      <c r="CU303" s="991"/>
      <c r="CV303" s="991"/>
      <c r="CW303" s="991"/>
      <c r="CX303" s="991"/>
      <c r="CY303" s="991"/>
      <c r="CZ303" s="991"/>
      <c r="DA303" s="991"/>
      <c r="DB303" s="991"/>
      <c r="DC303" s="991"/>
      <c r="DD303" s="991"/>
      <c r="DE303" s="991"/>
      <c r="DF303" s="991"/>
      <c r="DG303" s="991"/>
      <c r="DH303" s="991"/>
      <c r="DI303" s="991"/>
    </row>
    <row r="304" spans="1:113" s="871" customFormat="1" ht="37.5" customHeight="1">
      <c r="A304" s="1116"/>
      <c r="B304" s="1117"/>
      <c r="C304" s="866" t="s">
        <v>1861</v>
      </c>
      <c r="D304" s="746"/>
      <c r="E304" s="747"/>
      <c r="F304" s="917"/>
      <c r="G304" s="917"/>
      <c r="H304" s="991"/>
      <c r="I304" s="991"/>
      <c r="J304" s="991"/>
      <c r="K304" s="991"/>
      <c r="L304" s="991"/>
      <c r="M304" s="991"/>
      <c r="N304" s="991"/>
      <c r="O304" s="991"/>
      <c r="P304" s="991"/>
      <c r="Q304" s="991"/>
      <c r="R304" s="991"/>
      <c r="S304" s="991"/>
      <c r="T304" s="991"/>
      <c r="U304" s="991"/>
      <c r="V304" s="991"/>
      <c r="W304" s="991"/>
      <c r="X304" s="991"/>
      <c r="Y304" s="991"/>
      <c r="Z304" s="991"/>
      <c r="AA304" s="991"/>
      <c r="AB304" s="991"/>
      <c r="AC304" s="991"/>
      <c r="AD304" s="991"/>
      <c r="AE304" s="991"/>
      <c r="AF304" s="991"/>
      <c r="AG304" s="991"/>
      <c r="AH304" s="991"/>
      <c r="AI304" s="991"/>
      <c r="AJ304" s="991"/>
      <c r="AK304" s="991"/>
      <c r="AL304" s="991"/>
      <c r="AM304" s="991"/>
      <c r="AN304" s="991"/>
      <c r="AO304" s="991"/>
      <c r="AP304" s="991"/>
      <c r="AQ304" s="991"/>
      <c r="AR304" s="991"/>
      <c r="AS304" s="991"/>
      <c r="AT304" s="991"/>
      <c r="AU304" s="991"/>
      <c r="AV304" s="991"/>
      <c r="AW304" s="991"/>
      <c r="AX304" s="991"/>
      <c r="AY304" s="991"/>
      <c r="AZ304" s="991"/>
      <c r="BA304" s="991"/>
      <c r="BB304" s="991"/>
      <c r="BC304" s="991"/>
      <c r="BD304" s="991"/>
      <c r="BE304" s="991"/>
      <c r="BF304" s="991"/>
      <c r="BG304" s="991"/>
      <c r="BH304" s="991"/>
      <c r="BI304" s="991"/>
      <c r="BJ304" s="991"/>
      <c r="BK304" s="991"/>
      <c r="BL304" s="991"/>
      <c r="BM304" s="991"/>
      <c r="BN304" s="991"/>
      <c r="BO304" s="991"/>
      <c r="BP304" s="991"/>
      <c r="BQ304" s="991"/>
      <c r="BR304" s="991"/>
      <c r="BS304" s="991"/>
      <c r="BT304" s="991"/>
      <c r="BU304" s="991"/>
      <c r="BV304" s="991"/>
      <c r="BW304" s="991"/>
      <c r="BX304" s="991"/>
      <c r="BY304" s="991"/>
      <c r="BZ304" s="991"/>
      <c r="CA304" s="991"/>
      <c r="CB304" s="991"/>
      <c r="CC304" s="991"/>
      <c r="CD304" s="991"/>
      <c r="CE304" s="991"/>
      <c r="CF304" s="991"/>
      <c r="CG304" s="991"/>
      <c r="CH304" s="991"/>
      <c r="CI304" s="991"/>
      <c r="CJ304" s="991"/>
      <c r="CK304" s="991"/>
      <c r="CL304" s="991"/>
      <c r="CM304" s="991"/>
      <c r="CN304" s="991"/>
      <c r="CO304" s="991"/>
      <c r="CP304" s="991"/>
      <c r="CQ304" s="991"/>
      <c r="CR304" s="991"/>
      <c r="CS304" s="991"/>
      <c r="CT304" s="991"/>
      <c r="CU304" s="991"/>
      <c r="CV304" s="991"/>
      <c r="CW304" s="991"/>
      <c r="CX304" s="991"/>
      <c r="CY304" s="991"/>
      <c r="CZ304" s="991"/>
      <c r="DA304" s="991"/>
      <c r="DB304" s="991"/>
      <c r="DC304" s="991"/>
      <c r="DD304" s="991"/>
      <c r="DE304" s="991"/>
      <c r="DF304" s="991"/>
      <c r="DG304" s="991"/>
      <c r="DH304" s="991"/>
      <c r="DI304" s="991"/>
    </row>
    <row r="305" spans="1:113" s="871" customFormat="1">
      <c r="A305" s="1116"/>
      <c r="B305" s="1117"/>
      <c r="C305" s="585"/>
      <c r="D305" s="1070"/>
      <c r="E305" s="747"/>
      <c r="F305" s="917"/>
      <c r="G305" s="917"/>
      <c r="H305" s="991"/>
      <c r="I305" s="991"/>
      <c r="J305" s="991"/>
      <c r="K305" s="991"/>
      <c r="L305" s="991"/>
      <c r="M305" s="991"/>
      <c r="N305" s="991"/>
      <c r="O305" s="991"/>
      <c r="P305" s="991"/>
      <c r="Q305" s="991"/>
      <c r="R305" s="991"/>
      <c r="S305" s="991"/>
      <c r="T305" s="991"/>
      <c r="U305" s="991"/>
      <c r="V305" s="991"/>
      <c r="W305" s="991"/>
      <c r="X305" s="991"/>
      <c r="Y305" s="991"/>
      <c r="Z305" s="991"/>
      <c r="AA305" s="991"/>
      <c r="AB305" s="991"/>
      <c r="AC305" s="991"/>
      <c r="AD305" s="991"/>
      <c r="AE305" s="991"/>
      <c r="AF305" s="991"/>
      <c r="AG305" s="991"/>
      <c r="AH305" s="991"/>
      <c r="AI305" s="991"/>
      <c r="AJ305" s="991"/>
      <c r="AK305" s="991"/>
      <c r="AL305" s="991"/>
      <c r="AM305" s="991"/>
      <c r="AN305" s="991"/>
      <c r="AO305" s="991"/>
      <c r="AP305" s="991"/>
      <c r="AQ305" s="991"/>
      <c r="AR305" s="991"/>
      <c r="AS305" s="991"/>
      <c r="AT305" s="991"/>
      <c r="AU305" s="991"/>
      <c r="AV305" s="991"/>
      <c r="AW305" s="991"/>
      <c r="AX305" s="991"/>
      <c r="AY305" s="991"/>
      <c r="AZ305" s="991"/>
      <c r="BA305" s="991"/>
      <c r="BB305" s="991"/>
      <c r="BC305" s="991"/>
      <c r="BD305" s="991"/>
      <c r="BE305" s="991"/>
      <c r="BF305" s="991"/>
      <c r="BG305" s="991"/>
      <c r="BH305" s="991"/>
      <c r="BI305" s="991"/>
      <c r="BJ305" s="991"/>
      <c r="BK305" s="991"/>
      <c r="BL305" s="991"/>
      <c r="BM305" s="991"/>
      <c r="BN305" s="991"/>
      <c r="BO305" s="991"/>
      <c r="BP305" s="991"/>
      <c r="BQ305" s="991"/>
      <c r="BR305" s="991"/>
      <c r="BS305" s="991"/>
      <c r="BT305" s="991"/>
      <c r="BU305" s="991"/>
      <c r="BV305" s="991"/>
      <c r="BW305" s="991"/>
      <c r="BX305" s="991"/>
      <c r="BY305" s="991"/>
      <c r="BZ305" s="991"/>
      <c r="CA305" s="991"/>
      <c r="CB305" s="991"/>
      <c r="CC305" s="991"/>
      <c r="CD305" s="991"/>
      <c r="CE305" s="991"/>
      <c r="CF305" s="991"/>
      <c r="CG305" s="991"/>
      <c r="CH305" s="991"/>
      <c r="CI305" s="991"/>
      <c r="CJ305" s="991"/>
      <c r="CK305" s="991"/>
      <c r="CL305" s="991"/>
      <c r="CM305" s="991"/>
      <c r="CN305" s="991"/>
      <c r="CO305" s="991"/>
      <c r="CP305" s="991"/>
      <c r="CQ305" s="991"/>
      <c r="CR305" s="991"/>
      <c r="CS305" s="991"/>
      <c r="CT305" s="991"/>
      <c r="CU305" s="991"/>
      <c r="CV305" s="991"/>
      <c r="CW305" s="991"/>
      <c r="CX305" s="991"/>
      <c r="CY305" s="991"/>
      <c r="CZ305" s="991"/>
      <c r="DA305" s="991"/>
      <c r="DB305" s="991"/>
      <c r="DC305" s="991"/>
      <c r="DD305" s="991"/>
      <c r="DE305" s="991"/>
      <c r="DF305" s="991"/>
      <c r="DG305" s="991"/>
      <c r="DH305" s="991"/>
      <c r="DI305" s="991"/>
    </row>
    <row r="306" spans="1:113" s="871" customFormat="1" ht="24">
      <c r="A306" s="1116" t="str">
        <f>$B$300</f>
        <v>II.</v>
      </c>
      <c r="B306" s="1117">
        <f>COUNT($A$302:$B305)+1</f>
        <v>2</v>
      </c>
      <c r="C306" s="1109" t="s">
        <v>1862</v>
      </c>
      <c r="D306" s="746" t="s">
        <v>188</v>
      </c>
      <c r="E306" s="747">
        <v>129</v>
      </c>
      <c r="F306" s="917"/>
      <c r="G306" s="917">
        <f>E306*F306</f>
        <v>0</v>
      </c>
      <c r="H306" s="991"/>
      <c r="I306" s="991"/>
      <c r="J306" s="991"/>
      <c r="K306" s="991"/>
      <c r="L306" s="991"/>
      <c r="M306" s="991"/>
      <c r="N306" s="991"/>
      <c r="O306" s="991"/>
      <c r="P306" s="991"/>
      <c r="Q306" s="991"/>
      <c r="R306" s="991"/>
      <c r="S306" s="991"/>
      <c r="T306" s="991"/>
      <c r="U306" s="991"/>
      <c r="V306" s="991"/>
      <c r="W306" s="991"/>
      <c r="X306" s="991"/>
      <c r="Y306" s="991"/>
      <c r="Z306" s="991"/>
      <c r="AA306" s="991"/>
      <c r="AB306" s="991"/>
      <c r="AC306" s="991"/>
      <c r="AD306" s="991"/>
      <c r="AE306" s="991"/>
      <c r="AF306" s="991"/>
      <c r="AG306" s="991"/>
      <c r="AH306" s="991"/>
      <c r="AI306" s="991"/>
      <c r="AJ306" s="991"/>
      <c r="AK306" s="991"/>
      <c r="AL306" s="991"/>
      <c r="AM306" s="991"/>
      <c r="AN306" s="991"/>
      <c r="AO306" s="991"/>
      <c r="AP306" s="991"/>
      <c r="AQ306" s="991"/>
      <c r="AR306" s="991"/>
      <c r="AS306" s="991"/>
      <c r="AT306" s="991"/>
      <c r="AU306" s="991"/>
      <c r="AV306" s="991"/>
      <c r="AW306" s="991"/>
      <c r="AX306" s="991"/>
      <c r="AY306" s="991"/>
      <c r="AZ306" s="991"/>
      <c r="BA306" s="991"/>
      <c r="BB306" s="991"/>
      <c r="BC306" s="991"/>
      <c r="BD306" s="991"/>
      <c r="BE306" s="991"/>
      <c r="BF306" s="991"/>
      <c r="BG306" s="991"/>
      <c r="BH306" s="991"/>
      <c r="BI306" s="991"/>
      <c r="BJ306" s="991"/>
      <c r="BK306" s="991"/>
      <c r="BL306" s="991"/>
      <c r="BM306" s="991"/>
      <c r="BN306" s="991"/>
      <c r="BO306" s="991"/>
      <c r="BP306" s="991"/>
      <c r="BQ306" s="991"/>
      <c r="BR306" s="991"/>
      <c r="BS306" s="991"/>
      <c r="BT306" s="991"/>
      <c r="BU306" s="991"/>
      <c r="BV306" s="991"/>
      <c r="BW306" s="991"/>
      <c r="BX306" s="991"/>
      <c r="BY306" s="991"/>
      <c r="BZ306" s="991"/>
      <c r="CA306" s="991"/>
      <c r="CB306" s="991"/>
      <c r="CC306" s="991"/>
      <c r="CD306" s="991"/>
      <c r="CE306" s="991"/>
      <c r="CF306" s="991"/>
      <c r="CG306" s="991"/>
      <c r="CH306" s="991"/>
      <c r="CI306" s="991"/>
      <c r="CJ306" s="991"/>
      <c r="CK306" s="991"/>
      <c r="CL306" s="991"/>
      <c r="CM306" s="991"/>
      <c r="CN306" s="991"/>
      <c r="CO306" s="991"/>
      <c r="CP306" s="991"/>
      <c r="CQ306" s="991"/>
      <c r="CR306" s="991"/>
      <c r="CS306" s="991"/>
      <c r="CT306" s="991"/>
      <c r="CU306" s="991"/>
      <c r="CV306" s="991"/>
      <c r="CW306" s="991"/>
      <c r="CX306" s="991"/>
      <c r="CY306" s="991"/>
      <c r="CZ306" s="991"/>
      <c r="DA306" s="991"/>
      <c r="DB306" s="991"/>
      <c r="DC306" s="991"/>
      <c r="DD306" s="991"/>
      <c r="DE306" s="991"/>
      <c r="DF306" s="991"/>
      <c r="DG306" s="991"/>
      <c r="DH306" s="991"/>
      <c r="DI306" s="991"/>
    </row>
    <row r="307" spans="1:113" s="871" customFormat="1" ht="84">
      <c r="A307" s="1116"/>
      <c r="B307" s="1117"/>
      <c r="C307" s="585" t="s">
        <v>1863</v>
      </c>
      <c r="D307" s="746"/>
      <c r="E307" s="747"/>
      <c r="F307" s="917"/>
      <c r="G307" s="917"/>
      <c r="H307" s="991"/>
      <c r="I307" s="991"/>
      <c r="J307" s="991"/>
      <c r="K307" s="991"/>
      <c r="L307" s="991"/>
      <c r="M307" s="991"/>
      <c r="N307" s="991"/>
      <c r="O307" s="991"/>
      <c r="P307" s="991"/>
      <c r="Q307" s="991"/>
      <c r="R307" s="991"/>
      <c r="S307" s="991"/>
      <c r="T307" s="991"/>
      <c r="U307" s="991"/>
      <c r="V307" s="991"/>
      <c r="W307" s="991"/>
      <c r="X307" s="991"/>
      <c r="Y307" s="991"/>
      <c r="Z307" s="991"/>
      <c r="AA307" s="991"/>
      <c r="AB307" s="991"/>
      <c r="AC307" s="991"/>
      <c r="AD307" s="991"/>
      <c r="AE307" s="991"/>
      <c r="AF307" s="991"/>
      <c r="AG307" s="991"/>
      <c r="AH307" s="991"/>
      <c r="AI307" s="991"/>
      <c r="AJ307" s="991"/>
      <c r="AK307" s="991"/>
      <c r="AL307" s="991"/>
      <c r="AM307" s="991"/>
      <c r="AN307" s="991"/>
      <c r="AO307" s="991"/>
      <c r="AP307" s="991"/>
      <c r="AQ307" s="991"/>
      <c r="AR307" s="991"/>
      <c r="AS307" s="991"/>
      <c r="AT307" s="991"/>
      <c r="AU307" s="991"/>
      <c r="AV307" s="991"/>
      <c r="AW307" s="991"/>
      <c r="AX307" s="991"/>
      <c r="AY307" s="991"/>
      <c r="AZ307" s="991"/>
      <c r="BA307" s="991"/>
      <c r="BB307" s="991"/>
      <c r="BC307" s="991"/>
      <c r="BD307" s="991"/>
      <c r="BE307" s="991"/>
      <c r="BF307" s="991"/>
      <c r="BG307" s="991"/>
      <c r="BH307" s="991"/>
      <c r="BI307" s="991"/>
      <c r="BJ307" s="991"/>
      <c r="BK307" s="991"/>
      <c r="BL307" s="991"/>
      <c r="BM307" s="991"/>
      <c r="BN307" s="991"/>
      <c r="BO307" s="991"/>
      <c r="BP307" s="991"/>
      <c r="BQ307" s="991"/>
      <c r="BR307" s="991"/>
      <c r="BS307" s="991"/>
      <c r="BT307" s="991"/>
      <c r="BU307" s="991"/>
      <c r="BV307" s="991"/>
      <c r="BW307" s="991"/>
      <c r="BX307" s="991"/>
      <c r="BY307" s="991"/>
      <c r="BZ307" s="991"/>
      <c r="CA307" s="991"/>
      <c r="CB307" s="991"/>
      <c r="CC307" s="991"/>
      <c r="CD307" s="991"/>
      <c r="CE307" s="991"/>
      <c r="CF307" s="991"/>
      <c r="CG307" s="991"/>
      <c r="CH307" s="991"/>
      <c r="CI307" s="991"/>
      <c r="CJ307" s="991"/>
      <c r="CK307" s="991"/>
      <c r="CL307" s="991"/>
      <c r="CM307" s="991"/>
      <c r="CN307" s="991"/>
      <c r="CO307" s="991"/>
      <c r="CP307" s="991"/>
      <c r="CQ307" s="991"/>
      <c r="CR307" s="991"/>
      <c r="CS307" s="991"/>
      <c r="CT307" s="991"/>
      <c r="CU307" s="991"/>
      <c r="CV307" s="991"/>
      <c r="CW307" s="991"/>
      <c r="CX307" s="991"/>
      <c r="CY307" s="991"/>
      <c r="CZ307" s="991"/>
      <c r="DA307" s="991"/>
      <c r="DB307" s="991"/>
      <c r="DC307" s="991"/>
      <c r="DD307" s="991"/>
      <c r="DE307" s="991"/>
      <c r="DF307" s="991"/>
      <c r="DG307" s="991"/>
      <c r="DH307" s="991"/>
      <c r="DI307" s="991"/>
    </row>
    <row r="308" spans="1:113" s="871" customFormat="1" ht="24">
      <c r="A308" s="1116"/>
      <c r="B308" s="1117"/>
      <c r="C308" s="866" t="s">
        <v>1864</v>
      </c>
      <c r="D308" s="1070"/>
      <c r="E308" s="747"/>
      <c r="F308" s="917"/>
      <c r="G308" s="917"/>
      <c r="H308" s="991"/>
      <c r="I308" s="991"/>
      <c r="J308" s="991"/>
      <c r="K308" s="991"/>
      <c r="L308" s="991"/>
      <c r="M308" s="991"/>
      <c r="N308" s="991"/>
      <c r="O308" s="991"/>
      <c r="P308" s="991"/>
      <c r="Q308" s="991"/>
      <c r="R308" s="991"/>
      <c r="S308" s="991"/>
      <c r="T308" s="991"/>
      <c r="U308" s="991"/>
      <c r="V308" s="991"/>
      <c r="W308" s="991"/>
      <c r="X308" s="991"/>
      <c r="Y308" s="991"/>
      <c r="Z308" s="991"/>
      <c r="AA308" s="991"/>
      <c r="AB308" s="991"/>
      <c r="AC308" s="991"/>
      <c r="AD308" s="991"/>
      <c r="AE308" s="991"/>
      <c r="AF308" s="991"/>
      <c r="AG308" s="991"/>
      <c r="AH308" s="991"/>
      <c r="AI308" s="991"/>
      <c r="AJ308" s="991"/>
      <c r="AK308" s="991"/>
      <c r="AL308" s="991"/>
      <c r="AM308" s="991"/>
      <c r="AN308" s="991"/>
      <c r="AO308" s="991"/>
      <c r="AP308" s="991"/>
      <c r="AQ308" s="991"/>
      <c r="AR308" s="991"/>
      <c r="AS308" s="991"/>
      <c r="AT308" s="991"/>
      <c r="AU308" s="991"/>
      <c r="AV308" s="991"/>
      <c r="AW308" s="991"/>
      <c r="AX308" s="991"/>
      <c r="AY308" s="991"/>
      <c r="AZ308" s="991"/>
      <c r="BA308" s="991"/>
      <c r="BB308" s="991"/>
      <c r="BC308" s="991"/>
      <c r="BD308" s="991"/>
      <c r="BE308" s="991"/>
      <c r="BF308" s="991"/>
      <c r="BG308" s="991"/>
      <c r="BH308" s="991"/>
      <c r="BI308" s="991"/>
      <c r="BJ308" s="991"/>
      <c r="BK308" s="991"/>
      <c r="BL308" s="991"/>
      <c r="BM308" s="991"/>
      <c r="BN308" s="991"/>
      <c r="BO308" s="991"/>
      <c r="BP308" s="991"/>
      <c r="BQ308" s="991"/>
      <c r="BR308" s="991"/>
      <c r="BS308" s="991"/>
      <c r="BT308" s="991"/>
      <c r="BU308" s="991"/>
      <c r="BV308" s="991"/>
      <c r="BW308" s="991"/>
      <c r="BX308" s="991"/>
      <c r="BY308" s="991"/>
      <c r="BZ308" s="991"/>
      <c r="CA308" s="991"/>
      <c r="CB308" s="991"/>
      <c r="CC308" s="991"/>
      <c r="CD308" s="991"/>
      <c r="CE308" s="991"/>
      <c r="CF308" s="991"/>
      <c r="CG308" s="991"/>
      <c r="CH308" s="991"/>
      <c r="CI308" s="991"/>
      <c r="CJ308" s="991"/>
      <c r="CK308" s="991"/>
      <c r="CL308" s="991"/>
      <c r="CM308" s="991"/>
      <c r="CN308" s="991"/>
      <c r="CO308" s="991"/>
      <c r="CP308" s="991"/>
      <c r="CQ308" s="991"/>
      <c r="CR308" s="991"/>
      <c r="CS308" s="991"/>
      <c r="CT308" s="991"/>
      <c r="CU308" s="991"/>
      <c r="CV308" s="991"/>
      <c r="CW308" s="991"/>
      <c r="CX308" s="991"/>
      <c r="CY308" s="991"/>
      <c r="CZ308" s="991"/>
      <c r="DA308" s="991"/>
      <c r="DB308" s="991"/>
      <c r="DC308" s="991"/>
      <c r="DD308" s="991"/>
      <c r="DE308" s="991"/>
      <c r="DF308" s="991"/>
      <c r="DG308" s="991"/>
      <c r="DH308" s="991"/>
      <c r="DI308" s="991"/>
    </row>
    <row r="309" spans="1:113" s="871" customFormat="1">
      <c r="A309" s="1116"/>
      <c r="B309" s="1117"/>
      <c r="C309" s="585"/>
      <c r="D309" s="1070"/>
      <c r="E309" s="747"/>
      <c r="F309" s="917"/>
      <c r="G309" s="917"/>
      <c r="H309" s="991"/>
      <c r="I309" s="991"/>
      <c r="J309" s="991"/>
      <c r="K309" s="991"/>
      <c r="L309" s="991"/>
      <c r="M309" s="991"/>
      <c r="N309" s="991"/>
      <c r="O309" s="991"/>
      <c r="P309" s="991"/>
      <c r="Q309" s="991"/>
      <c r="R309" s="991"/>
      <c r="S309" s="991"/>
      <c r="T309" s="991"/>
      <c r="U309" s="991"/>
      <c r="V309" s="991"/>
      <c r="W309" s="991"/>
      <c r="X309" s="991"/>
      <c r="Y309" s="991"/>
      <c r="Z309" s="991"/>
      <c r="AA309" s="991"/>
      <c r="AB309" s="991"/>
      <c r="AC309" s="991"/>
      <c r="AD309" s="991"/>
      <c r="AE309" s="991"/>
      <c r="AF309" s="991"/>
      <c r="AG309" s="991"/>
      <c r="AH309" s="991"/>
      <c r="AI309" s="991"/>
      <c r="AJ309" s="991"/>
      <c r="AK309" s="991"/>
      <c r="AL309" s="991"/>
      <c r="AM309" s="991"/>
      <c r="AN309" s="991"/>
      <c r="AO309" s="991"/>
      <c r="AP309" s="991"/>
      <c r="AQ309" s="991"/>
      <c r="AR309" s="991"/>
      <c r="AS309" s="991"/>
      <c r="AT309" s="991"/>
      <c r="AU309" s="991"/>
      <c r="AV309" s="991"/>
      <c r="AW309" s="991"/>
      <c r="AX309" s="991"/>
      <c r="AY309" s="991"/>
      <c r="AZ309" s="991"/>
      <c r="BA309" s="991"/>
      <c r="BB309" s="991"/>
      <c r="BC309" s="991"/>
      <c r="BD309" s="991"/>
      <c r="BE309" s="991"/>
      <c r="BF309" s="991"/>
      <c r="BG309" s="991"/>
      <c r="BH309" s="991"/>
      <c r="BI309" s="991"/>
      <c r="BJ309" s="991"/>
      <c r="BK309" s="991"/>
      <c r="BL309" s="991"/>
      <c r="BM309" s="991"/>
      <c r="BN309" s="991"/>
      <c r="BO309" s="991"/>
      <c r="BP309" s="991"/>
      <c r="BQ309" s="991"/>
      <c r="BR309" s="991"/>
      <c r="BS309" s="991"/>
      <c r="BT309" s="991"/>
      <c r="BU309" s="991"/>
      <c r="BV309" s="991"/>
      <c r="BW309" s="991"/>
      <c r="BX309" s="991"/>
      <c r="BY309" s="991"/>
      <c r="BZ309" s="991"/>
      <c r="CA309" s="991"/>
      <c r="CB309" s="991"/>
      <c r="CC309" s="991"/>
      <c r="CD309" s="991"/>
      <c r="CE309" s="991"/>
      <c r="CF309" s="991"/>
      <c r="CG309" s="991"/>
      <c r="CH309" s="991"/>
      <c r="CI309" s="991"/>
      <c r="CJ309" s="991"/>
      <c r="CK309" s="991"/>
      <c r="CL309" s="991"/>
      <c r="CM309" s="991"/>
      <c r="CN309" s="991"/>
      <c r="CO309" s="991"/>
      <c r="CP309" s="991"/>
      <c r="CQ309" s="991"/>
      <c r="CR309" s="991"/>
      <c r="CS309" s="991"/>
      <c r="CT309" s="991"/>
      <c r="CU309" s="991"/>
      <c r="CV309" s="991"/>
      <c r="CW309" s="991"/>
      <c r="CX309" s="991"/>
      <c r="CY309" s="991"/>
      <c r="CZ309" s="991"/>
      <c r="DA309" s="991"/>
      <c r="DB309" s="991"/>
      <c r="DC309" s="991"/>
      <c r="DD309" s="991"/>
      <c r="DE309" s="991"/>
      <c r="DF309" s="991"/>
      <c r="DG309" s="991"/>
      <c r="DH309" s="991"/>
      <c r="DI309" s="991"/>
    </row>
    <row r="310" spans="1:113" s="871" customFormat="1">
      <c r="A310" s="1116" t="str">
        <f>$B$300</f>
        <v>II.</v>
      </c>
      <c r="B310" s="1117">
        <f>COUNT($A$302:$B309)+1</f>
        <v>3</v>
      </c>
      <c r="C310" s="1109" t="s">
        <v>1865</v>
      </c>
      <c r="D310" s="746" t="s">
        <v>188</v>
      </c>
      <c r="E310" s="747">
        <v>129</v>
      </c>
      <c r="F310" s="917"/>
      <c r="G310" s="917">
        <f>E310*F310</f>
        <v>0</v>
      </c>
      <c r="H310" s="991"/>
      <c r="I310" s="991"/>
      <c r="J310" s="991"/>
      <c r="K310" s="991"/>
      <c r="L310" s="991"/>
      <c r="M310" s="991"/>
      <c r="N310" s="991"/>
      <c r="O310" s="991"/>
      <c r="P310" s="991"/>
      <c r="Q310" s="991"/>
      <c r="R310" s="991"/>
      <c r="S310" s="991"/>
      <c r="T310" s="991"/>
      <c r="U310" s="991"/>
      <c r="V310" s="991"/>
      <c r="W310" s="991"/>
      <c r="X310" s="991"/>
      <c r="Y310" s="991"/>
      <c r="Z310" s="991"/>
      <c r="AA310" s="991"/>
      <c r="AB310" s="991"/>
      <c r="AC310" s="991"/>
      <c r="AD310" s="991"/>
      <c r="AE310" s="991"/>
      <c r="AF310" s="991"/>
      <c r="AG310" s="991"/>
      <c r="AH310" s="991"/>
      <c r="AI310" s="991"/>
      <c r="AJ310" s="991"/>
      <c r="AK310" s="991"/>
      <c r="AL310" s="991"/>
      <c r="AM310" s="991"/>
      <c r="AN310" s="991"/>
      <c r="AO310" s="991"/>
      <c r="AP310" s="991"/>
      <c r="AQ310" s="991"/>
      <c r="AR310" s="991"/>
      <c r="AS310" s="991"/>
      <c r="AT310" s="991"/>
      <c r="AU310" s="991"/>
      <c r="AV310" s="991"/>
      <c r="AW310" s="991"/>
      <c r="AX310" s="991"/>
      <c r="AY310" s="991"/>
      <c r="AZ310" s="991"/>
      <c r="BA310" s="991"/>
      <c r="BB310" s="991"/>
      <c r="BC310" s="991"/>
      <c r="BD310" s="991"/>
      <c r="BE310" s="991"/>
      <c r="BF310" s="991"/>
      <c r="BG310" s="991"/>
      <c r="BH310" s="991"/>
      <c r="BI310" s="991"/>
      <c r="BJ310" s="991"/>
      <c r="BK310" s="991"/>
      <c r="BL310" s="991"/>
      <c r="BM310" s="991"/>
      <c r="BN310" s="991"/>
      <c r="BO310" s="991"/>
      <c r="BP310" s="991"/>
      <c r="BQ310" s="991"/>
      <c r="BR310" s="991"/>
      <c r="BS310" s="991"/>
      <c r="BT310" s="991"/>
      <c r="BU310" s="991"/>
      <c r="BV310" s="991"/>
      <c r="BW310" s="991"/>
      <c r="BX310" s="991"/>
      <c r="BY310" s="991"/>
      <c r="BZ310" s="991"/>
      <c r="CA310" s="991"/>
      <c r="CB310" s="991"/>
      <c r="CC310" s="991"/>
      <c r="CD310" s="991"/>
      <c r="CE310" s="991"/>
      <c r="CF310" s="991"/>
      <c r="CG310" s="991"/>
      <c r="CH310" s="991"/>
      <c r="CI310" s="991"/>
      <c r="CJ310" s="991"/>
      <c r="CK310" s="991"/>
      <c r="CL310" s="991"/>
      <c r="CM310" s="991"/>
      <c r="CN310" s="991"/>
      <c r="CO310" s="991"/>
      <c r="CP310" s="991"/>
      <c r="CQ310" s="991"/>
      <c r="CR310" s="991"/>
      <c r="CS310" s="991"/>
      <c r="CT310" s="991"/>
      <c r="CU310" s="991"/>
      <c r="CV310" s="991"/>
      <c r="CW310" s="991"/>
      <c r="CX310" s="991"/>
      <c r="CY310" s="991"/>
      <c r="CZ310" s="991"/>
      <c r="DA310" s="991"/>
      <c r="DB310" s="991"/>
      <c r="DC310" s="991"/>
      <c r="DD310" s="991"/>
      <c r="DE310" s="991"/>
      <c r="DF310" s="991"/>
      <c r="DG310" s="991"/>
      <c r="DH310" s="991"/>
      <c r="DI310" s="991"/>
    </row>
    <row r="311" spans="1:113" s="871" customFormat="1" ht="60.75" customHeight="1">
      <c r="A311" s="1116"/>
      <c r="B311" s="1117"/>
      <c r="C311" s="585" t="s">
        <v>1866</v>
      </c>
      <c r="D311" s="746"/>
      <c r="E311" s="747"/>
      <c r="F311" s="917"/>
      <c r="G311" s="917"/>
      <c r="H311" s="991"/>
      <c r="I311" s="991"/>
      <c r="J311" s="991"/>
      <c r="K311" s="991"/>
      <c r="L311" s="991"/>
      <c r="M311" s="991"/>
      <c r="N311" s="991"/>
      <c r="O311" s="991"/>
      <c r="P311" s="991"/>
      <c r="Q311" s="991"/>
      <c r="R311" s="991"/>
      <c r="S311" s="991"/>
      <c r="T311" s="991"/>
      <c r="U311" s="991"/>
      <c r="V311" s="991"/>
      <c r="W311" s="991"/>
      <c r="X311" s="991"/>
      <c r="Y311" s="991"/>
      <c r="Z311" s="991"/>
      <c r="AA311" s="991"/>
      <c r="AB311" s="991"/>
      <c r="AC311" s="991"/>
      <c r="AD311" s="991"/>
      <c r="AE311" s="991"/>
      <c r="AF311" s="991"/>
      <c r="AG311" s="991"/>
      <c r="AH311" s="991"/>
      <c r="AI311" s="991"/>
      <c r="AJ311" s="991"/>
      <c r="AK311" s="991"/>
      <c r="AL311" s="991"/>
      <c r="AM311" s="991"/>
      <c r="AN311" s="991"/>
      <c r="AO311" s="991"/>
      <c r="AP311" s="991"/>
      <c r="AQ311" s="991"/>
      <c r="AR311" s="991"/>
      <c r="AS311" s="991"/>
      <c r="AT311" s="991"/>
      <c r="AU311" s="991"/>
      <c r="AV311" s="991"/>
      <c r="AW311" s="991"/>
      <c r="AX311" s="991"/>
      <c r="AY311" s="991"/>
      <c r="AZ311" s="991"/>
      <c r="BA311" s="991"/>
      <c r="BB311" s="991"/>
      <c r="BC311" s="991"/>
      <c r="BD311" s="991"/>
      <c r="BE311" s="991"/>
      <c r="BF311" s="991"/>
      <c r="BG311" s="991"/>
      <c r="BH311" s="991"/>
      <c r="BI311" s="991"/>
      <c r="BJ311" s="991"/>
      <c r="BK311" s="991"/>
      <c r="BL311" s="991"/>
      <c r="BM311" s="991"/>
      <c r="BN311" s="991"/>
      <c r="BO311" s="991"/>
      <c r="BP311" s="991"/>
      <c r="BQ311" s="991"/>
      <c r="BR311" s="991"/>
      <c r="BS311" s="991"/>
      <c r="BT311" s="991"/>
      <c r="BU311" s="991"/>
      <c r="BV311" s="991"/>
      <c r="BW311" s="991"/>
      <c r="BX311" s="991"/>
      <c r="BY311" s="991"/>
      <c r="BZ311" s="991"/>
      <c r="CA311" s="991"/>
      <c r="CB311" s="991"/>
      <c r="CC311" s="991"/>
      <c r="CD311" s="991"/>
      <c r="CE311" s="991"/>
      <c r="CF311" s="991"/>
      <c r="CG311" s="991"/>
      <c r="CH311" s="991"/>
      <c r="CI311" s="991"/>
      <c r="CJ311" s="991"/>
      <c r="CK311" s="991"/>
      <c r="CL311" s="991"/>
      <c r="CM311" s="991"/>
      <c r="CN311" s="991"/>
      <c r="CO311" s="991"/>
      <c r="CP311" s="991"/>
      <c r="CQ311" s="991"/>
      <c r="CR311" s="991"/>
      <c r="CS311" s="991"/>
      <c r="CT311" s="991"/>
      <c r="CU311" s="991"/>
      <c r="CV311" s="991"/>
      <c r="CW311" s="991"/>
      <c r="CX311" s="991"/>
      <c r="CY311" s="991"/>
      <c r="CZ311" s="991"/>
      <c r="DA311" s="991"/>
      <c r="DB311" s="991"/>
      <c r="DC311" s="991"/>
      <c r="DD311" s="991"/>
      <c r="DE311" s="991"/>
      <c r="DF311" s="991"/>
      <c r="DG311" s="991"/>
      <c r="DH311" s="991"/>
      <c r="DI311" s="991"/>
    </row>
    <row r="312" spans="1:113" s="871" customFormat="1" ht="24">
      <c r="A312" s="1116"/>
      <c r="B312" s="1117"/>
      <c r="C312" s="866" t="s">
        <v>1867</v>
      </c>
      <c r="D312" s="746"/>
      <c r="E312" s="747"/>
      <c r="F312" s="917"/>
      <c r="G312" s="917"/>
      <c r="H312" s="991"/>
      <c r="I312" s="991"/>
      <c r="J312" s="991"/>
      <c r="K312" s="991"/>
      <c r="L312" s="991"/>
      <c r="M312" s="991"/>
      <c r="N312" s="991"/>
      <c r="O312" s="991"/>
      <c r="P312" s="991"/>
      <c r="Q312" s="991"/>
      <c r="R312" s="991"/>
      <c r="S312" s="991"/>
      <c r="T312" s="991"/>
      <c r="U312" s="991"/>
      <c r="V312" s="991"/>
      <c r="W312" s="991"/>
      <c r="X312" s="991"/>
      <c r="Y312" s="991"/>
      <c r="Z312" s="991"/>
      <c r="AA312" s="991"/>
      <c r="AB312" s="991"/>
      <c r="AC312" s="991"/>
      <c r="AD312" s="991"/>
      <c r="AE312" s="991"/>
      <c r="AF312" s="991"/>
      <c r="AG312" s="991"/>
      <c r="AH312" s="991"/>
      <c r="AI312" s="991"/>
      <c r="AJ312" s="991"/>
      <c r="AK312" s="991"/>
      <c r="AL312" s="991"/>
      <c r="AM312" s="991"/>
      <c r="AN312" s="991"/>
      <c r="AO312" s="991"/>
      <c r="AP312" s="991"/>
      <c r="AQ312" s="991"/>
      <c r="AR312" s="991"/>
      <c r="AS312" s="991"/>
      <c r="AT312" s="991"/>
      <c r="AU312" s="991"/>
      <c r="AV312" s="991"/>
      <c r="AW312" s="991"/>
      <c r="AX312" s="991"/>
      <c r="AY312" s="991"/>
      <c r="AZ312" s="991"/>
      <c r="BA312" s="991"/>
      <c r="BB312" s="991"/>
      <c r="BC312" s="991"/>
      <c r="BD312" s="991"/>
      <c r="BE312" s="991"/>
      <c r="BF312" s="991"/>
      <c r="BG312" s="991"/>
      <c r="BH312" s="991"/>
      <c r="BI312" s="991"/>
      <c r="BJ312" s="991"/>
      <c r="BK312" s="991"/>
      <c r="BL312" s="991"/>
      <c r="BM312" s="991"/>
      <c r="BN312" s="991"/>
      <c r="BO312" s="991"/>
      <c r="BP312" s="991"/>
      <c r="BQ312" s="991"/>
      <c r="BR312" s="991"/>
      <c r="BS312" s="991"/>
      <c r="BT312" s="991"/>
      <c r="BU312" s="991"/>
      <c r="BV312" s="991"/>
      <c r="BW312" s="991"/>
      <c r="BX312" s="991"/>
      <c r="BY312" s="991"/>
      <c r="BZ312" s="991"/>
      <c r="CA312" s="991"/>
      <c r="CB312" s="991"/>
      <c r="CC312" s="991"/>
      <c r="CD312" s="991"/>
      <c r="CE312" s="991"/>
      <c r="CF312" s="991"/>
      <c r="CG312" s="991"/>
      <c r="CH312" s="991"/>
      <c r="CI312" s="991"/>
      <c r="CJ312" s="991"/>
      <c r="CK312" s="991"/>
      <c r="CL312" s="991"/>
      <c r="CM312" s="991"/>
      <c r="CN312" s="991"/>
      <c r="CO312" s="991"/>
      <c r="CP312" s="991"/>
      <c r="CQ312" s="991"/>
      <c r="CR312" s="991"/>
      <c r="CS312" s="991"/>
      <c r="CT312" s="991"/>
      <c r="CU312" s="991"/>
      <c r="CV312" s="991"/>
      <c r="CW312" s="991"/>
      <c r="CX312" s="991"/>
      <c r="CY312" s="991"/>
      <c r="CZ312" s="991"/>
      <c r="DA312" s="991"/>
      <c r="DB312" s="991"/>
      <c r="DC312" s="991"/>
      <c r="DD312" s="991"/>
      <c r="DE312" s="991"/>
      <c r="DF312" s="991"/>
      <c r="DG312" s="991"/>
      <c r="DH312" s="991"/>
      <c r="DI312" s="991"/>
    </row>
    <row r="313" spans="1:113" s="871" customFormat="1">
      <c r="A313" s="1116"/>
      <c r="B313" s="1117"/>
      <c r="C313" s="991"/>
      <c r="D313" s="1070"/>
      <c r="E313" s="747"/>
      <c r="F313" s="917"/>
      <c r="G313" s="917"/>
      <c r="H313" s="991"/>
      <c r="I313" s="991"/>
      <c r="J313" s="991"/>
      <c r="K313" s="991"/>
      <c r="L313" s="991"/>
      <c r="M313" s="991"/>
      <c r="N313" s="991"/>
      <c r="O313" s="991"/>
      <c r="P313" s="991"/>
      <c r="Q313" s="991"/>
      <c r="R313" s="991"/>
      <c r="S313" s="991"/>
      <c r="T313" s="991"/>
      <c r="U313" s="991"/>
      <c r="V313" s="991"/>
      <c r="W313" s="991"/>
      <c r="X313" s="991"/>
      <c r="Y313" s="991"/>
      <c r="Z313" s="991"/>
      <c r="AA313" s="991"/>
      <c r="AB313" s="991"/>
      <c r="AC313" s="991"/>
      <c r="AD313" s="991"/>
      <c r="AE313" s="991"/>
      <c r="AF313" s="991"/>
      <c r="AG313" s="991"/>
      <c r="AH313" s="991"/>
      <c r="AI313" s="991"/>
      <c r="AJ313" s="991"/>
      <c r="AK313" s="991"/>
      <c r="AL313" s="991"/>
      <c r="AM313" s="991"/>
      <c r="AN313" s="991"/>
      <c r="AO313" s="991"/>
      <c r="AP313" s="991"/>
      <c r="AQ313" s="991"/>
      <c r="AR313" s="991"/>
      <c r="AS313" s="991"/>
      <c r="AT313" s="991"/>
      <c r="AU313" s="991"/>
      <c r="AV313" s="991"/>
      <c r="AW313" s="991"/>
      <c r="AX313" s="991"/>
      <c r="AY313" s="991"/>
      <c r="AZ313" s="991"/>
      <c r="BA313" s="991"/>
      <c r="BB313" s="991"/>
      <c r="BC313" s="991"/>
      <c r="BD313" s="991"/>
      <c r="BE313" s="991"/>
      <c r="BF313" s="991"/>
      <c r="BG313" s="991"/>
      <c r="BH313" s="991"/>
      <c r="BI313" s="991"/>
      <c r="BJ313" s="991"/>
      <c r="BK313" s="991"/>
      <c r="BL313" s="991"/>
      <c r="BM313" s="991"/>
      <c r="BN313" s="991"/>
      <c r="BO313" s="991"/>
      <c r="BP313" s="991"/>
      <c r="BQ313" s="991"/>
      <c r="BR313" s="991"/>
      <c r="BS313" s="991"/>
      <c r="BT313" s="991"/>
      <c r="BU313" s="991"/>
      <c r="BV313" s="991"/>
      <c r="BW313" s="991"/>
      <c r="BX313" s="991"/>
      <c r="BY313" s="991"/>
      <c r="BZ313" s="991"/>
      <c r="CA313" s="991"/>
      <c r="CB313" s="991"/>
      <c r="CC313" s="991"/>
      <c r="CD313" s="991"/>
      <c r="CE313" s="991"/>
      <c r="CF313" s="991"/>
      <c r="CG313" s="991"/>
      <c r="CH313" s="991"/>
      <c r="CI313" s="991"/>
      <c r="CJ313" s="991"/>
      <c r="CK313" s="991"/>
      <c r="CL313" s="991"/>
      <c r="CM313" s="991"/>
      <c r="CN313" s="991"/>
      <c r="CO313" s="991"/>
      <c r="CP313" s="991"/>
      <c r="CQ313" s="991"/>
      <c r="CR313" s="991"/>
      <c r="CS313" s="991"/>
      <c r="CT313" s="991"/>
      <c r="CU313" s="991"/>
      <c r="CV313" s="991"/>
      <c r="CW313" s="991"/>
      <c r="CX313" s="991"/>
      <c r="CY313" s="991"/>
      <c r="CZ313" s="991"/>
      <c r="DA313" s="991"/>
      <c r="DB313" s="991"/>
      <c r="DC313" s="991"/>
      <c r="DD313" s="991"/>
      <c r="DE313" s="991"/>
      <c r="DF313" s="991"/>
      <c r="DG313" s="991"/>
      <c r="DH313" s="991"/>
      <c r="DI313" s="991"/>
    </row>
    <row r="314" spans="1:113" s="871" customFormat="1">
      <c r="A314" s="1116" t="str">
        <f>$B$300</f>
        <v>II.</v>
      </c>
      <c r="B314" s="1117">
        <f>COUNT($A$302:$B313)+1</f>
        <v>4</v>
      </c>
      <c r="C314" s="1109" t="s">
        <v>1868</v>
      </c>
      <c r="D314" s="746" t="s">
        <v>188</v>
      </c>
      <c r="E314" s="747">
        <v>129</v>
      </c>
      <c r="F314" s="917"/>
      <c r="G314" s="917">
        <f>E314*F314</f>
        <v>0</v>
      </c>
      <c r="H314" s="991"/>
      <c r="I314" s="991"/>
      <c r="J314" s="991"/>
      <c r="K314" s="991"/>
      <c r="L314" s="991"/>
      <c r="M314" s="991"/>
      <c r="N314" s="991"/>
      <c r="O314" s="991"/>
      <c r="P314" s="991"/>
      <c r="Q314" s="991"/>
      <c r="R314" s="991"/>
      <c r="S314" s="991"/>
      <c r="T314" s="991"/>
      <c r="U314" s="991"/>
      <c r="V314" s="991"/>
      <c r="W314" s="991"/>
      <c r="X314" s="991"/>
      <c r="Y314" s="991"/>
      <c r="Z314" s="991"/>
      <c r="AA314" s="991"/>
      <c r="AB314" s="991"/>
      <c r="AC314" s="991"/>
      <c r="AD314" s="991"/>
      <c r="AE314" s="991"/>
      <c r="AF314" s="991"/>
      <c r="AG314" s="991"/>
      <c r="AH314" s="991"/>
      <c r="AI314" s="991"/>
      <c r="AJ314" s="991"/>
      <c r="AK314" s="991"/>
      <c r="AL314" s="991"/>
      <c r="AM314" s="991"/>
      <c r="AN314" s="991"/>
      <c r="AO314" s="991"/>
      <c r="AP314" s="991"/>
      <c r="AQ314" s="991"/>
      <c r="AR314" s="991"/>
      <c r="AS314" s="991"/>
      <c r="AT314" s="991"/>
      <c r="AU314" s="991"/>
      <c r="AV314" s="991"/>
      <c r="AW314" s="991"/>
      <c r="AX314" s="991"/>
      <c r="AY314" s="991"/>
      <c r="AZ314" s="991"/>
      <c r="BA314" s="991"/>
      <c r="BB314" s="991"/>
      <c r="BC314" s="991"/>
      <c r="BD314" s="991"/>
      <c r="BE314" s="991"/>
      <c r="BF314" s="991"/>
      <c r="BG314" s="991"/>
      <c r="BH314" s="991"/>
      <c r="BI314" s="991"/>
      <c r="BJ314" s="991"/>
      <c r="BK314" s="991"/>
      <c r="BL314" s="991"/>
      <c r="BM314" s="991"/>
      <c r="BN314" s="991"/>
      <c r="BO314" s="991"/>
      <c r="BP314" s="991"/>
      <c r="BQ314" s="991"/>
      <c r="BR314" s="991"/>
      <c r="BS314" s="991"/>
      <c r="BT314" s="991"/>
      <c r="BU314" s="991"/>
      <c r="BV314" s="991"/>
      <c r="BW314" s="991"/>
      <c r="BX314" s="991"/>
      <c r="BY314" s="991"/>
      <c r="BZ314" s="991"/>
      <c r="CA314" s="991"/>
      <c r="CB314" s="991"/>
      <c r="CC314" s="991"/>
      <c r="CD314" s="991"/>
      <c r="CE314" s="991"/>
      <c r="CF314" s="991"/>
      <c r="CG314" s="991"/>
      <c r="CH314" s="991"/>
      <c r="CI314" s="991"/>
      <c r="CJ314" s="991"/>
      <c r="CK314" s="991"/>
      <c r="CL314" s="991"/>
      <c r="CM314" s="991"/>
      <c r="CN314" s="991"/>
      <c r="CO314" s="991"/>
      <c r="CP314" s="991"/>
      <c r="CQ314" s="991"/>
      <c r="CR314" s="991"/>
      <c r="CS314" s="991"/>
      <c r="CT314" s="991"/>
      <c r="CU314" s="991"/>
      <c r="CV314" s="991"/>
      <c r="CW314" s="991"/>
      <c r="CX314" s="991"/>
      <c r="CY314" s="991"/>
      <c r="CZ314" s="991"/>
      <c r="DA314" s="991"/>
      <c r="DB314" s="991"/>
      <c r="DC314" s="991"/>
      <c r="DD314" s="991"/>
      <c r="DE314" s="991"/>
      <c r="DF314" s="991"/>
      <c r="DG314" s="991"/>
      <c r="DH314" s="991"/>
      <c r="DI314" s="991"/>
    </row>
    <row r="315" spans="1:113" s="871" customFormat="1" ht="72">
      <c r="A315" s="1116"/>
      <c r="B315" s="1117"/>
      <c r="C315" s="585" t="s">
        <v>1869</v>
      </c>
      <c r="D315" s="1070"/>
      <c r="E315" s="747"/>
      <c r="F315" s="917"/>
      <c r="G315" s="917"/>
      <c r="H315" s="991"/>
      <c r="I315" s="991"/>
      <c r="J315" s="991"/>
      <c r="K315" s="991"/>
      <c r="L315" s="991"/>
      <c r="M315" s="991"/>
      <c r="N315" s="991"/>
      <c r="O315" s="991"/>
      <c r="P315" s="991"/>
      <c r="Q315" s="991"/>
      <c r="R315" s="991"/>
      <c r="S315" s="991"/>
      <c r="T315" s="991"/>
      <c r="U315" s="991"/>
      <c r="V315" s="991"/>
      <c r="W315" s="991"/>
      <c r="X315" s="991"/>
      <c r="Y315" s="991"/>
      <c r="Z315" s="991"/>
      <c r="AA315" s="991"/>
      <c r="AB315" s="991"/>
      <c r="AC315" s="991"/>
      <c r="AD315" s="991"/>
      <c r="AE315" s="991"/>
      <c r="AF315" s="991"/>
      <c r="AG315" s="991"/>
      <c r="AH315" s="991"/>
      <c r="AI315" s="991"/>
      <c r="AJ315" s="991"/>
      <c r="AK315" s="991"/>
      <c r="AL315" s="991"/>
      <c r="AM315" s="991"/>
      <c r="AN315" s="991"/>
      <c r="AO315" s="991"/>
      <c r="AP315" s="991"/>
      <c r="AQ315" s="991"/>
      <c r="AR315" s="991"/>
      <c r="AS315" s="991"/>
      <c r="AT315" s="991"/>
      <c r="AU315" s="991"/>
      <c r="AV315" s="991"/>
      <c r="AW315" s="991"/>
      <c r="AX315" s="991"/>
      <c r="AY315" s="991"/>
      <c r="AZ315" s="991"/>
      <c r="BA315" s="991"/>
      <c r="BB315" s="991"/>
      <c r="BC315" s="991"/>
      <c r="BD315" s="991"/>
      <c r="BE315" s="991"/>
      <c r="BF315" s="991"/>
      <c r="BG315" s="991"/>
      <c r="BH315" s="991"/>
      <c r="BI315" s="991"/>
      <c r="BJ315" s="991"/>
      <c r="BK315" s="991"/>
      <c r="BL315" s="991"/>
      <c r="BM315" s="991"/>
      <c r="BN315" s="991"/>
      <c r="BO315" s="991"/>
      <c r="BP315" s="991"/>
      <c r="BQ315" s="991"/>
      <c r="BR315" s="991"/>
      <c r="BS315" s="991"/>
      <c r="BT315" s="991"/>
      <c r="BU315" s="991"/>
      <c r="BV315" s="991"/>
      <c r="BW315" s="991"/>
      <c r="BX315" s="991"/>
      <c r="BY315" s="991"/>
      <c r="BZ315" s="991"/>
      <c r="CA315" s="991"/>
      <c r="CB315" s="991"/>
      <c r="CC315" s="991"/>
      <c r="CD315" s="991"/>
      <c r="CE315" s="991"/>
      <c r="CF315" s="991"/>
      <c r="CG315" s="991"/>
      <c r="CH315" s="991"/>
      <c r="CI315" s="991"/>
      <c r="CJ315" s="991"/>
      <c r="CK315" s="991"/>
      <c r="CL315" s="991"/>
      <c r="CM315" s="991"/>
      <c r="CN315" s="991"/>
      <c r="CO315" s="991"/>
      <c r="CP315" s="991"/>
      <c r="CQ315" s="991"/>
      <c r="CR315" s="991"/>
      <c r="CS315" s="991"/>
      <c r="CT315" s="991"/>
      <c r="CU315" s="991"/>
      <c r="CV315" s="991"/>
      <c r="CW315" s="991"/>
      <c r="CX315" s="991"/>
      <c r="CY315" s="991"/>
      <c r="CZ315" s="991"/>
      <c r="DA315" s="991"/>
      <c r="DB315" s="991"/>
      <c r="DC315" s="991"/>
      <c r="DD315" s="991"/>
      <c r="DE315" s="991"/>
      <c r="DF315" s="991"/>
      <c r="DG315" s="991"/>
      <c r="DH315" s="991"/>
      <c r="DI315" s="991"/>
    </row>
    <row r="316" spans="1:113" s="871" customFormat="1">
      <c r="A316" s="1116"/>
      <c r="B316" s="1117"/>
      <c r="C316" s="991" t="s">
        <v>1870</v>
      </c>
      <c r="D316" s="1070"/>
      <c r="E316" s="747"/>
      <c r="F316" s="917"/>
      <c r="G316" s="917"/>
      <c r="H316" s="991"/>
      <c r="I316" s="991"/>
      <c r="J316" s="991"/>
      <c r="K316" s="991"/>
      <c r="L316" s="991"/>
      <c r="M316" s="991"/>
      <c r="N316" s="991"/>
      <c r="O316" s="991"/>
      <c r="P316" s="991"/>
      <c r="Q316" s="991"/>
      <c r="R316" s="991"/>
      <c r="S316" s="991"/>
      <c r="T316" s="991"/>
      <c r="U316" s="991"/>
      <c r="V316" s="991"/>
      <c r="W316" s="991"/>
      <c r="X316" s="991"/>
      <c r="Y316" s="991"/>
      <c r="Z316" s="991"/>
      <c r="AA316" s="991"/>
      <c r="AB316" s="991"/>
      <c r="AC316" s="991"/>
      <c r="AD316" s="991"/>
      <c r="AE316" s="991"/>
      <c r="AF316" s="991"/>
      <c r="AG316" s="991"/>
      <c r="AH316" s="991"/>
      <c r="AI316" s="991"/>
      <c r="AJ316" s="991"/>
      <c r="AK316" s="991"/>
      <c r="AL316" s="991"/>
      <c r="AM316" s="991"/>
      <c r="AN316" s="991"/>
      <c r="AO316" s="991"/>
      <c r="AP316" s="991"/>
      <c r="AQ316" s="991"/>
      <c r="AR316" s="991"/>
      <c r="AS316" s="991"/>
      <c r="AT316" s="991"/>
      <c r="AU316" s="991"/>
      <c r="AV316" s="991"/>
      <c r="AW316" s="991"/>
      <c r="AX316" s="991"/>
      <c r="AY316" s="991"/>
      <c r="AZ316" s="991"/>
      <c r="BA316" s="991"/>
      <c r="BB316" s="991"/>
      <c r="BC316" s="991"/>
      <c r="BD316" s="991"/>
      <c r="BE316" s="991"/>
      <c r="BF316" s="991"/>
      <c r="BG316" s="991"/>
      <c r="BH316" s="991"/>
      <c r="BI316" s="991"/>
      <c r="BJ316" s="991"/>
      <c r="BK316" s="991"/>
      <c r="BL316" s="991"/>
      <c r="BM316" s="991"/>
      <c r="BN316" s="991"/>
      <c r="BO316" s="991"/>
      <c r="BP316" s="991"/>
      <c r="BQ316" s="991"/>
      <c r="BR316" s="991"/>
      <c r="BS316" s="991"/>
      <c r="BT316" s="991"/>
      <c r="BU316" s="991"/>
      <c r="BV316" s="991"/>
      <c r="BW316" s="991"/>
      <c r="BX316" s="991"/>
      <c r="BY316" s="991"/>
      <c r="BZ316" s="991"/>
      <c r="CA316" s="991"/>
      <c r="CB316" s="991"/>
      <c r="CC316" s="991"/>
      <c r="CD316" s="991"/>
      <c r="CE316" s="991"/>
      <c r="CF316" s="991"/>
      <c r="CG316" s="991"/>
      <c r="CH316" s="991"/>
      <c r="CI316" s="991"/>
      <c r="CJ316" s="991"/>
      <c r="CK316" s="991"/>
      <c r="CL316" s="991"/>
      <c r="CM316" s="991"/>
      <c r="CN316" s="991"/>
      <c r="CO316" s="991"/>
      <c r="CP316" s="991"/>
      <c r="CQ316" s="991"/>
      <c r="CR316" s="991"/>
      <c r="CS316" s="991"/>
      <c r="CT316" s="991"/>
      <c r="CU316" s="991"/>
      <c r="CV316" s="991"/>
      <c r="CW316" s="991"/>
      <c r="CX316" s="991"/>
      <c r="CY316" s="991"/>
      <c r="CZ316" s="991"/>
      <c r="DA316" s="991"/>
      <c r="DB316" s="991"/>
      <c r="DC316" s="991"/>
      <c r="DD316" s="991"/>
      <c r="DE316" s="991"/>
      <c r="DF316" s="991"/>
      <c r="DG316" s="991"/>
      <c r="DH316" s="991"/>
      <c r="DI316" s="991"/>
    </row>
    <row r="317" spans="1:113" s="871" customFormat="1" ht="24">
      <c r="A317" s="1116"/>
      <c r="B317" s="1117"/>
      <c r="C317" s="866" t="s">
        <v>1871</v>
      </c>
      <c r="D317" s="1070"/>
      <c r="E317" s="747"/>
      <c r="F317" s="917"/>
      <c r="G317" s="917"/>
      <c r="H317" s="991"/>
      <c r="I317" s="991"/>
      <c r="J317" s="991"/>
      <c r="K317" s="991"/>
      <c r="L317" s="991"/>
      <c r="M317" s="991"/>
      <c r="N317" s="991"/>
      <c r="O317" s="991"/>
      <c r="P317" s="991"/>
      <c r="Q317" s="991"/>
      <c r="R317" s="991"/>
      <c r="S317" s="991"/>
      <c r="T317" s="991"/>
      <c r="U317" s="991"/>
      <c r="V317" s="991"/>
      <c r="W317" s="991"/>
      <c r="X317" s="991"/>
      <c r="Y317" s="991"/>
      <c r="Z317" s="991"/>
      <c r="AA317" s="991"/>
      <c r="AB317" s="991"/>
      <c r="AC317" s="991"/>
      <c r="AD317" s="991"/>
      <c r="AE317" s="991"/>
      <c r="AF317" s="991"/>
      <c r="AG317" s="991"/>
      <c r="AH317" s="991"/>
      <c r="AI317" s="991"/>
      <c r="AJ317" s="991"/>
      <c r="AK317" s="991"/>
      <c r="AL317" s="991"/>
      <c r="AM317" s="991"/>
      <c r="AN317" s="991"/>
      <c r="AO317" s="991"/>
      <c r="AP317" s="991"/>
      <c r="AQ317" s="991"/>
      <c r="AR317" s="991"/>
      <c r="AS317" s="991"/>
      <c r="AT317" s="991"/>
      <c r="AU317" s="991"/>
      <c r="AV317" s="991"/>
      <c r="AW317" s="991"/>
      <c r="AX317" s="991"/>
      <c r="AY317" s="991"/>
      <c r="AZ317" s="991"/>
      <c r="BA317" s="991"/>
      <c r="BB317" s="991"/>
      <c r="BC317" s="991"/>
      <c r="BD317" s="991"/>
      <c r="BE317" s="991"/>
      <c r="BF317" s="991"/>
      <c r="BG317" s="991"/>
      <c r="BH317" s="991"/>
      <c r="BI317" s="991"/>
      <c r="BJ317" s="991"/>
      <c r="BK317" s="991"/>
      <c r="BL317" s="991"/>
      <c r="BM317" s="991"/>
      <c r="BN317" s="991"/>
      <c r="BO317" s="991"/>
      <c r="BP317" s="991"/>
      <c r="BQ317" s="991"/>
      <c r="BR317" s="991"/>
      <c r="BS317" s="991"/>
      <c r="BT317" s="991"/>
      <c r="BU317" s="991"/>
      <c r="BV317" s="991"/>
      <c r="BW317" s="991"/>
      <c r="BX317" s="991"/>
      <c r="BY317" s="991"/>
      <c r="BZ317" s="991"/>
      <c r="CA317" s="991"/>
      <c r="CB317" s="991"/>
      <c r="CC317" s="991"/>
      <c r="CD317" s="991"/>
      <c r="CE317" s="991"/>
      <c r="CF317" s="991"/>
      <c r="CG317" s="991"/>
      <c r="CH317" s="991"/>
      <c r="CI317" s="991"/>
      <c r="CJ317" s="991"/>
      <c r="CK317" s="991"/>
      <c r="CL317" s="991"/>
      <c r="CM317" s="991"/>
      <c r="CN317" s="991"/>
      <c r="CO317" s="991"/>
      <c r="CP317" s="991"/>
      <c r="CQ317" s="991"/>
      <c r="CR317" s="991"/>
      <c r="CS317" s="991"/>
      <c r="CT317" s="991"/>
      <c r="CU317" s="991"/>
      <c r="CV317" s="991"/>
      <c r="CW317" s="991"/>
      <c r="CX317" s="991"/>
      <c r="CY317" s="991"/>
      <c r="CZ317" s="991"/>
      <c r="DA317" s="991"/>
      <c r="DB317" s="991"/>
      <c r="DC317" s="991"/>
      <c r="DD317" s="991"/>
      <c r="DE317" s="991"/>
      <c r="DF317" s="991"/>
      <c r="DG317" s="991"/>
      <c r="DH317" s="991"/>
      <c r="DI317" s="991"/>
    </row>
    <row r="318" spans="1:113" s="871" customFormat="1">
      <c r="A318" s="1116"/>
      <c r="B318" s="1117"/>
      <c r="C318" s="991"/>
      <c r="D318" s="1070"/>
      <c r="E318" s="747"/>
      <c r="F318" s="917"/>
      <c r="G318" s="917"/>
      <c r="H318" s="991"/>
      <c r="I318" s="991"/>
      <c r="J318" s="991"/>
      <c r="K318" s="991"/>
      <c r="L318" s="991"/>
      <c r="M318" s="991"/>
      <c r="N318" s="991"/>
      <c r="O318" s="991"/>
      <c r="P318" s="991"/>
      <c r="Q318" s="991"/>
      <c r="R318" s="991"/>
      <c r="S318" s="991"/>
      <c r="T318" s="991"/>
      <c r="U318" s="991"/>
      <c r="V318" s="991"/>
      <c r="W318" s="991"/>
      <c r="X318" s="991"/>
      <c r="Y318" s="991"/>
      <c r="Z318" s="991"/>
      <c r="AA318" s="991"/>
      <c r="AB318" s="991"/>
      <c r="AC318" s="991"/>
      <c r="AD318" s="991"/>
      <c r="AE318" s="991"/>
      <c r="AF318" s="991"/>
      <c r="AG318" s="991"/>
      <c r="AH318" s="991"/>
      <c r="AI318" s="991"/>
      <c r="AJ318" s="991"/>
      <c r="AK318" s="991"/>
      <c r="AL318" s="991"/>
      <c r="AM318" s="991"/>
      <c r="AN318" s="991"/>
      <c r="AO318" s="991"/>
      <c r="AP318" s="991"/>
      <c r="AQ318" s="991"/>
      <c r="AR318" s="991"/>
      <c r="AS318" s="991"/>
      <c r="AT318" s="991"/>
      <c r="AU318" s="991"/>
      <c r="AV318" s="991"/>
      <c r="AW318" s="991"/>
      <c r="AX318" s="991"/>
      <c r="AY318" s="991"/>
      <c r="AZ318" s="991"/>
      <c r="BA318" s="991"/>
      <c r="BB318" s="991"/>
      <c r="BC318" s="991"/>
      <c r="BD318" s="991"/>
      <c r="BE318" s="991"/>
      <c r="BF318" s="991"/>
      <c r="BG318" s="991"/>
      <c r="BH318" s="991"/>
      <c r="BI318" s="991"/>
      <c r="BJ318" s="991"/>
      <c r="BK318" s="991"/>
      <c r="BL318" s="991"/>
      <c r="BM318" s="991"/>
      <c r="BN318" s="991"/>
      <c r="BO318" s="991"/>
      <c r="BP318" s="991"/>
      <c r="BQ318" s="991"/>
      <c r="BR318" s="991"/>
      <c r="BS318" s="991"/>
      <c r="BT318" s="991"/>
      <c r="BU318" s="991"/>
      <c r="BV318" s="991"/>
      <c r="BW318" s="991"/>
      <c r="BX318" s="991"/>
      <c r="BY318" s="991"/>
      <c r="BZ318" s="991"/>
      <c r="CA318" s="991"/>
      <c r="CB318" s="991"/>
      <c r="CC318" s="991"/>
      <c r="CD318" s="991"/>
      <c r="CE318" s="991"/>
      <c r="CF318" s="991"/>
      <c r="CG318" s="991"/>
      <c r="CH318" s="991"/>
      <c r="CI318" s="991"/>
      <c r="CJ318" s="991"/>
      <c r="CK318" s="991"/>
      <c r="CL318" s="991"/>
      <c r="CM318" s="991"/>
      <c r="CN318" s="991"/>
      <c r="CO318" s="991"/>
      <c r="CP318" s="991"/>
      <c r="CQ318" s="991"/>
      <c r="CR318" s="991"/>
      <c r="CS318" s="991"/>
      <c r="CT318" s="991"/>
      <c r="CU318" s="991"/>
      <c r="CV318" s="991"/>
      <c r="CW318" s="991"/>
      <c r="CX318" s="991"/>
      <c r="CY318" s="991"/>
      <c r="CZ318" s="991"/>
      <c r="DA318" s="991"/>
      <c r="DB318" s="991"/>
      <c r="DC318" s="991"/>
      <c r="DD318" s="991"/>
      <c r="DE318" s="991"/>
      <c r="DF318" s="991"/>
      <c r="DG318" s="991"/>
      <c r="DH318" s="991"/>
      <c r="DI318" s="991"/>
    </row>
    <row r="319" spans="1:113" s="871" customFormat="1">
      <c r="A319" s="1116" t="str">
        <f>$B$300</f>
        <v>II.</v>
      </c>
      <c r="B319" s="1117">
        <f>COUNT($A$302:$B318)+1</f>
        <v>5</v>
      </c>
      <c r="C319" s="1109" t="s">
        <v>1872</v>
      </c>
      <c r="D319" s="746" t="s">
        <v>188</v>
      </c>
      <c r="E319" s="747">
        <v>129</v>
      </c>
      <c r="F319" s="917"/>
      <c r="G319" s="917">
        <f>E319*F319</f>
        <v>0</v>
      </c>
      <c r="H319" s="991"/>
      <c r="I319" s="991"/>
      <c r="J319" s="991"/>
      <c r="K319" s="991"/>
      <c r="L319" s="991"/>
      <c r="M319" s="991"/>
      <c r="N319" s="991"/>
      <c r="O319" s="991"/>
      <c r="P319" s="991"/>
      <c r="Q319" s="991"/>
      <c r="R319" s="991"/>
      <c r="S319" s="991"/>
      <c r="T319" s="991"/>
      <c r="U319" s="991"/>
      <c r="V319" s="991"/>
      <c r="W319" s="991"/>
      <c r="X319" s="991"/>
      <c r="Y319" s="991"/>
      <c r="Z319" s="991"/>
      <c r="AA319" s="991"/>
      <c r="AB319" s="991"/>
      <c r="AC319" s="991"/>
      <c r="AD319" s="991"/>
      <c r="AE319" s="991"/>
      <c r="AF319" s="991"/>
      <c r="AG319" s="991"/>
      <c r="AH319" s="991"/>
      <c r="AI319" s="991"/>
      <c r="AJ319" s="991"/>
      <c r="AK319" s="991"/>
      <c r="AL319" s="991"/>
      <c r="AM319" s="991"/>
      <c r="AN319" s="991"/>
      <c r="AO319" s="991"/>
      <c r="AP319" s="991"/>
      <c r="AQ319" s="991"/>
      <c r="AR319" s="991"/>
      <c r="AS319" s="991"/>
      <c r="AT319" s="991"/>
      <c r="AU319" s="991"/>
      <c r="AV319" s="991"/>
      <c r="AW319" s="991"/>
      <c r="AX319" s="991"/>
      <c r="AY319" s="991"/>
      <c r="AZ319" s="991"/>
      <c r="BA319" s="991"/>
      <c r="BB319" s="991"/>
      <c r="BC319" s="991"/>
      <c r="BD319" s="991"/>
      <c r="BE319" s="991"/>
      <c r="BF319" s="991"/>
      <c r="BG319" s="991"/>
      <c r="BH319" s="991"/>
      <c r="BI319" s="991"/>
      <c r="BJ319" s="991"/>
      <c r="BK319" s="991"/>
      <c r="BL319" s="991"/>
      <c r="BM319" s="991"/>
      <c r="BN319" s="991"/>
      <c r="BO319" s="991"/>
      <c r="BP319" s="991"/>
      <c r="BQ319" s="991"/>
      <c r="BR319" s="991"/>
      <c r="BS319" s="991"/>
      <c r="BT319" s="991"/>
      <c r="BU319" s="991"/>
      <c r="BV319" s="991"/>
      <c r="BW319" s="991"/>
      <c r="BX319" s="991"/>
      <c r="BY319" s="991"/>
      <c r="BZ319" s="991"/>
      <c r="CA319" s="991"/>
      <c r="CB319" s="991"/>
      <c r="CC319" s="991"/>
      <c r="CD319" s="991"/>
      <c r="CE319" s="991"/>
      <c r="CF319" s="991"/>
      <c r="CG319" s="991"/>
      <c r="CH319" s="991"/>
      <c r="CI319" s="991"/>
      <c r="CJ319" s="991"/>
      <c r="CK319" s="991"/>
      <c r="CL319" s="991"/>
      <c r="CM319" s="991"/>
      <c r="CN319" s="991"/>
      <c r="CO319" s="991"/>
      <c r="CP319" s="991"/>
      <c r="CQ319" s="991"/>
      <c r="CR319" s="991"/>
      <c r="CS319" s="991"/>
      <c r="CT319" s="991"/>
      <c r="CU319" s="991"/>
      <c r="CV319" s="991"/>
      <c r="CW319" s="991"/>
      <c r="CX319" s="991"/>
      <c r="CY319" s="991"/>
      <c r="CZ319" s="991"/>
      <c r="DA319" s="991"/>
      <c r="DB319" s="991"/>
      <c r="DC319" s="991"/>
      <c r="DD319" s="991"/>
      <c r="DE319" s="991"/>
      <c r="DF319" s="991"/>
      <c r="DG319" s="991"/>
      <c r="DH319" s="991"/>
      <c r="DI319" s="991"/>
    </row>
    <row r="320" spans="1:113" s="871" customFormat="1" ht="72">
      <c r="A320" s="1116"/>
      <c r="B320" s="1117"/>
      <c r="C320" s="585" t="s">
        <v>1873</v>
      </c>
      <c r="D320" s="1070"/>
      <c r="E320" s="747"/>
      <c r="F320" s="917"/>
      <c r="G320" s="917"/>
      <c r="H320" s="991"/>
      <c r="I320" s="991"/>
      <c r="J320" s="991"/>
      <c r="K320" s="991"/>
      <c r="L320" s="991"/>
      <c r="M320" s="991"/>
      <c r="N320" s="991"/>
      <c r="O320" s="991"/>
      <c r="P320" s="991"/>
      <c r="Q320" s="991"/>
      <c r="R320" s="991"/>
      <c r="S320" s="991"/>
      <c r="T320" s="991"/>
      <c r="U320" s="991"/>
      <c r="V320" s="991"/>
      <c r="W320" s="991"/>
      <c r="X320" s="991"/>
      <c r="Y320" s="991"/>
      <c r="Z320" s="991"/>
      <c r="AA320" s="991"/>
      <c r="AB320" s="991"/>
      <c r="AC320" s="991"/>
      <c r="AD320" s="991"/>
      <c r="AE320" s="991"/>
      <c r="AF320" s="991"/>
      <c r="AG320" s="991"/>
      <c r="AH320" s="991"/>
      <c r="AI320" s="991"/>
      <c r="AJ320" s="991"/>
      <c r="AK320" s="991"/>
      <c r="AL320" s="991"/>
      <c r="AM320" s="991"/>
      <c r="AN320" s="991"/>
      <c r="AO320" s="991"/>
      <c r="AP320" s="991"/>
      <c r="AQ320" s="991"/>
      <c r="AR320" s="991"/>
      <c r="AS320" s="991"/>
      <c r="AT320" s="991"/>
      <c r="AU320" s="991"/>
      <c r="AV320" s="991"/>
      <c r="AW320" s="991"/>
      <c r="AX320" s="991"/>
      <c r="AY320" s="991"/>
      <c r="AZ320" s="991"/>
      <c r="BA320" s="991"/>
      <c r="BB320" s="991"/>
      <c r="BC320" s="991"/>
      <c r="BD320" s="991"/>
      <c r="BE320" s="991"/>
      <c r="BF320" s="991"/>
      <c r="BG320" s="991"/>
      <c r="BH320" s="991"/>
      <c r="BI320" s="991"/>
      <c r="BJ320" s="991"/>
      <c r="BK320" s="991"/>
      <c r="BL320" s="991"/>
      <c r="BM320" s="991"/>
      <c r="BN320" s="991"/>
      <c r="BO320" s="991"/>
      <c r="BP320" s="991"/>
      <c r="BQ320" s="991"/>
      <c r="BR320" s="991"/>
      <c r="BS320" s="991"/>
      <c r="BT320" s="991"/>
      <c r="BU320" s="991"/>
      <c r="BV320" s="991"/>
      <c r="BW320" s="991"/>
      <c r="BX320" s="991"/>
      <c r="BY320" s="991"/>
      <c r="BZ320" s="991"/>
      <c r="CA320" s="991"/>
      <c r="CB320" s="991"/>
      <c r="CC320" s="991"/>
      <c r="CD320" s="991"/>
      <c r="CE320" s="991"/>
      <c r="CF320" s="991"/>
      <c r="CG320" s="991"/>
      <c r="CH320" s="991"/>
      <c r="CI320" s="991"/>
      <c r="CJ320" s="991"/>
      <c r="CK320" s="991"/>
      <c r="CL320" s="991"/>
      <c r="CM320" s="991"/>
      <c r="CN320" s="991"/>
      <c r="CO320" s="991"/>
      <c r="CP320" s="991"/>
      <c r="CQ320" s="991"/>
      <c r="CR320" s="991"/>
      <c r="CS320" s="991"/>
      <c r="CT320" s="991"/>
      <c r="CU320" s="991"/>
      <c r="CV320" s="991"/>
      <c r="CW320" s="991"/>
      <c r="CX320" s="991"/>
      <c r="CY320" s="991"/>
      <c r="CZ320" s="991"/>
      <c r="DA320" s="991"/>
      <c r="DB320" s="991"/>
      <c r="DC320" s="991"/>
      <c r="DD320" s="991"/>
      <c r="DE320" s="991"/>
      <c r="DF320" s="991"/>
      <c r="DG320" s="991"/>
      <c r="DH320" s="991"/>
      <c r="DI320" s="991"/>
    </row>
    <row r="321" spans="1:113" s="871" customFormat="1">
      <c r="A321" s="1116"/>
      <c r="B321" s="1117"/>
      <c r="C321" s="991" t="s">
        <v>1870</v>
      </c>
      <c r="D321" s="1070"/>
      <c r="E321" s="747"/>
      <c r="F321" s="917"/>
      <c r="G321" s="917"/>
      <c r="H321" s="991"/>
      <c r="I321" s="991"/>
      <c r="J321" s="991"/>
      <c r="K321" s="991"/>
      <c r="L321" s="991"/>
      <c r="M321" s="991"/>
      <c r="N321" s="991"/>
      <c r="O321" s="991"/>
      <c r="P321" s="991"/>
      <c r="Q321" s="991"/>
      <c r="R321" s="991"/>
      <c r="S321" s="991"/>
      <c r="T321" s="991"/>
      <c r="U321" s="991"/>
      <c r="V321" s="991"/>
      <c r="W321" s="991"/>
      <c r="X321" s="991"/>
      <c r="Y321" s="991"/>
      <c r="Z321" s="991"/>
      <c r="AA321" s="991"/>
      <c r="AB321" s="991"/>
      <c r="AC321" s="991"/>
      <c r="AD321" s="991"/>
      <c r="AE321" s="991"/>
      <c r="AF321" s="991"/>
      <c r="AG321" s="991"/>
      <c r="AH321" s="991"/>
      <c r="AI321" s="991"/>
      <c r="AJ321" s="991"/>
      <c r="AK321" s="991"/>
      <c r="AL321" s="991"/>
      <c r="AM321" s="991"/>
      <c r="AN321" s="991"/>
      <c r="AO321" s="991"/>
      <c r="AP321" s="991"/>
      <c r="AQ321" s="991"/>
      <c r="AR321" s="991"/>
      <c r="AS321" s="991"/>
      <c r="AT321" s="991"/>
      <c r="AU321" s="991"/>
      <c r="AV321" s="991"/>
      <c r="AW321" s="991"/>
      <c r="AX321" s="991"/>
      <c r="AY321" s="991"/>
      <c r="AZ321" s="991"/>
      <c r="BA321" s="991"/>
      <c r="BB321" s="991"/>
      <c r="BC321" s="991"/>
      <c r="BD321" s="991"/>
      <c r="BE321" s="991"/>
      <c r="BF321" s="991"/>
      <c r="BG321" s="991"/>
      <c r="BH321" s="991"/>
      <c r="BI321" s="991"/>
      <c r="BJ321" s="991"/>
      <c r="BK321" s="991"/>
      <c r="BL321" s="991"/>
      <c r="BM321" s="991"/>
      <c r="BN321" s="991"/>
      <c r="BO321" s="991"/>
      <c r="BP321" s="991"/>
      <c r="BQ321" s="991"/>
      <c r="BR321" s="991"/>
      <c r="BS321" s="991"/>
      <c r="BT321" s="991"/>
      <c r="BU321" s="991"/>
      <c r="BV321" s="991"/>
      <c r="BW321" s="991"/>
      <c r="BX321" s="991"/>
      <c r="BY321" s="991"/>
      <c r="BZ321" s="991"/>
      <c r="CA321" s="991"/>
      <c r="CB321" s="991"/>
      <c r="CC321" s="991"/>
      <c r="CD321" s="991"/>
      <c r="CE321" s="991"/>
      <c r="CF321" s="991"/>
      <c r="CG321" s="991"/>
      <c r="CH321" s="991"/>
      <c r="CI321" s="991"/>
      <c r="CJ321" s="991"/>
      <c r="CK321" s="991"/>
      <c r="CL321" s="991"/>
      <c r="CM321" s="991"/>
      <c r="CN321" s="991"/>
      <c r="CO321" s="991"/>
      <c r="CP321" s="991"/>
      <c r="CQ321" s="991"/>
      <c r="CR321" s="991"/>
      <c r="CS321" s="991"/>
      <c r="CT321" s="991"/>
      <c r="CU321" s="991"/>
      <c r="CV321" s="991"/>
      <c r="CW321" s="991"/>
      <c r="CX321" s="991"/>
      <c r="CY321" s="991"/>
      <c r="CZ321" s="991"/>
      <c r="DA321" s="991"/>
      <c r="DB321" s="991"/>
      <c r="DC321" s="991"/>
      <c r="DD321" s="991"/>
      <c r="DE321" s="991"/>
      <c r="DF321" s="991"/>
      <c r="DG321" s="991"/>
      <c r="DH321" s="991"/>
      <c r="DI321" s="991"/>
    </row>
    <row r="322" spans="1:113" s="871" customFormat="1" ht="24">
      <c r="A322" s="1116"/>
      <c r="B322" s="1117"/>
      <c r="C322" s="866" t="s">
        <v>1874</v>
      </c>
      <c r="D322" s="1070"/>
      <c r="E322" s="747"/>
      <c r="F322" s="917"/>
      <c r="G322" s="917"/>
      <c r="H322" s="991"/>
      <c r="I322" s="991"/>
      <c r="J322" s="991"/>
      <c r="K322" s="991"/>
      <c r="L322" s="991"/>
      <c r="M322" s="991"/>
      <c r="N322" s="991"/>
      <c r="O322" s="991"/>
      <c r="P322" s="991"/>
      <c r="Q322" s="991"/>
      <c r="R322" s="991"/>
      <c r="S322" s="991"/>
      <c r="T322" s="991"/>
      <c r="U322" s="991"/>
      <c r="V322" s="991"/>
      <c r="W322" s="991"/>
      <c r="X322" s="991"/>
      <c r="Y322" s="991"/>
      <c r="Z322" s="991"/>
      <c r="AA322" s="991"/>
      <c r="AB322" s="991"/>
      <c r="AC322" s="991"/>
      <c r="AD322" s="991"/>
      <c r="AE322" s="991"/>
      <c r="AF322" s="991"/>
      <c r="AG322" s="991"/>
      <c r="AH322" s="991"/>
      <c r="AI322" s="991"/>
      <c r="AJ322" s="991"/>
      <c r="AK322" s="991"/>
      <c r="AL322" s="991"/>
      <c r="AM322" s="991"/>
      <c r="AN322" s="991"/>
      <c r="AO322" s="991"/>
      <c r="AP322" s="991"/>
      <c r="AQ322" s="991"/>
      <c r="AR322" s="991"/>
      <c r="AS322" s="991"/>
      <c r="AT322" s="991"/>
      <c r="AU322" s="991"/>
      <c r="AV322" s="991"/>
      <c r="AW322" s="991"/>
      <c r="AX322" s="991"/>
      <c r="AY322" s="991"/>
      <c r="AZ322" s="991"/>
      <c r="BA322" s="991"/>
      <c r="BB322" s="991"/>
      <c r="BC322" s="991"/>
      <c r="BD322" s="991"/>
      <c r="BE322" s="991"/>
      <c r="BF322" s="991"/>
      <c r="BG322" s="991"/>
      <c r="BH322" s="991"/>
      <c r="BI322" s="991"/>
      <c r="BJ322" s="991"/>
      <c r="BK322" s="991"/>
      <c r="BL322" s="991"/>
      <c r="BM322" s="991"/>
      <c r="BN322" s="991"/>
      <c r="BO322" s="991"/>
      <c r="BP322" s="991"/>
      <c r="BQ322" s="991"/>
      <c r="BR322" s="991"/>
      <c r="BS322" s="991"/>
      <c r="BT322" s="991"/>
      <c r="BU322" s="991"/>
      <c r="BV322" s="991"/>
      <c r="BW322" s="991"/>
      <c r="BX322" s="991"/>
      <c r="BY322" s="991"/>
      <c r="BZ322" s="991"/>
      <c r="CA322" s="991"/>
      <c r="CB322" s="991"/>
      <c r="CC322" s="991"/>
      <c r="CD322" s="991"/>
      <c r="CE322" s="991"/>
      <c r="CF322" s="991"/>
      <c r="CG322" s="991"/>
      <c r="CH322" s="991"/>
      <c r="CI322" s="991"/>
      <c r="CJ322" s="991"/>
      <c r="CK322" s="991"/>
      <c r="CL322" s="991"/>
      <c r="CM322" s="991"/>
      <c r="CN322" s="991"/>
      <c r="CO322" s="991"/>
      <c r="CP322" s="991"/>
      <c r="CQ322" s="991"/>
      <c r="CR322" s="991"/>
      <c r="CS322" s="991"/>
      <c r="CT322" s="991"/>
      <c r="CU322" s="991"/>
      <c r="CV322" s="991"/>
      <c r="CW322" s="991"/>
      <c r="CX322" s="991"/>
      <c r="CY322" s="991"/>
      <c r="CZ322" s="991"/>
      <c r="DA322" s="991"/>
      <c r="DB322" s="991"/>
      <c r="DC322" s="991"/>
      <c r="DD322" s="991"/>
      <c r="DE322" s="991"/>
      <c r="DF322" s="991"/>
      <c r="DG322" s="991"/>
      <c r="DH322" s="991"/>
      <c r="DI322" s="991"/>
    </row>
    <row r="323" spans="1:113" s="871" customFormat="1">
      <c r="A323" s="1116"/>
      <c r="B323" s="1117"/>
      <c r="C323" s="585"/>
      <c r="D323" s="1070"/>
      <c r="E323" s="747"/>
      <c r="F323" s="917"/>
      <c r="G323" s="917"/>
      <c r="H323" s="991"/>
      <c r="I323" s="991"/>
      <c r="J323" s="991"/>
      <c r="K323" s="991"/>
      <c r="L323" s="991"/>
      <c r="M323" s="991"/>
      <c r="N323" s="991"/>
      <c r="O323" s="991"/>
      <c r="P323" s="991"/>
      <c r="Q323" s="991"/>
      <c r="R323" s="991"/>
      <c r="S323" s="991"/>
      <c r="T323" s="991"/>
      <c r="U323" s="991"/>
      <c r="V323" s="991"/>
      <c r="W323" s="991"/>
      <c r="X323" s="991"/>
      <c r="Y323" s="991"/>
      <c r="Z323" s="991"/>
      <c r="AA323" s="991"/>
      <c r="AB323" s="991"/>
      <c r="AC323" s="991"/>
      <c r="AD323" s="991"/>
      <c r="AE323" s="991"/>
      <c r="AF323" s="991"/>
      <c r="AG323" s="991"/>
      <c r="AH323" s="991"/>
      <c r="AI323" s="991"/>
      <c r="AJ323" s="991"/>
      <c r="AK323" s="991"/>
      <c r="AL323" s="991"/>
      <c r="AM323" s="991"/>
      <c r="AN323" s="991"/>
      <c r="AO323" s="991"/>
      <c r="AP323" s="991"/>
      <c r="AQ323" s="991"/>
      <c r="AR323" s="991"/>
      <c r="AS323" s="991"/>
      <c r="AT323" s="991"/>
      <c r="AU323" s="991"/>
      <c r="AV323" s="991"/>
      <c r="AW323" s="991"/>
      <c r="AX323" s="991"/>
      <c r="AY323" s="991"/>
      <c r="AZ323" s="991"/>
      <c r="BA323" s="991"/>
      <c r="BB323" s="991"/>
      <c r="BC323" s="991"/>
      <c r="BD323" s="991"/>
      <c r="BE323" s="991"/>
      <c r="BF323" s="991"/>
      <c r="BG323" s="991"/>
      <c r="BH323" s="991"/>
      <c r="BI323" s="991"/>
      <c r="BJ323" s="991"/>
      <c r="BK323" s="991"/>
      <c r="BL323" s="991"/>
      <c r="BM323" s="991"/>
      <c r="BN323" s="991"/>
      <c r="BO323" s="991"/>
      <c r="BP323" s="991"/>
      <c r="BQ323" s="991"/>
      <c r="BR323" s="991"/>
      <c r="BS323" s="991"/>
      <c r="BT323" s="991"/>
      <c r="BU323" s="991"/>
      <c r="BV323" s="991"/>
      <c r="BW323" s="991"/>
      <c r="BX323" s="991"/>
      <c r="BY323" s="991"/>
      <c r="BZ323" s="991"/>
      <c r="CA323" s="991"/>
      <c r="CB323" s="991"/>
      <c r="CC323" s="991"/>
      <c r="CD323" s="991"/>
      <c r="CE323" s="991"/>
      <c r="CF323" s="991"/>
      <c r="CG323" s="991"/>
      <c r="CH323" s="991"/>
      <c r="CI323" s="991"/>
      <c r="CJ323" s="991"/>
      <c r="CK323" s="991"/>
      <c r="CL323" s="991"/>
      <c r="CM323" s="991"/>
      <c r="CN323" s="991"/>
      <c r="CO323" s="991"/>
      <c r="CP323" s="991"/>
      <c r="CQ323" s="991"/>
      <c r="CR323" s="991"/>
      <c r="CS323" s="991"/>
      <c r="CT323" s="991"/>
      <c r="CU323" s="991"/>
      <c r="CV323" s="991"/>
      <c r="CW323" s="991"/>
      <c r="CX323" s="991"/>
      <c r="CY323" s="991"/>
      <c r="CZ323" s="991"/>
      <c r="DA323" s="991"/>
      <c r="DB323" s="991"/>
      <c r="DC323" s="991"/>
      <c r="DD323" s="991"/>
      <c r="DE323" s="991"/>
      <c r="DF323" s="991"/>
      <c r="DG323" s="991"/>
      <c r="DH323" s="991"/>
      <c r="DI323" s="991"/>
    </row>
    <row r="324" spans="1:113" s="871" customFormat="1">
      <c r="A324" s="1116" t="str">
        <f>$B$300</f>
        <v>II.</v>
      </c>
      <c r="B324" s="1117">
        <f>COUNT($A$302:$B323)+1</f>
        <v>6</v>
      </c>
      <c r="C324" s="1109" t="s">
        <v>1875</v>
      </c>
      <c r="D324" s="1070"/>
      <c r="E324" s="747"/>
      <c r="F324" s="917"/>
      <c r="G324" s="917"/>
      <c r="H324" s="991"/>
      <c r="I324" s="991"/>
      <c r="J324" s="991"/>
      <c r="K324" s="991"/>
      <c r="L324" s="991"/>
      <c r="M324" s="991"/>
      <c r="N324" s="991"/>
      <c r="O324" s="991"/>
      <c r="P324" s="991"/>
      <c r="Q324" s="991"/>
      <c r="R324" s="991"/>
      <c r="S324" s="991"/>
      <c r="T324" s="991"/>
      <c r="U324" s="991"/>
      <c r="V324" s="991"/>
      <c r="W324" s="991"/>
      <c r="X324" s="991"/>
      <c r="Y324" s="991"/>
      <c r="Z324" s="991"/>
      <c r="AA324" s="991"/>
      <c r="AB324" s="991"/>
      <c r="AC324" s="991"/>
      <c r="AD324" s="991"/>
      <c r="AE324" s="991"/>
      <c r="AF324" s="991"/>
      <c r="AG324" s="991"/>
      <c r="AH324" s="991"/>
      <c r="AI324" s="991"/>
      <c r="AJ324" s="991"/>
      <c r="AK324" s="991"/>
      <c r="AL324" s="991"/>
      <c r="AM324" s="991"/>
      <c r="AN324" s="991"/>
      <c r="AO324" s="991"/>
      <c r="AP324" s="991"/>
      <c r="AQ324" s="991"/>
      <c r="AR324" s="991"/>
      <c r="AS324" s="991"/>
      <c r="AT324" s="991"/>
      <c r="AU324" s="991"/>
      <c r="AV324" s="991"/>
      <c r="AW324" s="991"/>
      <c r="AX324" s="991"/>
      <c r="AY324" s="991"/>
      <c r="AZ324" s="991"/>
      <c r="BA324" s="991"/>
      <c r="BB324" s="991"/>
      <c r="BC324" s="991"/>
      <c r="BD324" s="991"/>
      <c r="BE324" s="991"/>
      <c r="BF324" s="991"/>
      <c r="BG324" s="991"/>
      <c r="BH324" s="991"/>
      <c r="BI324" s="991"/>
      <c r="BJ324" s="991"/>
      <c r="BK324" s="991"/>
      <c r="BL324" s="991"/>
      <c r="BM324" s="991"/>
      <c r="BN324" s="991"/>
      <c r="BO324" s="991"/>
      <c r="BP324" s="991"/>
      <c r="BQ324" s="991"/>
      <c r="BR324" s="991"/>
      <c r="BS324" s="991"/>
      <c r="BT324" s="991"/>
      <c r="BU324" s="991"/>
      <c r="BV324" s="991"/>
      <c r="BW324" s="991"/>
      <c r="BX324" s="991"/>
      <c r="BY324" s="991"/>
      <c r="BZ324" s="991"/>
      <c r="CA324" s="991"/>
      <c r="CB324" s="991"/>
      <c r="CC324" s="991"/>
      <c r="CD324" s="991"/>
      <c r="CE324" s="991"/>
      <c r="CF324" s="991"/>
      <c r="CG324" s="991"/>
      <c r="CH324" s="991"/>
      <c r="CI324" s="991"/>
      <c r="CJ324" s="991"/>
      <c r="CK324" s="991"/>
      <c r="CL324" s="991"/>
      <c r="CM324" s="991"/>
      <c r="CN324" s="991"/>
      <c r="CO324" s="991"/>
      <c r="CP324" s="991"/>
      <c r="CQ324" s="991"/>
      <c r="CR324" s="991"/>
      <c r="CS324" s="991"/>
      <c r="CT324" s="991"/>
      <c r="CU324" s="991"/>
      <c r="CV324" s="991"/>
      <c r="CW324" s="991"/>
      <c r="CX324" s="991"/>
      <c r="CY324" s="991"/>
      <c r="CZ324" s="991"/>
      <c r="DA324" s="991"/>
      <c r="DB324" s="991"/>
      <c r="DC324" s="991"/>
      <c r="DD324" s="991"/>
      <c r="DE324" s="991"/>
      <c r="DF324" s="991"/>
      <c r="DG324" s="991"/>
      <c r="DH324" s="991"/>
      <c r="DI324" s="991"/>
    </row>
    <row r="325" spans="1:113" s="871" customFormat="1" ht="60">
      <c r="A325" s="1116"/>
      <c r="B325" s="1117"/>
      <c r="C325" s="585" t="s">
        <v>1876</v>
      </c>
      <c r="D325" s="746"/>
      <c r="E325" s="747"/>
      <c r="F325" s="917"/>
      <c r="G325" s="917"/>
      <c r="H325" s="508"/>
      <c r="I325" s="991"/>
      <c r="J325" s="991"/>
      <c r="K325" s="991"/>
      <c r="L325" s="991"/>
      <c r="M325" s="991"/>
      <c r="N325" s="991"/>
      <c r="O325" s="991"/>
      <c r="P325" s="991"/>
      <c r="Q325" s="991"/>
      <c r="R325" s="991"/>
      <c r="S325" s="991"/>
      <c r="T325" s="991"/>
      <c r="U325" s="991"/>
      <c r="V325" s="991"/>
      <c r="W325" s="991"/>
      <c r="X325" s="991"/>
      <c r="Y325" s="991"/>
      <c r="Z325" s="991"/>
      <c r="AA325" s="991"/>
      <c r="AB325" s="991"/>
      <c r="AC325" s="991"/>
      <c r="AD325" s="991"/>
      <c r="AE325" s="991"/>
      <c r="AF325" s="991"/>
      <c r="AG325" s="991"/>
      <c r="AH325" s="991"/>
      <c r="AI325" s="991"/>
      <c r="AJ325" s="991"/>
      <c r="AK325" s="991"/>
      <c r="AL325" s="991"/>
      <c r="AM325" s="991"/>
      <c r="AN325" s="991"/>
      <c r="AO325" s="991"/>
      <c r="AP325" s="991"/>
      <c r="AQ325" s="991"/>
      <c r="AR325" s="991"/>
      <c r="AS325" s="991"/>
      <c r="AT325" s="991"/>
      <c r="AU325" s="991"/>
      <c r="AV325" s="991"/>
      <c r="AW325" s="991"/>
      <c r="AX325" s="991"/>
      <c r="AY325" s="991"/>
      <c r="AZ325" s="991"/>
      <c r="BA325" s="991"/>
      <c r="BB325" s="991"/>
      <c r="BC325" s="991"/>
      <c r="BD325" s="991"/>
      <c r="BE325" s="991"/>
      <c r="BF325" s="991"/>
      <c r="BG325" s="991"/>
      <c r="BH325" s="991"/>
      <c r="BI325" s="991"/>
      <c r="BJ325" s="991"/>
      <c r="BK325" s="991"/>
      <c r="BL325" s="991"/>
      <c r="BM325" s="991"/>
      <c r="BN325" s="991"/>
      <c r="BO325" s="991"/>
      <c r="BP325" s="991"/>
      <c r="BQ325" s="991"/>
      <c r="BR325" s="991"/>
      <c r="BS325" s="991"/>
      <c r="BT325" s="991"/>
      <c r="BU325" s="991"/>
      <c r="BV325" s="991"/>
      <c r="BW325" s="991"/>
      <c r="BX325" s="991"/>
      <c r="BY325" s="991"/>
      <c r="BZ325" s="991"/>
      <c r="CA325" s="991"/>
      <c r="CB325" s="991"/>
      <c r="CC325" s="991"/>
      <c r="CD325" s="991"/>
      <c r="CE325" s="991"/>
      <c r="CF325" s="991"/>
      <c r="CG325" s="991"/>
      <c r="CH325" s="991"/>
      <c r="CI325" s="991"/>
      <c r="CJ325" s="991"/>
      <c r="CK325" s="991"/>
      <c r="CL325" s="991"/>
      <c r="CM325" s="991"/>
      <c r="CN325" s="991"/>
      <c r="CO325" s="991"/>
      <c r="CP325" s="991"/>
      <c r="CQ325" s="991"/>
      <c r="CR325" s="991"/>
      <c r="CS325" s="991"/>
      <c r="CT325" s="991"/>
      <c r="CU325" s="991"/>
      <c r="CV325" s="991"/>
      <c r="CW325" s="991"/>
      <c r="CX325" s="991"/>
      <c r="CY325" s="991"/>
      <c r="CZ325" s="991"/>
      <c r="DA325" s="991"/>
      <c r="DB325" s="991"/>
      <c r="DC325" s="991"/>
      <c r="DD325" s="991"/>
      <c r="DE325" s="991"/>
      <c r="DF325" s="991"/>
      <c r="DG325" s="991"/>
      <c r="DH325" s="991"/>
      <c r="DI325" s="991"/>
    </row>
    <row r="326" spans="1:113" s="871" customFormat="1" ht="24">
      <c r="A326" s="1116"/>
      <c r="B326" s="1117"/>
      <c r="C326" s="866" t="s">
        <v>1877</v>
      </c>
      <c r="D326" s="746"/>
      <c r="E326" s="747"/>
      <c r="F326" s="917"/>
      <c r="G326" s="917"/>
      <c r="H326" s="991"/>
      <c r="I326" s="991"/>
      <c r="J326" s="991"/>
      <c r="K326" s="991"/>
      <c r="L326" s="991"/>
      <c r="M326" s="991"/>
      <c r="N326" s="991"/>
      <c r="O326" s="991"/>
      <c r="P326" s="991"/>
      <c r="Q326" s="991"/>
      <c r="R326" s="991"/>
      <c r="S326" s="991"/>
      <c r="T326" s="991"/>
      <c r="U326" s="991"/>
      <c r="V326" s="991"/>
      <c r="W326" s="991"/>
      <c r="X326" s="991"/>
      <c r="Y326" s="991"/>
      <c r="Z326" s="991"/>
      <c r="AA326" s="991"/>
      <c r="AB326" s="991"/>
      <c r="AC326" s="991"/>
      <c r="AD326" s="991"/>
      <c r="AE326" s="991"/>
      <c r="AF326" s="991"/>
      <c r="AG326" s="991"/>
      <c r="AH326" s="991"/>
      <c r="AI326" s="991"/>
      <c r="AJ326" s="991"/>
      <c r="AK326" s="991"/>
      <c r="AL326" s="991"/>
      <c r="AM326" s="991"/>
      <c r="AN326" s="991"/>
      <c r="AO326" s="991"/>
      <c r="AP326" s="991"/>
      <c r="AQ326" s="991"/>
      <c r="AR326" s="991"/>
      <c r="AS326" s="991"/>
      <c r="AT326" s="991"/>
      <c r="AU326" s="991"/>
      <c r="AV326" s="991"/>
      <c r="AW326" s="991"/>
      <c r="AX326" s="991"/>
      <c r="AY326" s="991"/>
      <c r="AZ326" s="991"/>
      <c r="BA326" s="991"/>
      <c r="BB326" s="991"/>
      <c r="BC326" s="991"/>
      <c r="BD326" s="991"/>
      <c r="BE326" s="991"/>
      <c r="BF326" s="991"/>
      <c r="BG326" s="991"/>
      <c r="BH326" s="991"/>
      <c r="BI326" s="991"/>
      <c r="BJ326" s="991"/>
      <c r="BK326" s="991"/>
      <c r="BL326" s="991"/>
      <c r="BM326" s="991"/>
      <c r="BN326" s="991"/>
      <c r="BO326" s="991"/>
      <c r="BP326" s="991"/>
      <c r="BQ326" s="991"/>
      <c r="BR326" s="991"/>
      <c r="BS326" s="991"/>
      <c r="BT326" s="991"/>
      <c r="BU326" s="991"/>
      <c r="BV326" s="991"/>
      <c r="BW326" s="991"/>
      <c r="BX326" s="991"/>
      <c r="BY326" s="991"/>
      <c r="BZ326" s="991"/>
      <c r="CA326" s="991"/>
      <c r="CB326" s="991"/>
      <c r="CC326" s="991"/>
      <c r="CD326" s="991"/>
      <c r="CE326" s="991"/>
      <c r="CF326" s="991"/>
      <c r="CG326" s="991"/>
      <c r="CH326" s="991"/>
      <c r="CI326" s="991"/>
      <c r="CJ326" s="991"/>
      <c r="CK326" s="991"/>
      <c r="CL326" s="991"/>
      <c r="CM326" s="991"/>
      <c r="CN326" s="991"/>
      <c r="CO326" s="991"/>
      <c r="CP326" s="991"/>
      <c r="CQ326" s="991"/>
      <c r="CR326" s="991"/>
      <c r="CS326" s="991"/>
      <c r="CT326" s="991"/>
      <c r="CU326" s="991"/>
      <c r="CV326" s="991"/>
      <c r="CW326" s="991"/>
      <c r="CX326" s="991"/>
      <c r="CY326" s="991"/>
      <c r="CZ326" s="991"/>
      <c r="DA326" s="991"/>
      <c r="DB326" s="991"/>
      <c r="DC326" s="991"/>
      <c r="DD326" s="991"/>
      <c r="DE326" s="991"/>
      <c r="DF326" s="991"/>
      <c r="DG326" s="991"/>
      <c r="DH326" s="991"/>
      <c r="DI326" s="991"/>
    </row>
    <row r="327" spans="1:113" s="871" customFormat="1">
      <c r="A327" s="1116"/>
      <c r="B327" s="1117"/>
      <c r="C327" s="585" t="s">
        <v>1878</v>
      </c>
      <c r="D327" s="746" t="s">
        <v>188</v>
      </c>
      <c r="E327" s="747">
        <v>129</v>
      </c>
      <c r="F327" s="917"/>
      <c r="G327" s="917">
        <f>E327*F327</f>
        <v>0</v>
      </c>
      <c r="H327" s="991"/>
      <c r="I327" s="991"/>
      <c r="J327" s="991"/>
      <c r="K327" s="991"/>
      <c r="L327" s="991"/>
      <c r="M327" s="991"/>
      <c r="N327" s="991"/>
      <c r="O327" s="991"/>
      <c r="P327" s="991"/>
      <c r="Q327" s="991"/>
      <c r="R327" s="991"/>
      <c r="S327" s="991"/>
      <c r="T327" s="991"/>
      <c r="U327" s="991"/>
      <c r="V327" s="991"/>
      <c r="W327" s="991"/>
      <c r="X327" s="991"/>
      <c r="Y327" s="991"/>
      <c r="Z327" s="991"/>
      <c r="AA327" s="991"/>
      <c r="AB327" s="991"/>
      <c r="AC327" s="991"/>
      <c r="AD327" s="991"/>
      <c r="AE327" s="991"/>
      <c r="AF327" s="991"/>
      <c r="AG327" s="991"/>
      <c r="AH327" s="991"/>
      <c r="AI327" s="991"/>
      <c r="AJ327" s="991"/>
      <c r="AK327" s="991"/>
      <c r="AL327" s="991"/>
      <c r="AM327" s="991"/>
      <c r="AN327" s="991"/>
      <c r="AO327" s="991"/>
      <c r="AP327" s="991"/>
      <c r="AQ327" s="991"/>
      <c r="AR327" s="991"/>
      <c r="AS327" s="991"/>
      <c r="AT327" s="991"/>
      <c r="AU327" s="991"/>
      <c r="AV327" s="991"/>
      <c r="AW327" s="991"/>
      <c r="AX327" s="991"/>
      <c r="AY327" s="991"/>
      <c r="AZ327" s="991"/>
      <c r="BA327" s="991"/>
      <c r="BB327" s="991"/>
      <c r="BC327" s="991"/>
      <c r="BD327" s="991"/>
      <c r="BE327" s="991"/>
      <c r="BF327" s="991"/>
      <c r="BG327" s="991"/>
      <c r="BH327" s="991"/>
      <c r="BI327" s="991"/>
      <c r="BJ327" s="991"/>
      <c r="BK327" s="991"/>
      <c r="BL327" s="991"/>
      <c r="BM327" s="991"/>
      <c r="BN327" s="991"/>
      <c r="BO327" s="991"/>
      <c r="BP327" s="991"/>
      <c r="BQ327" s="991"/>
      <c r="BR327" s="991"/>
      <c r="BS327" s="991"/>
      <c r="BT327" s="991"/>
      <c r="BU327" s="991"/>
      <c r="BV327" s="991"/>
      <c r="BW327" s="991"/>
      <c r="BX327" s="991"/>
      <c r="BY327" s="991"/>
      <c r="BZ327" s="991"/>
      <c r="CA327" s="991"/>
      <c r="CB327" s="991"/>
      <c r="CC327" s="991"/>
      <c r="CD327" s="991"/>
      <c r="CE327" s="991"/>
      <c r="CF327" s="991"/>
      <c r="CG327" s="991"/>
      <c r="CH327" s="991"/>
      <c r="CI327" s="991"/>
      <c r="CJ327" s="991"/>
      <c r="CK327" s="991"/>
      <c r="CL327" s="991"/>
      <c r="CM327" s="991"/>
      <c r="CN327" s="991"/>
      <c r="CO327" s="991"/>
      <c r="CP327" s="991"/>
      <c r="CQ327" s="991"/>
      <c r="CR327" s="991"/>
      <c r="CS327" s="991"/>
      <c r="CT327" s="991"/>
      <c r="CU327" s="991"/>
      <c r="CV327" s="991"/>
      <c r="CW327" s="991"/>
      <c r="CX327" s="991"/>
      <c r="CY327" s="991"/>
      <c r="CZ327" s="991"/>
      <c r="DA327" s="991"/>
      <c r="DB327" s="991"/>
      <c r="DC327" s="991"/>
      <c r="DD327" s="991"/>
      <c r="DE327" s="991"/>
      <c r="DF327" s="991"/>
      <c r="DG327" s="991"/>
      <c r="DH327" s="991"/>
      <c r="DI327" s="991"/>
    </row>
    <row r="328" spans="1:113" s="871" customFormat="1">
      <c r="A328" s="1116"/>
      <c r="B328" s="1117"/>
      <c r="C328" s="585"/>
      <c r="D328" s="1070"/>
      <c r="E328" s="747"/>
      <c r="F328" s="917"/>
      <c r="G328" s="917"/>
      <c r="H328" s="991"/>
      <c r="I328" s="991"/>
      <c r="J328" s="991"/>
      <c r="K328" s="991"/>
      <c r="L328" s="991"/>
      <c r="M328" s="991"/>
      <c r="N328" s="991"/>
      <c r="O328" s="991"/>
      <c r="P328" s="991"/>
      <c r="Q328" s="991"/>
      <c r="R328" s="991"/>
      <c r="S328" s="991"/>
      <c r="T328" s="991"/>
      <c r="U328" s="991"/>
      <c r="V328" s="991"/>
      <c r="W328" s="991"/>
      <c r="X328" s="991"/>
      <c r="Y328" s="991"/>
      <c r="Z328" s="991"/>
      <c r="AA328" s="991"/>
      <c r="AB328" s="991"/>
      <c r="AC328" s="991"/>
      <c r="AD328" s="991"/>
      <c r="AE328" s="991"/>
      <c r="AF328" s="991"/>
      <c r="AG328" s="991"/>
      <c r="AH328" s="991"/>
      <c r="AI328" s="991"/>
      <c r="AJ328" s="991"/>
      <c r="AK328" s="991"/>
      <c r="AL328" s="991"/>
      <c r="AM328" s="991"/>
      <c r="AN328" s="991"/>
      <c r="AO328" s="991"/>
      <c r="AP328" s="991"/>
      <c r="AQ328" s="991"/>
      <c r="AR328" s="991"/>
      <c r="AS328" s="991"/>
      <c r="AT328" s="991"/>
      <c r="AU328" s="991"/>
      <c r="AV328" s="991"/>
      <c r="AW328" s="991"/>
      <c r="AX328" s="991"/>
      <c r="AY328" s="991"/>
      <c r="AZ328" s="991"/>
      <c r="BA328" s="991"/>
      <c r="BB328" s="991"/>
      <c r="BC328" s="991"/>
      <c r="BD328" s="991"/>
      <c r="BE328" s="991"/>
      <c r="BF328" s="991"/>
      <c r="BG328" s="991"/>
      <c r="BH328" s="991"/>
      <c r="BI328" s="991"/>
      <c r="BJ328" s="991"/>
      <c r="BK328" s="991"/>
      <c r="BL328" s="991"/>
      <c r="BM328" s="991"/>
      <c r="BN328" s="991"/>
      <c r="BO328" s="991"/>
      <c r="BP328" s="991"/>
      <c r="BQ328" s="991"/>
      <c r="BR328" s="991"/>
      <c r="BS328" s="991"/>
      <c r="BT328" s="991"/>
      <c r="BU328" s="991"/>
      <c r="BV328" s="991"/>
      <c r="BW328" s="991"/>
      <c r="BX328" s="991"/>
      <c r="BY328" s="991"/>
      <c r="BZ328" s="991"/>
      <c r="CA328" s="991"/>
      <c r="CB328" s="991"/>
      <c r="CC328" s="991"/>
      <c r="CD328" s="991"/>
      <c r="CE328" s="991"/>
      <c r="CF328" s="991"/>
      <c r="CG328" s="991"/>
      <c r="CH328" s="991"/>
      <c r="CI328" s="991"/>
      <c r="CJ328" s="991"/>
      <c r="CK328" s="991"/>
      <c r="CL328" s="991"/>
      <c r="CM328" s="991"/>
      <c r="CN328" s="991"/>
      <c r="CO328" s="991"/>
      <c r="CP328" s="991"/>
      <c r="CQ328" s="991"/>
      <c r="CR328" s="991"/>
      <c r="CS328" s="991"/>
      <c r="CT328" s="991"/>
      <c r="CU328" s="991"/>
      <c r="CV328" s="991"/>
      <c r="CW328" s="991"/>
      <c r="CX328" s="991"/>
      <c r="CY328" s="991"/>
      <c r="CZ328" s="991"/>
      <c r="DA328" s="991"/>
      <c r="DB328" s="991"/>
      <c r="DC328" s="991"/>
      <c r="DD328" s="991"/>
      <c r="DE328" s="991"/>
      <c r="DF328" s="991"/>
      <c r="DG328" s="991"/>
      <c r="DH328" s="991"/>
      <c r="DI328" s="991"/>
    </row>
    <row r="329" spans="1:113" s="871" customFormat="1">
      <c r="A329" s="1116" t="str">
        <f>$B$300</f>
        <v>II.</v>
      </c>
      <c r="B329" s="1117">
        <f>COUNT($A$302:$B328)+1</f>
        <v>7</v>
      </c>
      <c r="C329" s="1109" t="s">
        <v>1879</v>
      </c>
      <c r="D329" s="746" t="s">
        <v>188</v>
      </c>
      <c r="E329" s="747">
        <v>129</v>
      </c>
      <c r="F329" s="917"/>
      <c r="G329" s="917">
        <f>E329*F329</f>
        <v>0</v>
      </c>
      <c r="H329" s="991"/>
      <c r="I329" s="991"/>
      <c r="J329" s="991"/>
      <c r="K329" s="991"/>
      <c r="L329" s="991"/>
      <c r="M329" s="991"/>
      <c r="N329" s="991"/>
      <c r="O329" s="991"/>
      <c r="P329" s="991"/>
      <c r="Q329" s="991"/>
      <c r="R329" s="991"/>
      <c r="S329" s="991"/>
      <c r="T329" s="991"/>
      <c r="U329" s="991"/>
      <c r="V329" s="991"/>
      <c r="W329" s="991"/>
      <c r="X329" s="991"/>
      <c r="Y329" s="991"/>
      <c r="Z329" s="991"/>
      <c r="AA329" s="991"/>
      <c r="AB329" s="991"/>
      <c r="AC329" s="991"/>
      <c r="AD329" s="991"/>
      <c r="AE329" s="991"/>
      <c r="AF329" s="991"/>
      <c r="AG329" s="991"/>
      <c r="AH329" s="991"/>
      <c r="AI329" s="991"/>
      <c r="AJ329" s="991"/>
      <c r="AK329" s="991"/>
      <c r="AL329" s="991"/>
      <c r="AM329" s="991"/>
      <c r="AN329" s="991"/>
      <c r="AO329" s="991"/>
      <c r="AP329" s="991"/>
      <c r="AQ329" s="991"/>
      <c r="AR329" s="991"/>
      <c r="AS329" s="991"/>
      <c r="AT329" s="991"/>
      <c r="AU329" s="991"/>
      <c r="AV329" s="991"/>
      <c r="AW329" s="991"/>
      <c r="AX329" s="991"/>
      <c r="AY329" s="991"/>
      <c r="AZ329" s="991"/>
      <c r="BA329" s="991"/>
      <c r="BB329" s="991"/>
      <c r="BC329" s="991"/>
      <c r="BD329" s="991"/>
      <c r="BE329" s="991"/>
      <c r="BF329" s="991"/>
      <c r="BG329" s="991"/>
      <c r="BH329" s="991"/>
      <c r="BI329" s="991"/>
      <c r="BJ329" s="991"/>
      <c r="BK329" s="991"/>
      <c r="BL329" s="991"/>
      <c r="BM329" s="991"/>
      <c r="BN329" s="991"/>
      <c r="BO329" s="991"/>
      <c r="BP329" s="991"/>
      <c r="BQ329" s="991"/>
      <c r="BR329" s="991"/>
      <c r="BS329" s="991"/>
      <c r="BT329" s="991"/>
      <c r="BU329" s="991"/>
      <c r="BV329" s="991"/>
      <c r="BW329" s="991"/>
      <c r="BX329" s="991"/>
      <c r="BY329" s="991"/>
      <c r="BZ329" s="991"/>
      <c r="CA329" s="991"/>
      <c r="CB329" s="991"/>
      <c r="CC329" s="991"/>
      <c r="CD329" s="991"/>
      <c r="CE329" s="991"/>
      <c r="CF329" s="991"/>
      <c r="CG329" s="991"/>
      <c r="CH329" s="991"/>
      <c r="CI329" s="991"/>
      <c r="CJ329" s="991"/>
      <c r="CK329" s="991"/>
      <c r="CL329" s="991"/>
      <c r="CM329" s="991"/>
      <c r="CN329" s="991"/>
      <c r="CO329" s="991"/>
      <c r="CP329" s="991"/>
      <c r="CQ329" s="991"/>
      <c r="CR329" s="991"/>
      <c r="CS329" s="991"/>
      <c r="CT329" s="991"/>
      <c r="CU329" s="991"/>
      <c r="CV329" s="991"/>
      <c r="CW329" s="991"/>
      <c r="CX329" s="991"/>
      <c r="CY329" s="991"/>
      <c r="CZ329" s="991"/>
      <c r="DA329" s="991"/>
      <c r="DB329" s="991"/>
      <c r="DC329" s="991"/>
      <c r="DD329" s="991"/>
      <c r="DE329" s="991"/>
      <c r="DF329" s="991"/>
      <c r="DG329" s="991"/>
      <c r="DH329" s="991"/>
      <c r="DI329" s="991"/>
    </row>
    <row r="330" spans="1:113" s="871" customFormat="1" ht="50.25" customHeight="1">
      <c r="A330" s="1116"/>
      <c r="B330" s="1117"/>
      <c r="C330" s="585" t="s">
        <v>1880</v>
      </c>
      <c r="D330" s="746"/>
      <c r="E330" s="747"/>
      <c r="F330" s="917"/>
      <c r="G330" s="917"/>
      <c r="H330" s="991"/>
      <c r="I330" s="991"/>
      <c r="J330" s="991"/>
      <c r="K330" s="991"/>
      <c r="L330" s="991"/>
      <c r="M330" s="991"/>
      <c r="N330" s="991"/>
      <c r="O330" s="991"/>
      <c r="P330" s="991"/>
      <c r="Q330" s="991"/>
      <c r="R330" s="991"/>
      <c r="S330" s="991"/>
      <c r="T330" s="991"/>
      <c r="U330" s="991"/>
      <c r="V330" s="991"/>
      <c r="W330" s="991"/>
      <c r="X330" s="991"/>
      <c r="Y330" s="991"/>
      <c r="Z330" s="991"/>
      <c r="AA330" s="991"/>
      <c r="AB330" s="991"/>
      <c r="AC330" s="991"/>
      <c r="AD330" s="991"/>
      <c r="AE330" s="991"/>
      <c r="AF330" s="991"/>
      <c r="AG330" s="991"/>
      <c r="AH330" s="991"/>
      <c r="AI330" s="991"/>
      <c r="AJ330" s="991"/>
      <c r="AK330" s="991"/>
      <c r="AL330" s="991"/>
      <c r="AM330" s="991"/>
      <c r="AN330" s="991"/>
      <c r="AO330" s="991"/>
      <c r="AP330" s="991"/>
      <c r="AQ330" s="991"/>
      <c r="AR330" s="991"/>
      <c r="AS330" s="991"/>
      <c r="AT330" s="991"/>
      <c r="AU330" s="991"/>
      <c r="AV330" s="991"/>
      <c r="AW330" s="991"/>
      <c r="AX330" s="991"/>
      <c r="AY330" s="991"/>
      <c r="AZ330" s="991"/>
      <c r="BA330" s="991"/>
      <c r="BB330" s="991"/>
      <c r="BC330" s="991"/>
      <c r="BD330" s="991"/>
      <c r="BE330" s="991"/>
      <c r="BF330" s="991"/>
      <c r="BG330" s="991"/>
      <c r="BH330" s="991"/>
      <c r="BI330" s="991"/>
      <c r="BJ330" s="991"/>
      <c r="BK330" s="991"/>
      <c r="BL330" s="991"/>
      <c r="BM330" s="991"/>
      <c r="BN330" s="991"/>
      <c r="BO330" s="991"/>
      <c r="BP330" s="991"/>
      <c r="BQ330" s="991"/>
      <c r="BR330" s="991"/>
      <c r="BS330" s="991"/>
      <c r="BT330" s="991"/>
      <c r="BU330" s="991"/>
      <c r="BV330" s="991"/>
      <c r="BW330" s="991"/>
      <c r="BX330" s="991"/>
      <c r="BY330" s="991"/>
      <c r="BZ330" s="991"/>
      <c r="CA330" s="991"/>
      <c r="CB330" s="991"/>
      <c r="CC330" s="991"/>
      <c r="CD330" s="991"/>
      <c r="CE330" s="991"/>
      <c r="CF330" s="991"/>
      <c r="CG330" s="991"/>
      <c r="CH330" s="991"/>
      <c r="CI330" s="991"/>
      <c r="CJ330" s="991"/>
      <c r="CK330" s="991"/>
      <c r="CL330" s="991"/>
      <c r="CM330" s="991"/>
      <c r="CN330" s="991"/>
      <c r="CO330" s="991"/>
      <c r="CP330" s="991"/>
      <c r="CQ330" s="991"/>
      <c r="CR330" s="991"/>
      <c r="CS330" s="991"/>
      <c r="CT330" s="991"/>
      <c r="CU330" s="991"/>
      <c r="CV330" s="991"/>
      <c r="CW330" s="991"/>
      <c r="CX330" s="991"/>
      <c r="CY330" s="991"/>
      <c r="CZ330" s="991"/>
      <c r="DA330" s="991"/>
      <c r="DB330" s="991"/>
      <c r="DC330" s="991"/>
      <c r="DD330" s="991"/>
      <c r="DE330" s="991"/>
      <c r="DF330" s="991"/>
      <c r="DG330" s="991"/>
      <c r="DH330" s="991"/>
      <c r="DI330" s="991"/>
    </row>
    <row r="331" spans="1:113" s="871" customFormat="1" ht="36">
      <c r="A331" s="1116"/>
      <c r="B331" s="1117"/>
      <c r="C331" s="866" t="s">
        <v>1881</v>
      </c>
      <c r="D331" s="1025"/>
      <c r="E331" s="844"/>
      <c r="F331" s="917"/>
      <c r="G331" s="917"/>
      <c r="H331" s="991"/>
      <c r="I331" s="991"/>
      <c r="J331" s="991"/>
      <c r="K331" s="991"/>
      <c r="L331" s="991"/>
      <c r="M331" s="991"/>
      <c r="N331" s="991"/>
      <c r="O331" s="991"/>
      <c r="P331" s="991"/>
      <c r="Q331" s="991"/>
      <c r="R331" s="991"/>
      <c r="S331" s="991"/>
      <c r="T331" s="991"/>
      <c r="U331" s="991"/>
      <c r="V331" s="991"/>
      <c r="W331" s="991"/>
      <c r="X331" s="991"/>
      <c r="Y331" s="991"/>
      <c r="Z331" s="991"/>
      <c r="AA331" s="991"/>
      <c r="AB331" s="991"/>
      <c r="AC331" s="991"/>
      <c r="AD331" s="991"/>
      <c r="AE331" s="991"/>
      <c r="AF331" s="991"/>
      <c r="AG331" s="991"/>
      <c r="AH331" s="991"/>
      <c r="AI331" s="991"/>
      <c r="AJ331" s="991"/>
      <c r="AK331" s="991"/>
      <c r="AL331" s="991"/>
      <c r="AM331" s="991"/>
      <c r="AN331" s="991"/>
      <c r="AO331" s="991"/>
      <c r="AP331" s="991"/>
      <c r="AQ331" s="991"/>
      <c r="AR331" s="991"/>
      <c r="AS331" s="991"/>
      <c r="AT331" s="991"/>
      <c r="AU331" s="991"/>
      <c r="AV331" s="991"/>
      <c r="AW331" s="991"/>
      <c r="AX331" s="991"/>
      <c r="AY331" s="991"/>
      <c r="AZ331" s="991"/>
      <c r="BA331" s="991"/>
      <c r="BB331" s="991"/>
      <c r="BC331" s="991"/>
      <c r="BD331" s="991"/>
      <c r="BE331" s="991"/>
      <c r="BF331" s="991"/>
      <c r="BG331" s="991"/>
      <c r="BH331" s="991"/>
      <c r="BI331" s="991"/>
      <c r="BJ331" s="991"/>
      <c r="BK331" s="991"/>
      <c r="BL331" s="991"/>
      <c r="BM331" s="991"/>
      <c r="BN331" s="991"/>
      <c r="BO331" s="991"/>
      <c r="BP331" s="991"/>
      <c r="BQ331" s="991"/>
      <c r="BR331" s="991"/>
      <c r="BS331" s="991"/>
      <c r="BT331" s="991"/>
      <c r="BU331" s="991"/>
      <c r="BV331" s="991"/>
      <c r="BW331" s="991"/>
      <c r="BX331" s="991"/>
      <c r="BY331" s="991"/>
      <c r="BZ331" s="991"/>
      <c r="CA331" s="991"/>
      <c r="CB331" s="991"/>
      <c r="CC331" s="991"/>
      <c r="CD331" s="991"/>
      <c r="CE331" s="991"/>
      <c r="CF331" s="991"/>
      <c r="CG331" s="991"/>
      <c r="CH331" s="991"/>
      <c r="CI331" s="991"/>
      <c r="CJ331" s="991"/>
      <c r="CK331" s="991"/>
      <c r="CL331" s="991"/>
      <c r="CM331" s="991"/>
      <c r="CN331" s="991"/>
      <c r="CO331" s="991"/>
      <c r="CP331" s="991"/>
      <c r="CQ331" s="991"/>
      <c r="CR331" s="991"/>
      <c r="CS331" s="991"/>
      <c r="CT331" s="991"/>
      <c r="CU331" s="991"/>
      <c r="CV331" s="991"/>
      <c r="CW331" s="991"/>
      <c r="CX331" s="991"/>
      <c r="CY331" s="991"/>
      <c r="CZ331" s="991"/>
      <c r="DA331" s="991"/>
      <c r="DB331" s="991"/>
      <c r="DC331" s="991"/>
      <c r="DD331" s="991"/>
      <c r="DE331" s="991"/>
      <c r="DF331" s="991"/>
      <c r="DG331" s="991"/>
      <c r="DH331" s="991"/>
      <c r="DI331" s="991"/>
    </row>
    <row r="332" spans="1:113" s="871" customFormat="1">
      <c r="A332" s="1116"/>
      <c r="B332" s="1117"/>
      <c r="C332" s="585"/>
      <c r="D332" s="1070"/>
      <c r="E332" s="747"/>
      <c r="F332" s="917"/>
      <c r="G332" s="917"/>
      <c r="H332" s="991"/>
      <c r="I332" s="991"/>
      <c r="J332" s="991"/>
      <c r="K332" s="991"/>
      <c r="L332" s="991"/>
      <c r="M332" s="991"/>
      <c r="N332" s="991"/>
      <c r="O332" s="991"/>
      <c r="P332" s="991"/>
      <c r="Q332" s="991"/>
      <c r="R332" s="991"/>
      <c r="S332" s="991"/>
      <c r="T332" s="991"/>
      <c r="U332" s="991"/>
      <c r="V332" s="991"/>
      <c r="W332" s="991"/>
      <c r="X332" s="991"/>
      <c r="Y332" s="991"/>
      <c r="Z332" s="991"/>
      <c r="AA332" s="991"/>
      <c r="AB332" s="991"/>
      <c r="AC332" s="991"/>
      <c r="AD332" s="991"/>
      <c r="AE332" s="991"/>
      <c r="AF332" s="991"/>
      <c r="AG332" s="991"/>
      <c r="AH332" s="991"/>
      <c r="AI332" s="991"/>
      <c r="AJ332" s="991"/>
      <c r="AK332" s="991"/>
      <c r="AL332" s="991"/>
      <c r="AM332" s="991"/>
      <c r="AN332" s="991"/>
      <c r="AO332" s="991"/>
      <c r="AP332" s="991"/>
      <c r="AQ332" s="991"/>
      <c r="AR332" s="991"/>
      <c r="AS332" s="991"/>
      <c r="AT332" s="991"/>
      <c r="AU332" s="991"/>
      <c r="AV332" s="991"/>
      <c r="AW332" s="991"/>
      <c r="AX332" s="991"/>
      <c r="AY332" s="991"/>
      <c r="AZ332" s="991"/>
      <c r="BA332" s="991"/>
      <c r="BB332" s="991"/>
      <c r="BC332" s="991"/>
      <c r="BD332" s="991"/>
      <c r="BE332" s="991"/>
      <c r="BF332" s="991"/>
      <c r="BG332" s="991"/>
      <c r="BH332" s="991"/>
      <c r="BI332" s="991"/>
      <c r="BJ332" s="991"/>
      <c r="BK332" s="991"/>
      <c r="BL332" s="991"/>
      <c r="BM332" s="991"/>
      <c r="BN332" s="991"/>
      <c r="BO332" s="991"/>
      <c r="BP332" s="991"/>
      <c r="BQ332" s="991"/>
      <c r="BR332" s="991"/>
      <c r="BS332" s="991"/>
      <c r="BT332" s="991"/>
      <c r="BU332" s="991"/>
      <c r="BV332" s="991"/>
      <c r="BW332" s="991"/>
      <c r="BX332" s="991"/>
      <c r="BY332" s="991"/>
      <c r="BZ332" s="991"/>
      <c r="CA332" s="991"/>
      <c r="CB332" s="991"/>
      <c r="CC332" s="991"/>
      <c r="CD332" s="991"/>
      <c r="CE332" s="991"/>
      <c r="CF332" s="991"/>
      <c r="CG332" s="991"/>
      <c r="CH332" s="991"/>
      <c r="CI332" s="991"/>
      <c r="CJ332" s="991"/>
      <c r="CK332" s="991"/>
      <c r="CL332" s="991"/>
      <c r="CM332" s="991"/>
      <c r="CN332" s="991"/>
      <c r="CO332" s="991"/>
      <c r="CP332" s="991"/>
      <c r="CQ332" s="991"/>
      <c r="CR332" s="991"/>
      <c r="CS332" s="991"/>
      <c r="CT332" s="991"/>
      <c r="CU332" s="991"/>
      <c r="CV332" s="991"/>
      <c r="CW332" s="991"/>
      <c r="CX332" s="991"/>
      <c r="CY332" s="991"/>
      <c r="CZ332" s="991"/>
      <c r="DA332" s="991"/>
      <c r="DB332" s="991"/>
      <c r="DC332" s="991"/>
      <c r="DD332" s="991"/>
      <c r="DE332" s="991"/>
      <c r="DF332" s="991"/>
      <c r="DG332" s="991"/>
      <c r="DH332" s="991"/>
      <c r="DI332" s="991"/>
    </row>
    <row r="333" spans="1:113" s="871" customFormat="1">
      <c r="A333" s="1116" t="str">
        <f>$B$300</f>
        <v>II.</v>
      </c>
      <c r="B333" s="1117">
        <f>COUNT($A$302:$B332)+1</f>
        <v>8</v>
      </c>
      <c r="C333" s="1109" t="s">
        <v>1882</v>
      </c>
      <c r="D333" s="746" t="s">
        <v>188</v>
      </c>
      <c r="E333" s="747">
        <v>129</v>
      </c>
      <c r="F333" s="917"/>
      <c r="G333" s="917">
        <f>E333*F333</f>
        <v>0</v>
      </c>
      <c r="H333" s="991"/>
      <c r="I333" s="991"/>
      <c r="J333" s="991"/>
      <c r="K333" s="991"/>
      <c r="L333" s="991"/>
      <c r="M333" s="991"/>
      <c r="N333" s="991"/>
      <c r="O333" s="991"/>
      <c r="P333" s="991"/>
      <c r="Q333" s="991"/>
      <c r="R333" s="991"/>
      <c r="S333" s="991"/>
      <c r="T333" s="991"/>
      <c r="U333" s="991"/>
      <c r="V333" s="991"/>
      <c r="W333" s="991"/>
      <c r="X333" s="991"/>
      <c r="Y333" s="991"/>
      <c r="Z333" s="991"/>
      <c r="AA333" s="991"/>
      <c r="AB333" s="991"/>
      <c r="AC333" s="991"/>
      <c r="AD333" s="991"/>
      <c r="AE333" s="991"/>
      <c r="AF333" s="991"/>
      <c r="AG333" s="991"/>
      <c r="AH333" s="991"/>
      <c r="AI333" s="991"/>
      <c r="AJ333" s="991"/>
      <c r="AK333" s="991"/>
      <c r="AL333" s="991"/>
      <c r="AM333" s="991"/>
      <c r="AN333" s="991"/>
      <c r="AO333" s="991"/>
      <c r="AP333" s="991"/>
      <c r="AQ333" s="991"/>
      <c r="AR333" s="991"/>
      <c r="AS333" s="991"/>
      <c r="AT333" s="991"/>
      <c r="AU333" s="991"/>
      <c r="AV333" s="991"/>
      <c r="AW333" s="991"/>
      <c r="AX333" s="991"/>
      <c r="AY333" s="991"/>
      <c r="AZ333" s="991"/>
      <c r="BA333" s="991"/>
      <c r="BB333" s="991"/>
      <c r="BC333" s="991"/>
      <c r="BD333" s="991"/>
      <c r="BE333" s="991"/>
      <c r="BF333" s="991"/>
      <c r="BG333" s="991"/>
      <c r="BH333" s="991"/>
      <c r="BI333" s="991"/>
      <c r="BJ333" s="991"/>
      <c r="BK333" s="991"/>
      <c r="BL333" s="991"/>
      <c r="BM333" s="991"/>
      <c r="BN333" s="991"/>
      <c r="BO333" s="991"/>
      <c r="BP333" s="991"/>
      <c r="BQ333" s="991"/>
      <c r="BR333" s="991"/>
      <c r="BS333" s="991"/>
      <c r="BT333" s="991"/>
      <c r="BU333" s="991"/>
      <c r="BV333" s="991"/>
      <c r="BW333" s="991"/>
      <c r="BX333" s="991"/>
      <c r="BY333" s="991"/>
      <c r="BZ333" s="991"/>
      <c r="CA333" s="991"/>
      <c r="CB333" s="991"/>
      <c r="CC333" s="991"/>
      <c r="CD333" s="991"/>
      <c r="CE333" s="991"/>
      <c r="CF333" s="991"/>
      <c r="CG333" s="991"/>
      <c r="CH333" s="991"/>
      <c r="CI333" s="991"/>
      <c r="CJ333" s="991"/>
      <c r="CK333" s="991"/>
      <c r="CL333" s="991"/>
      <c r="CM333" s="991"/>
      <c r="CN333" s="991"/>
      <c r="CO333" s="991"/>
      <c r="CP333" s="991"/>
      <c r="CQ333" s="991"/>
      <c r="CR333" s="991"/>
      <c r="CS333" s="991"/>
      <c r="CT333" s="991"/>
      <c r="CU333" s="991"/>
      <c r="CV333" s="991"/>
      <c r="CW333" s="991"/>
      <c r="CX333" s="991"/>
      <c r="CY333" s="991"/>
      <c r="CZ333" s="991"/>
      <c r="DA333" s="991"/>
      <c r="DB333" s="991"/>
      <c r="DC333" s="991"/>
      <c r="DD333" s="991"/>
      <c r="DE333" s="991"/>
      <c r="DF333" s="991"/>
      <c r="DG333" s="991"/>
      <c r="DH333" s="991"/>
      <c r="DI333" s="991"/>
    </row>
    <row r="334" spans="1:113" s="871" customFormat="1" ht="60">
      <c r="A334" s="1116"/>
      <c r="B334" s="1117"/>
      <c r="C334" s="585" t="s">
        <v>1883</v>
      </c>
      <c r="D334" s="746"/>
      <c r="E334" s="747"/>
      <c r="F334" s="917"/>
      <c r="G334" s="917"/>
      <c r="H334" s="991"/>
      <c r="I334" s="991"/>
      <c r="J334" s="991"/>
      <c r="K334" s="991"/>
      <c r="L334" s="991"/>
      <c r="M334" s="991"/>
      <c r="N334" s="991"/>
      <c r="O334" s="991"/>
      <c r="P334" s="991"/>
      <c r="Q334" s="991"/>
      <c r="R334" s="991"/>
      <c r="S334" s="991"/>
      <c r="T334" s="991"/>
      <c r="U334" s="991"/>
      <c r="V334" s="991"/>
      <c r="W334" s="991"/>
      <c r="X334" s="991"/>
      <c r="Y334" s="991"/>
      <c r="Z334" s="991"/>
      <c r="AA334" s="991"/>
      <c r="AB334" s="991"/>
      <c r="AC334" s="991"/>
      <c r="AD334" s="991"/>
      <c r="AE334" s="991"/>
      <c r="AF334" s="991"/>
      <c r="AG334" s="991"/>
      <c r="AH334" s="991"/>
      <c r="AI334" s="991"/>
      <c r="AJ334" s="991"/>
      <c r="AK334" s="991"/>
      <c r="AL334" s="991"/>
      <c r="AM334" s="991"/>
      <c r="AN334" s="991"/>
      <c r="AO334" s="991"/>
      <c r="AP334" s="991"/>
      <c r="AQ334" s="991"/>
      <c r="AR334" s="991"/>
      <c r="AS334" s="991"/>
      <c r="AT334" s="991"/>
      <c r="AU334" s="991"/>
      <c r="AV334" s="991"/>
      <c r="AW334" s="991"/>
      <c r="AX334" s="991"/>
      <c r="AY334" s="991"/>
      <c r="AZ334" s="991"/>
      <c r="BA334" s="991"/>
      <c r="BB334" s="991"/>
      <c r="BC334" s="991"/>
      <c r="BD334" s="991"/>
      <c r="BE334" s="991"/>
      <c r="BF334" s="991"/>
      <c r="BG334" s="991"/>
      <c r="BH334" s="991"/>
      <c r="BI334" s="991"/>
      <c r="BJ334" s="991"/>
      <c r="BK334" s="991"/>
      <c r="BL334" s="991"/>
      <c r="BM334" s="991"/>
      <c r="BN334" s="991"/>
      <c r="BO334" s="991"/>
      <c r="BP334" s="991"/>
      <c r="BQ334" s="991"/>
      <c r="BR334" s="991"/>
      <c r="BS334" s="991"/>
      <c r="BT334" s="991"/>
      <c r="BU334" s="991"/>
      <c r="BV334" s="991"/>
      <c r="BW334" s="991"/>
      <c r="BX334" s="991"/>
      <c r="BY334" s="991"/>
      <c r="BZ334" s="991"/>
      <c r="CA334" s="991"/>
      <c r="CB334" s="991"/>
      <c r="CC334" s="991"/>
      <c r="CD334" s="991"/>
      <c r="CE334" s="991"/>
      <c r="CF334" s="991"/>
      <c r="CG334" s="991"/>
      <c r="CH334" s="991"/>
      <c r="CI334" s="991"/>
      <c r="CJ334" s="991"/>
      <c r="CK334" s="991"/>
      <c r="CL334" s="991"/>
      <c r="CM334" s="991"/>
      <c r="CN334" s="991"/>
      <c r="CO334" s="991"/>
      <c r="CP334" s="991"/>
      <c r="CQ334" s="991"/>
      <c r="CR334" s="991"/>
      <c r="CS334" s="991"/>
      <c r="CT334" s="991"/>
      <c r="CU334" s="991"/>
      <c r="CV334" s="991"/>
      <c r="CW334" s="991"/>
      <c r="CX334" s="991"/>
      <c r="CY334" s="991"/>
      <c r="CZ334" s="991"/>
      <c r="DA334" s="991"/>
      <c r="DB334" s="991"/>
      <c r="DC334" s="991"/>
      <c r="DD334" s="991"/>
      <c r="DE334" s="991"/>
      <c r="DF334" s="991"/>
      <c r="DG334" s="991"/>
      <c r="DH334" s="991"/>
      <c r="DI334" s="991"/>
    </row>
    <row r="335" spans="1:113" s="871" customFormat="1" ht="24">
      <c r="A335" s="1116"/>
      <c r="B335" s="1117"/>
      <c r="C335" s="866" t="s">
        <v>1884</v>
      </c>
      <c r="D335" s="746"/>
      <c r="E335" s="747"/>
      <c r="F335" s="917"/>
      <c r="G335" s="917"/>
      <c r="H335" s="991"/>
      <c r="I335" s="991"/>
      <c r="J335" s="991"/>
      <c r="K335" s="991"/>
      <c r="L335" s="991"/>
      <c r="M335" s="991"/>
      <c r="N335" s="991"/>
      <c r="O335" s="991"/>
      <c r="P335" s="991"/>
      <c r="Q335" s="991"/>
      <c r="R335" s="991"/>
      <c r="S335" s="991"/>
      <c r="T335" s="991"/>
      <c r="U335" s="991"/>
      <c r="V335" s="991"/>
      <c r="W335" s="991"/>
      <c r="X335" s="991"/>
      <c r="Y335" s="991"/>
      <c r="Z335" s="991"/>
      <c r="AA335" s="991"/>
      <c r="AB335" s="991"/>
      <c r="AC335" s="991"/>
      <c r="AD335" s="991"/>
      <c r="AE335" s="991"/>
      <c r="AF335" s="991"/>
      <c r="AG335" s="991"/>
      <c r="AH335" s="991"/>
      <c r="AI335" s="991"/>
      <c r="AJ335" s="991"/>
      <c r="AK335" s="991"/>
      <c r="AL335" s="991"/>
      <c r="AM335" s="991"/>
      <c r="AN335" s="991"/>
      <c r="AO335" s="991"/>
      <c r="AP335" s="991"/>
      <c r="AQ335" s="991"/>
      <c r="AR335" s="991"/>
      <c r="AS335" s="991"/>
      <c r="AT335" s="991"/>
      <c r="AU335" s="991"/>
      <c r="AV335" s="991"/>
      <c r="AW335" s="991"/>
      <c r="AX335" s="991"/>
      <c r="AY335" s="991"/>
      <c r="AZ335" s="991"/>
      <c r="BA335" s="991"/>
      <c r="BB335" s="991"/>
      <c r="BC335" s="991"/>
      <c r="BD335" s="991"/>
      <c r="BE335" s="991"/>
      <c r="BF335" s="991"/>
      <c r="BG335" s="991"/>
      <c r="BH335" s="991"/>
      <c r="BI335" s="991"/>
      <c r="BJ335" s="991"/>
      <c r="BK335" s="991"/>
      <c r="BL335" s="991"/>
      <c r="BM335" s="991"/>
      <c r="BN335" s="991"/>
      <c r="BO335" s="991"/>
      <c r="BP335" s="991"/>
      <c r="BQ335" s="991"/>
      <c r="BR335" s="991"/>
      <c r="BS335" s="991"/>
      <c r="BT335" s="991"/>
      <c r="BU335" s="991"/>
      <c r="BV335" s="991"/>
      <c r="BW335" s="991"/>
      <c r="BX335" s="991"/>
      <c r="BY335" s="991"/>
      <c r="BZ335" s="991"/>
      <c r="CA335" s="991"/>
      <c r="CB335" s="991"/>
      <c r="CC335" s="991"/>
      <c r="CD335" s="991"/>
      <c r="CE335" s="991"/>
      <c r="CF335" s="991"/>
      <c r="CG335" s="991"/>
      <c r="CH335" s="991"/>
      <c r="CI335" s="991"/>
      <c r="CJ335" s="991"/>
      <c r="CK335" s="991"/>
      <c r="CL335" s="991"/>
      <c r="CM335" s="991"/>
      <c r="CN335" s="991"/>
      <c r="CO335" s="991"/>
      <c r="CP335" s="991"/>
      <c r="CQ335" s="991"/>
      <c r="CR335" s="991"/>
      <c r="CS335" s="991"/>
      <c r="CT335" s="991"/>
      <c r="CU335" s="991"/>
      <c r="CV335" s="991"/>
      <c r="CW335" s="991"/>
      <c r="CX335" s="991"/>
      <c r="CY335" s="991"/>
      <c r="CZ335" s="991"/>
      <c r="DA335" s="991"/>
      <c r="DB335" s="991"/>
      <c r="DC335" s="991"/>
      <c r="DD335" s="991"/>
      <c r="DE335" s="991"/>
      <c r="DF335" s="991"/>
      <c r="DG335" s="991"/>
      <c r="DH335" s="991"/>
      <c r="DI335" s="991"/>
    </row>
    <row r="336" spans="1:113" s="871" customFormat="1">
      <c r="A336" s="1116"/>
      <c r="B336" s="1117"/>
      <c r="C336" s="585"/>
      <c r="D336" s="1070"/>
      <c r="E336" s="747"/>
      <c r="F336" s="917"/>
      <c r="G336" s="917"/>
      <c r="H336" s="991"/>
      <c r="I336" s="991"/>
      <c r="J336" s="991"/>
      <c r="K336" s="991"/>
      <c r="L336" s="991"/>
      <c r="M336" s="991"/>
      <c r="N336" s="991"/>
      <c r="O336" s="991"/>
      <c r="P336" s="991"/>
      <c r="Q336" s="991"/>
      <c r="R336" s="991"/>
      <c r="S336" s="991"/>
      <c r="T336" s="991"/>
      <c r="U336" s="991"/>
      <c r="V336" s="991"/>
      <c r="W336" s="991"/>
      <c r="X336" s="991"/>
      <c r="Y336" s="991"/>
      <c r="Z336" s="991"/>
      <c r="AA336" s="991"/>
      <c r="AB336" s="991"/>
      <c r="AC336" s="991"/>
      <c r="AD336" s="991"/>
      <c r="AE336" s="991"/>
      <c r="AF336" s="991"/>
      <c r="AG336" s="991"/>
      <c r="AH336" s="991"/>
      <c r="AI336" s="991"/>
      <c r="AJ336" s="991"/>
      <c r="AK336" s="991"/>
      <c r="AL336" s="991"/>
      <c r="AM336" s="991"/>
      <c r="AN336" s="991"/>
      <c r="AO336" s="991"/>
      <c r="AP336" s="991"/>
      <c r="AQ336" s="991"/>
      <c r="AR336" s="991"/>
      <c r="AS336" s="991"/>
      <c r="AT336" s="991"/>
      <c r="AU336" s="991"/>
      <c r="AV336" s="991"/>
      <c r="AW336" s="991"/>
      <c r="AX336" s="991"/>
      <c r="AY336" s="991"/>
      <c r="AZ336" s="991"/>
      <c r="BA336" s="991"/>
      <c r="BB336" s="991"/>
      <c r="BC336" s="991"/>
      <c r="BD336" s="991"/>
      <c r="BE336" s="991"/>
      <c r="BF336" s="991"/>
      <c r="BG336" s="991"/>
      <c r="BH336" s="991"/>
      <c r="BI336" s="991"/>
      <c r="BJ336" s="991"/>
      <c r="BK336" s="991"/>
      <c r="BL336" s="991"/>
      <c r="BM336" s="991"/>
      <c r="BN336" s="991"/>
      <c r="BO336" s="991"/>
      <c r="BP336" s="991"/>
      <c r="BQ336" s="991"/>
      <c r="BR336" s="991"/>
      <c r="BS336" s="991"/>
      <c r="BT336" s="991"/>
      <c r="BU336" s="991"/>
      <c r="BV336" s="991"/>
      <c r="BW336" s="991"/>
      <c r="BX336" s="991"/>
      <c r="BY336" s="991"/>
      <c r="BZ336" s="991"/>
      <c r="CA336" s="991"/>
      <c r="CB336" s="991"/>
      <c r="CC336" s="991"/>
      <c r="CD336" s="991"/>
      <c r="CE336" s="991"/>
      <c r="CF336" s="991"/>
      <c r="CG336" s="991"/>
      <c r="CH336" s="991"/>
      <c r="CI336" s="991"/>
      <c r="CJ336" s="991"/>
      <c r="CK336" s="991"/>
      <c r="CL336" s="991"/>
      <c r="CM336" s="991"/>
      <c r="CN336" s="991"/>
      <c r="CO336" s="991"/>
      <c r="CP336" s="991"/>
      <c r="CQ336" s="991"/>
      <c r="CR336" s="991"/>
      <c r="CS336" s="991"/>
      <c r="CT336" s="991"/>
      <c r="CU336" s="991"/>
      <c r="CV336" s="991"/>
      <c r="CW336" s="991"/>
      <c r="CX336" s="991"/>
      <c r="CY336" s="991"/>
      <c r="CZ336" s="991"/>
      <c r="DA336" s="991"/>
      <c r="DB336" s="991"/>
      <c r="DC336" s="991"/>
      <c r="DD336" s="991"/>
      <c r="DE336" s="991"/>
      <c r="DF336" s="991"/>
      <c r="DG336" s="991"/>
      <c r="DH336" s="991"/>
      <c r="DI336" s="991"/>
    </row>
    <row r="337" spans="1:113" s="871" customFormat="1">
      <c r="A337" s="1116" t="str">
        <f t="shared" ref="A337:A340" si="16">$B$300</f>
        <v>II.</v>
      </c>
      <c r="B337" s="1117">
        <f>COUNT($A$302:$B336)+1</f>
        <v>9</v>
      </c>
      <c r="C337" s="1109" t="s">
        <v>1885</v>
      </c>
      <c r="D337" s="746" t="s">
        <v>188</v>
      </c>
      <c r="E337" s="747">
        <v>129</v>
      </c>
      <c r="F337" s="917"/>
      <c r="G337" s="917">
        <f>E337*F337</f>
        <v>0</v>
      </c>
      <c r="H337" s="991"/>
      <c r="I337" s="991"/>
      <c r="J337" s="991"/>
      <c r="K337" s="991"/>
      <c r="L337" s="991"/>
      <c r="M337" s="991"/>
      <c r="N337" s="991"/>
      <c r="O337" s="991"/>
      <c r="P337" s="991"/>
      <c r="Q337" s="991"/>
      <c r="R337" s="991"/>
      <c r="S337" s="991"/>
      <c r="T337" s="991"/>
      <c r="U337" s="991"/>
      <c r="V337" s="991"/>
      <c r="W337" s="991"/>
      <c r="X337" s="991"/>
      <c r="Y337" s="991"/>
      <c r="Z337" s="991"/>
      <c r="AA337" s="991"/>
      <c r="AB337" s="991"/>
      <c r="AC337" s="991"/>
      <c r="AD337" s="991"/>
      <c r="AE337" s="991"/>
      <c r="AF337" s="991"/>
      <c r="AG337" s="991"/>
      <c r="AH337" s="991"/>
      <c r="AI337" s="991"/>
      <c r="AJ337" s="991"/>
      <c r="AK337" s="991"/>
      <c r="AL337" s="991"/>
      <c r="AM337" s="991"/>
      <c r="AN337" s="991"/>
      <c r="AO337" s="991"/>
      <c r="AP337" s="991"/>
      <c r="AQ337" s="991"/>
      <c r="AR337" s="991"/>
      <c r="AS337" s="991"/>
      <c r="AT337" s="991"/>
      <c r="AU337" s="991"/>
      <c r="AV337" s="991"/>
      <c r="AW337" s="991"/>
      <c r="AX337" s="991"/>
      <c r="AY337" s="991"/>
      <c r="AZ337" s="991"/>
      <c r="BA337" s="991"/>
      <c r="BB337" s="991"/>
      <c r="BC337" s="991"/>
      <c r="BD337" s="991"/>
      <c r="BE337" s="991"/>
      <c r="BF337" s="991"/>
      <c r="BG337" s="991"/>
      <c r="BH337" s="991"/>
      <c r="BI337" s="991"/>
      <c r="BJ337" s="991"/>
      <c r="BK337" s="991"/>
      <c r="BL337" s="991"/>
      <c r="BM337" s="991"/>
      <c r="BN337" s="991"/>
      <c r="BO337" s="991"/>
      <c r="BP337" s="991"/>
      <c r="BQ337" s="991"/>
      <c r="BR337" s="991"/>
      <c r="BS337" s="991"/>
      <c r="BT337" s="991"/>
      <c r="BU337" s="991"/>
      <c r="BV337" s="991"/>
      <c r="BW337" s="991"/>
      <c r="BX337" s="991"/>
      <c r="BY337" s="991"/>
      <c r="BZ337" s="991"/>
      <c r="CA337" s="991"/>
      <c r="CB337" s="991"/>
      <c r="CC337" s="991"/>
      <c r="CD337" s="991"/>
      <c r="CE337" s="991"/>
      <c r="CF337" s="991"/>
      <c r="CG337" s="991"/>
      <c r="CH337" s="991"/>
      <c r="CI337" s="991"/>
      <c r="CJ337" s="991"/>
      <c r="CK337" s="991"/>
      <c r="CL337" s="991"/>
      <c r="CM337" s="991"/>
      <c r="CN337" s="991"/>
      <c r="CO337" s="991"/>
      <c r="CP337" s="991"/>
      <c r="CQ337" s="991"/>
      <c r="CR337" s="991"/>
      <c r="CS337" s="991"/>
      <c r="CT337" s="991"/>
      <c r="CU337" s="991"/>
      <c r="CV337" s="991"/>
      <c r="CW337" s="991"/>
      <c r="CX337" s="991"/>
      <c r="CY337" s="991"/>
      <c r="CZ337" s="991"/>
      <c r="DA337" s="991"/>
      <c r="DB337" s="991"/>
      <c r="DC337" s="991"/>
      <c r="DD337" s="991"/>
      <c r="DE337" s="991"/>
      <c r="DF337" s="991"/>
      <c r="DG337" s="991"/>
      <c r="DH337" s="991"/>
      <c r="DI337" s="991"/>
    </row>
    <row r="338" spans="1:113" s="871" customFormat="1" ht="47.25" customHeight="1">
      <c r="A338" s="1116"/>
      <c r="B338" s="1117"/>
      <c r="C338" s="585" t="s">
        <v>1886</v>
      </c>
      <c r="D338" s="746"/>
      <c r="E338" s="747"/>
      <c r="F338" s="917"/>
      <c r="G338" s="917"/>
      <c r="H338" s="991"/>
      <c r="I338" s="991"/>
      <c r="J338" s="991"/>
      <c r="K338" s="991"/>
      <c r="L338" s="991"/>
      <c r="M338" s="991"/>
      <c r="N338" s="991"/>
      <c r="O338" s="991"/>
      <c r="P338" s="991"/>
      <c r="Q338" s="991"/>
      <c r="R338" s="991"/>
      <c r="S338" s="991"/>
      <c r="T338" s="991"/>
      <c r="U338" s="991"/>
      <c r="V338" s="991"/>
      <c r="W338" s="991"/>
      <c r="X338" s="991"/>
      <c r="Y338" s="991"/>
      <c r="Z338" s="991"/>
      <c r="AA338" s="991"/>
      <c r="AB338" s="991"/>
      <c r="AC338" s="991"/>
      <c r="AD338" s="991"/>
      <c r="AE338" s="991"/>
      <c r="AF338" s="991"/>
      <c r="AG338" s="991"/>
      <c r="AH338" s="991"/>
      <c r="AI338" s="991"/>
      <c r="AJ338" s="991"/>
      <c r="AK338" s="991"/>
      <c r="AL338" s="991"/>
      <c r="AM338" s="991"/>
      <c r="AN338" s="991"/>
      <c r="AO338" s="991"/>
      <c r="AP338" s="991"/>
      <c r="AQ338" s="991"/>
      <c r="AR338" s="991"/>
      <c r="AS338" s="991"/>
      <c r="AT338" s="991"/>
      <c r="AU338" s="991"/>
      <c r="AV338" s="991"/>
      <c r="AW338" s="991"/>
      <c r="AX338" s="991"/>
      <c r="AY338" s="991"/>
      <c r="AZ338" s="991"/>
      <c r="BA338" s="991"/>
      <c r="BB338" s="991"/>
      <c r="BC338" s="991"/>
      <c r="BD338" s="991"/>
      <c r="BE338" s="991"/>
      <c r="BF338" s="991"/>
      <c r="BG338" s="991"/>
      <c r="BH338" s="991"/>
      <c r="BI338" s="991"/>
      <c r="BJ338" s="991"/>
      <c r="BK338" s="991"/>
      <c r="BL338" s="991"/>
      <c r="BM338" s="991"/>
      <c r="BN338" s="991"/>
      <c r="BO338" s="991"/>
      <c r="BP338" s="991"/>
      <c r="BQ338" s="991"/>
      <c r="BR338" s="991"/>
      <c r="BS338" s="991"/>
      <c r="BT338" s="991"/>
      <c r="BU338" s="991"/>
      <c r="BV338" s="991"/>
      <c r="BW338" s="991"/>
      <c r="BX338" s="991"/>
      <c r="BY338" s="991"/>
      <c r="BZ338" s="991"/>
      <c r="CA338" s="991"/>
      <c r="CB338" s="991"/>
      <c r="CC338" s="991"/>
      <c r="CD338" s="991"/>
      <c r="CE338" s="991"/>
      <c r="CF338" s="991"/>
      <c r="CG338" s="991"/>
      <c r="CH338" s="991"/>
      <c r="CI338" s="991"/>
      <c r="CJ338" s="991"/>
      <c r="CK338" s="991"/>
      <c r="CL338" s="991"/>
      <c r="CM338" s="991"/>
      <c r="CN338" s="991"/>
      <c r="CO338" s="991"/>
      <c r="CP338" s="991"/>
      <c r="CQ338" s="991"/>
      <c r="CR338" s="991"/>
      <c r="CS338" s="991"/>
      <c r="CT338" s="991"/>
      <c r="CU338" s="991"/>
      <c r="CV338" s="991"/>
      <c r="CW338" s="991"/>
      <c r="CX338" s="991"/>
      <c r="CY338" s="991"/>
      <c r="CZ338" s="991"/>
      <c r="DA338" s="991"/>
      <c r="DB338" s="991"/>
      <c r="DC338" s="991"/>
      <c r="DD338" s="991"/>
      <c r="DE338" s="991"/>
      <c r="DF338" s="991"/>
      <c r="DG338" s="991"/>
      <c r="DH338" s="991"/>
      <c r="DI338" s="991"/>
    </row>
    <row r="339" spans="1:113" s="871" customFormat="1">
      <c r="A339" s="1116"/>
      <c r="B339" s="1117"/>
      <c r="C339" s="585"/>
      <c r="D339" s="1070"/>
      <c r="E339" s="747"/>
      <c r="F339" s="917"/>
      <c r="G339" s="917"/>
      <c r="H339" s="991"/>
      <c r="I339" s="991"/>
      <c r="J339" s="991"/>
      <c r="K339" s="991"/>
      <c r="L339" s="991"/>
      <c r="M339" s="991"/>
      <c r="N339" s="991"/>
      <c r="O339" s="991"/>
      <c r="P339" s="991"/>
      <c r="Q339" s="991"/>
      <c r="R339" s="991"/>
      <c r="S339" s="991"/>
      <c r="T339" s="991"/>
      <c r="U339" s="991"/>
      <c r="V339" s="991"/>
      <c r="W339" s="991"/>
      <c r="X339" s="991"/>
      <c r="Y339" s="991"/>
      <c r="Z339" s="991"/>
      <c r="AA339" s="991"/>
      <c r="AB339" s="991"/>
      <c r="AC339" s="991"/>
      <c r="AD339" s="991"/>
      <c r="AE339" s="991"/>
      <c r="AF339" s="991"/>
      <c r="AG339" s="991"/>
      <c r="AH339" s="991"/>
      <c r="AI339" s="991"/>
      <c r="AJ339" s="991"/>
      <c r="AK339" s="991"/>
      <c r="AL339" s="991"/>
      <c r="AM339" s="991"/>
      <c r="AN339" s="991"/>
      <c r="AO339" s="991"/>
      <c r="AP339" s="991"/>
      <c r="AQ339" s="991"/>
      <c r="AR339" s="991"/>
      <c r="AS339" s="991"/>
      <c r="AT339" s="991"/>
      <c r="AU339" s="991"/>
      <c r="AV339" s="991"/>
      <c r="AW339" s="991"/>
      <c r="AX339" s="991"/>
      <c r="AY339" s="991"/>
      <c r="AZ339" s="991"/>
      <c r="BA339" s="991"/>
      <c r="BB339" s="991"/>
      <c r="BC339" s="991"/>
      <c r="BD339" s="991"/>
      <c r="BE339" s="991"/>
      <c r="BF339" s="991"/>
      <c r="BG339" s="991"/>
      <c r="BH339" s="991"/>
      <c r="BI339" s="991"/>
      <c r="BJ339" s="991"/>
      <c r="BK339" s="991"/>
      <c r="BL339" s="991"/>
      <c r="BM339" s="991"/>
      <c r="BN339" s="991"/>
      <c r="BO339" s="991"/>
      <c r="BP339" s="991"/>
      <c r="BQ339" s="991"/>
      <c r="BR339" s="991"/>
      <c r="BS339" s="991"/>
      <c r="BT339" s="991"/>
      <c r="BU339" s="991"/>
      <c r="BV339" s="991"/>
      <c r="BW339" s="991"/>
      <c r="BX339" s="991"/>
      <c r="BY339" s="991"/>
      <c r="BZ339" s="991"/>
      <c r="CA339" s="991"/>
      <c r="CB339" s="991"/>
      <c r="CC339" s="991"/>
      <c r="CD339" s="991"/>
      <c r="CE339" s="991"/>
      <c r="CF339" s="991"/>
      <c r="CG339" s="991"/>
      <c r="CH339" s="991"/>
      <c r="CI339" s="991"/>
      <c r="CJ339" s="991"/>
      <c r="CK339" s="991"/>
      <c r="CL339" s="991"/>
      <c r="CM339" s="991"/>
      <c r="CN339" s="991"/>
      <c r="CO339" s="991"/>
      <c r="CP339" s="991"/>
      <c r="CQ339" s="991"/>
      <c r="CR339" s="991"/>
      <c r="CS339" s="991"/>
      <c r="CT339" s="991"/>
      <c r="CU339" s="991"/>
      <c r="CV339" s="991"/>
      <c r="CW339" s="991"/>
      <c r="CX339" s="991"/>
      <c r="CY339" s="991"/>
      <c r="CZ339" s="991"/>
      <c r="DA339" s="991"/>
      <c r="DB339" s="991"/>
      <c r="DC339" s="991"/>
      <c r="DD339" s="991"/>
      <c r="DE339" s="991"/>
      <c r="DF339" s="991"/>
      <c r="DG339" s="991"/>
      <c r="DH339" s="991"/>
      <c r="DI339" s="991"/>
    </row>
    <row r="340" spans="1:113" s="871" customFormat="1">
      <c r="A340" s="1116" t="str">
        <f t="shared" si="16"/>
        <v>II.</v>
      </c>
      <c r="B340" s="1117">
        <f>COUNT($A$302:$B339)+1</f>
        <v>10</v>
      </c>
      <c r="C340" s="1109" t="s">
        <v>1887</v>
      </c>
      <c r="D340" s="746" t="s">
        <v>188</v>
      </c>
      <c r="E340" s="747">
        <v>129</v>
      </c>
      <c r="F340" s="917"/>
      <c r="G340" s="917">
        <f>E340*F340</f>
        <v>0</v>
      </c>
      <c r="H340" s="991"/>
      <c r="I340" s="991"/>
      <c r="J340" s="991"/>
      <c r="K340" s="991"/>
      <c r="L340" s="991"/>
      <c r="M340" s="991"/>
      <c r="N340" s="991"/>
      <c r="O340" s="991"/>
      <c r="P340" s="991"/>
      <c r="Q340" s="991"/>
      <c r="R340" s="991"/>
      <c r="S340" s="991"/>
      <c r="T340" s="991"/>
      <c r="U340" s="991"/>
      <c r="V340" s="991"/>
      <c r="W340" s="991"/>
      <c r="X340" s="991"/>
      <c r="Y340" s="991"/>
      <c r="Z340" s="991"/>
      <c r="AA340" s="991"/>
      <c r="AB340" s="991"/>
      <c r="AC340" s="991"/>
      <c r="AD340" s="991"/>
      <c r="AE340" s="991"/>
      <c r="AF340" s="991"/>
      <c r="AG340" s="991"/>
      <c r="AH340" s="991"/>
      <c r="AI340" s="991"/>
      <c r="AJ340" s="991"/>
      <c r="AK340" s="991"/>
      <c r="AL340" s="991"/>
      <c r="AM340" s="991"/>
      <c r="AN340" s="991"/>
      <c r="AO340" s="991"/>
      <c r="AP340" s="991"/>
      <c r="AQ340" s="991"/>
      <c r="AR340" s="991"/>
      <c r="AS340" s="991"/>
      <c r="AT340" s="991"/>
      <c r="AU340" s="991"/>
      <c r="AV340" s="991"/>
      <c r="AW340" s="991"/>
      <c r="AX340" s="991"/>
      <c r="AY340" s="991"/>
      <c r="AZ340" s="991"/>
      <c r="BA340" s="991"/>
      <c r="BB340" s="991"/>
      <c r="BC340" s="991"/>
      <c r="BD340" s="991"/>
      <c r="BE340" s="991"/>
      <c r="BF340" s="991"/>
      <c r="BG340" s="991"/>
      <c r="BH340" s="991"/>
      <c r="BI340" s="991"/>
      <c r="BJ340" s="991"/>
      <c r="BK340" s="991"/>
      <c r="BL340" s="991"/>
      <c r="BM340" s="991"/>
      <c r="BN340" s="991"/>
      <c r="BO340" s="991"/>
      <c r="BP340" s="991"/>
      <c r="BQ340" s="991"/>
      <c r="BR340" s="991"/>
      <c r="BS340" s="991"/>
      <c r="BT340" s="991"/>
      <c r="BU340" s="991"/>
      <c r="BV340" s="991"/>
      <c r="BW340" s="991"/>
      <c r="BX340" s="991"/>
      <c r="BY340" s="991"/>
      <c r="BZ340" s="991"/>
      <c r="CA340" s="991"/>
      <c r="CB340" s="991"/>
      <c r="CC340" s="991"/>
      <c r="CD340" s="991"/>
      <c r="CE340" s="991"/>
      <c r="CF340" s="991"/>
      <c r="CG340" s="991"/>
      <c r="CH340" s="991"/>
      <c r="CI340" s="991"/>
      <c r="CJ340" s="991"/>
      <c r="CK340" s="991"/>
      <c r="CL340" s="991"/>
      <c r="CM340" s="991"/>
      <c r="CN340" s="991"/>
      <c r="CO340" s="991"/>
      <c r="CP340" s="991"/>
      <c r="CQ340" s="991"/>
      <c r="CR340" s="991"/>
      <c r="CS340" s="991"/>
      <c r="CT340" s="991"/>
      <c r="CU340" s="991"/>
      <c r="CV340" s="991"/>
      <c r="CW340" s="991"/>
      <c r="CX340" s="991"/>
      <c r="CY340" s="991"/>
      <c r="CZ340" s="991"/>
      <c r="DA340" s="991"/>
      <c r="DB340" s="991"/>
      <c r="DC340" s="991"/>
      <c r="DD340" s="991"/>
      <c r="DE340" s="991"/>
      <c r="DF340" s="991"/>
      <c r="DG340" s="991"/>
      <c r="DH340" s="991"/>
      <c r="DI340" s="991"/>
    </row>
    <row r="341" spans="1:113" s="871" customFormat="1" ht="72">
      <c r="A341" s="1116"/>
      <c r="B341" s="1117"/>
      <c r="C341" s="585" t="s">
        <v>1888</v>
      </c>
      <c r="D341" s="1070"/>
      <c r="E341" s="747"/>
      <c r="F341" s="917"/>
      <c r="G341" s="917"/>
      <c r="H341" s="991"/>
      <c r="I341" s="991"/>
      <c r="J341" s="991"/>
      <c r="K341" s="991"/>
      <c r="L341" s="991"/>
      <c r="M341" s="991"/>
      <c r="N341" s="991"/>
      <c r="O341" s="991"/>
      <c r="P341" s="991"/>
      <c r="Q341" s="991"/>
      <c r="R341" s="991"/>
      <c r="S341" s="991"/>
      <c r="T341" s="991"/>
      <c r="U341" s="991"/>
      <c r="V341" s="991"/>
      <c r="W341" s="991"/>
      <c r="X341" s="991"/>
      <c r="Y341" s="991"/>
      <c r="Z341" s="991"/>
      <c r="AA341" s="991"/>
      <c r="AB341" s="991"/>
      <c r="AC341" s="991"/>
      <c r="AD341" s="991"/>
      <c r="AE341" s="991"/>
      <c r="AF341" s="991"/>
      <c r="AG341" s="991"/>
      <c r="AH341" s="991"/>
      <c r="AI341" s="991"/>
      <c r="AJ341" s="991"/>
      <c r="AK341" s="991"/>
      <c r="AL341" s="991"/>
      <c r="AM341" s="991"/>
      <c r="AN341" s="991"/>
      <c r="AO341" s="991"/>
      <c r="AP341" s="991"/>
      <c r="AQ341" s="991"/>
      <c r="AR341" s="991"/>
      <c r="AS341" s="991"/>
      <c r="AT341" s="991"/>
      <c r="AU341" s="991"/>
      <c r="AV341" s="991"/>
      <c r="AW341" s="991"/>
      <c r="AX341" s="991"/>
      <c r="AY341" s="991"/>
      <c r="AZ341" s="991"/>
      <c r="BA341" s="991"/>
      <c r="BB341" s="991"/>
      <c r="BC341" s="991"/>
      <c r="BD341" s="991"/>
      <c r="BE341" s="991"/>
      <c r="BF341" s="991"/>
      <c r="BG341" s="991"/>
      <c r="BH341" s="991"/>
      <c r="BI341" s="991"/>
      <c r="BJ341" s="991"/>
      <c r="BK341" s="991"/>
      <c r="BL341" s="991"/>
      <c r="BM341" s="991"/>
      <c r="BN341" s="991"/>
      <c r="BO341" s="991"/>
      <c r="BP341" s="991"/>
      <c r="BQ341" s="991"/>
      <c r="BR341" s="991"/>
      <c r="BS341" s="991"/>
      <c r="BT341" s="991"/>
      <c r="BU341" s="991"/>
      <c r="BV341" s="991"/>
      <c r="BW341" s="991"/>
      <c r="BX341" s="991"/>
      <c r="BY341" s="991"/>
      <c r="BZ341" s="991"/>
      <c r="CA341" s="991"/>
      <c r="CB341" s="991"/>
      <c r="CC341" s="991"/>
      <c r="CD341" s="991"/>
      <c r="CE341" s="991"/>
      <c r="CF341" s="991"/>
      <c r="CG341" s="991"/>
      <c r="CH341" s="991"/>
      <c r="CI341" s="991"/>
      <c r="CJ341" s="991"/>
      <c r="CK341" s="991"/>
      <c r="CL341" s="991"/>
      <c r="CM341" s="991"/>
      <c r="CN341" s="991"/>
      <c r="CO341" s="991"/>
      <c r="CP341" s="991"/>
      <c r="CQ341" s="991"/>
      <c r="CR341" s="991"/>
      <c r="CS341" s="991"/>
      <c r="CT341" s="991"/>
      <c r="CU341" s="991"/>
      <c r="CV341" s="991"/>
      <c r="CW341" s="991"/>
      <c r="CX341" s="991"/>
      <c r="CY341" s="991"/>
      <c r="CZ341" s="991"/>
      <c r="DA341" s="991"/>
      <c r="DB341" s="991"/>
      <c r="DC341" s="991"/>
      <c r="DD341" s="991"/>
      <c r="DE341" s="991"/>
      <c r="DF341" s="991"/>
      <c r="DG341" s="991"/>
      <c r="DH341" s="991"/>
      <c r="DI341" s="991"/>
    </row>
    <row r="342" spans="1:113" s="871" customFormat="1">
      <c r="A342" s="1116"/>
      <c r="B342" s="1117"/>
      <c r="C342" s="585" t="s">
        <v>1870</v>
      </c>
      <c r="D342" s="1070"/>
      <c r="E342" s="747"/>
      <c r="F342" s="917"/>
      <c r="G342" s="917"/>
      <c r="H342" s="991"/>
      <c r="I342" s="991"/>
      <c r="J342" s="991"/>
      <c r="K342" s="991"/>
      <c r="L342" s="991"/>
      <c r="M342" s="991"/>
      <c r="N342" s="991"/>
      <c r="O342" s="991"/>
      <c r="P342" s="991"/>
      <c r="Q342" s="991"/>
      <c r="R342" s="991"/>
      <c r="S342" s="991"/>
      <c r="T342" s="991"/>
      <c r="U342" s="991"/>
      <c r="V342" s="991"/>
      <c r="W342" s="991"/>
      <c r="X342" s="991"/>
      <c r="Y342" s="991"/>
      <c r="Z342" s="991"/>
      <c r="AA342" s="991"/>
      <c r="AB342" s="991"/>
      <c r="AC342" s="991"/>
      <c r="AD342" s="991"/>
      <c r="AE342" s="991"/>
      <c r="AF342" s="991"/>
      <c r="AG342" s="991"/>
      <c r="AH342" s="991"/>
      <c r="AI342" s="991"/>
      <c r="AJ342" s="991"/>
      <c r="AK342" s="991"/>
      <c r="AL342" s="991"/>
      <c r="AM342" s="991"/>
      <c r="AN342" s="991"/>
      <c r="AO342" s="991"/>
      <c r="AP342" s="991"/>
      <c r="AQ342" s="991"/>
      <c r="AR342" s="991"/>
      <c r="AS342" s="991"/>
      <c r="AT342" s="991"/>
      <c r="AU342" s="991"/>
      <c r="AV342" s="991"/>
      <c r="AW342" s="991"/>
      <c r="AX342" s="991"/>
      <c r="AY342" s="991"/>
      <c r="AZ342" s="991"/>
      <c r="BA342" s="991"/>
      <c r="BB342" s="991"/>
      <c r="BC342" s="991"/>
      <c r="BD342" s="991"/>
      <c r="BE342" s="991"/>
      <c r="BF342" s="991"/>
      <c r="BG342" s="991"/>
      <c r="BH342" s="991"/>
      <c r="BI342" s="991"/>
      <c r="BJ342" s="991"/>
      <c r="BK342" s="991"/>
      <c r="BL342" s="991"/>
      <c r="BM342" s="991"/>
      <c r="BN342" s="991"/>
      <c r="BO342" s="991"/>
      <c r="BP342" s="991"/>
      <c r="BQ342" s="991"/>
      <c r="BR342" s="991"/>
      <c r="BS342" s="991"/>
      <c r="BT342" s="991"/>
      <c r="BU342" s="991"/>
      <c r="BV342" s="991"/>
      <c r="BW342" s="991"/>
      <c r="BX342" s="991"/>
      <c r="BY342" s="991"/>
      <c r="BZ342" s="991"/>
      <c r="CA342" s="991"/>
      <c r="CB342" s="991"/>
      <c r="CC342" s="991"/>
      <c r="CD342" s="991"/>
      <c r="CE342" s="991"/>
      <c r="CF342" s="991"/>
      <c r="CG342" s="991"/>
      <c r="CH342" s="991"/>
      <c r="CI342" s="991"/>
      <c r="CJ342" s="991"/>
      <c r="CK342" s="991"/>
      <c r="CL342" s="991"/>
      <c r="CM342" s="991"/>
      <c r="CN342" s="991"/>
      <c r="CO342" s="991"/>
      <c r="CP342" s="991"/>
      <c r="CQ342" s="991"/>
      <c r="CR342" s="991"/>
      <c r="CS342" s="991"/>
      <c r="CT342" s="991"/>
      <c r="CU342" s="991"/>
      <c r="CV342" s="991"/>
      <c r="CW342" s="991"/>
      <c r="CX342" s="991"/>
      <c r="CY342" s="991"/>
      <c r="CZ342" s="991"/>
      <c r="DA342" s="991"/>
      <c r="DB342" s="991"/>
      <c r="DC342" s="991"/>
      <c r="DD342" s="991"/>
      <c r="DE342" s="991"/>
      <c r="DF342" s="991"/>
      <c r="DG342" s="991"/>
      <c r="DH342" s="991"/>
      <c r="DI342" s="991"/>
    </row>
    <row r="343" spans="1:113" s="871" customFormat="1" ht="24">
      <c r="A343" s="1116"/>
      <c r="B343" s="1117"/>
      <c r="C343" s="822" t="s">
        <v>1871</v>
      </c>
      <c r="D343" s="1070"/>
      <c r="E343" s="747"/>
      <c r="F343" s="917"/>
      <c r="G343" s="917"/>
      <c r="H343" s="991"/>
      <c r="I343" s="991"/>
      <c r="J343" s="991"/>
      <c r="K343" s="991"/>
      <c r="L343" s="991"/>
      <c r="M343" s="991"/>
      <c r="N343" s="991"/>
      <c r="O343" s="991"/>
      <c r="P343" s="991"/>
      <c r="Q343" s="991"/>
      <c r="R343" s="991"/>
      <c r="S343" s="991"/>
      <c r="T343" s="991"/>
      <c r="U343" s="991"/>
      <c r="V343" s="991"/>
      <c r="W343" s="991"/>
      <c r="X343" s="991"/>
      <c r="Y343" s="991"/>
      <c r="Z343" s="991"/>
      <c r="AA343" s="991"/>
      <c r="AB343" s="991"/>
      <c r="AC343" s="991"/>
      <c r="AD343" s="991"/>
      <c r="AE343" s="991"/>
      <c r="AF343" s="991"/>
      <c r="AG343" s="991"/>
      <c r="AH343" s="991"/>
      <c r="AI343" s="991"/>
      <c r="AJ343" s="991"/>
      <c r="AK343" s="991"/>
      <c r="AL343" s="991"/>
      <c r="AM343" s="991"/>
      <c r="AN343" s="991"/>
      <c r="AO343" s="991"/>
      <c r="AP343" s="991"/>
      <c r="AQ343" s="991"/>
      <c r="AR343" s="991"/>
      <c r="AS343" s="991"/>
      <c r="AT343" s="991"/>
      <c r="AU343" s="991"/>
      <c r="AV343" s="991"/>
      <c r="AW343" s="991"/>
      <c r="AX343" s="991"/>
      <c r="AY343" s="991"/>
      <c r="AZ343" s="991"/>
      <c r="BA343" s="991"/>
      <c r="BB343" s="991"/>
      <c r="BC343" s="991"/>
      <c r="BD343" s="991"/>
      <c r="BE343" s="991"/>
      <c r="BF343" s="991"/>
      <c r="BG343" s="991"/>
      <c r="BH343" s="991"/>
      <c r="BI343" s="991"/>
      <c r="BJ343" s="991"/>
      <c r="BK343" s="991"/>
      <c r="BL343" s="991"/>
      <c r="BM343" s="991"/>
      <c r="BN343" s="991"/>
      <c r="BO343" s="991"/>
      <c r="BP343" s="991"/>
      <c r="BQ343" s="991"/>
      <c r="BR343" s="991"/>
      <c r="BS343" s="991"/>
      <c r="BT343" s="991"/>
      <c r="BU343" s="991"/>
      <c r="BV343" s="991"/>
      <c r="BW343" s="991"/>
      <c r="BX343" s="991"/>
      <c r="BY343" s="991"/>
      <c r="BZ343" s="991"/>
      <c r="CA343" s="991"/>
      <c r="CB343" s="991"/>
      <c r="CC343" s="991"/>
      <c r="CD343" s="991"/>
      <c r="CE343" s="991"/>
      <c r="CF343" s="991"/>
      <c r="CG343" s="991"/>
      <c r="CH343" s="991"/>
      <c r="CI343" s="991"/>
      <c r="CJ343" s="991"/>
      <c r="CK343" s="991"/>
      <c r="CL343" s="991"/>
      <c r="CM343" s="991"/>
      <c r="CN343" s="991"/>
      <c r="CO343" s="991"/>
      <c r="CP343" s="991"/>
      <c r="CQ343" s="991"/>
      <c r="CR343" s="991"/>
      <c r="CS343" s="991"/>
      <c r="CT343" s="991"/>
      <c r="CU343" s="991"/>
      <c r="CV343" s="991"/>
      <c r="CW343" s="991"/>
      <c r="CX343" s="991"/>
      <c r="CY343" s="991"/>
      <c r="CZ343" s="991"/>
      <c r="DA343" s="991"/>
      <c r="DB343" s="991"/>
      <c r="DC343" s="991"/>
      <c r="DD343" s="991"/>
      <c r="DE343" s="991"/>
      <c r="DF343" s="991"/>
      <c r="DG343" s="991"/>
      <c r="DH343" s="991"/>
      <c r="DI343" s="991"/>
    </row>
    <row r="344" spans="1:113" s="871" customFormat="1">
      <c r="A344" s="1116"/>
      <c r="B344" s="1117"/>
      <c r="C344" s="585"/>
      <c r="D344" s="1070"/>
      <c r="E344" s="747"/>
      <c r="F344" s="917"/>
      <c r="G344" s="917"/>
      <c r="H344" s="991"/>
      <c r="I344" s="991"/>
      <c r="J344" s="991"/>
      <c r="K344" s="991"/>
      <c r="L344" s="991"/>
      <c r="M344" s="991"/>
      <c r="N344" s="991"/>
      <c r="O344" s="991"/>
      <c r="P344" s="991"/>
      <c r="Q344" s="991"/>
      <c r="R344" s="991"/>
      <c r="S344" s="991"/>
      <c r="T344" s="991"/>
      <c r="U344" s="991"/>
      <c r="V344" s="991"/>
      <c r="W344" s="991"/>
      <c r="X344" s="991"/>
      <c r="Y344" s="991"/>
      <c r="Z344" s="991"/>
      <c r="AA344" s="991"/>
      <c r="AB344" s="991"/>
      <c r="AC344" s="991"/>
      <c r="AD344" s="991"/>
      <c r="AE344" s="991"/>
      <c r="AF344" s="991"/>
      <c r="AG344" s="991"/>
      <c r="AH344" s="991"/>
      <c r="AI344" s="991"/>
      <c r="AJ344" s="991"/>
      <c r="AK344" s="991"/>
      <c r="AL344" s="991"/>
      <c r="AM344" s="991"/>
      <c r="AN344" s="991"/>
      <c r="AO344" s="991"/>
      <c r="AP344" s="991"/>
      <c r="AQ344" s="991"/>
      <c r="AR344" s="991"/>
      <c r="AS344" s="991"/>
      <c r="AT344" s="991"/>
      <c r="AU344" s="991"/>
      <c r="AV344" s="991"/>
      <c r="AW344" s="991"/>
      <c r="AX344" s="991"/>
      <c r="AY344" s="991"/>
      <c r="AZ344" s="991"/>
      <c r="BA344" s="991"/>
      <c r="BB344" s="991"/>
      <c r="BC344" s="991"/>
      <c r="BD344" s="991"/>
      <c r="BE344" s="991"/>
      <c r="BF344" s="991"/>
      <c r="BG344" s="991"/>
      <c r="BH344" s="991"/>
      <c r="BI344" s="991"/>
      <c r="BJ344" s="991"/>
      <c r="BK344" s="991"/>
      <c r="BL344" s="991"/>
      <c r="BM344" s="991"/>
      <c r="BN344" s="991"/>
      <c r="BO344" s="991"/>
      <c r="BP344" s="991"/>
      <c r="BQ344" s="991"/>
      <c r="BR344" s="991"/>
      <c r="BS344" s="991"/>
      <c r="BT344" s="991"/>
      <c r="BU344" s="991"/>
      <c r="BV344" s="991"/>
      <c r="BW344" s="991"/>
      <c r="BX344" s="991"/>
      <c r="BY344" s="991"/>
      <c r="BZ344" s="991"/>
      <c r="CA344" s="991"/>
      <c r="CB344" s="991"/>
      <c r="CC344" s="991"/>
      <c r="CD344" s="991"/>
      <c r="CE344" s="991"/>
      <c r="CF344" s="991"/>
      <c r="CG344" s="991"/>
      <c r="CH344" s="991"/>
      <c r="CI344" s="991"/>
      <c r="CJ344" s="991"/>
      <c r="CK344" s="991"/>
      <c r="CL344" s="991"/>
      <c r="CM344" s="991"/>
      <c r="CN344" s="991"/>
      <c r="CO344" s="991"/>
      <c r="CP344" s="991"/>
      <c r="CQ344" s="991"/>
      <c r="CR344" s="991"/>
      <c r="CS344" s="991"/>
      <c r="CT344" s="991"/>
      <c r="CU344" s="991"/>
      <c r="CV344" s="991"/>
      <c r="CW344" s="991"/>
      <c r="CX344" s="991"/>
      <c r="CY344" s="991"/>
      <c r="CZ344" s="991"/>
      <c r="DA344" s="991"/>
      <c r="DB344" s="991"/>
      <c r="DC344" s="991"/>
      <c r="DD344" s="991"/>
      <c r="DE344" s="991"/>
      <c r="DF344" s="991"/>
      <c r="DG344" s="991"/>
      <c r="DH344" s="991"/>
      <c r="DI344" s="991"/>
    </row>
    <row r="345" spans="1:113" s="871" customFormat="1" ht="24" customHeight="1">
      <c r="A345" s="1116" t="str">
        <f>$B$300</f>
        <v>II.</v>
      </c>
      <c r="B345" s="1117">
        <f>COUNT($A$302:$B344)+1</f>
        <v>11</v>
      </c>
      <c r="C345" s="1109" t="s">
        <v>1889</v>
      </c>
      <c r="D345" s="746" t="s">
        <v>188</v>
      </c>
      <c r="E345" s="747">
        <v>129</v>
      </c>
      <c r="F345" s="917"/>
      <c r="G345" s="917">
        <f>E345*F345</f>
        <v>0</v>
      </c>
      <c r="H345" s="991"/>
      <c r="I345" s="991"/>
      <c r="J345" s="991"/>
      <c r="K345" s="991"/>
      <c r="L345" s="991"/>
      <c r="M345" s="991"/>
      <c r="N345" s="991"/>
      <c r="O345" s="991"/>
      <c r="P345" s="991"/>
      <c r="Q345" s="991"/>
      <c r="R345" s="991"/>
      <c r="S345" s="991"/>
      <c r="T345" s="991"/>
      <c r="U345" s="991"/>
      <c r="V345" s="991"/>
      <c r="W345" s="991"/>
      <c r="X345" s="991"/>
      <c r="Y345" s="991"/>
      <c r="Z345" s="991"/>
      <c r="AA345" s="991"/>
      <c r="AB345" s="991"/>
      <c r="AC345" s="991"/>
      <c r="AD345" s="991"/>
      <c r="AE345" s="991"/>
      <c r="AF345" s="991"/>
      <c r="AG345" s="991"/>
      <c r="AH345" s="991"/>
      <c r="AI345" s="991"/>
      <c r="AJ345" s="991"/>
      <c r="AK345" s="991"/>
      <c r="AL345" s="991"/>
      <c r="AM345" s="991"/>
      <c r="AN345" s="991"/>
      <c r="AO345" s="991"/>
      <c r="AP345" s="991"/>
      <c r="AQ345" s="991"/>
      <c r="AR345" s="991"/>
      <c r="AS345" s="991"/>
      <c r="AT345" s="991"/>
      <c r="AU345" s="991"/>
      <c r="AV345" s="991"/>
      <c r="AW345" s="991"/>
      <c r="AX345" s="991"/>
      <c r="AY345" s="991"/>
      <c r="AZ345" s="991"/>
      <c r="BA345" s="991"/>
      <c r="BB345" s="991"/>
      <c r="BC345" s="991"/>
      <c r="BD345" s="991"/>
      <c r="BE345" s="991"/>
      <c r="BF345" s="991"/>
      <c r="BG345" s="991"/>
      <c r="BH345" s="991"/>
      <c r="BI345" s="991"/>
      <c r="BJ345" s="991"/>
      <c r="BK345" s="991"/>
      <c r="BL345" s="991"/>
      <c r="BM345" s="991"/>
      <c r="BN345" s="991"/>
      <c r="BO345" s="991"/>
      <c r="BP345" s="991"/>
      <c r="BQ345" s="991"/>
      <c r="BR345" s="991"/>
      <c r="BS345" s="991"/>
      <c r="BT345" s="991"/>
      <c r="BU345" s="991"/>
      <c r="BV345" s="991"/>
      <c r="BW345" s="991"/>
      <c r="BX345" s="991"/>
      <c r="BY345" s="991"/>
      <c r="BZ345" s="991"/>
      <c r="CA345" s="991"/>
      <c r="CB345" s="991"/>
      <c r="CC345" s="991"/>
      <c r="CD345" s="991"/>
      <c r="CE345" s="991"/>
      <c r="CF345" s="991"/>
      <c r="CG345" s="991"/>
      <c r="CH345" s="991"/>
      <c r="CI345" s="991"/>
      <c r="CJ345" s="991"/>
      <c r="CK345" s="991"/>
      <c r="CL345" s="991"/>
      <c r="CM345" s="991"/>
      <c r="CN345" s="991"/>
      <c r="CO345" s="991"/>
      <c r="CP345" s="991"/>
      <c r="CQ345" s="991"/>
      <c r="CR345" s="991"/>
      <c r="CS345" s="991"/>
      <c r="CT345" s="991"/>
      <c r="CU345" s="991"/>
      <c r="CV345" s="991"/>
      <c r="CW345" s="991"/>
      <c r="CX345" s="991"/>
      <c r="CY345" s="991"/>
      <c r="CZ345" s="991"/>
      <c r="DA345" s="991"/>
      <c r="DB345" s="991"/>
      <c r="DC345" s="991"/>
      <c r="DD345" s="991"/>
      <c r="DE345" s="991"/>
      <c r="DF345" s="991"/>
      <c r="DG345" s="991"/>
      <c r="DH345" s="991"/>
      <c r="DI345" s="991"/>
    </row>
    <row r="346" spans="1:113" s="871" customFormat="1" ht="36">
      <c r="A346" s="1116"/>
      <c r="B346" s="1117"/>
      <c r="C346" s="585" t="s">
        <v>1890</v>
      </c>
      <c r="D346" s="1070"/>
      <c r="E346" s="747"/>
      <c r="F346" s="917"/>
      <c r="G346" s="917"/>
      <c r="H346" s="991"/>
      <c r="I346" s="991"/>
      <c r="J346" s="991"/>
      <c r="K346" s="991"/>
      <c r="L346" s="991"/>
      <c r="M346" s="991"/>
      <c r="N346" s="991"/>
      <c r="O346" s="991"/>
      <c r="P346" s="991"/>
      <c r="Q346" s="991"/>
      <c r="R346" s="991"/>
      <c r="S346" s="991"/>
      <c r="T346" s="991"/>
      <c r="U346" s="991"/>
      <c r="V346" s="991"/>
      <c r="W346" s="991"/>
      <c r="X346" s="991"/>
      <c r="Y346" s="991"/>
      <c r="Z346" s="991"/>
      <c r="AA346" s="991"/>
      <c r="AB346" s="991"/>
      <c r="AC346" s="991"/>
      <c r="AD346" s="991"/>
      <c r="AE346" s="991"/>
      <c r="AF346" s="991"/>
      <c r="AG346" s="991"/>
      <c r="AH346" s="991"/>
      <c r="AI346" s="991"/>
      <c r="AJ346" s="991"/>
      <c r="AK346" s="991"/>
      <c r="AL346" s="991"/>
      <c r="AM346" s="991"/>
      <c r="AN346" s="991"/>
      <c r="AO346" s="991"/>
      <c r="AP346" s="991"/>
      <c r="AQ346" s="991"/>
      <c r="AR346" s="991"/>
      <c r="AS346" s="991"/>
      <c r="AT346" s="991"/>
      <c r="AU346" s="991"/>
      <c r="AV346" s="991"/>
      <c r="AW346" s="991"/>
      <c r="AX346" s="991"/>
      <c r="AY346" s="991"/>
      <c r="AZ346" s="991"/>
      <c r="BA346" s="991"/>
      <c r="BB346" s="991"/>
      <c r="BC346" s="991"/>
      <c r="BD346" s="991"/>
      <c r="BE346" s="991"/>
      <c r="BF346" s="991"/>
      <c r="BG346" s="991"/>
      <c r="BH346" s="991"/>
      <c r="BI346" s="991"/>
      <c r="BJ346" s="991"/>
      <c r="BK346" s="991"/>
      <c r="BL346" s="991"/>
      <c r="BM346" s="991"/>
      <c r="BN346" s="991"/>
      <c r="BO346" s="991"/>
      <c r="BP346" s="991"/>
      <c r="BQ346" s="991"/>
      <c r="BR346" s="991"/>
      <c r="BS346" s="991"/>
      <c r="BT346" s="991"/>
      <c r="BU346" s="991"/>
      <c r="BV346" s="991"/>
      <c r="BW346" s="991"/>
      <c r="BX346" s="991"/>
      <c r="BY346" s="991"/>
      <c r="BZ346" s="991"/>
      <c r="CA346" s="991"/>
      <c r="CB346" s="991"/>
      <c r="CC346" s="991"/>
      <c r="CD346" s="991"/>
      <c r="CE346" s="991"/>
      <c r="CF346" s="991"/>
      <c r="CG346" s="991"/>
      <c r="CH346" s="991"/>
      <c r="CI346" s="991"/>
      <c r="CJ346" s="991"/>
      <c r="CK346" s="991"/>
      <c r="CL346" s="991"/>
      <c r="CM346" s="991"/>
      <c r="CN346" s="991"/>
      <c r="CO346" s="991"/>
      <c r="CP346" s="991"/>
      <c r="CQ346" s="991"/>
      <c r="CR346" s="991"/>
      <c r="CS346" s="991"/>
      <c r="CT346" s="991"/>
      <c r="CU346" s="991"/>
      <c r="CV346" s="991"/>
      <c r="CW346" s="991"/>
      <c r="CX346" s="991"/>
      <c r="CY346" s="991"/>
      <c r="CZ346" s="991"/>
      <c r="DA346" s="991"/>
      <c r="DB346" s="991"/>
      <c r="DC346" s="991"/>
      <c r="DD346" s="991"/>
      <c r="DE346" s="991"/>
      <c r="DF346" s="991"/>
      <c r="DG346" s="991"/>
      <c r="DH346" s="991"/>
      <c r="DI346" s="991"/>
    </row>
    <row r="347" spans="1:113" s="871" customFormat="1">
      <c r="A347" s="1116"/>
      <c r="B347" s="1117"/>
      <c r="C347" s="822"/>
      <c r="D347" s="1110"/>
      <c r="E347" s="1199"/>
      <c r="F347" s="917"/>
      <c r="G347" s="917"/>
      <c r="H347" s="991"/>
      <c r="I347" s="991"/>
      <c r="J347" s="991"/>
      <c r="K347" s="991"/>
      <c r="L347" s="991"/>
      <c r="M347" s="991"/>
      <c r="N347" s="991"/>
      <c r="O347" s="991"/>
      <c r="P347" s="991"/>
      <c r="Q347" s="991"/>
      <c r="R347" s="991"/>
      <c r="S347" s="991"/>
      <c r="T347" s="991"/>
      <c r="U347" s="991"/>
      <c r="V347" s="991"/>
      <c r="W347" s="991"/>
      <c r="X347" s="991"/>
      <c r="Y347" s="991"/>
      <c r="Z347" s="991"/>
      <c r="AA347" s="991"/>
      <c r="AB347" s="991"/>
      <c r="AC347" s="991"/>
      <c r="AD347" s="991"/>
      <c r="AE347" s="991"/>
      <c r="AF347" s="991"/>
      <c r="AG347" s="991"/>
      <c r="AH347" s="991"/>
      <c r="AI347" s="991"/>
      <c r="AJ347" s="991"/>
      <c r="AK347" s="991"/>
      <c r="AL347" s="991"/>
      <c r="AM347" s="991"/>
      <c r="AN347" s="991"/>
      <c r="AO347" s="991"/>
      <c r="AP347" s="991"/>
      <c r="AQ347" s="991"/>
      <c r="AR347" s="991"/>
      <c r="AS347" s="991"/>
      <c r="AT347" s="991"/>
      <c r="AU347" s="991"/>
      <c r="AV347" s="991"/>
      <c r="AW347" s="991"/>
      <c r="AX347" s="991"/>
      <c r="AY347" s="991"/>
      <c r="AZ347" s="991"/>
      <c r="BA347" s="991"/>
      <c r="BB347" s="991"/>
      <c r="BC347" s="991"/>
      <c r="BD347" s="991"/>
      <c r="BE347" s="991"/>
      <c r="BF347" s="991"/>
      <c r="BG347" s="991"/>
      <c r="BH347" s="991"/>
      <c r="BI347" s="991"/>
      <c r="BJ347" s="991"/>
      <c r="BK347" s="991"/>
      <c r="BL347" s="991"/>
      <c r="BM347" s="991"/>
      <c r="BN347" s="991"/>
      <c r="BO347" s="991"/>
      <c r="BP347" s="991"/>
      <c r="BQ347" s="991"/>
      <c r="BR347" s="991"/>
      <c r="BS347" s="991"/>
      <c r="BT347" s="991"/>
      <c r="BU347" s="991"/>
      <c r="BV347" s="991"/>
      <c r="BW347" s="991"/>
      <c r="BX347" s="991"/>
      <c r="BY347" s="991"/>
      <c r="BZ347" s="991"/>
      <c r="CA347" s="991"/>
      <c r="CB347" s="991"/>
      <c r="CC347" s="991"/>
      <c r="CD347" s="991"/>
      <c r="CE347" s="991"/>
      <c r="CF347" s="991"/>
      <c r="CG347" s="991"/>
      <c r="CH347" s="991"/>
      <c r="CI347" s="991"/>
      <c r="CJ347" s="991"/>
      <c r="CK347" s="991"/>
      <c r="CL347" s="991"/>
      <c r="CM347" s="991"/>
      <c r="CN347" s="991"/>
      <c r="CO347" s="991"/>
      <c r="CP347" s="991"/>
      <c r="CQ347" s="991"/>
      <c r="CR347" s="991"/>
      <c r="CS347" s="991"/>
      <c r="CT347" s="991"/>
      <c r="CU347" s="991"/>
      <c r="CV347" s="991"/>
      <c r="CW347" s="991"/>
      <c r="CX347" s="991"/>
      <c r="CY347" s="991"/>
      <c r="CZ347" s="991"/>
      <c r="DA347" s="991"/>
      <c r="DB347" s="991"/>
      <c r="DC347" s="991"/>
      <c r="DD347" s="991"/>
      <c r="DE347" s="991"/>
      <c r="DF347" s="991"/>
      <c r="DG347" s="991"/>
      <c r="DH347" s="991"/>
      <c r="DI347" s="991"/>
    </row>
    <row r="348" spans="1:113" s="871" customFormat="1">
      <c r="A348" s="1116" t="str">
        <f t="shared" ref="A348:A353" si="17">$B$300</f>
        <v>II.</v>
      </c>
      <c r="B348" s="1117">
        <f>COUNT($A$302:$B347)+1</f>
        <v>12</v>
      </c>
      <c r="C348" s="1109" t="s">
        <v>1891</v>
      </c>
      <c r="D348" s="772" t="s">
        <v>188</v>
      </c>
      <c r="E348" s="747">
        <v>129</v>
      </c>
      <c r="F348" s="917"/>
      <c r="G348" s="917">
        <f>E348*F348</f>
        <v>0</v>
      </c>
      <c r="H348" s="991"/>
      <c r="I348" s="991"/>
      <c r="J348" s="991"/>
      <c r="K348" s="991"/>
      <c r="L348" s="991"/>
      <c r="M348" s="991"/>
      <c r="N348" s="991"/>
      <c r="O348" s="991"/>
      <c r="P348" s="991"/>
      <c r="Q348" s="991"/>
      <c r="R348" s="991"/>
      <c r="S348" s="991"/>
      <c r="T348" s="991"/>
      <c r="U348" s="991"/>
      <c r="V348" s="991"/>
      <c r="W348" s="991"/>
      <c r="X348" s="991"/>
      <c r="Y348" s="991"/>
      <c r="Z348" s="991"/>
      <c r="AA348" s="991"/>
      <c r="AB348" s="991"/>
      <c r="AC348" s="991"/>
      <c r="AD348" s="991"/>
      <c r="AE348" s="991"/>
      <c r="AF348" s="991"/>
      <c r="AG348" s="991"/>
      <c r="AH348" s="991"/>
      <c r="AI348" s="991"/>
      <c r="AJ348" s="991"/>
      <c r="AK348" s="991"/>
      <c r="AL348" s="991"/>
      <c r="AM348" s="991"/>
      <c r="AN348" s="991"/>
      <c r="AO348" s="991"/>
      <c r="AP348" s="991"/>
      <c r="AQ348" s="991"/>
      <c r="AR348" s="991"/>
      <c r="AS348" s="991"/>
      <c r="AT348" s="991"/>
      <c r="AU348" s="991"/>
      <c r="AV348" s="991"/>
      <c r="AW348" s="991"/>
      <c r="AX348" s="991"/>
      <c r="AY348" s="991"/>
      <c r="AZ348" s="991"/>
      <c r="BA348" s="991"/>
      <c r="BB348" s="991"/>
      <c r="BC348" s="991"/>
      <c r="BD348" s="991"/>
      <c r="BE348" s="991"/>
      <c r="BF348" s="991"/>
      <c r="BG348" s="991"/>
      <c r="BH348" s="991"/>
      <c r="BI348" s="991"/>
      <c r="BJ348" s="991"/>
      <c r="BK348" s="991"/>
      <c r="BL348" s="991"/>
      <c r="BM348" s="991"/>
      <c r="BN348" s="991"/>
      <c r="BO348" s="991"/>
      <c r="BP348" s="991"/>
      <c r="BQ348" s="991"/>
      <c r="BR348" s="991"/>
      <c r="BS348" s="991"/>
      <c r="BT348" s="991"/>
      <c r="BU348" s="991"/>
      <c r="BV348" s="991"/>
      <c r="BW348" s="991"/>
      <c r="BX348" s="991"/>
      <c r="BY348" s="991"/>
      <c r="BZ348" s="991"/>
      <c r="CA348" s="991"/>
      <c r="CB348" s="991"/>
      <c r="CC348" s="991"/>
      <c r="CD348" s="991"/>
      <c r="CE348" s="991"/>
      <c r="CF348" s="991"/>
      <c r="CG348" s="991"/>
      <c r="CH348" s="991"/>
      <c r="CI348" s="991"/>
      <c r="CJ348" s="991"/>
      <c r="CK348" s="991"/>
      <c r="CL348" s="991"/>
      <c r="CM348" s="991"/>
      <c r="CN348" s="991"/>
      <c r="CO348" s="991"/>
      <c r="CP348" s="991"/>
      <c r="CQ348" s="991"/>
      <c r="CR348" s="991"/>
      <c r="CS348" s="991"/>
      <c r="CT348" s="991"/>
      <c r="CU348" s="991"/>
      <c r="CV348" s="991"/>
      <c r="CW348" s="991"/>
      <c r="CX348" s="991"/>
      <c r="CY348" s="991"/>
      <c r="CZ348" s="991"/>
      <c r="DA348" s="991"/>
      <c r="DB348" s="991"/>
      <c r="DC348" s="991"/>
      <c r="DD348" s="991"/>
      <c r="DE348" s="991"/>
      <c r="DF348" s="991"/>
      <c r="DG348" s="991"/>
      <c r="DH348" s="991"/>
      <c r="DI348" s="991"/>
    </row>
    <row r="349" spans="1:113" s="871" customFormat="1" ht="73.5" customHeight="1">
      <c r="A349" s="1116"/>
      <c r="B349" s="1117"/>
      <c r="C349" s="585" t="s">
        <v>1892</v>
      </c>
      <c r="D349" s="1070"/>
      <c r="E349" s="747"/>
      <c r="F349" s="917"/>
      <c r="G349" s="917"/>
      <c r="H349" s="991"/>
      <c r="I349" s="991"/>
      <c r="J349" s="991"/>
      <c r="K349" s="991"/>
      <c r="L349" s="991"/>
      <c r="M349" s="991"/>
      <c r="N349" s="991"/>
      <c r="O349" s="991"/>
      <c r="P349" s="991"/>
      <c r="Q349" s="991"/>
      <c r="R349" s="991"/>
      <c r="S349" s="991"/>
      <c r="T349" s="991"/>
      <c r="U349" s="991"/>
      <c r="V349" s="991"/>
      <c r="W349" s="991"/>
      <c r="X349" s="991"/>
      <c r="Y349" s="991"/>
      <c r="Z349" s="991"/>
      <c r="AA349" s="991"/>
      <c r="AB349" s="991"/>
      <c r="AC349" s="991"/>
      <c r="AD349" s="991"/>
      <c r="AE349" s="991"/>
      <c r="AF349" s="991"/>
      <c r="AG349" s="991"/>
      <c r="AH349" s="991"/>
      <c r="AI349" s="991"/>
      <c r="AJ349" s="991"/>
      <c r="AK349" s="991"/>
      <c r="AL349" s="991"/>
      <c r="AM349" s="991"/>
      <c r="AN349" s="991"/>
      <c r="AO349" s="991"/>
      <c r="AP349" s="991"/>
      <c r="AQ349" s="991"/>
      <c r="AR349" s="991"/>
      <c r="AS349" s="991"/>
      <c r="AT349" s="991"/>
      <c r="AU349" s="991"/>
      <c r="AV349" s="991"/>
      <c r="AW349" s="991"/>
      <c r="AX349" s="991"/>
      <c r="AY349" s="991"/>
      <c r="AZ349" s="991"/>
      <c r="BA349" s="991"/>
      <c r="BB349" s="991"/>
      <c r="BC349" s="991"/>
      <c r="BD349" s="991"/>
      <c r="BE349" s="991"/>
      <c r="BF349" s="991"/>
      <c r="BG349" s="991"/>
      <c r="BH349" s="991"/>
      <c r="BI349" s="991"/>
      <c r="BJ349" s="991"/>
      <c r="BK349" s="991"/>
      <c r="BL349" s="991"/>
      <c r="BM349" s="991"/>
      <c r="BN349" s="991"/>
      <c r="BO349" s="991"/>
      <c r="BP349" s="991"/>
      <c r="BQ349" s="991"/>
      <c r="BR349" s="991"/>
      <c r="BS349" s="991"/>
      <c r="BT349" s="991"/>
      <c r="BU349" s="991"/>
      <c r="BV349" s="991"/>
      <c r="BW349" s="991"/>
      <c r="BX349" s="991"/>
      <c r="BY349" s="991"/>
      <c r="BZ349" s="991"/>
      <c r="CA349" s="991"/>
      <c r="CB349" s="991"/>
      <c r="CC349" s="991"/>
      <c r="CD349" s="991"/>
      <c r="CE349" s="991"/>
      <c r="CF349" s="991"/>
      <c r="CG349" s="991"/>
      <c r="CH349" s="991"/>
      <c r="CI349" s="991"/>
      <c r="CJ349" s="991"/>
      <c r="CK349" s="991"/>
      <c r="CL349" s="991"/>
      <c r="CM349" s="991"/>
      <c r="CN349" s="991"/>
      <c r="CO349" s="991"/>
      <c r="CP349" s="991"/>
      <c r="CQ349" s="991"/>
      <c r="CR349" s="991"/>
      <c r="CS349" s="991"/>
      <c r="CT349" s="991"/>
      <c r="CU349" s="991"/>
      <c r="CV349" s="991"/>
      <c r="CW349" s="991"/>
      <c r="CX349" s="991"/>
      <c r="CY349" s="991"/>
      <c r="CZ349" s="991"/>
      <c r="DA349" s="991"/>
      <c r="DB349" s="991"/>
      <c r="DC349" s="991"/>
      <c r="DD349" s="991"/>
      <c r="DE349" s="991"/>
      <c r="DF349" s="991"/>
      <c r="DG349" s="991"/>
      <c r="DH349" s="991"/>
      <c r="DI349" s="991"/>
    </row>
    <row r="350" spans="1:113" s="871" customFormat="1">
      <c r="A350" s="1116"/>
      <c r="B350" s="1117"/>
      <c r="C350" s="585" t="s">
        <v>1893</v>
      </c>
      <c r="D350" s="746"/>
      <c r="E350" s="747"/>
      <c r="F350" s="917"/>
      <c r="G350" s="917"/>
      <c r="H350" s="991"/>
      <c r="I350" s="991"/>
      <c r="J350" s="991"/>
      <c r="K350" s="991"/>
      <c r="L350" s="991"/>
      <c r="M350" s="991"/>
      <c r="N350" s="991"/>
      <c r="O350" s="991"/>
      <c r="P350" s="991"/>
      <c r="Q350" s="991"/>
      <c r="R350" s="991"/>
      <c r="S350" s="991"/>
      <c r="T350" s="991"/>
      <c r="U350" s="991"/>
      <c r="V350" s="991"/>
      <c r="W350" s="991"/>
      <c r="X350" s="991"/>
      <c r="Y350" s="991"/>
      <c r="Z350" s="991"/>
      <c r="AA350" s="991"/>
      <c r="AB350" s="991"/>
      <c r="AC350" s="991"/>
      <c r="AD350" s="991"/>
      <c r="AE350" s="991"/>
      <c r="AF350" s="991"/>
      <c r="AG350" s="991"/>
      <c r="AH350" s="991"/>
      <c r="AI350" s="991"/>
      <c r="AJ350" s="991"/>
      <c r="AK350" s="991"/>
      <c r="AL350" s="991"/>
      <c r="AM350" s="991"/>
      <c r="AN350" s="991"/>
      <c r="AO350" s="991"/>
      <c r="AP350" s="991"/>
      <c r="AQ350" s="991"/>
      <c r="AR350" s="991"/>
      <c r="AS350" s="991"/>
      <c r="AT350" s="991"/>
      <c r="AU350" s="991"/>
      <c r="AV350" s="991"/>
      <c r="AW350" s="991"/>
      <c r="AX350" s="991"/>
      <c r="AY350" s="991"/>
      <c r="AZ350" s="991"/>
      <c r="BA350" s="991"/>
      <c r="BB350" s="991"/>
      <c r="BC350" s="991"/>
      <c r="BD350" s="991"/>
      <c r="BE350" s="991"/>
      <c r="BF350" s="991"/>
      <c r="BG350" s="991"/>
      <c r="BH350" s="991"/>
      <c r="BI350" s="991"/>
      <c r="BJ350" s="991"/>
      <c r="BK350" s="991"/>
      <c r="BL350" s="991"/>
      <c r="BM350" s="991"/>
      <c r="BN350" s="991"/>
      <c r="BO350" s="991"/>
      <c r="BP350" s="991"/>
      <c r="BQ350" s="991"/>
      <c r="BR350" s="991"/>
      <c r="BS350" s="991"/>
      <c r="BT350" s="991"/>
      <c r="BU350" s="991"/>
      <c r="BV350" s="991"/>
      <c r="BW350" s="991"/>
      <c r="BX350" s="991"/>
      <c r="BY350" s="991"/>
      <c r="BZ350" s="991"/>
      <c r="CA350" s="991"/>
      <c r="CB350" s="991"/>
      <c r="CC350" s="991"/>
      <c r="CD350" s="991"/>
      <c r="CE350" s="991"/>
      <c r="CF350" s="991"/>
      <c r="CG350" s="991"/>
      <c r="CH350" s="991"/>
      <c r="CI350" s="991"/>
      <c r="CJ350" s="991"/>
      <c r="CK350" s="991"/>
      <c r="CL350" s="991"/>
      <c r="CM350" s="991"/>
      <c r="CN350" s="991"/>
      <c r="CO350" s="991"/>
      <c r="CP350" s="991"/>
      <c r="CQ350" s="991"/>
      <c r="CR350" s="991"/>
      <c r="CS350" s="991"/>
      <c r="CT350" s="991"/>
      <c r="CU350" s="991"/>
      <c r="CV350" s="991"/>
      <c r="CW350" s="991"/>
      <c r="CX350" s="991"/>
      <c r="CY350" s="991"/>
      <c r="CZ350" s="991"/>
      <c r="DA350" s="991"/>
      <c r="DB350" s="991"/>
      <c r="DC350" s="991"/>
      <c r="DD350" s="991"/>
      <c r="DE350" s="991"/>
      <c r="DF350" s="991"/>
      <c r="DG350" s="991"/>
      <c r="DH350" s="991"/>
      <c r="DI350" s="991"/>
    </row>
    <row r="351" spans="1:113" s="871" customFormat="1" ht="24">
      <c r="A351" s="1116"/>
      <c r="B351" s="1117"/>
      <c r="C351" s="866" t="s">
        <v>1894</v>
      </c>
      <c r="D351" s="746"/>
      <c r="E351" s="747"/>
      <c r="F351" s="917"/>
      <c r="G351" s="917"/>
      <c r="H351" s="991"/>
      <c r="I351" s="991"/>
      <c r="J351" s="991"/>
      <c r="K351" s="991"/>
      <c r="L351" s="991"/>
      <c r="M351" s="991"/>
      <c r="N351" s="991"/>
      <c r="O351" s="991"/>
      <c r="P351" s="991"/>
      <c r="Q351" s="991"/>
      <c r="R351" s="991"/>
      <c r="S351" s="991"/>
      <c r="T351" s="991"/>
      <c r="U351" s="991"/>
      <c r="V351" s="991"/>
      <c r="W351" s="991"/>
      <c r="X351" s="991"/>
      <c r="Y351" s="991"/>
      <c r="Z351" s="991"/>
      <c r="AA351" s="991"/>
      <c r="AB351" s="991"/>
      <c r="AC351" s="991"/>
      <c r="AD351" s="991"/>
      <c r="AE351" s="991"/>
      <c r="AF351" s="991"/>
      <c r="AG351" s="991"/>
      <c r="AH351" s="991"/>
      <c r="AI351" s="991"/>
      <c r="AJ351" s="991"/>
      <c r="AK351" s="991"/>
      <c r="AL351" s="991"/>
      <c r="AM351" s="991"/>
      <c r="AN351" s="991"/>
      <c r="AO351" s="991"/>
      <c r="AP351" s="991"/>
      <c r="AQ351" s="991"/>
      <c r="AR351" s="991"/>
      <c r="AS351" s="991"/>
      <c r="AT351" s="991"/>
      <c r="AU351" s="991"/>
      <c r="AV351" s="991"/>
      <c r="AW351" s="991"/>
      <c r="AX351" s="991"/>
      <c r="AY351" s="991"/>
      <c r="AZ351" s="991"/>
      <c r="BA351" s="991"/>
      <c r="BB351" s="991"/>
      <c r="BC351" s="991"/>
      <c r="BD351" s="991"/>
      <c r="BE351" s="991"/>
      <c r="BF351" s="991"/>
      <c r="BG351" s="991"/>
      <c r="BH351" s="991"/>
      <c r="BI351" s="991"/>
      <c r="BJ351" s="991"/>
      <c r="BK351" s="991"/>
      <c r="BL351" s="991"/>
      <c r="BM351" s="991"/>
      <c r="BN351" s="991"/>
      <c r="BO351" s="991"/>
      <c r="BP351" s="991"/>
      <c r="BQ351" s="991"/>
      <c r="BR351" s="991"/>
      <c r="BS351" s="991"/>
      <c r="BT351" s="991"/>
      <c r="BU351" s="991"/>
      <c r="BV351" s="991"/>
      <c r="BW351" s="991"/>
      <c r="BX351" s="991"/>
      <c r="BY351" s="991"/>
      <c r="BZ351" s="991"/>
      <c r="CA351" s="991"/>
      <c r="CB351" s="991"/>
      <c r="CC351" s="991"/>
      <c r="CD351" s="991"/>
      <c r="CE351" s="991"/>
      <c r="CF351" s="991"/>
      <c r="CG351" s="991"/>
      <c r="CH351" s="991"/>
      <c r="CI351" s="991"/>
      <c r="CJ351" s="991"/>
      <c r="CK351" s="991"/>
      <c r="CL351" s="991"/>
      <c r="CM351" s="991"/>
      <c r="CN351" s="991"/>
      <c r="CO351" s="991"/>
      <c r="CP351" s="991"/>
      <c r="CQ351" s="991"/>
      <c r="CR351" s="991"/>
      <c r="CS351" s="991"/>
      <c r="CT351" s="991"/>
      <c r="CU351" s="991"/>
      <c r="CV351" s="991"/>
      <c r="CW351" s="991"/>
      <c r="CX351" s="991"/>
      <c r="CY351" s="991"/>
      <c r="CZ351" s="991"/>
      <c r="DA351" s="991"/>
      <c r="DB351" s="991"/>
      <c r="DC351" s="991"/>
      <c r="DD351" s="991"/>
      <c r="DE351" s="991"/>
      <c r="DF351" s="991"/>
      <c r="DG351" s="991"/>
      <c r="DH351" s="991"/>
      <c r="DI351" s="991"/>
    </row>
    <row r="352" spans="1:113" s="871" customFormat="1">
      <c r="A352" s="1116"/>
      <c r="B352" s="1117"/>
      <c r="C352" s="866"/>
      <c r="D352" s="746"/>
      <c r="E352" s="747"/>
      <c r="F352" s="917"/>
      <c r="G352" s="917"/>
      <c r="H352" s="991"/>
      <c r="I352" s="991"/>
      <c r="J352" s="991"/>
      <c r="K352" s="991"/>
      <c r="L352" s="991"/>
      <c r="M352" s="991"/>
      <c r="N352" s="991"/>
      <c r="O352" s="991"/>
      <c r="P352" s="991"/>
      <c r="Q352" s="991"/>
      <c r="R352" s="991"/>
      <c r="S352" s="991"/>
      <c r="T352" s="991"/>
      <c r="U352" s="991"/>
      <c r="V352" s="991"/>
      <c r="W352" s="991"/>
      <c r="X352" s="991"/>
      <c r="Y352" s="991"/>
      <c r="Z352" s="991"/>
      <c r="AA352" s="991"/>
      <c r="AB352" s="991"/>
      <c r="AC352" s="991"/>
      <c r="AD352" s="991"/>
      <c r="AE352" s="991"/>
      <c r="AF352" s="991"/>
      <c r="AG352" s="991"/>
      <c r="AH352" s="991"/>
      <c r="AI352" s="991"/>
      <c r="AJ352" s="991"/>
      <c r="AK352" s="991"/>
      <c r="AL352" s="991"/>
      <c r="AM352" s="991"/>
      <c r="AN352" s="991"/>
      <c r="AO352" s="991"/>
      <c r="AP352" s="991"/>
      <c r="AQ352" s="991"/>
      <c r="AR352" s="991"/>
      <c r="AS352" s="991"/>
      <c r="AT352" s="991"/>
      <c r="AU352" s="991"/>
      <c r="AV352" s="991"/>
      <c r="AW352" s="991"/>
      <c r="AX352" s="991"/>
      <c r="AY352" s="991"/>
      <c r="AZ352" s="991"/>
      <c r="BA352" s="991"/>
      <c r="BB352" s="991"/>
      <c r="BC352" s="991"/>
      <c r="BD352" s="991"/>
      <c r="BE352" s="991"/>
      <c r="BF352" s="991"/>
      <c r="BG352" s="991"/>
      <c r="BH352" s="991"/>
      <c r="BI352" s="991"/>
      <c r="BJ352" s="991"/>
      <c r="BK352" s="991"/>
      <c r="BL352" s="991"/>
      <c r="BM352" s="991"/>
      <c r="BN352" s="991"/>
      <c r="BO352" s="991"/>
      <c r="BP352" s="991"/>
      <c r="BQ352" s="991"/>
      <c r="BR352" s="991"/>
      <c r="BS352" s="991"/>
      <c r="BT352" s="991"/>
      <c r="BU352" s="991"/>
      <c r="BV352" s="991"/>
      <c r="BW352" s="991"/>
      <c r="BX352" s="991"/>
      <c r="BY352" s="991"/>
      <c r="BZ352" s="991"/>
      <c r="CA352" s="991"/>
      <c r="CB352" s="991"/>
      <c r="CC352" s="991"/>
      <c r="CD352" s="991"/>
      <c r="CE352" s="991"/>
      <c r="CF352" s="991"/>
      <c r="CG352" s="991"/>
      <c r="CH352" s="991"/>
      <c r="CI352" s="991"/>
      <c r="CJ352" s="991"/>
      <c r="CK352" s="991"/>
      <c r="CL352" s="991"/>
      <c r="CM352" s="991"/>
      <c r="CN352" s="991"/>
      <c r="CO352" s="991"/>
      <c r="CP352" s="991"/>
      <c r="CQ352" s="991"/>
      <c r="CR352" s="991"/>
      <c r="CS352" s="991"/>
      <c r="CT352" s="991"/>
      <c r="CU352" s="991"/>
      <c r="CV352" s="991"/>
      <c r="CW352" s="991"/>
      <c r="CX352" s="991"/>
      <c r="CY352" s="991"/>
      <c r="CZ352" s="991"/>
      <c r="DA352" s="991"/>
      <c r="DB352" s="991"/>
      <c r="DC352" s="991"/>
      <c r="DD352" s="991"/>
      <c r="DE352" s="991"/>
      <c r="DF352" s="991"/>
      <c r="DG352" s="991"/>
      <c r="DH352" s="991"/>
      <c r="DI352" s="991"/>
    </row>
    <row r="353" spans="1:113" s="871" customFormat="1">
      <c r="A353" s="1116" t="str">
        <f t="shared" si="17"/>
        <v>II.</v>
      </c>
      <c r="B353" s="1117">
        <f>COUNT($A$302:$B351)+1</f>
        <v>13</v>
      </c>
      <c r="C353" s="1109" t="s">
        <v>1895</v>
      </c>
      <c r="D353" s="1070"/>
      <c r="E353" s="747"/>
      <c r="F353" s="917"/>
      <c r="G353" s="917"/>
      <c r="H353" s="991"/>
      <c r="I353" s="991"/>
      <c r="J353" s="991"/>
      <c r="K353" s="991"/>
      <c r="L353" s="991"/>
      <c r="M353" s="991"/>
      <c r="N353" s="991"/>
      <c r="O353" s="991"/>
      <c r="P353" s="991"/>
      <c r="Q353" s="991"/>
      <c r="R353" s="991"/>
      <c r="S353" s="991"/>
      <c r="T353" s="991"/>
      <c r="U353" s="991"/>
      <c r="V353" s="991"/>
      <c r="W353" s="991"/>
      <c r="X353" s="991"/>
      <c r="Y353" s="991"/>
      <c r="Z353" s="991"/>
      <c r="AA353" s="991"/>
      <c r="AB353" s="991"/>
      <c r="AC353" s="991"/>
      <c r="AD353" s="991"/>
      <c r="AE353" s="991"/>
      <c r="AF353" s="991"/>
      <c r="AG353" s="991"/>
      <c r="AH353" s="991"/>
      <c r="AI353" s="991"/>
      <c r="AJ353" s="991"/>
      <c r="AK353" s="991"/>
      <c r="AL353" s="991"/>
      <c r="AM353" s="991"/>
      <c r="AN353" s="991"/>
      <c r="AO353" s="991"/>
      <c r="AP353" s="991"/>
      <c r="AQ353" s="991"/>
      <c r="AR353" s="991"/>
      <c r="AS353" s="991"/>
      <c r="AT353" s="991"/>
      <c r="AU353" s="991"/>
      <c r="AV353" s="991"/>
      <c r="AW353" s="991"/>
      <c r="AX353" s="991"/>
      <c r="AY353" s="991"/>
      <c r="AZ353" s="991"/>
      <c r="BA353" s="991"/>
      <c r="BB353" s="991"/>
      <c r="BC353" s="991"/>
      <c r="BD353" s="991"/>
      <c r="BE353" s="991"/>
      <c r="BF353" s="991"/>
      <c r="BG353" s="991"/>
      <c r="BH353" s="991"/>
      <c r="BI353" s="991"/>
      <c r="BJ353" s="991"/>
      <c r="BK353" s="991"/>
      <c r="BL353" s="991"/>
      <c r="BM353" s="991"/>
      <c r="BN353" s="991"/>
      <c r="BO353" s="991"/>
      <c r="BP353" s="991"/>
      <c r="BQ353" s="991"/>
      <c r="BR353" s="991"/>
      <c r="BS353" s="991"/>
      <c r="BT353" s="991"/>
      <c r="BU353" s="991"/>
      <c r="BV353" s="991"/>
      <c r="BW353" s="991"/>
      <c r="BX353" s="991"/>
      <c r="BY353" s="991"/>
      <c r="BZ353" s="991"/>
      <c r="CA353" s="991"/>
      <c r="CB353" s="991"/>
      <c r="CC353" s="991"/>
      <c r="CD353" s="991"/>
      <c r="CE353" s="991"/>
      <c r="CF353" s="991"/>
      <c r="CG353" s="991"/>
      <c r="CH353" s="991"/>
      <c r="CI353" s="991"/>
      <c r="CJ353" s="991"/>
      <c r="CK353" s="991"/>
      <c r="CL353" s="991"/>
      <c r="CM353" s="991"/>
      <c r="CN353" s="991"/>
      <c r="CO353" s="991"/>
      <c r="CP353" s="991"/>
      <c r="CQ353" s="991"/>
      <c r="CR353" s="991"/>
      <c r="CS353" s="991"/>
      <c r="CT353" s="991"/>
      <c r="CU353" s="991"/>
      <c r="CV353" s="991"/>
      <c r="CW353" s="991"/>
      <c r="CX353" s="991"/>
      <c r="CY353" s="991"/>
      <c r="CZ353" s="991"/>
      <c r="DA353" s="991"/>
      <c r="DB353" s="991"/>
      <c r="DC353" s="991"/>
      <c r="DD353" s="991"/>
      <c r="DE353" s="991"/>
      <c r="DF353" s="991"/>
      <c r="DG353" s="991"/>
      <c r="DH353" s="991"/>
      <c r="DI353" s="991"/>
    </row>
    <row r="354" spans="1:113" s="871" customFormat="1" ht="108">
      <c r="A354" s="1116"/>
      <c r="B354" s="1117"/>
      <c r="C354" s="822" t="s">
        <v>1896</v>
      </c>
      <c r="D354" s="1070"/>
      <c r="E354" s="747"/>
      <c r="F354" s="917"/>
      <c r="G354" s="917"/>
      <c r="H354" s="991"/>
      <c r="I354" s="991"/>
      <c r="J354" s="991"/>
      <c r="K354" s="991"/>
      <c r="L354" s="991"/>
      <c r="M354" s="991"/>
      <c r="N354" s="991"/>
      <c r="O354" s="991"/>
      <c r="P354" s="991"/>
      <c r="Q354" s="991"/>
      <c r="R354" s="991"/>
      <c r="S354" s="991"/>
      <c r="T354" s="991"/>
      <c r="U354" s="991"/>
      <c r="V354" s="991"/>
      <c r="W354" s="991"/>
      <c r="X354" s="991"/>
      <c r="Y354" s="991"/>
      <c r="Z354" s="991"/>
      <c r="AA354" s="991"/>
      <c r="AB354" s="991"/>
      <c r="AC354" s="991"/>
      <c r="AD354" s="991"/>
      <c r="AE354" s="991"/>
      <c r="AF354" s="991"/>
      <c r="AG354" s="991"/>
      <c r="AH354" s="991"/>
      <c r="AI354" s="991"/>
      <c r="AJ354" s="991"/>
      <c r="AK354" s="991"/>
      <c r="AL354" s="991"/>
      <c r="AM354" s="991"/>
      <c r="AN354" s="991"/>
      <c r="AO354" s="991"/>
      <c r="AP354" s="991"/>
      <c r="AQ354" s="991"/>
      <c r="AR354" s="991"/>
      <c r="AS354" s="991"/>
      <c r="AT354" s="991"/>
      <c r="AU354" s="991"/>
      <c r="AV354" s="991"/>
      <c r="AW354" s="991"/>
      <c r="AX354" s="991"/>
      <c r="AY354" s="991"/>
      <c r="AZ354" s="991"/>
      <c r="BA354" s="991"/>
      <c r="BB354" s="991"/>
      <c r="BC354" s="991"/>
      <c r="BD354" s="991"/>
      <c r="BE354" s="991"/>
      <c r="BF354" s="991"/>
      <c r="BG354" s="991"/>
      <c r="BH354" s="991"/>
      <c r="BI354" s="991"/>
      <c r="BJ354" s="991"/>
      <c r="BK354" s="991"/>
      <c r="BL354" s="991"/>
      <c r="BM354" s="991"/>
      <c r="BN354" s="991"/>
      <c r="BO354" s="991"/>
      <c r="BP354" s="991"/>
      <c r="BQ354" s="991"/>
      <c r="BR354" s="991"/>
      <c r="BS354" s="991"/>
      <c r="BT354" s="991"/>
      <c r="BU354" s="991"/>
      <c r="BV354" s="991"/>
      <c r="BW354" s="991"/>
      <c r="BX354" s="991"/>
      <c r="BY354" s="991"/>
      <c r="BZ354" s="991"/>
      <c r="CA354" s="991"/>
      <c r="CB354" s="991"/>
      <c r="CC354" s="991"/>
      <c r="CD354" s="991"/>
      <c r="CE354" s="991"/>
      <c r="CF354" s="991"/>
      <c r="CG354" s="991"/>
      <c r="CH354" s="991"/>
      <c r="CI354" s="991"/>
      <c r="CJ354" s="991"/>
      <c r="CK354" s="991"/>
      <c r="CL354" s="991"/>
      <c r="CM354" s="991"/>
      <c r="CN354" s="991"/>
      <c r="CO354" s="991"/>
      <c r="CP354" s="991"/>
      <c r="CQ354" s="991"/>
      <c r="CR354" s="991"/>
      <c r="CS354" s="991"/>
      <c r="CT354" s="991"/>
      <c r="CU354" s="991"/>
      <c r="CV354" s="991"/>
      <c r="CW354" s="991"/>
      <c r="CX354" s="991"/>
      <c r="CY354" s="991"/>
      <c r="CZ354" s="991"/>
      <c r="DA354" s="991"/>
      <c r="DB354" s="991"/>
      <c r="DC354" s="991"/>
      <c r="DD354" s="991"/>
      <c r="DE354" s="991"/>
      <c r="DF354" s="991"/>
      <c r="DG354" s="991"/>
      <c r="DH354" s="991"/>
      <c r="DI354" s="991"/>
    </row>
    <row r="355" spans="1:113" s="871" customFormat="1" ht="24">
      <c r="A355" s="1116"/>
      <c r="B355" s="1117"/>
      <c r="C355" s="1118" t="s">
        <v>1897</v>
      </c>
      <c r="D355" s="746" t="s">
        <v>188</v>
      </c>
      <c r="E355" s="747">
        <v>129</v>
      </c>
      <c r="F355" s="917"/>
      <c r="G355" s="917">
        <f>E355*F355</f>
        <v>0</v>
      </c>
      <c r="H355" s="991"/>
      <c r="I355" s="991"/>
      <c r="J355" s="991"/>
      <c r="K355" s="991"/>
      <c r="L355" s="991"/>
      <c r="M355" s="991"/>
      <c r="N355" s="991"/>
      <c r="O355" s="991"/>
      <c r="P355" s="991"/>
      <c r="Q355" s="991"/>
      <c r="R355" s="991"/>
      <c r="S355" s="991"/>
      <c r="T355" s="991"/>
      <c r="U355" s="991"/>
      <c r="V355" s="991"/>
      <c r="W355" s="991"/>
      <c r="X355" s="991"/>
      <c r="Y355" s="991"/>
      <c r="Z355" s="991"/>
      <c r="AA355" s="991"/>
      <c r="AB355" s="991"/>
      <c r="AC355" s="991"/>
      <c r="AD355" s="991"/>
      <c r="AE355" s="991"/>
      <c r="AF355" s="991"/>
      <c r="AG355" s="991"/>
      <c r="AH355" s="991"/>
      <c r="AI355" s="991"/>
      <c r="AJ355" s="991"/>
      <c r="AK355" s="991"/>
      <c r="AL355" s="991"/>
      <c r="AM355" s="991"/>
      <c r="AN355" s="991"/>
      <c r="AO355" s="991"/>
      <c r="AP355" s="991"/>
      <c r="AQ355" s="991"/>
      <c r="AR355" s="991"/>
      <c r="AS355" s="991"/>
      <c r="AT355" s="991"/>
      <c r="AU355" s="991"/>
      <c r="AV355" s="991"/>
      <c r="AW355" s="991"/>
      <c r="AX355" s="991"/>
      <c r="AY355" s="991"/>
      <c r="AZ355" s="991"/>
      <c r="BA355" s="991"/>
      <c r="BB355" s="991"/>
      <c r="BC355" s="991"/>
      <c r="BD355" s="991"/>
      <c r="BE355" s="991"/>
      <c r="BF355" s="991"/>
      <c r="BG355" s="991"/>
      <c r="BH355" s="991"/>
      <c r="BI355" s="991"/>
      <c r="BJ355" s="991"/>
      <c r="BK355" s="991"/>
      <c r="BL355" s="991"/>
      <c r="BM355" s="991"/>
      <c r="BN355" s="991"/>
      <c r="BO355" s="991"/>
      <c r="BP355" s="991"/>
      <c r="BQ355" s="991"/>
      <c r="BR355" s="991"/>
      <c r="BS355" s="991"/>
      <c r="BT355" s="991"/>
      <c r="BU355" s="991"/>
      <c r="BV355" s="991"/>
      <c r="BW355" s="991"/>
      <c r="BX355" s="991"/>
      <c r="BY355" s="991"/>
      <c r="BZ355" s="991"/>
      <c r="CA355" s="991"/>
      <c r="CB355" s="991"/>
      <c r="CC355" s="991"/>
      <c r="CD355" s="991"/>
      <c r="CE355" s="991"/>
      <c r="CF355" s="991"/>
      <c r="CG355" s="991"/>
      <c r="CH355" s="991"/>
      <c r="CI355" s="991"/>
      <c r="CJ355" s="991"/>
      <c r="CK355" s="991"/>
      <c r="CL355" s="991"/>
      <c r="CM355" s="991"/>
      <c r="CN355" s="991"/>
      <c r="CO355" s="991"/>
      <c r="CP355" s="991"/>
      <c r="CQ355" s="991"/>
      <c r="CR355" s="991"/>
      <c r="CS355" s="991"/>
      <c r="CT355" s="991"/>
      <c r="CU355" s="991"/>
      <c r="CV355" s="991"/>
      <c r="CW355" s="991"/>
      <c r="CX355" s="991"/>
      <c r="CY355" s="991"/>
      <c r="CZ355" s="991"/>
      <c r="DA355" s="991"/>
      <c r="DB355" s="991"/>
      <c r="DC355" s="991"/>
      <c r="DD355" s="991"/>
      <c r="DE355" s="991"/>
      <c r="DF355" s="991"/>
      <c r="DG355" s="991"/>
      <c r="DH355" s="991"/>
      <c r="DI355" s="991"/>
    </row>
    <row r="356" spans="1:113" s="871" customFormat="1">
      <c r="A356" s="1116"/>
      <c r="B356" s="1117"/>
      <c r="C356" s="585"/>
      <c r="D356" s="1070"/>
      <c r="E356" s="747"/>
      <c r="F356" s="917"/>
      <c r="G356" s="917"/>
      <c r="H356" s="991"/>
      <c r="I356" s="991"/>
      <c r="J356" s="991"/>
      <c r="K356" s="991"/>
      <c r="L356" s="991"/>
      <c r="M356" s="991"/>
      <c r="N356" s="991"/>
      <c r="O356" s="991"/>
      <c r="P356" s="991"/>
      <c r="Q356" s="991"/>
      <c r="R356" s="991"/>
      <c r="S356" s="991"/>
      <c r="T356" s="991"/>
      <c r="U356" s="991"/>
      <c r="V356" s="991"/>
      <c r="W356" s="991"/>
      <c r="X356" s="991"/>
      <c r="Y356" s="991"/>
      <c r="Z356" s="991"/>
      <c r="AA356" s="991"/>
      <c r="AB356" s="991"/>
      <c r="AC356" s="991"/>
      <c r="AD356" s="991"/>
      <c r="AE356" s="991"/>
      <c r="AF356" s="991"/>
      <c r="AG356" s="991"/>
      <c r="AH356" s="991"/>
      <c r="AI356" s="991"/>
      <c r="AJ356" s="991"/>
      <c r="AK356" s="991"/>
      <c r="AL356" s="991"/>
      <c r="AM356" s="991"/>
      <c r="AN356" s="991"/>
      <c r="AO356" s="991"/>
      <c r="AP356" s="991"/>
      <c r="AQ356" s="991"/>
      <c r="AR356" s="991"/>
      <c r="AS356" s="991"/>
      <c r="AT356" s="991"/>
      <c r="AU356" s="991"/>
      <c r="AV356" s="991"/>
      <c r="AW356" s="991"/>
      <c r="AX356" s="991"/>
      <c r="AY356" s="991"/>
      <c r="AZ356" s="991"/>
      <c r="BA356" s="991"/>
      <c r="BB356" s="991"/>
      <c r="BC356" s="991"/>
      <c r="BD356" s="991"/>
      <c r="BE356" s="991"/>
      <c r="BF356" s="991"/>
      <c r="BG356" s="991"/>
      <c r="BH356" s="991"/>
      <c r="BI356" s="991"/>
      <c r="BJ356" s="991"/>
      <c r="BK356" s="991"/>
      <c r="BL356" s="991"/>
      <c r="BM356" s="991"/>
      <c r="BN356" s="991"/>
      <c r="BO356" s="991"/>
      <c r="BP356" s="991"/>
      <c r="BQ356" s="991"/>
      <c r="BR356" s="991"/>
      <c r="BS356" s="991"/>
      <c r="BT356" s="991"/>
      <c r="BU356" s="991"/>
      <c r="BV356" s="991"/>
      <c r="BW356" s="991"/>
      <c r="BX356" s="991"/>
      <c r="BY356" s="991"/>
      <c r="BZ356" s="991"/>
      <c r="CA356" s="991"/>
      <c r="CB356" s="991"/>
      <c r="CC356" s="991"/>
      <c r="CD356" s="991"/>
      <c r="CE356" s="991"/>
      <c r="CF356" s="991"/>
      <c r="CG356" s="991"/>
      <c r="CH356" s="991"/>
      <c r="CI356" s="991"/>
      <c r="CJ356" s="991"/>
      <c r="CK356" s="991"/>
      <c r="CL356" s="991"/>
      <c r="CM356" s="991"/>
      <c r="CN356" s="991"/>
      <c r="CO356" s="991"/>
      <c r="CP356" s="991"/>
      <c r="CQ356" s="991"/>
      <c r="CR356" s="991"/>
      <c r="CS356" s="991"/>
      <c r="CT356" s="991"/>
      <c r="CU356" s="991"/>
      <c r="CV356" s="991"/>
      <c r="CW356" s="991"/>
      <c r="CX356" s="991"/>
      <c r="CY356" s="991"/>
      <c r="CZ356" s="991"/>
      <c r="DA356" s="991"/>
      <c r="DB356" s="991"/>
      <c r="DC356" s="991"/>
      <c r="DD356" s="991"/>
      <c r="DE356" s="991"/>
      <c r="DF356" s="991"/>
      <c r="DG356" s="991"/>
      <c r="DH356" s="991"/>
      <c r="DI356" s="991"/>
    </row>
    <row r="357" spans="1:113" s="871" customFormat="1">
      <c r="A357" s="1116" t="str">
        <f t="shared" ref="A357:A380" si="18">$B$300</f>
        <v>II.</v>
      </c>
      <c r="B357" s="1117">
        <f>COUNT($A$302:$B356)+1</f>
        <v>14</v>
      </c>
      <c r="C357" s="1109" t="s">
        <v>1898</v>
      </c>
      <c r="D357" s="746" t="s">
        <v>188</v>
      </c>
      <c r="E357" s="747">
        <v>129</v>
      </c>
      <c r="F357" s="917"/>
      <c r="G357" s="917">
        <f>E357*F357</f>
        <v>0</v>
      </c>
      <c r="H357" s="991"/>
      <c r="I357" s="991"/>
      <c r="J357" s="991"/>
      <c r="K357" s="991"/>
      <c r="L357" s="991"/>
      <c r="M357" s="991"/>
      <c r="N357" s="991"/>
      <c r="O357" s="991"/>
      <c r="P357" s="991"/>
      <c r="Q357" s="991"/>
      <c r="R357" s="991"/>
      <c r="S357" s="991"/>
      <c r="T357" s="991"/>
      <c r="U357" s="991"/>
      <c r="V357" s="991"/>
      <c r="W357" s="991"/>
      <c r="X357" s="991"/>
      <c r="Y357" s="991"/>
      <c r="Z357" s="991"/>
      <c r="AA357" s="991"/>
      <c r="AB357" s="991"/>
      <c r="AC357" s="991"/>
      <c r="AD357" s="991"/>
      <c r="AE357" s="991"/>
      <c r="AF357" s="991"/>
      <c r="AG357" s="991"/>
      <c r="AH357" s="991"/>
      <c r="AI357" s="991"/>
      <c r="AJ357" s="991"/>
      <c r="AK357" s="991"/>
      <c r="AL357" s="991"/>
      <c r="AM357" s="991"/>
      <c r="AN357" s="991"/>
      <c r="AO357" s="991"/>
      <c r="AP357" s="991"/>
      <c r="AQ357" s="991"/>
      <c r="AR357" s="991"/>
      <c r="AS357" s="991"/>
      <c r="AT357" s="991"/>
      <c r="AU357" s="991"/>
      <c r="AV357" s="991"/>
      <c r="AW357" s="991"/>
      <c r="AX357" s="991"/>
      <c r="AY357" s="991"/>
      <c r="AZ357" s="991"/>
      <c r="BA357" s="991"/>
      <c r="BB357" s="991"/>
      <c r="BC357" s="991"/>
      <c r="BD357" s="991"/>
      <c r="BE357" s="991"/>
      <c r="BF357" s="991"/>
      <c r="BG357" s="991"/>
      <c r="BH357" s="991"/>
      <c r="BI357" s="991"/>
      <c r="BJ357" s="991"/>
      <c r="BK357" s="991"/>
      <c r="BL357" s="991"/>
      <c r="BM357" s="991"/>
      <c r="BN357" s="991"/>
      <c r="BO357" s="991"/>
      <c r="BP357" s="991"/>
      <c r="BQ357" s="991"/>
      <c r="BR357" s="991"/>
      <c r="BS357" s="991"/>
      <c r="BT357" s="991"/>
      <c r="BU357" s="991"/>
      <c r="BV357" s="991"/>
      <c r="BW357" s="991"/>
      <c r="BX357" s="991"/>
      <c r="BY357" s="991"/>
      <c r="BZ357" s="991"/>
      <c r="CA357" s="991"/>
      <c r="CB357" s="991"/>
      <c r="CC357" s="991"/>
      <c r="CD357" s="991"/>
      <c r="CE357" s="991"/>
      <c r="CF357" s="991"/>
      <c r="CG357" s="991"/>
      <c r="CH357" s="991"/>
      <c r="CI357" s="991"/>
      <c r="CJ357" s="991"/>
      <c r="CK357" s="991"/>
      <c r="CL357" s="991"/>
      <c r="CM357" s="991"/>
      <c r="CN357" s="991"/>
      <c r="CO357" s="991"/>
      <c r="CP357" s="991"/>
      <c r="CQ357" s="991"/>
      <c r="CR357" s="991"/>
      <c r="CS357" s="991"/>
      <c r="CT357" s="991"/>
      <c r="CU357" s="991"/>
      <c r="CV357" s="991"/>
      <c r="CW357" s="991"/>
      <c r="CX357" s="991"/>
      <c r="CY357" s="991"/>
      <c r="CZ357" s="991"/>
      <c r="DA357" s="991"/>
      <c r="DB357" s="991"/>
      <c r="DC357" s="991"/>
      <c r="DD357" s="991"/>
      <c r="DE357" s="991"/>
      <c r="DF357" s="991"/>
      <c r="DG357" s="991"/>
      <c r="DH357" s="991"/>
      <c r="DI357" s="991"/>
    </row>
    <row r="358" spans="1:113" s="871" customFormat="1" ht="36">
      <c r="A358" s="1116"/>
      <c r="B358" s="1117"/>
      <c r="C358" s="585" t="s">
        <v>1890</v>
      </c>
      <c r="D358" s="1070"/>
      <c r="E358" s="747"/>
      <c r="F358" s="917"/>
      <c r="G358" s="917"/>
      <c r="H358" s="991"/>
      <c r="I358" s="991"/>
      <c r="J358" s="991"/>
      <c r="K358" s="991"/>
      <c r="L358" s="991"/>
      <c r="M358" s="991"/>
      <c r="N358" s="991"/>
      <c r="O358" s="991"/>
      <c r="P358" s="991"/>
      <c r="Q358" s="991"/>
      <c r="R358" s="991"/>
      <c r="S358" s="991"/>
      <c r="T358" s="991"/>
      <c r="U358" s="991"/>
      <c r="V358" s="991"/>
      <c r="W358" s="991"/>
      <c r="X358" s="991"/>
      <c r="Y358" s="991"/>
      <c r="Z358" s="991"/>
      <c r="AA358" s="991"/>
      <c r="AB358" s="991"/>
      <c r="AC358" s="991"/>
      <c r="AD358" s="991"/>
      <c r="AE358" s="991"/>
      <c r="AF358" s="991"/>
      <c r="AG358" s="991"/>
      <c r="AH358" s="991"/>
      <c r="AI358" s="991"/>
      <c r="AJ358" s="991"/>
      <c r="AK358" s="991"/>
      <c r="AL358" s="991"/>
      <c r="AM358" s="991"/>
      <c r="AN358" s="991"/>
      <c r="AO358" s="991"/>
      <c r="AP358" s="991"/>
      <c r="AQ358" s="991"/>
      <c r="AR358" s="991"/>
      <c r="AS358" s="991"/>
      <c r="AT358" s="991"/>
      <c r="AU358" s="991"/>
      <c r="AV358" s="991"/>
      <c r="AW358" s="991"/>
      <c r="AX358" s="991"/>
      <c r="AY358" s="991"/>
      <c r="AZ358" s="991"/>
      <c r="BA358" s="991"/>
      <c r="BB358" s="991"/>
      <c r="BC358" s="991"/>
      <c r="BD358" s="991"/>
      <c r="BE358" s="991"/>
      <c r="BF358" s="991"/>
      <c r="BG358" s="991"/>
      <c r="BH358" s="991"/>
      <c r="BI358" s="991"/>
      <c r="BJ358" s="991"/>
      <c r="BK358" s="991"/>
      <c r="BL358" s="991"/>
      <c r="BM358" s="991"/>
      <c r="BN358" s="991"/>
      <c r="BO358" s="991"/>
      <c r="BP358" s="991"/>
      <c r="BQ358" s="991"/>
      <c r="BR358" s="991"/>
      <c r="BS358" s="991"/>
      <c r="BT358" s="991"/>
      <c r="BU358" s="991"/>
      <c r="BV358" s="991"/>
      <c r="BW358" s="991"/>
      <c r="BX358" s="991"/>
      <c r="BY358" s="991"/>
      <c r="BZ358" s="991"/>
      <c r="CA358" s="991"/>
      <c r="CB358" s="991"/>
      <c r="CC358" s="991"/>
      <c r="CD358" s="991"/>
      <c r="CE358" s="991"/>
      <c r="CF358" s="991"/>
      <c r="CG358" s="991"/>
      <c r="CH358" s="991"/>
      <c r="CI358" s="991"/>
      <c r="CJ358" s="991"/>
      <c r="CK358" s="991"/>
      <c r="CL358" s="991"/>
      <c r="CM358" s="991"/>
      <c r="CN358" s="991"/>
      <c r="CO358" s="991"/>
      <c r="CP358" s="991"/>
      <c r="CQ358" s="991"/>
      <c r="CR358" s="991"/>
      <c r="CS358" s="991"/>
      <c r="CT358" s="991"/>
      <c r="CU358" s="991"/>
      <c r="CV358" s="991"/>
      <c r="CW358" s="991"/>
      <c r="CX358" s="991"/>
      <c r="CY358" s="991"/>
      <c r="CZ358" s="991"/>
      <c r="DA358" s="991"/>
      <c r="DB358" s="991"/>
      <c r="DC358" s="991"/>
      <c r="DD358" s="991"/>
      <c r="DE358" s="991"/>
      <c r="DF358" s="991"/>
      <c r="DG358" s="991"/>
      <c r="DH358" s="991"/>
      <c r="DI358" s="991"/>
    </row>
    <row r="359" spans="1:113" s="871" customFormat="1">
      <c r="A359" s="1116"/>
      <c r="B359" s="1117"/>
      <c r="C359" s="585"/>
      <c r="D359" s="1070"/>
      <c r="E359" s="747"/>
      <c r="F359" s="917"/>
      <c r="G359" s="917"/>
      <c r="H359" s="991"/>
      <c r="I359" s="991"/>
      <c r="J359" s="991"/>
      <c r="K359" s="991"/>
      <c r="L359" s="991"/>
      <c r="M359" s="991"/>
      <c r="N359" s="991"/>
      <c r="O359" s="991"/>
      <c r="P359" s="991"/>
      <c r="Q359" s="991"/>
      <c r="R359" s="991"/>
      <c r="S359" s="991"/>
      <c r="T359" s="991"/>
      <c r="U359" s="991"/>
      <c r="V359" s="991"/>
      <c r="W359" s="991"/>
      <c r="X359" s="991"/>
      <c r="Y359" s="991"/>
      <c r="Z359" s="991"/>
      <c r="AA359" s="991"/>
      <c r="AB359" s="991"/>
      <c r="AC359" s="991"/>
      <c r="AD359" s="991"/>
      <c r="AE359" s="991"/>
      <c r="AF359" s="991"/>
      <c r="AG359" s="991"/>
      <c r="AH359" s="991"/>
      <c r="AI359" s="991"/>
      <c r="AJ359" s="991"/>
      <c r="AK359" s="991"/>
      <c r="AL359" s="991"/>
      <c r="AM359" s="991"/>
      <c r="AN359" s="991"/>
      <c r="AO359" s="991"/>
      <c r="AP359" s="991"/>
      <c r="AQ359" s="991"/>
      <c r="AR359" s="991"/>
      <c r="AS359" s="991"/>
      <c r="AT359" s="991"/>
      <c r="AU359" s="991"/>
      <c r="AV359" s="991"/>
      <c r="AW359" s="991"/>
      <c r="AX359" s="991"/>
      <c r="AY359" s="991"/>
      <c r="AZ359" s="991"/>
      <c r="BA359" s="991"/>
      <c r="BB359" s="991"/>
      <c r="BC359" s="991"/>
      <c r="BD359" s="991"/>
      <c r="BE359" s="991"/>
      <c r="BF359" s="991"/>
      <c r="BG359" s="991"/>
      <c r="BH359" s="991"/>
      <c r="BI359" s="991"/>
      <c r="BJ359" s="991"/>
      <c r="BK359" s="991"/>
      <c r="BL359" s="991"/>
      <c r="BM359" s="991"/>
      <c r="BN359" s="991"/>
      <c r="BO359" s="991"/>
      <c r="BP359" s="991"/>
      <c r="BQ359" s="991"/>
      <c r="BR359" s="991"/>
      <c r="BS359" s="991"/>
      <c r="BT359" s="991"/>
      <c r="BU359" s="991"/>
      <c r="BV359" s="991"/>
      <c r="BW359" s="991"/>
      <c r="BX359" s="991"/>
      <c r="BY359" s="991"/>
      <c r="BZ359" s="991"/>
      <c r="CA359" s="991"/>
      <c r="CB359" s="991"/>
      <c r="CC359" s="991"/>
      <c r="CD359" s="991"/>
      <c r="CE359" s="991"/>
      <c r="CF359" s="991"/>
      <c r="CG359" s="991"/>
      <c r="CH359" s="991"/>
      <c r="CI359" s="991"/>
      <c r="CJ359" s="991"/>
      <c r="CK359" s="991"/>
      <c r="CL359" s="991"/>
      <c r="CM359" s="991"/>
      <c r="CN359" s="991"/>
      <c r="CO359" s="991"/>
      <c r="CP359" s="991"/>
      <c r="CQ359" s="991"/>
      <c r="CR359" s="991"/>
      <c r="CS359" s="991"/>
      <c r="CT359" s="991"/>
      <c r="CU359" s="991"/>
      <c r="CV359" s="991"/>
      <c r="CW359" s="991"/>
      <c r="CX359" s="991"/>
      <c r="CY359" s="991"/>
      <c r="CZ359" s="991"/>
      <c r="DA359" s="991"/>
      <c r="DB359" s="991"/>
      <c r="DC359" s="991"/>
      <c r="DD359" s="991"/>
      <c r="DE359" s="991"/>
      <c r="DF359" s="991"/>
      <c r="DG359" s="991"/>
      <c r="DH359" s="991"/>
      <c r="DI359" s="991"/>
    </row>
    <row r="360" spans="1:113" s="871" customFormat="1">
      <c r="A360" s="1116" t="str">
        <f t="shared" si="18"/>
        <v>II.</v>
      </c>
      <c r="B360" s="1117">
        <f>COUNT($A$302:$B359)+1</f>
        <v>15</v>
      </c>
      <c r="C360" s="1109" t="s">
        <v>1899</v>
      </c>
      <c r="D360" s="746" t="s">
        <v>125</v>
      </c>
      <c r="E360" s="747">
        <v>129</v>
      </c>
      <c r="F360" s="917"/>
      <c r="G360" s="917">
        <f>E360*F360</f>
        <v>0</v>
      </c>
      <c r="H360" s="991"/>
      <c r="I360" s="991"/>
      <c r="J360" s="991"/>
      <c r="K360" s="991"/>
      <c r="L360" s="991"/>
      <c r="M360" s="991"/>
      <c r="N360" s="991"/>
      <c r="O360" s="991"/>
      <c r="P360" s="991"/>
      <c r="Q360" s="991"/>
      <c r="R360" s="991"/>
      <c r="S360" s="991"/>
      <c r="T360" s="991"/>
      <c r="U360" s="991"/>
      <c r="V360" s="991"/>
      <c r="W360" s="991"/>
      <c r="X360" s="991"/>
      <c r="Y360" s="991"/>
      <c r="Z360" s="991"/>
      <c r="AA360" s="991"/>
      <c r="AB360" s="991"/>
      <c r="AC360" s="991"/>
      <c r="AD360" s="991"/>
      <c r="AE360" s="991"/>
      <c r="AF360" s="991"/>
      <c r="AG360" s="991"/>
      <c r="AH360" s="991"/>
      <c r="AI360" s="991"/>
      <c r="AJ360" s="991"/>
      <c r="AK360" s="991"/>
      <c r="AL360" s="991"/>
      <c r="AM360" s="991"/>
      <c r="AN360" s="991"/>
      <c r="AO360" s="991"/>
      <c r="AP360" s="991"/>
      <c r="AQ360" s="991"/>
      <c r="AR360" s="991"/>
      <c r="AS360" s="991"/>
      <c r="AT360" s="991"/>
      <c r="AU360" s="991"/>
      <c r="AV360" s="991"/>
      <c r="AW360" s="991"/>
      <c r="AX360" s="991"/>
      <c r="AY360" s="991"/>
      <c r="AZ360" s="991"/>
      <c r="BA360" s="991"/>
      <c r="BB360" s="991"/>
      <c r="BC360" s="991"/>
      <c r="BD360" s="991"/>
      <c r="BE360" s="991"/>
      <c r="BF360" s="991"/>
      <c r="BG360" s="991"/>
      <c r="BH360" s="991"/>
      <c r="BI360" s="991"/>
      <c r="BJ360" s="991"/>
      <c r="BK360" s="991"/>
      <c r="BL360" s="991"/>
      <c r="BM360" s="991"/>
      <c r="BN360" s="991"/>
      <c r="BO360" s="991"/>
      <c r="BP360" s="991"/>
      <c r="BQ360" s="991"/>
      <c r="BR360" s="991"/>
      <c r="BS360" s="991"/>
      <c r="BT360" s="991"/>
      <c r="BU360" s="991"/>
      <c r="BV360" s="991"/>
      <c r="BW360" s="991"/>
      <c r="BX360" s="991"/>
      <c r="BY360" s="991"/>
      <c r="BZ360" s="991"/>
      <c r="CA360" s="991"/>
      <c r="CB360" s="991"/>
      <c r="CC360" s="991"/>
      <c r="CD360" s="991"/>
      <c r="CE360" s="991"/>
      <c r="CF360" s="991"/>
      <c r="CG360" s="991"/>
      <c r="CH360" s="991"/>
      <c r="CI360" s="991"/>
      <c r="CJ360" s="991"/>
      <c r="CK360" s="991"/>
      <c r="CL360" s="991"/>
      <c r="CM360" s="991"/>
      <c r="CN360" s="991"/>
      <c r="CO360" s="991"/>
      <c r="CP360" s="991"/>
      <c r="CQ360" s="991"/>
      <c r="CR360" s="991"/>
      <c r="CS360" s="991"/>
      <c r="CT360" s="991"/>
      <c r="CU360" s="991"/>
      <c r="CV360" s="991"/>
      <c r="CW360" s="991"/>
      <c r="CX360" s="991"/>
      <c r="CY360" s="991"/>
      <c r="CZ360" s="991"/>
      <c r="DA360" s="991"/>
      <c r="DB360" s="991"/>
      <c r="DC360" s="991"/>
      <c r="DD360" s="991"/>
      <c r="DE360" s="991"/>
      <c r="DF360" s="991"/>
      <c r="DG360" s="991"/>
      <c r="DH360" s="991"/>
      <c r="DI360" s="991"/>
    </row>
    <row r="361" spans="1:113" s="871" customFormat="1" ht="72">
      <c r="A361" s="1116"/>
      <c r="B361" s="1117"/>
      <c r="C361" s="585" t="s">
        <v>1900</v>
      </c>
      <c r="D361" s="1070"/>
      <c r="E361" s="747"/>
      <c r="F361" s="917"/>
      <c r="G361" s="917"/>
      <c r="H361" s="991"/>
      <c r="I361" s="991"/>
      <c r="J361" s="991"/>
      <c r="K361" s="991"/>
      <c r="L361" s="991"/>
      <c r="M361" s="991"/>
      <c r="N361" s="991"/>
      <c r="O361" s="991"/>
      <c r="P361" s="991"/>
      <c r="Q361" s="991"/>
      <c r="R361" s="991"/>
      <c r="S361" s="991"/>
      <c r="T361" s="991"/>
      <c r="U361" s="991"/>
      <c r="V361" s="991"/>
      <c r="W361" s="991"/>
      <c r="X361" s="991"/>
      <c r="Y361" s="991"/>
      <c r="Z361" s="991"/>
      <c r="AA361" s="991"/>
      <c r="AB361" s="991"/>
      <c r="AC361" s="991"/>
      <c r="AD361" s="991"/>
      <c r="AE361" s="991"/>
      <c r="AF361" s="991"/>
      <c r="AG361" s="991"/>
      <c r="AH361" s="991"/>
      <c r="AI361" s="991"/>
      <c r="AJ361" s="991"/>
      <c r="AK361" s="991"/>
      <c r="AL361" s="991"/>
      <c r="AM361" s="991"/>
      <c r="AN361" s="991"/>
      <c r="AO361" s="991"/>
      <c r="AP361" s="991"/>
      <c r="AQ361" s="991"/>
      <c r="AR361" s="991"/>
      <c r="AS361" s="991"/>
      <c r="AT361" s="991"/>
      <c r="AU361" s="991"/>
      <c r="AV361" s="991"/>
      <c r="AW361" s="991"/>
      <c r="AX361" s="991"/>
      <c r="AY361" s="991"/>
      <c r="AZ361" s="991"/>
      <c r="BA361" s="991"/>
      <c r="BB361" s="991"/>
      <c r="BC361" s="991"/>
      <c r="BD361" s="991"/>
      <c r="BE361" s="991"/>
      <c r="BF361" s="991"/>
      <c r="BG361" s="991"/>
      <c r="BH361" s="991"/>
      <c r="BI361" s="991"/>
      <c r="BJ361" s="991"/>
      <c r="BK361" s="991"/>
      <c r="BL361" s="991"/>
      <c r="BM361" s="991"/>
      <c r="BN361" s="991"/>
      <c r="BO361" s="991"/>
      <c r="BP361" s="991"/>
      <c r="BQ361" s="991"/>
      <c r="BR361" s="991"/>
      <c r="BS361" s="991"/>
      <c r="BT361" s="991"/>
      <c r="BU361" s="991"/>
      <c r="BV361" s="991"/>
      <c r="BW361" s="991"/>
      <c r="BX361" s="991"/>
      <c r="BY361" s="991"/>
      <c r="BZ361" s="991"/>
      <c r="CA361" s="991"/>
      <c r="CB361" s="991"/>
      <c r="CC361" s="991"/>
      <c r="CD361" s="991"/>
      <c r="CE361" s="991"/>
      <c r="CF361" s="991"/>
      <c r="CG361" s="991"/>
      <c r="CH361" s="991"/>
      <c r="CI361" s="991"/>
      <c r="CJ361" s="991"/>
      <c r="CK361" s="991"/>
      <c r="CL361" s="991"/>
      <c r="CM361" s="991"/>
      <c r="CN361" s="991"/>
      <c r="CO361" s="991"/>
      <c r="CP361" s="991"/>
      <c r="CQ361" s="991"/>
      <c r="CR361" s="991"/>
      <c r="CS361" s="991"/>
      <c r="CT361" s="991"/>
      <c r="CU361" s="991"/>
      <c r="CV361" s="991"/>
      <c r="CW361" s="991"/>
      <c r="CX361" s="991"/>
      <c r="CY361" s="991"/>
      <c r="CZ361" s="991"/>
      <c r="DA361" s="991"/>
      <c r="DB361" s="991"/>
      <c r="DC361" s="991"/>
      <c r="DD361" s="991"/>
      <c r="DE361" s="991"/>
      <c r="DF361" s="991"/>
      <c r="DG361" s="991"/>
      <c r="DH361" s="991"/>
      <c r="DI361" s="991"/>
    </row>
    <row r="362" spans="1:113" s="871" customFormat="1">
      <c r="A362" s="1116"/>
      <c r="B362" s="1117"/>
      <c r="C362" s="822" t="s">
        <v>1901</v>
      </c>
      <c r="D362" s="1070"/>
      <c r="E362" s="747"/>
      <c r="F362" s="917"/>
      <c r="G362" s="917"/>
      <c r="H362" s="991"/>
      <c r="I362" s="991"/>
      <c r="J362" s="991"/>
      <c r="K362" s="991"/>
      <c r="L362" s="991"/>
      <c r="M362" s="991"/>
      <c r="N362" s="991"/>
      <c r="O362" s="991"/>
      <c r="P362" s="991"/>
      <c r="Q362" s="991"/>
      <c r="R362" s="991"/>
      <c r="S362" s="991"/>
      <c r="T362" s="991"/>
      <c r="U362" s="991"/>
      <c r="V362" s="991"/>
      <c r="W362" s="991"/>
      <c r="X362" s="991"/>
      <c r="Y362" s="991"/>
      <c r="Z362" s="991"/>
      <c r="AA362" s="991"/>
      <c r="AB362" s="991"/>
      <c r="AC362" s="991"/>
      <c r="AD362" s="991"/>
      <c r="AE362" s="991"/>
      <c r="AF362" s="991"/>
      <c r="AG362" s="991"/>
      <c r="AH362" s="991"/>
      <c r="AI362" s="991"/>
      <c r="AJ362" s="991"/>
      <c r="AK362" s="991"/>
      <c r="AL362" s="991"/>
      <c r="AM362" s="991"/>
      <c r="AN362" s="991"/>
      <c r="AO362" s="991"/>
      <c r="AP362" s="991"/>
      <c r="AQ362" s="991"/>
      <c r="AR362" s="991"/>
      <c r="AS362" s="991"/>
      <c r="AT362" s="991"/>
      <c r="AU362" s="991"/>
      <c r="AV362" s="991"/>
      <c r="AW362" s="991"/>
      <c r="AX362" s="991"/>
      <c r="AY362" s="991"/>
      <c r="AZ362" s="991"/>
      <c r="BA362" s="991"/>
      <c r="BB362" s="991"/>
      <c r="BC362" s="991"/>
      <c r="BD362" s="991"/>
      <c r="BE362" s="991"/>
      <c r="BF362" s="991"/>
      <c r="BG362" s="991"/>
      <c r="BH362" s="991"/>
      <c r="BI362" s="991"/>
      <c r="BJ362" s="991"/>
      <c r="BK362" s="991"/>
      <c r="BL362" s="991"/>
      <c r="BM362" s="991"/>
      <c r="BN362" s="991"/>
      <c r="BO362" s="991"/>
      <c r="BP362" s="991"/>
      <c r="BQ362" s="991"/>
      <c r="BR362" s="991"/>
      <c r="BS362" s="991"/>
      <c r="BT362" s="991"/>
      <c r="BU362" s="991"/>
      <c r="BV362" s="991"/>
      <c r="BW362" s="991"/>
      <c r="BX362" s="991"/>
      <c r="BY362" s="991"/>
      <c r="BZ362" s="991"/>
      <c r="CA362" s="991"/>
      <c r="CB362" s="991"/>
      <c r="CC362" s="991"/>
      <c r="CD362" s="991"/>
      <c r="CE362" s="991"/>
      <c r="CF362" s="991"/>
      <c r="CG362" s="991"/>
      <c r="CH362" s="991"/>
      <c r="CI362" s="991"/>
      <c r="CJ362" s="991"/>
      <c r="CK362" s="991"/>
      <c r="CL362" s="991"/>
      <c r="CM362" s="991"/>
      <c r="CN362" s="991"/>
      <c r="CO362" s="991"/>
      <c r="CP362" s="991"/>
      <c r="CQ362" s="991"/>
      <c r="CR362" s="991"/>
      <c r="CS362" s="991"/>
      <c r="CT362" s="991"/>
      <c r="CU362" s="991"/>
      <c r="CV362" s="991"/>
      <c r="CW362" s="991"/>
      <c r="CX362" s="991"/>
      <c r="CY362" s="991"/>
      <c r="CZ362" s="991"/>
      <c r="DA362" s="991"/>
      <c r="DB362" s="991"/>
      <c r="DC362" s="991"/>
      <c r="DD362" s="991"/>
      <c r="DE362" s="991"/>
      <c r="DF362" s="991"/>
      <c r="DG362" s="991"/>
      <c r="DH362" s="991"/>
      <c r="DI362" s="991"/>
    </row>
    <row r="363" spans="1:113" s="871" customFormat="1" ht="24">
      <c r="A363" s="1116"/>
      <c r="B363" s="1117"/>
      <c r="C363" s="866" t="s">
        <v>1902</v>
      </c>
      <c r="D363" s="1070"/>
      <c r="E363" s="747"/>
      <c r="F363" s="917"/>
      <c r="G363" s="917"/>
      <c r="H363" s="991"/>
      <c r="I363" s="991"/>
      <c r="J363" s="991"/>
      <c r="K363" s="991"/>
      <c r="L363" s="991"/>
      <c r="M363" s="991"/>
      <c r="N363" s="991"/>
      <c r="O363" s="991"/>
      <c r="P363" s="991"/>
      <c r="Q363" s="991"/>
      <c r="R363" s="991"/>
      <c r="S363" s="991"/>
      <c r="T363" s="991"/>
      <c r="U363" s="991"/>
      <c r="V363" s="991"/>
      <c r="W363" s="991"/>
      <c r="X363" s="991"/>
      <c r="Y363" s="991"/>
      <c r="Z363" s="991"/>
      <c r="AA363" s="991"/>
      <c r="AB363" s="991"/>
      <c r="AC363" s="991"/>
      <c r="AD363" s="991"/>
      <c r="AE363" s="991"/>
      <c r="AF363" s="991"/>
      <c r="AG363" s="991"/>
      <c r="AH363" s="991"/>
      <c r="AI363" s="991"/>
      <c r="AJ363" s="991"/>
      <c r="AK363" s="991"/>
      <c r="AL363" s="991"/>
      <c r="AM363" s="991"/>
      <c r="AN363" s="991"/>
      <c r="AO363" s="991"/>
      <c r="AP363" s="991"/>
      <c r="AQ363" s="991"/>
      <c r="AR363" s="991"/>
      <c r="AS363" s="991"/>
      <c r="AT363" s="991"/>
      <c r="AU363" s="991"/>
      <c r="AV363" s="991"/>
      <c r="AW363" s="991"/>
      <c r="AX363" s="991"/>
      <c r="AY363" s="991"/>
      <c r="AZ363" s="991"/>
      <c r="BA363" s="991"/>
      <c r="BB363" s="991"/>
      <c r="BC363" s="991"/>
      <c r="BD363" s="991"/>
      <c r="BE363" s="991"/>
      <c r="BF363" s="991"/>
      <c r="BG363" s="991"/>
      <c r="BH363" s="991"/>
      <c r="BI363" s="991"/>
      <c r="BJ363" s="991"/>
      <c r="BK363" s="991"/>
      <c r="BL363" s="991"/>
      <c r="BM363" s="991"/>
      <c r="BN363" s="991"/>
      <c r="BO363" s="991"/>
      <c r="BP363" s="991"/>
      <c r="BQ363" s="991"/>
      <c r="BR363" s="991"/>
      <c r="BS363" s="991"/>
      <c r="BT363" s="991"/>
      <c r="BU363" s="991"/>
      <c r="BV363" s="991"/>
      <c r="BW363" s="991"/>
      <c r="BX363" s="991"/>
      <c r="BY363" s="991"/>
      <c r="BZ363" s="991"/>
      <c r="CA363" s="991"/>
      <c r="CB363" s="991"/>
      <c r="CC363" s="991"/>
      <c r="CD363" s="991"/>
      <c r="CE363" s="991"/>
      <c r="CF363" s="991"/>
      <c r="CG363" s="991"/>
      <c r="CH363" s="991"/>
      <c r="CI363" s="991"/>
      <c r="CJ363" s="991"/>
      <c r="CK363" s="991"/>
      <c r="CL363" s="991"/>
      <c r="CM363" s="991"/>
      <c r="CN363" s="991"/>
      <c r="CO363" s="991"/>
      <c r="CP363" s="991"/>
      <c r="CQ363" s="991"/>
      <c r="CR363" s="991"/>
      <c r="CS363" s="991"/>
      <c r="CT363" s="991"/>
      <c r="CU363" s="991"/>
      <c r="CV363" s="991"/>
      <c r="CW363" s="991"/>
      <c r="CX363" s="991"/>
      <c r="CY363" s="991"/>
      <c r="CZ363" s="991"/>
      <c r="DA363" s="991"/>
      <c r="DB363" s="991"/>
      <c r="DC363" s="991"/>
      <c r="DD363" s="991"/>
      <c r="DE363" s="991"/>
      <c r="DF363" s="991"/>
      <c r="DG363" s="991"/>
      <c r="DH363" s="991"/>
      <c r="DI363" s="991"/>
    </row>
    <row r="364" spans="1:113" s="871" customFormat="1">
      <c r="A364" s="1116"/>
      <c r="B364" s="1117"/>
      <c r="C364" s="866"/>
      <c r="D364" s="1070"/>
      <c r="E364" s="747"/>
      <c r="F364" s="917"/>
      <c r="G364" s="917"/>
      <c r="H364" s="991"/>
      <c r="I364" s="991"/>
      <c r="J364" s="991"/>
      <c r="K364" s="991"/>
      <c r="L364" s="991"/>
      <c r="M364" s="991"/>
      <c r="N364" s="991"/>
      <c r="O364" s="991"/>
      <c r="P364" s="991"/>
      <c r="Q364" s="991"/>
      <c r="R364" s="991"/>
      <c r="S364" s="991"/>
      <c r="T364" s="991"/>
      <c r="U364" s="991"/>
      <c r="V364" s="991"/>
      <c r="W364" s="991"/>
      <c r="X364" s="991"/>
      <c r="Y364" s="991"/>
      <c r="Z364" s="991"/>
      <c r="AA364" s="991"/>
      <c r="AB364" s="991"/>
      <c r="AC364" s="991"/>
      <c r="AD364" s="991"/>
      <c r="AE364" s="991"/>
      <c r="AF364" s="991"/>
      <c r="AG364" s="991"/>
      <c r="AH364" s="991"/>
      <c r="AI364" s="991"/>
      <c r="AJ364" s="991"/>
      <c r="AK364" s="991"/>
      <c r="AL364" s="991"/>
      <c r="AM364" s="991"/>
      <c r="AN364" s="991"/>
      <c r="AO364" s="991"/>
      <c r="AP364" s="991"/>
      <c r="AQ364" s="991"/>
      <c r="AR364" s="991"/>
      <c r="AS364" s="991"/>
      <c r="AT364" s="991"/>
      <c r="AU364" s="991"/>
      <c r="AV364" s="991"/>
      <c r="AW364" s="991"/>
      <c r="AX364" s="991"/>
      <c r="AY364" s="991"/>
      <c r="AZ364" s="991"/>
      <c r="BA364" s="991"/>
      <c r="BB364" s="991"/>
      <c r="BC364" s="991"/>
      <c r="BD364" s="991"/>
      <c r="BE364" s="991"/>
      <c r="BF364" s="991"/>
      <c r="BG364" s="991"/>
      <c r="BH364" s="991"/>
      <c r="BI364" s="991"/>
      <c r="BJ364" s="991"/>
      <c r="BK364" s="991"/>
      <c r="BL364" s="991"/>
      <c r="BM364" s="991"/>
      <c r="BN364" s="991"/>
      <c r="BO364" s="991"/>
      <c r="BP364" s="991"/>
      <c r="BQ364" s="991"/>
      <c r="BR364" s="991"/>
      <c r="BS364" s="991"/>
      <c r="BT364" s="991"/>
      <c r="BU364" s="991"/>
      <c r="BV364" s="991"/>
      <c r="BW364" s="991"/>
      <c r="BX364" s="991"/>
      <c r="BY364" s="991"/>
      <c r="BZ364" s="991"/>
      <c r="CA364" s="991"/>
      <c r="CB364" s="991"/>
      <c r="CC364" s="991"/>
      <c r="CD364" s="991"/>
      <c r="CE364" s="991"/>
      <c r="CF364" s="991"/>
      <c r="CG364" s="991"/>
      <c r="CH364" s="991"/>
      <c r="CI364" s="991"/>
      <c r="CJ364" s="991"/>
      <c r="CK364" s="991"/>
      <c r="CL364" s="991"/>
      <c r="CM364" s="991"/>
      <c r="CN364" s="991"/>
      <c r="CO364" s="991"/>
      <c r="CP364" s="991"/>
      <c r="CQ364" s="991"/>
      <c r="CR364" s="991"/>
      <c r="CS364" s="991"/>
      <c r="CT364" s="991"/>
      <c r="CU364" s="991"/>
      <c r="CV364" s="991"/>
      <c r="CW364" s="991"/>
      <c r="CX364" s="991"/>
      <c r="CY364" s="991"/>
      <c r="CZ364" s="991"/>
      <c r="DA364" s="991"/>
      <c r="DB364" s="991"/>
      <c r="DC364" s="991"/>
      <c r="DD364" s="991"/>
      <c r="DE364" s="991"/>
      <c r="DF364" s="991"/>
      <c r="DG364" s="991"/>
      <c r="DH364" s="991"/>
      <c r="DI364" s="991"/>
    </row>
    <row r="365" spans="1:113" s="871" customFormat="1">
      <c r="A365" s="1116" t="str">
        <f t="shared" si="18"/>
        <v>II.</v>
      </c>
      <c r="B365" s="1117">
        <f>COUNT($A$302:$B363)+1</f>
        <v>16</v>
      </c>
      <c r="C365" s="1109" t="s">
        <v>1903</v>
      </c>
      <c r="D365" s="746" t="s">
        <v>188</v>
      </c>
      <c r="E365" s="747">
        <v>129</v>
      </c>
      <c r="F365" s="917"/>
      <c r="G365" s="917">
        <f>E365*F365</f>
        <v>0</v>
      </c>
      <c r="H365" s="991"/>
      <c r="I365" s="991"/>
      <c r="J365" s="991"/>
      <c r="K365" s="991"/>
      <c r="L365" s="991"/>
      <c r="M365" s="991"/>
      <c r="N365" s="991"/>
      <c r="O365" s="991"/>
      <c r="P365" s="991"/>
      <c r="Q365" s="991"/>
      <c r="R365" s="991"/>
      <c r="S365" s="991"/>
      <c r="T365" s="991"/>
      <c r="U365" s="991"/>
      <c r="V365" s="991"/>
      <c r="W365" s="991"/>
      <c r="X365" s="991"/>
      <c r="Y365" s="991"/>
      <c r="Z365" s="991"/>
      <c r="AA365" s="991"/>
      <c r="AB365" s="991"/>
      <c r="AC365" s="991"/>
      <c r="AD365" s="991"/>
      <c r="AE365" s="991"/>
      <c r="AF365" s="991"/>
      <c r="AG365" s="991"/>
      <c r="AH365" s="991"/>
      <c r="AI365" s="991"/>
      <c r="AJ365" s="991"/>
      <c r="AK365" s="991"/>
      <c r="AL365" s="991"/>
      <c r="AM365" s="991"/>
      <c r="AN365" s="991"/>
      <c r="AO365" s="991"/>
      <c r="AP365" s="991"/>
      <c r="AQ365" s="991"/>
      <c r="AR365" s="991"/>
      <c r="AS365" s="991"/>
      <c r="AT365" s="991"/>
      <c r="AU365" s="991"/>
      <c r="AV365" s="991"/>
      <c r="AW365" s="991"/>
      <c r="AX365" s="991"/>
      <c r="AY365" s="991"/>
      <c r="AZ365" s="991"/>
      <c r="BA365" s="991"/>
      <c r="BB365" s="991"/>
      <c r="BC365" s="991"/>
      <c r="BD365" s="991"/>
      <c r="BE365" s="991"/>
      <c r="BF365" s="991"/>
      <c r="BG365" s="991"/>
      <c r="BH365" s="991"/>
      <c r="BI365" s="991"/>
      <c r="BJ365" s="991"/>
      <c r="BK365" s="991"/>
      <c r="BL365" s="991"/>
      <c r="BM365" s="991"/>
      <c r="BN365" s="991"/>
      <c r="BO365" s="991"/>
      <c r="BP365" s="991"/>
      <c r="BQ365" s="991"/>
      <c r="BR365" s="991"/>
      <c r="BS365" s="991"/>
      <c r="BT365" s="991"/>
      <c r="BU365" s="991"/>
      <c r="BV365" s="991"/>
      <c r="BW365" s="991"/>
      <c r="BX365" s="991"/>
      <c r="BY365" s="991"/>
      <c r="BZ365" s="991"/>
      <c r="CA365" s="991"/>
      <c r="CB365" s="991"/>
      <c r="CC365" s="991"/>
      <c r="CD365" s="991"/>
      <c r="CE365" s="991"/>
      <c r="CF365" s="991"/>
      <c r="CG365" s="991"/>
      <c r="CH365" s="991"/>
      <c r="CI365" s="991"/>
      <c r="CJ365" s="991"/>
      <c r="CK365" s="991"/>
      <c r="CL365" s="991"/>
      <c r="CM365" s="991"/>
      <c r="CN365" s="991"/>
      <c r="CO365" s="991"/>
      <c r="CP365" s="991"/>
      <c r="CQ365" s="991"/>
      <c r="CR365" s="991"/>
      <c r="CS365" s="991"/>
      <c r="CT365" s="991"/>
      <c r="CU365" s="991"/>
      <c r="CV365" s="991"/>
      <c r="CW365" s="991"/>
      <c r="CX365" s="991"/>
      <c r="CY365" s="991"/>
      <c r="CZ365" s="991"/>
      <c r="DA365" s="991"/>
      <c r="DB365" s="991"/>
      <c r="DC365" s="991"/>
      <c r="DD365" s="991"/>
      <c r="DE365" s="991"/>
      <c r="DF365" s="991"/>
      <c r="DG365" s="991"/>
      <c r="DH365" s="991"/>
      <c r="DI365" s="991"/>
    </row>
    <row r="366" spans="1:113" s="871" customFormat="1" ht="36">
      <c r="A366" s="1116"/>
      <c r="B366" s="1117"/>
      <c r="C366" s="585" t="s">
        <v>1890</v>
      </c>
      <c r="D366" s="1070"/>
      <c r="E366" s="747"/>
      <c r="F366" s="917"/>
      <c r="G366" s="917"/>
      <c r="H366" s="991"/>
      <c r="I366" s="991"/>
      <c r="J366" s="991"/>
      <c r="K366" s="991"/>
      <c r="L366" s="991"/>
      <c r="M366" s="991"/>
      <c r="N366" s="991"/>
      <c r="O366" s="991"/>
      <c r="P366" s="991"/>
      <c r="Q366" s="991"/>
      <c r="R366" s="991"/>
      <c r="S366" s="991"/>
      <c r="T366" s="991"/>
      <c r="U366" s="991"/>
      <c r="V366" s="991"/>
      <c r="W366" s="991"/>
      <c r="X366" s="991"/>
      <c r="Y366" s="991"/>
      <c r="Z366" s="991"/>
      <c r="AA366" s="991"/>
      <c r="AB366" s="991"/>
      <c r="AC366" s="991"/>
      <c r="AD366" s="991"/>
      <c r="AE366" s="991"/>
      <c r="AF366" s="991"/>
      <c r="AG366" s="991"/>
      <c r="AH366" s="991"/>
      <c r="AI366" s="991"/>
      <c r="AJ366" s="991"/>
      <c r="AK366" s="991"/>
      <c r="AL366" s="991"/>
      <c r="AM366" s="991"/>
      <c r="AN366" s="991"/>
      <c r="AO366" s="991"/>
      <c r="AP366" s="991"/>
      <c r="AQ366" s="991"/>
      <c r="AR366" s="991"/>
      <c r="AS366" s="991"/>
      <c r="AT366" s="991"/>
      <c r="AU366" s="991"/>
      <c r="AV366" s="991"/>
      <c r="AW366" s="991"/>
      <c r="AX366" s="991"/>
      <c r="AY366" s="991"/>
      <c r="AZ366" s="991"/>
      <c r="BA366" s="991"/>
      <c r="BB366" s="991"/>
      <c r="BC366" s="991"/>
      <c r="BD366" s="991"/>
      <c r="BE366" s="991"/>
      <c r="BF366" s="991"/>
      <c r="BG366" s="991"/>
      <c r="BH366" s="991"/>
      <c r="BI366" s="991"/>
      <c r="BJ366" s="991"/>
      <c r="BK366" s="991"/>
      <c r="BL366" s="991"/>
      <c r="BM366" s="991"/>
      <c r="BN366" s="991"/>
      <c r="BO366" s="991"/>
      <c r="BP366" s="991"/>
      <c r="BQ366" s="991"/>
      <c r="BR366" s="991"/>
      <c r="BS366" s="991"/>
      <c r="BT366" s="991"/>
      <c r="BU366" s="991"/>
      <c r="BV366" s="991"/>
      <c r="BW366" s="991"/>
      <c r="BX366" s="991"/>
      <c r="BY366" s="991"/>
      <c r="BZ366" s="991"/>
      <c r="CA366" s="991"/>
      <c r="CB366" s="991"/>
      <c r="CC366" s="991"/>
      <c r="CD366" s="991"/>
      <c r="CE366" s="991"/>
      <c r="CF366" s="991"/>
      <c r="CG366" s="991"/>
      <c r="CH366" s="991"/>
      <c r="CI366" s="991"/>
      <c r="CJ366" s="991"/>
      <c r="CK366" s="991"/>
      <c r="CL366" s="991"/>
      <c r="CM366" s="991"/>
      <c r="CN366" s="991"/>
      <c r="CO366" s="991"/>
      <c r="CP366" s="991"/>
      <c r="CQ366" s="991"/>
      <c r="CR366" s="991"/>
      <c r="CS366" s="991"/>
      <c r="CT366" s="991"/>
      <c r="CU366" s="991"/>
      <c r="CV366" s="991"/>
      <c r="CW366" s="991"/>
      <c r="CX366" s="991"/>
      <c r="CY366" s="991"/>
      <c r="CZ366" s="991"/>
      <c r="DA366" s="991"/>
      <c r="DB366" s="991"/>
      <c r="DC366" s="991"/>
      <c r="DD366" s="991"/>
      <c r="DE366" s="991"/>
      <c r="DF366" s="991"/>
      <c r="DG366" s="991"/>
      <c r="DH366" s="991"/>
      <c r="DI366" s="991"/>
    </row>
    <row r="367" spans="1:113" s="871" customFormat="1">
      <c r="A367" s="1116"/>
      <c r="B367" s="1117"/>
      <c r="C367" s="585"/>
      <c r="D367" s="1070"/>
      <c r="E367" s="747"/>
      <c r="F367" s="917"/>
      <c r="G367" s="917"/>
      <c r="H367" s="991"/>
      <c r="I367" s="991"/>
      <c r="J367" s="991"/>
      <c r="K367" s="991"/>
      <c r="L367" s="991"/>
      <c r="M367" s="991"/>
      <c r="N367" s="991"/>
      <c r="O367" s="991"/>
      <c r="P367" s="991"/>
      <c r="Q367" s="991"/>
      <c r="R367" s="991"/>
      <c r="S367" s="991"/>
      <c r="T367" s="991"/>
      <c r="U367" s="991"/>
      <c r="V367" s="991"/>
      <c r="W367" s="991"/>
      <c r="X367" s="991"/>
      <c r="Y367" s="991"/>
      <c r="Z367" s="991"/>
      <c r="AA367" s="991"/>
      <c r="AB367" s="991"/>
      <c r="AC367" s="991"/>
      <c r="AD367" s="991"/>
      <c r="AE367" s="991"/>
      <c r="AF367" s="991"/>
      <c r="AG367" s="991"/>
      <c r="AH367" s="991"/>
      <c r="AI367" s="991"/>
      <c r="AJ367" s="991"/>
      <c r="AK367" s="991"/>
      <c r="AL367" s="991"/>
      <c r="AM367" s="991"/>
      <c r="AN367" s="991"/>
      <c r="AO367" s="991"/>
      <c r="AP367" s="991"/>
      <c r="AQ367" s="991"/>
      <c r="AR367" s="991"/>
      <c r="AS367" s="991"/>
      <c r="AT367" s="991"/>
      <c r="AU367" s="991"/>
      <c r="AV367" s="991"/>
      <c r="AW367" s="991"/>
      <c r="AX367" s="991"/>
      <c r="AY367" s="991"/>
      <c r="AZ367" s="991"/>
      <c r="BA367" s="991"/>
      <c r="BB367" s="991"/>
      <c r="BC367" s="991"/>
      <c r="BD367" s="991"/>
      <c r="BE367" s="991"/>
      <c r="BF367" s="991"/>
      <c r="BG367" s="991"/>
      <c r="BH367" s="991"/>
      <c r="BI367" s="991"/>
      <c r="BJ367" s="991"/>
      <c r="BK367" s="991"/>
      <c r="BL367" s="991"/>
      <c r="BM367" s="991"/>
      <c r="BN367" s="991"/>
      <c r="BO367" s="991"/>
      <c r="BP367" s="991"/>
      <c r="BQ367" s="991"/>
      <c r="BR367" s="991"/>
      <c r="BS367" s="991"/>
      <c r="BT367" s="991"/>
      <c r="BU367" s="991"/>
      <c r="BV367" s="991"/>
      <c r="BW367" s="991"/>
      <c r="BX367" s="991"/>
      <c r="BY367" s="991"/>
      <c r="BZ367" s="991"/>
      <c r="CA367" s="991"/>
      <c r="CB367" s="991"/>
      <c r="CC367" s="991"/>
      <c r="CD367" s="991"/>
      <c r="CE367" s="991"/>
      <c r="CF367" s="991"/>
      <c r="CG367" s="991"/>
      <c r="CH367" s="991"/>
      <c r="CI367" s="991"/>
      <c r="CJ367" s="991"/>
      <c r="CK367" s="991"/>
      <c r="CL367" s="991"/>
      <c r="CM367" s="991"/>
      <c r="CN367" s="991"/>
      <c r="CO367" s="991"/>
      <c r="CP367" s="991"/>
      <c r="CQ367" s="991"/>
      <c r="CR367" s="991"/>
      <c r="CS367" s="991"/>
      <c r="CT367" s="991"/>
      <c r="CU367" s="991"/>
      <c r="CV367" s="991"/>
      <c r="CW367" s="991"/>
      <c r="CX367" s="991"/>
      <c r="CY367" s="991"/>
      <c r="CZ367" s="991"/>
      <c r="DA367" s="991"/>
      <c r="DB367" s="991"/>
      <c r="DC367" s="991"/>
      <c r="DD367" s="991"/>
      <c r="DE367" s="991"/>
      <c r="DF367" s="991"/>
      <c r="DG367" s="991"/>
      <c r="DH367" s="991"/>
      <c r="DI367" s="991"/>
    </row>
    <row r="368" spans="1:113" s="871" customFormat="1">
      <c r="A368" s="1116" t="str">
        <f t="shared" si="18"/>
        <v>II.</v>
      </c>
      <c r="B368" s="1117">
        <f>COUNT($A$302:$B367)+1</f>
        <v>17</v>
      </c>
      <c r="C368" s="1109" t="s">
        <v>1904</v>
      </c>
      <c r="D368" s="746" t="s">
        <v>188</v>
      </c>
      <c r="E368" s="747">
        <v>129</v>
      </c>
      <c r="F368" s="917"/>
      <c r="G368" s="917">
        <f>E368*F368</f>
        <v>0</v>
      </c>
      <c r="H368" s="991"/>
      <c r="I368" s="991"/>
      <c r="J368" s="991"/>
      <c r="K368" s="991"/>
      <c r="L368" s="991"/>
      <c r="M368" s="991"/>
      <c r="N368" s="991"/>
      <c r="O368" s="991"/>
      <c r="P368" s="991"/>
      <c r="Q368" s="991"/>
      <c r="R368" s="991"/>
      <c r="S368" s="991"/>
      <c r="T368" s="991"/>
      <c r="U368" s="991"/>
      <c r="V368" s="991"/>
      <c r="W368" s="991"/>
      <c r="X368" s="991"/>
      <c r="Y368" s="991"/>
      <c r="Z368" s="991"/>
      <c r="AA368" s="991"/>
      <c r="AB368" s="991"/>
      <c r="AC368" s="991"/>
      <c r="AD368" s="991"/>
      <c r="AE368" s="991"/>
      <c r="AF368" s="991"/>
      <c r="AG368" s="991"/>
      <c r="AH368" s="991"/>
      <c r="AI368" s="991"/>
      <c r="AJ368" s="991"/>
      <c r="AK368" s="991"/>
      <c r="AL368" s="991"/>
      <c r="AM368" s="991"/>
      <c r="AN368" s="991"/>
      <c r="AO368" s="991"/>
      <c r="AP368" s="991"/>
      <c r="AQ368" s="991"/>
      <c r="AR368" s="991"/>
      <c r="AS368" s="991"/>
      <c r="AT368" s="991"/>
      <c r="AU368" s="991"/>
      <c r="AV368" s="991"/>
      <c r="AW368" s="991"/>
      <c r="AX368" s="991"/>
      <c r="AY368" s="991"/>
      <c r="AZ368" s="991"/>
      <c r="BA368" s="991"/>
      <c r="BB368" s="991"/>
      <c r="BC368" s="991"/>
      <c r="BD368" s="991"/>
      <c r="BE368" s="991"/>
      <c r="BF368" s="991"/>
      <c r="BG368" s="991"/>
      <c r="BH368" s="991"/>
      <c r="BI368" s="991"/>
      <c r="BJ368" s="991"/>
      <c r="BK368" s="991"/>
      <c r="BL368" s="991"/>
      <c r="BM368" s="991"/>
      <c r="BN368" s="991"/>
      <c r="BO368" s="991"/>
      <c r="BP368" s="991"/>
      <c r="BQ368" s="991"/>
      <c r="BR368" s="991"/>
      <c r="BS368" s="991"/>
      <c r="BT368" s="991"/>
      <c r="BU368" s="991"/>
      <c r="BV368" s="991"/>
      <c r="BW368" s="991"/>
      <c r="BX368" s="991"/>
      <c r="BY368" s="991"/>
      <c r="BZ368" s="991"/>
      <c r="CA368" s="991"/>
      <c r="CB368" s="991"/>
      <c r="CC368" s="991"/>
      <c r="CD368" s="991"/>
      <c r="CE368" s="991"/>
      <c r="CF368" s="991"/>
      <c r="CG368" s="991"/>
      <c r="CH368" s="991"/>
      <c r="CI368" s="991"/>
      <c r="CJ368" s="991"/>
      <c r="CK368" s="991"/>
      <c r="CL368" s="991"/>
      <c r="CM368" s="991"/>
      <c r="CN368" s="991"/>
      <c r="CO368" s="991"/>
      <c r="CP368" s="991"/>
      <c r="CQ368" s="991"/>
      <c r="CR368" s="991"/>
      <c r="CS368" s="991"/>
      <c r="CT368" s="991"/>
      <c r="CU368" s="991"/>
      <c r="CV368" s="991"/>
      <c r="CW368" s="991"/>
      <c r="CX368" s="991"/>
      <c r="CY368" s="991"/>
      <c r="CZ368" s="991"/>
      <c r="DA368" s="991"/>
      <c r="DB368" s="991"/>
      <c r="DC368" s="991"/>
      <c r="DD368" s="991"/>
      <c r="DE368" s="991"/>
      <c r="DF368" s="991"/>
      <c r="DG368" s="991"/>
      <c r="DH368" s="991"/>
      <c r="DI368" s="991"/>
    </row>
    <row r="369" spans="1:113" s="871" customFormat="1" ht="61.5" customHeight="1">
      <c r="A369" s="1116"/>
      <c r="B369" s="1117"/>
      <c r="C369" s="585" t="s">
        <v>1905</v>
      </c>
      <c r="D369" s="1070"/>
      <c r="E369" s="747"/>
      <c r="F369" s="917"/>
      <c r="G369" s="917"/>
      <c r="H369" s="991"/>
      <c r="I369" s="991"/>
      <c r="J369" s="991"/>
      <c r="K369" s="991"/>
      <c r="L369" s="991"/>
      <c r="M369" s="991"/>
      <c r="N369" s="991"/>
      <c r="O369" s="991"/>
      <c r="P369" s="991"/>
      <c r="Q369" s="991"/>
      <c r="R369" s="991"/>
      <c r="S369" s="991"/>
      <c r="T369" s="991"/>
      <c r="U369" s="991"/>
      <c r="V369" s="991"/>
      <c r="W369" s="991"/>
      <c r="X369" s="991"/>
      <c r="Y369" s="991"/>
      <c r="Z369" s="991"/>
      <c r="AA369" s="991"/>
      <c r="AB369" s="991"/>
      <c r="AC369" s="991"/>
      <c r="AD369" s="991"/>
      <c r="AE369" s="991"/>
      <c r="AF369" s="991"/>
      <c r="AG369" s="991"/>
      <c r="AH369" s="991"/>
      <c r="AI369" s="991"/>
      <c r="AJ369" s="991"/>
      <c r="AK369" s="991"/>
      <c r="AL369" s="991"/>
      <c r="AM369" s="991"/>
      <c r="AN369" s="991"/>
      <c r="AO369" s="991"/>
      <c r="AP369" s="991"/>
      <c r="AQ369" s="991"/>
      <c r="AR369" s="991"/>
      <c r="AS369" s="991"/>
      <c r="AT369" s="991"/>
      <c r="AU369" s="991"/>
      <c r="AV369" s="991"/>
      <c r="AW369" s="991"/>
      <c r="AX369" s="991"/>
      <c r="AY369" s="991"/>
      <c r="AZ369" s="991"/>
      <c r="BA369" s="991"/>
      <c r="BB369" s="991"/>
      <c r="BC369" s="991"/>
      <c r="BD369" s="991"/>
      <c r="BE369" s="991"/>
      <c r="BF369" s="991"/>
      <c r="BG369" s="991"/>
      <c r="BH369" s="991"/>
      <c r="BI369" s="991"/>
      <c r="BJ369" s="991"/>
      <c r="BK369" s="991"/>
      <c r="BL369" s="991"/>
      <c r="BM369" s="991"/>
      <c r="BN369" s="991"/>
      <c r="BO369" s="991"/>
      <c r="BP369" s="991"/>
      <c r="BQ369" s="991"/>
      <c r="BR369" s="991"/>
      <c r="BS369" s="991"/>
      <c r="BT369" s="991"/>
      <c r="BU369" s="991"/>
      <c r="BV369" s="991"/>
      <c r="BW369" s="991"/>
      <c r="BX369" s="991"/>
      <c r="BY369" s="991"/>
      <c r="BZ369" s="991"/>
      <c r="CA369" s="991"/>
      <c r="CB369" s="991"/>
      <c r="CC369" s="991"/>
      <c r="CD369" s="991"/>
      <c r="CE369" s="991"/>
      <c r="CF369" s="991"/>
      <c r="CG369" s="991"/>
      <c r="CH369" s="991"/>
      <c r="CI369" s="991"/>
      <c r="CJ369" s="991"/>
      <c r="CK369" s="991"/>
      <c r="CL369" s="991"/>
      <c r="CM369" s="991"/>
      <c r="CN369" s="991"/>
      <c r="CO369" s="991"/>
      <c r="CP369" s="991"/>
      <c r="CQ369" s="991"/>
      <c r="CR369" s="991"/>
      <c r="CS369" s="991"/>
      <c r="CT369" s="991"/>
      <c r="CU369" s="991"/>
      <c r="CV369" s="991"/>
      <c r="CW369" s="991"/>
      <c r="CX369" s="991"/>
      <c r="CY369" s="991"/>
      <c r="CZ369" s="991"/>
      <c r="DA369" s="991"/>
      <c r="DB369" s="991"/>
      <c r="DC369" s="991"/>
      <c r="DD369" s="991"/>
      <c r="DE369" s="991"/>
      <c r="DF369" s="991"/>
      <c r="DG369" s="991"/>
      <c r="DH369" s="991"/>
      <c r="DI369" s="991"/>
    </row>
    <row r="370" spans="1:113" s="871" customFormat="1" ht="24">
      <c r="A370" s="1116"/>
      <c r="B370" s="1117"/>
      <c r="C370" s="866" t="s">
        <v>1906</v>
      </c>
      <c r="D370" s="1070"/>
      <c r="E370" s="747"/>
      <c r="F370" s="917"/>
      <c r="G370" s="917"/>
      <c r="H370" s="991"/>
      <c r="I370" s="991"/>
      <c r="J370" s="991"/>
      <c r="K370" s="991"/>
      <c r="L370" s="991"/>
      <c r="M370" s="991"/>
      <c r="N370" s="991"/>
      <c r="O370" s="991"/>
      <c r="P370" s="991"/>
      <c r="Q370" s="991"/>
      <c r="R370" s="991"/>
      <c r="S370" s="991"/>
      <c r="T370" s="991"/>
      <c r="U370" s="991"/>
      <c r="V370" s="991"/>
      <c r="W370" s="991"/>
      <c r="X370" s="991"/>
      <c r="Y370" s="991"/>
      <c r="Z370" s="991"/>
      <c r="AA370" s="991"/>
      <c r="AB370" s="991"/>
      <c r="AC370" s="991"/>
      <c r="AD370" s="991"/>
      <c r="AE370" s="991"/>
      <c r="AF370" s="991"/>
      <c r="AG370" s="991"/>
      <c r="AH370" s="991"/>
      <c r="AI370" s="991"/>
      <c r="AJ370" s="991"/>
      <c r="AK370" s="991"/>
      <c r="AL370" s="991"/>
      <c r="AM370" s="991"/>
      <c r="AN370" s="991"/>
      <c r="AO370" s="991"/>
      <c r="AP370" s="991"/>
      <c r="AQ370" s="991"/>
      <c r="AR370" s="991"/>
      <c r="AS370" s="991"/>
      <c r="AT370" s="991"/>
      <c r="AU370" s="991"/>
      <c r="AV370" s="991"/>
      <c r="AW370" s="991"/>
      <c r="AX370" s="991"/>
      <c r="AY370" s="991"/>
      <c r="AZ370" s="991"/>
      <c r="BA370" s="991"/>
      <c r="BB370" s="991"/>
      <c r="BC370" s="991"/>
      <c r="BD370" s="991"/>
      <c r="BE370" s="991"/>
      <c r="BF370" s="991"/>
      <c r="BG370" s="991"/>
      <c r="BH370" s="991"/>
      <c r="BI370" s="991"/>
      <c r="BJ370" s="991"/>
      <c r="BK370" s="991"/>
      <c r="BL370" s="991"/>
      <c r="BM370" s="991"/>
      <c r="BN370" s="991"/>
      <c r="BO370" s="991"/>
      <c r="BP370" s="991"/>
      <c r="BQ370" s="991"/>
      <c r="BR370" s="991"/>
      <c r="BS370" s="991"/>
      <c r="BT370" s="991"/>
      <c r="BU370" s="991"/>
      <c r="BV370" s="991"/>
      <c r="BW370" s="991"/>
      <c r="BX370" s="991"/>
      <c r="BY370" s="991"/>
      <c r="BZ370" s="991"/>
      <c r="CA370" s="991"/>
      <c r="CB370" s="991"/>
      <c r="CC370" s="991"/>
      <c r="CD370" s="991"/>
      <c r="CE370" s="991"/>
      <c r="CF370" s="991"/>
      <c r="CG370" s="991"/>
      <c r="CH370" s="991"/>
      <c r="CI370" s="991"/>
      <c r="CJ370" s="991"/>
      <c r="CK370" s="991"/>
      <c r="CL370" s="991"/>
      <c r="CM370" s="991"/>
      <c r="CN370" s="991"/>
      <c r="CO370" s="991"/>
      <c r="CP370" s="991"/>
      <c r="CQ370" s="991"/>
      <c r="CR370" s="991"/>
      <c r="CS370" s="991"/>
      <c r="CT370" s="991"/>
      <c r="CU370" s="991"/>
      <c r="CV370" s="991"/>
      <c r="CW370" s="991"/>
      <c r="CX370" s="991"/>
      <c r="CY370" s="991"/>
      <c r="CZ370" s="991"/>
      <c r="DA370" s="991"/>
      <c r="DB370" s="991"/>
      <c r="DC370" s="991"/>
      <c r="DD370" s="991"/>
      <c r="DE370" s="991"/>
      <c r="DF370" s="991"/>
      <c r="DG370" s="991"/>
      <c r="DH370" s="991"/>
      <c r="DI370" s="991"/>
    </row>
    <row r="371" spans="1:113" s="871" customFormat="1">
      <c r="A371" s="1116"/>
      <c r="B371" s="1117"/>
      <c r="C371" s="585"/>
      <c r="D371" s="1070"/>
      <c r="E371" s="747"/>
      <c r="F371" s="917"/>
      <c r="G371" s="917"/>
      <c r="H371" s="991"/>
      <c r="I371" s="991"/>
      <c r="J371" s="991"/>
      <c r="K371" s="991"/>
      <c r="L371" s="991"/>
      <c r="M371" s="991"/>
      <c r="N371" s="991"/>
      <c r="O371" s="991"/>
      <c r="P371" s="991"/>
      <c r="Q371" s="991"/>
      <c r="R371" s="991"/>
      <c r="S371" s="991"/>
      <c r="T371" s="991"/>
      <c r="U371" s="991"/>
      <c r="V371" s="991"/>
      <c r="W371" s="991"/>
      <c r="X371" s="991"/>
      <c r="Y371" s="991"/>
      <c r="Z371" s="991"/>
      <c r="AA371" s="991"/>
      <c r="AB371" s="991"/>
      <c r="AC371" s="991"/>
      <c r="AD371" s="991"/>
      <c r="AE371" s="991"/>
      <c r="AF371" s="991"/>
      <c r="AG371" s="991"/>
      <c r="AH371" s="991"/>
      <c r="AI371" s="991"/>
      <c r="AJ371" s="991"/>
      <c r="AK371" s="991"/>
      <c r="AL371" s="991"/>
      <c r="AM371" s="991"/>
      <c r="AN371" s="991"/>
      <c r="AO371" s="991"/>
      <c r="AP371" s="991"/>
      <c r="AQ371" s="991"/>
      <c r="AR371" s="991"/>
      <c r="AS371" s="991"/>
      <c r="AT371" s="991"/>
      <c r="AU371" s="991"/>
      <c r="AV371" s="991"/>
      <c r="AW371" s="991"/>
      <c r="AX371" s="991"/>
      <c r="AY371" s="991"/>
      <c r="AZ371" s="991"/>
      <c r="BA371" s="991"/>
      <c r="BB371" s="991"/>
      <c r="BC371" s="991"/>
      <c r="BD371" s="991"/>
      <c r="BE371" s="991"/>
      <c r="BF371" s="991"/>
      <c r="BG371" s="991"/>
      <c r="BH371" s="991"/>
      <c r="BI371" s="991"/>
      <c r="BJ371" s="991"/>
      <c r="BK371" s="991"/>
      <c r="BL371" s="991"/>
      <c r="BM371" s="991"/>
      <c r="BN371" s="991"/>
      <c r="BO371" s="991"/>
      <c r="BP371" s="991"/>
      <c r="BQ371" s="991"/>
      <c r="BR371" s="991"/>
      <c r="BS371" s="991"/>
      <c r="BT371" s="991"/>
      <c r="BU371" s="991"/>
      <c r="BV371" s="991"/>
      <c r="BW371" s="991"/>
      <c r="BX371" s="991"/>
      <c r="BY371" s="991"/>
      <c r="BZ371" s="991"/>
      <c r="CA371" s="991"/>
      <c r="CB371" s="991"/>
      <c r="CC371" s="991"/>
      <c r="CD371" s="991"/>
      <c r="CE371" s="991"/>
      <c r="CF371" s="991"/>
      <c r="CG371" s="991"/>
      <c r="CH371" s="991"/>
      <c r="CI371" s="991"/>
      <c r="CJ371" s="991"/>
      <c r="CK371" s="991"/>
      <c r="CL371" s="991"/>
      <c r="CM371" s="991"/>
      <c r="CN371" s="991"/>
      <c r="CO371" s="991"/>
      <c r="CP371" s="991"/>
      <c r="CQ371" s="991"/>
      <c r="CR371" s="991"/>
      <c r="CS371" s="991"/>
      <c r="CT371" s="991"/>
      <c r="CU371" s="991"/>
      <c r="CV371" s="991"/>
      <c r="CW371" s="991"/>
      <c r="CX371" s="991"/>
      <c r="CY371" s="991"/>
      <c r="CZ371" s="991"/>
      <c r="DA371" s="991"/>
      <c r="DB371" s="991"/>
      <c r="DC371" s="991"/>
      <c r="DD371" s="991"/>
      <c r="DE371" s="991"/>
      <c r="DF371" s="991"/>
      <c r="DG371" s="991"/>
      <c r="DH371" s="991"/>
      <c r="DI371" s="991"/>
    </row>
    <row r="372" spans="1:113" s="871" customFormat="1">
      <c r="A372" s="1116" t="str">
        <f t="shared" si="18"/>
        <v>II.</v>
      </c>
      <c r="B372" s="1117">
        <f>COUNT($A$302:$B370)+1</f>
        <v>18</v>
      </c>
      <c r="C372" s="165" t="s">
        <v>1907</v>
      </c>
      <c r="D372" s="746" t="s">
        <v>188</v>
      </c>
      <c r="E372" s="747">
        <v>129</v>
      </c>
      <c r="F372" s="917"/>
      <c r="G372" s="917">
        <f>E372*F372</f>
        <v>0</v>
      </c>
      <c r="H372" s="991"/>
      <c r="I372" s="991"/>
      <c r="J372" s="991"/>
      <c r="K372" s="991"/>
      <c r="L372" s="991"/>
      <c r="M372" s="991"/>
      <c r="N372" s="991"/>
      <c r="O372" s="991"/>
      <c r="P372" s="991"/>
      <c r="Q372" s="991"/>
      <c r="R372" s="991"/>
      <c r="S372" s="991"/>
      <c r="T372" s="991"/>
      <c r="U372" s="991"/>
      <c r="V372" s="991"/>
      <c r="W372" s="991"/>
      <c r="X372" s="991"/>
      <c r="Y372" s="991"/>
      <c r="Z372" s="991"/>
      <c r="AA372" s="991"/>
      <c r="AB372" s="991"/>
      <c r="AC372" s="991"/>
      <c r="AD372" s="991"/>
      <c r="AE372" s="991"/>
      <c r="AF372" s="991"/>
      <c r="AG372" s="991"/>
      <c r="AH372" s="991"/>
      <c r="AI372" s="991"/>
      <c r="AJ372" s="991"/>
      <c r="AK372" s="991"/>
      <c r="AL372" s="991"/>
      <c r="AM372" s="991"/>
      <c r="AN372" s="991"/>
      <c r="AO372" s="991"/>
      <c r="AP372" s="991"/>
      <c r="AQ372" s="991"/>
      <c r="AR372" s="991"/>
      <c r="AS372" s="991"/>
      <c r="AT372" s="991"/>
      <c r="AU372" s="991"/>
      <c r="AV372" s="991"/>
      <c r="AW372" s="991"/>
      <c r="AX372" s="991"/>
      <c r="AY372" s="991"/>
      <c r="AZ372" s="991"/>
      <c r="BA372" s="991"/>
      <c r="BB372" s="991"/>
      <c r="BC372" s="991"/>
      <c r="BD372" s="991"/>
      <c r="BE372" s="991"/>
      <c r="BF372" s="991"/>
      <c r="BG372" s="991"/>
      <c r="BH372" s="991"/>
      <c r="BI372" s="991"/>
      <c r="BJ372" s="991"/>
      <c r="BK372" s="991"/>
      <c r="BL372" s="991"/>
      <c r="BM372" s="991"/>
      <c r="BN372" s="991"/>
      <c r="BO372" s="991"/>
      <c r="BP372" s="991"/>
      <c r="BQ372" s="991"/>
      <c r="BR372" s="991"/>
      <c r="BS372" s="991"/>
      <c r="BT372" s="991"/>
      <c r="BU372" s="991"/>
      <c r="BV372" s="991"/>
      <c r="BW372" s="991"/>
      <c r="BX372" s="991"/>
      <c r="BY372" s="991"/>
      <c r="BZ372" s="991"/>
      <c r="CA372" s="991"/>
      <c r="CB372" s="991"/>
      <c r="CC372" s="991"/>
      <c r="CD372" s="991"/>
      <c r="CE372" s="991"/>
      <c r="CF372" s="991"/>
      <c r="CG372" s="991"/>
      <c r="CH372" s="991"/>
      <c r="CI372" s="991"/>
      <c r="CJ372" s="991"/>
      <c r="CK372" s="991"/>
      <c r="CL372" s="991"/>
      <c r="CM372" s="991"/>
      <c r="CN372" s="991"/>
      <c r="CO372" s="991"/>
      <c r="CP372" s="991"/>
      <c r="CQ372" s="991"/>
      <c r="CR372" s="991"/>
      <c r="CS372" s="991"/>
      <c r="CT372" s="991"/>
      <c r="CU372" s="991"/>
      <c r="CV372" s="991"/>
      <c r="CW372" s="991"/>
      <c r="CX372" s="991"/>
      <c r="CY372" s="991"/>
      <c r="CZ372" s="991"/>
      <c r="DA372" s="991"/>
      <c r="DB372" s="991"/>
      <c r="DC372" s="991"/>
      <c r="DD372" s="991"/>
      <c r="DE372" s="991"/>
      <c r="DF372" s="991"/>
      <c r="DG372" s="991"/>
      <c r="DH372" s="991"/>
      <c r="DI372" s="991"/>
    </row>
    <row r="373" spans="1:113" s="871" customFormat="1" ht="60">
      <c r="A373" s="1116"/>
      <c r="B373" s="1117"/>
      <c r="C373" s="585" t="s">
        <v>1908</v>
      </c>
      <c r="D373" s="746"/>
      <c r="E373" s="747"/>
      <c r="F373" s="917"/>
      <c r="G373" s="917"/>
      <c r="H373" s="991"/>
      <c r="I373" s="991"/>
      <c r="J373" s="991"/>
      <c r="K373" s="991"/>
      <c r="L373" s="991"/>
      <c r="M373" s="991"/>
      <c r="N373" s="991"/>
      <c r="O373" s="991"/>
      <c r="P373" s="991"/>
      <c r="Q373" s="991"/>
      <c r="R373" s="991"/>
      <c r="S373" s="991"/>
      <c r="T373" s="991"/>
      <c r="U373" s="991"/>
      <c r="V373" s="991"/>
      <c r="W373" s="991"/>
      <c r="X373" s="991"/>
      <c r="Y373" s="991"/>
      <c r="Z373" s="991"/>
      <c r="AA373" s="991"/>
      <c r="AB373" s="991"/>
      <c r="AC373" s="991"/>
      <c r="AD373" s="991"/>
      <c r="AE373" s="991"/>
      <c r="AF373" s="991"/>
      <c r="AG373" s="991"/>
      <c r="AH373" s="991"/>
      <c r="AI373" s="991"/>
      <c r="AJ373" s="991"/>
      <c r="AK373" s="991"/>
      <c r="AL373" s="991"/>
      <c r="AM373" s="991"/>
      <c r="AN373" s="991"/>
      <c r="AO373" s="991"/>
      <c r="AP373" s="991"/>
      <c r="AQ373" s="991"/>
      <c r="AR373" s="991"/>
      <c r="AS373" s="991"/>
      <c r="AT373" s="991"/>
      <c r="AU373" s="991"/>
      <c r="AV373" s="991"/>
      <c r="AW373" s="991"/>
      <c r="AX373" s="991"/>
      <c r="AY373" s="991"/>
      <c r="AZ373" s="991"/>
      <c r="BA373" s="991"/>
      <c r="BB373" s="991"/>
      <c r="BC373" s="991"/>
      <c r="BD373" s="991"/>
      <c r="BE373" s="991"/>
      <c r="BF373" s="991"/>
      <c r="BG373" s="991"/>
      <c r="BH373" s="991"/>
      <c r="BI373" s="991"/>
      <c r="BJ373" s="991"/>
      <c r="BK373" s="991"/>
      <c r="BL373" s="991"/>
      <c r="BM373" s="991"/>
      <c r="BN373" s="991"/>
      <c r="BO373" s="991"/>
      <c r="BP373" s="991"/>
      <c r="BQ373" s="991"/>
      <c r="BR373" s="991"/>
      <c r="BS373" s="991"/>
      <c r="BT373" s="991"/>
      <c r="BU373" s="991"/>
      <c r="BV373" s="991"/>
      <c r="BW373" s="991"/>
      <c r="BX373" s="991"/>
      <c r="BY373" s="991"/>
      <c r="BZ373" s="991"/>
      <c r="CA373" s="991"/>
      <c r="CB373" s="991"/>
      <c r="CC373" s="991"/>
      <c r="CD373" s="991"/>
      <c r="CE373" s="991"/>
      <c r="CF373" s="991"/>
      <c r="CG373" s="991"/>
      <c r="CH373" s="991"/>
      <c r="CI373" s="991"/>
      <c r="CJ373" s="991"/>
      <c r="CK373" s="991"/>
      <c r="CL373" s="991"/>
      <c r="CM373" s="991"/>
      <c r="CN373" s="991"/>
      <c r="CO373" s="991"/>
      <c r="CP373" s="991"/>
      <c r="CQ373" s="991"/>
      <c r="CR373" s="991"/>
      <c r="CS373" s="991"/>
      <c r="CT373" s="991"/>
      <c r="CU373" s="991"/>
      <c r="CV373" s="991"/>
      <c r="CW373" s="991"/>
      <c r="CX373" s="991"/>
      <c r="CY373" s="991"/>
      <c r="CZ373" s="991"/>
      <c r="DA373" s="991"/>
      <c r="DB373" s="991"/>
      <c r="DC373" s="991"/>
      <c r="DD373" s="991"/>
      <c r="DE373" s="991"/>
      <c r="DF373" s="991"/>
      <c r="DG373" s="991"/>
      <c r="DH373" s="991"/>
      <c r="DI373" s="991"/>
    </row>
    <row r="374" spans="1:113" s="871" customFormat="1" ht="24">
      <c r="A374" s="1116"/>
      <c r="B374" s="1117"/>
      <c r="C374" s="585" t="s">
        <v>1909</v>
      </c>
      <c r="D374" s="746"/>
      <c r="E374" s="747"/>
      <c r="F374" s="917"/>
      <c r="G374" s="917"/>
      <c r="H374" s="991"/>
      <c r="I374" s="991"/>
      <c r="J374" s="991"/>
      <c r="K374" s="991"/>
      <c r="L374" s="991"/>
      <c r="M374" s="991"/>
      <c r="N374" s="991"/>
      <c r="O374" s="991"/>
      <c r="P374" s="991"/>
      <c r="Q374" s="991"/>
      <c r="R374" s="991"/>
      <c r="S374" s="991"/>
      <c r="T374" s="991"/>
      <c r="U374" s="991"/>
      <c r="V374" s="991"/>
      <c r="W374" s="991"/>
      <c r="X374" s="991"/>
      <c r="Y374" s="991"/>
      <c r="Z374" s="991"/>
      <c r="AA374" s="991"/>
      <c r="AB374" s="991"/>
      <c r="AC374" s="991"/>
      <c r="AD374" s="991"/>
      <c r="AE374" s="991"/>
      <c r="AF374" s="991"/>
      <c r="AG374" s="991"/>
      <c r="AH374" s="991"/>
      <c r="AI374" s="991"/>
      <c r="AJ374" s="991"/>
      <c r="AK374" s="991"/>
      <c r="AL374" s="991"/>
      <c r="AM374" s="991"/>
      <c r="AN374" s="991"/>
      <c r="AO374" s="991"/>
      <c r="AP374" s="991"/>
      <c r="AQ374" s="991"/>
      <c r="AR374" s="991"/>
      <c r="AS374" s="991"/>
      <c r="AT374" s="991"/>
      <c r="AU374" s="991"/>
      <c r="AV374" s="991"/>
      <c r="AW374" s="991"/>
      <c r="AX374" s="991"/>
      <c r="AY374" s="991"/>
      <c r="AZ374" s="991"/>
      <c r="BA374" s="991"/>
      <c r="BB374" s="991"/>
      <c r="BC374" s="991"/>
      <c r="BD374" s="991"/>
      <c r="BE374" s="991"/>
      <c r="BF374" s="991"/>
      <c r="BG374" s="991"/>
      <c r="BH374" s="991"/>
      <c r="BI374" s="991"/>
      <c r="BJ374" s="991"/>
      <c r="BK374" s="991"/>
      <c r="BL374" s="991"/>
      <c r="BM374" s="991"/>
      <c r="BN374" s="991"/>
      <c r="BO374" s="991"/>
      <c r="BP374" s="991"/>
      <c r="BQ374" s="991"/>
      <c r="BR374" s="991"/>
      <c r="BS374" s="991"/>
      <c r="BT374" s="991"/>
      <c r="BU374" s="991"/>
      <c r="BV374" s="991"/>
      <c r="BW374" s="991"/>
      <c r="BX374" s="991"/>
      <c r="BY374" s="991"/>
      <c r="BZ374" s="991"/>
      <c r="CA374" s="991"/>
      <c r="CB374" s="991"/>
      <c r="CC374" s="991"/>
      <c r="CD374" s="991"/>
      <c r="CE374" s="991"/>
      <c r="CF374" s="991"/>
      <c r="CG374" s="991"/>
      <c r="CH374" s="991"/>
      <c r="CI374" s="991"/>
      <c r="CJ374" s="991"/>
      <c r="CK374" s="991"/>
      <c r="CL374" s="991"/>
      <c r="CM374" s="991"/>
      <c r="CN374" s="991"/>
      <c r="CO374" s="991"/>
      <c r="CP374" s="991"/>
      <c r="CQ374" s="991"/>
      <c r="CR374" s="991"/>
      <c r="CS374" s="991"/>
      <c r="CT374" s="991"/>
      <c r="CU374" s="991"/>
      <c r="CV374" s="991"/>
      <c r="CW374" s="991"/>
      <c r="CX374" s="991"/>
      <c r="CY374" s="991"/>
      <c r="CZ374" s="991"/>
      <c r="DA374" s="991"/>
      <c r="DB374" s="991"/>
      <c r="DC374" s="991"/>
      <c r="DD374" s="991"/>
      <c r="DE374" s="991"/>
      <c r="DF374" s="991"/>
      <c r="DG374" s="991"/>
      <c r="DH374" s="991"/>
      <c r="DI374" s="991"/>
    </row>
    <row r="375" spans="1:113" s="871" customFormat="1">
      <c r="A375" s="1116"/>
      <c r="B375" s="1117"/>
      <c r="C375" s="585"/>
      <c r="D375" s="746"/>
      <c r="E375" s="747"/>
      <c r="F375" s="917"/>
      <c r="G375" s="917"/>
      <c r="H375" s="991"/>
      <c r="I375" s="991"/>
      <c r="J375" s="991"/>
      <c r="K375" s="991"/>
      <c r="L375" s="991"/>
      <c r="M375" s="991"/>
      <c r="N375" s="991"/>
      <c r="O375" s="991"/>
      <c r="P375" s="991"/>
      <c r="Q375" s="991"/>
      <c r="R375" s="991"/>
      <c r="S375" s="991"/>
      <c r="T375" s="991"/>
      <c r="U375" s="991"/>
      <c r="V375" s="991"/>
      <c r="W375" s="991"/>
      <c r="X375" s="991"/>
      <c r="Y375" s="991"/>
      <c r="Z375" s="991"/>
      <c r="AA375" s="991"/>
      <c r="AB375" s="991"/>
      <c r="AC375" s="991"/>
      <c r="AD375" s="991"/>
      <c r="AE375" s="991"/>
      <c r="AF375" s="991"/>
      <c r="AG375" s="991"/>
      <c r="AH375" s="991"/>
      <c r="AI375" s="991"/>
      <c r="AJ375" s="991"/>
      <c r="AK375" s="991"/>
      <c r="AL375" s="991"/>
      <c r="AM375" s="991"/>
      <c r="AN375" s="991"/>
      <c r="AO375" s="991"/>
      <c r="AP375" s="991"/>
      <c r="AQ375" s="991"/>
      <c r="AR375" s="991"/>
      <c r="AS375" s="991"/>
      <c r="AT375" s="991"/>
      <c r="AU375" s="991"/>
      <c r="AV375" s="991"/>
      <c r="AW375" s="991"/>
      <c r="AX375" s="991"/>
      <c r="AY375" s="991"/>
      <c r="AZ375" s="991"/>
      <c r="BA375" s="991"/>
      <c r="BB375" s="991"/>
      <c r="BC375" s="991"/>
      <c r="BD375" s="991"/>
      <c r="BE375" s="991"/>
      <c r="BF375" s="991"/>
      <c r="BG375" s="991"/>
      <c r="BH375" s="991"/>
      <c r="BI375" s="991"/>
      <c r="BJ375" s="991"/>
      <c r="BK375" s="991"/>
      <c r="BL375" s="991"/>
      <c r="BM375" s="991"/>
      <c r="BN375" s="991"/>
      <c r="BO375" s="991"/>
      <c r="BP375" s="991"/>
      <c r="BQ375" s="991"/>
      <c r="BR375" s="991"/>
      <c r="BS375" s="991"/>
      <c r="BT375" s="991"/>
      <c r="BU375" s="991"/>
      <c r="BV375" s="991"/>
      <c r="BW375" s="991"/>
      <c r="BX375" s="991"/>
      <c r="BY375" s="991"/>
      <c r="BZ375" s="991"/>
      <c r="CA375" s="991"/>
      <c r="CB375" s="991"/>
      <c r="CC375" s="991"/>
      <c r="CD375" s="991"/>
      <c r="CE375" s="991"/>
      <c r="CF375" s="991"/>
      <c r="CG375" s="991"/>
      <c r="CH375" s="991"/>
      <c r="CI375" s="991"/>
      <c r="CJ375" s="991"/>
      <c r="CK375" s="991"/>
      <c r="CL375" s="991"/>
      <c r="CM375" s="991"/>
      <c r="CN375" s="991"/>
      <c r="CO375" s="991"/>
      <c r="CP375" s="991"/>
      <c r="CQ375" s="991"/>
      <c r="CR375" s="991"/>
      <c r="CS375" s="991"/>
      <c r="CT375" s="991"/>
      <c r="CU375" s="991"/>
      <c r="CV375" s="991"/>
      <c r="CW375" s="991"/>
      <c r="CX375" s="991"/>
      <c r="CY375" s="991"/>
      <c r="CZ375" s="991"/>
      <c r="DA375" s="991"/>
      <c r="DB375" s="991"/>
      <c r="DC375" s="991"/>
      <c r="DD375" s="991"/>
      <c r="DE375" s="991"/>
      <c r="DF375" s="991"/>
      <c r="DG375" s="991"/>
      <c r="DH375" s="991"/>
      <c r="DI375" s="991"/>
    </row>
    <row r="376" spans="1:113" s="871" customFormat="1">
      <c r="A376" s="1116" t="str">
        <f t="shared" si="18"/>
        <v>II.</v>
      </c>
      <c r="B376" s="1117">
        <f>COUNT($A$302:$B375)+1</f>
        <v>19</v>
      </c>
      <c r="C376" s="165" t="s">
        <v>1910</v>
      </c>
      <c r="D376" s="746" t="s">
        <v>188</v>
      </c>
      <c r="E376" s="747">
        <v>129</v>
      </c>
      <c r="F376" s="917"/>
      <c r="G376" s="917">
        <f>E376*F376</f>
        <v>0</v>
      </c>
      <c r="H376" s="991"/>
      <c r="I376" s="991"/>
      <c r="J376" s="991"/>
      <c r="K376" s="991"/>
      <c r="L376" s="991"/>
      <c r="M376" s="991"/>
      <c r="N376" s="991"/>
      <c r="O376" s="991"/>
      <c r="P376" s="991"/>
      <c r="Q376" s="991"/>
      <c r="R376" s="991"/>
      <c r="S376" s="991"/>
      <c r="T376" s="991"/>
      <c r="U376" s="991"/>
      <c r="V376" s="991"/>
      <c r="W376" s="991"/>
      <c r="X376" s="991"/>
      <c r="Y376" s="991"/>
      <c r="Z376" s="991"/>
      <c r="AA376" s="991"/>
      <c r="AB376" s="991"/>
      <c r="AC376" s="991"/>
      <c r="AD376" s="991"/>
      <c r="AE376" s="991"/>
      <c r="AF376" s="991"/>
      <c r="AG376" s="991"/>
      <c r="AH376" s="991"/>
      <c r="AI376" s="991"/>
      <c r="AJ376" s="991"/>
      <c r="AK376" s="991"/>
      <c r="AL376" s="991"/>
      <c r="AM376" s="991"/>
      <c r="AN376" s="991"/>
      <c r="AO376" s="991"/>
      <c r="AP376" s="991"/>
      <c r="AQ376" s="991"/>
      <c r="AR376" s="991"/>
      <c r="AS376" s="991"/>
      <c r="AT376" s="991"/>
      <c r="AU376" s="991"/>
      <c r="AV376" s="991"/>
      <c r="AW376" s="991"/>
      <c r="AX376" s="991"/>
      <c r="AY376" s="991"/>
      <c r="AZ376" s="991"/>
      <c r="BA376" s="991"/>
      <c r="BB376" s="991"/>
      <c r="BC376" s="991"/>
      <c r="BD376" s="991"/>
      <c r="BE376" s="991"/>
      <c r="BF376" s="991"/>
      <c r="BG376" s="991"/>
      <c r="BH376" s="991"/>
      <c r="BI376" s="991"/>
      <c r="BJ376" s="991"/>
      <c r="BK376" s="991"/>
      <c r="BL376" s="991"/>
      <c r="BM376" s="991"/>
      <c r="BN376" s="991"/>
      <c r="BO376" s="991"/>
      <c r="BP376" s="991"/>
      <c r="BQ376" s="991"/>
      <c r="BR376" s="991"/>
      <c r="BS376" s="991"/>
      <c r="BT376" s="991"/>
      <c r="BU376" s="991"/>
      <c r="BV376" s="991"/>
      <c r="BW376" s="991"/>
      <c r="BX376" s="991"/>
      <c r="BY376" s="991"/>
      <c r="BZ376" s="991"/>
      <c r="CA376" s="991"/>
      <c r="CB376" s="991"/>
      <c r="CC376" s="991"/>
      <c r="CD376" s="991"/>
      <c r="CE376" s="991"/>
      <c r="CF376" s="991"/>
      <c r="CG376" s="991"/>
      <c r="CH376" s="991"/>
      <c r="CI376" s="991"/>
      <c r="CJ376" s="991"/>
      <c r="CK376" s="991"/>
      <c r="CL376" s="991"/>
      <c r="CM376" s="991"/>
      <c r="CN376" s="991"/>
      <c r="CO376" s="991"/>
      <c r="CP376" s="991"/>
      <c r="CQ376" s="991"/>
      <c r="CR376" s="991"/>
      <c r="CS376" s="991"/>
      <c r="CT376" s="991"/>
      <c r="CU376" s="991"/>
      <c r="CV376" s="991"/>
      <c r="CW376" s="991"/>
      <c r="CX376" s="991"/>
      <c r="CY376" s="991"/>
      <c r="CZ376" s="991"/>
      <c r="DA376" s="991"/>
      <c r="DB376" s="991"/>
      <c r="DC376" s="991"/>
      <c r="DD376" s="991"/>
      <c r="DE376" s="991"/>
      <c r="DF376" s="991"/>
      <c r="DG376" s="991"/>
      <c r="DH376" s="991"/>
      <c r="DI376" s="991"/>
    </row>
    <row r="377" spans="1:113" s="871" customFormat="1" ht="48">
      <c r="A377" s="1116"/>
      <c r="B377" s="1117"/>
      <c r="C377" s="822" t="s">
        <v>1911</v>
      </c>
      <c r="D377" s="1025"/>
      <c r="E377" s="844"/>
      <c r="F377" s="917"/>
      <c r="G377" s="917"/>
      <c r="H377" s="991"/>
      <c r="I377" s="991"/>
      <c r="J377" s="991"/>
      <c r="K377" s="991"/>
      <c r="L377" s="991"/>
      <c r="M377" s="991"/>
      <c r="N377" s="991"/>
      <c r="O377" s="991"/>
      <c r="P377" s="991"/>
      <c r="Q377" s="991"/>
      <c r="R377" s="991"/>
      <c r="S377" s="991"/>
      <c r="T377" s="991"/>
      <c r="U377" s="991"/>
      <c r="V377" s="991"/>
      <c r="W377" s="991"/>
      <c r="X377" s="991"/>
      <c r="Y377" s="991"/>
      <c r="Z377" s="991"/>
      <c r="AA377" s="991"/>
      <c r="AB377" s="991"/>
      <c r="AC377" s="991"/>
      <c r="AD377" s="991"/>
      <c r="AE377" s="991"/>
      <c r="AF377" s="991"/>
      <c r="AG377" s="991"/>
      <c r="AH377" s="991"/>
      <c r="AI377" s="991"/>
      <c r="AJ377" s="991"/>
      <c r="AK377" s="991"/>
      <c r="AL377" s="991"/>
      <c r="AM377" s="991"/>
      <c r="AN377" s="991"/>
      <c r="AO377" s="991"/>
      <c r="AP377" s="991"/>
      <c r="AQ377" s="991"/>
      <c r="AR377" s="991"/>
      <c r="AS377" s="991"/>
      <c r="AT377" s="991"/>
      <c r="AU377" s="991"/>
      <c r="AV377" s="991"/>
      <c r="AW377" s="991"/>
      <c r="AX377" s="991"/>
      <c r="AY377" s="991"/>
      <c r="AZ377" s="991"/>
      <c r="BA377" s="991"/>
      <c r="BB377" s="991"/>
      <c r="BC377" s="991"/>
      <c r="BD377" s="991"/>
      <c r="BE377" s="991"/>
      <c r="BF377" s="991"/>
      <c r="BG377" s="991"/>
      <c r="BH377" s="991"/>
      <c r="BI377" s="991"/>
      <c r="BJ377" s="991"/>
      <c r="BK377" s="991"/>
      <c r="BL377" s="991"/>
      <c r="BM377" s="991"/>
      <c r="BN377" s="991"/>
      <c r="BO377" s="991"/>
      <c r="BP377" s="991"/>
      <c r="BQ377" s="991"/>
      <c r="BR377" s="991"/>
      <c r="BS377" s="991"/>
      <c r="BT377" s="991"/>
      <c r="BU377" s="991"/>
      <c r="BV377" s="991"/>
      <c r="BW377" s="991"/>
      <c r="BX377" s="991"/>
      <c r="BY377" s="991"/>
      <c r="BZ377" s="991"/>
      <c r="CA377" s="991"/>
      <c r="CB377" s="991"/>
      <c r="CC377" s="991"/>
      <c r="CD377" s="991"/>
      <c r="CE377" s="991"/>
      <c r="CF377" s="991"/>
      <c r="CG377" s="991"/>
      <c r="CH377" s="991"/>
      <c r="CI377" s="991"/>
      <c r="CJ377" s="991"/>
      <c r="CK377" s="991"/>
      <c r="CL377" s="991"/>
      <c r="CM377" s="991"/>
      <c r="CN377" s="991"/>
      <c r="CO377" s="991"/>
      <c r="CP377" s="991"/>
      <c r="CQ377" s="991"/>
      <c r="CR377" s="991"/>
      <c r="CS377" s="991"/>
      <c r="CT377" s="991"/>
      <c r="CU377" s="991"/>
      <c r="CV377" s="991"/>
      <c r="CW377" s="991"/>
      <c r="CX377" s="991"/>
      <c r="CY377" s="991"/>
      <c r="CZ377" s="991"/>
      <c r="DA377" s="991"/>
      <c r="DB377" s="991"/>
      <c r="DC377" s="991"/>
      <c r="DD377" s="991"/>
      <c r="DE377" s="991"/>
      <c r="DF377" s="991"/>
      <c r="DG377" s="991"/>
      <c r="DH377" s="991"/>
      <c r="DI377" s="991"/>
    </row>
    <row r="378" spans="1:113" s="871" customFormat="1" ht="24">
      <c r="A378" s="1116"/>
      <c r="B378" s="1117"/>
      <c r="C378" s="1118" t="s">
        <v>1912</v>
      </c>
      <c r="D378" s="746"/>
      <c r="E378" s="747"/>
      <c r="F378" s="917"/>
      <c r="G378" s="917"/>
      <c r="H378" s="991"/>
      <c r="I378" s="991"/>
      <c r="J378" s="991"/>
      <c r="K378" s="991"/>
      <c r="L378" s="991"/>
      <c r="M378" s="991"/>
      <c r="N378" s="991"/>
      <c r="O378" s="991"/>
      <c r="P378" s="991"/>
      <c r="Q378" s="991"/>
      <c r="R378" s="991"/>
      <c r="S378" s="991"/>
      <c r="T378" s="991"/>
      <c r="U378" s="991"/>
      <c r="V378" s="991"/>
      <c r="W378" s="991"/>
      <c r="X378" s="991"/>
      <c r="Y378" s="991"/>
      <c r="Z378" s="991"/>
      <c r="AA378" s="991"/>
      <c r="AB378" s="991"/>
      <c r="AC378" s="991"/>
      <c r="AD378" s="991"/>
      <c r="AE378" s="991"/>
      <c r="AF378" s="991"/>
      <c r="AG378" s="991"/>
      <c r="AH378" s="991"/>
      <c r="AI378" s="991"/>
      <c r="AJ378" s="991"/>
      <c r="AK378" s="991"/>
      <c r="AL378" s="991"/>
      <c r="AM378" s="991"/>
      <c r="AN378" s="991"/>
      <c r="AO378" s="991"/>
      <c r="AP378" s="991"/>
      <c r="AQ378" s="991"/>
      <c r="AR378" s="991"/>
      <c r="AS378" s="991"/>
      <c r="AT378" s="991"/>
      <c r="AU378" s="991"/>
      <c r="AV378" s="991"/>
      <c r="AW378" s="991"/>
      <c r="AX378" s="991"/>
      <c r="AY378" s="991"/>
      <c r="AZ378" s="991"/>
      <c r="BA378" s="991"/>
      <c r="BB378" s="991"/>
      <c r="BC378" s="991"/>
      <c r="BD378" s="991"/>
      <c r="BE378" s="991"/>
      <c r="BF378" s="991"/>
      <c r="BG378" s="991"/>
      <c r="BH378" s="991"/>
      <c r="BI378" s="991"/>
      <c r="BJ378" s="991"/>
      <c r="BK378" s="991"/>
      <c r="BL378" s="991"/>
      <c r="BM378" s="991"/>
      <c r="BN378" s="991"/>
      <c r="BO378" s="991"/>
      <c r="BP378" s="991"/>
      <c r="BQ378" s="991"/>
      <c r="BR378" s="991"/>
      <c r="BS378" s="991"/>
      <c r="BT378" s="991"/>
      <c r="BU378" s="991"/>
      <c r="BV378" s="991"/>
      <c r="BW378" s="991"/>
      <c r="BX378" s="991"/>
      <c r="BY378" s="991"/>
      <c r="BZ378" s="991"/>
      <c r="CA378" s="991"/>
      <c r="CB378" s="991"/>
      <c r="CC378" s="991"/>
      <c r="CD378" s="991"/>
      <c r="CE378" s="991"/>
      <c r="CF378" s="991"/>
      <c r="CG378" s="991"/>
      <c r="CH378" s="991"/>
      <c r="CI378" s="991"/>
      <c r="CJ378" s="991"/>
      <c r="CK378" s="991"/>
      <c r="CL378" s="991"/>
      <c r="CM378" s="991"/>
      <c r="CN378" s="991"/>
      <c r="CO378" s="991"/>
      <c r="CP378" s="991"/>
      <c r="CQ378" s="991"/>
      <c r="CR378" s="991"/>
      <c r="CS378" s="991"/>
      <c r="CT378" s="991"/>
      <c r="CU378" s="991"/>
      <c r="CV378" s="991"/>
      <c r="CW378" s="991"/>
      <c r="CX378" s="991"/>
      <c r="CY378" s="991"/>
      <c r="CZ378" s="991"/>
      <c r="DA378" s="991"/>
      <c r="DB378" s="991"/>
      <c r="DC378" s="991"/>
      <c r="DD378" s="991"/>
      <c r="DE378" s="991"/>
      <c r="DF378" s="991"/>
      <c r="DG378" s="991"/>
      <c r="DH378" s="991"/>
      <c r="DI378" s="991"/>
    </row>
    <row r="379" spans="1:113" s="871" customFormat="1">
      <c r="A379" s="1116"/>
      <c r="B379" s="1117"/>
      <c r="C379" s="1118"/>
      <c r="D379" s="746"/>
      <c r="E379" s="747"/>
      <c r="F379" s="917"/>
      <c r="G379" s="917"/>
      <c r="H379" s="991"/>
      <c r="I379" s="991"/>
      <c r="J379" s="991"/>
      <c r="K379" s="991"/>
      <c r="L379" s="991"/>
      <c r="M379" s="991"/>
      <c r="N379" s="991"/>
      <c r="O379" s="991"/>
      <c r="P379" s="991"/>
      <c r="Q379" s="991"/>
      <c r="R379" s="991"/>
      <c r="S379" s="991"/>
      <c r="T379" s="991"/>
      <c r="U379" s="991"/>
      <c r="V379" s="991"/>
      <c r="W379" s="991"/>
      <c r="X379" s="991"/>
      <c r="Y379" s="991"/>
      <c r="Z379" s="991"/>
      <c r="AA379" s="991"/>
      <c r="AB379" s="991"/>
      <c r="AC379" s="991"/>
      <c r="AD379" s="991"/>
      <c r="AE379" s="991"/>
      <c r="AF379" s="991"/>
      <c r="AG379" s="991"/>
      <c r="AH379" s="991"/>
      <c r="AI379" s="991"/>
      <c r="AJ379" s="991"/>
      <c r="AK379" s="991"/>
      <c r="AL379" s="991"/>
      <c r="AM379" s="991"/>
      <c r="AN379" s="991"/>
      <c r="AO379" s="991"/>
      <c r="AP379" s="991"/>
      <c r="AQ379" s="991"/>
      <c r="AR379" s="991"/>
      <c r="AS379" s="991"/>
      <c r="AT379" s="991"/>
      <c r="AU379" s="991"/>
      <c r="AV379" s="991"/>
      <c r="AW379" s="991"/>
      <c r="AX379" s="991"/>
      <c r="AY379" s="991"/>
      <c r="AZ379" s="991"/>
      <c r="BA379" s="991"/>
      <c r="BB379" s="991"/>
      <c r="BC379" s="991"/>
      <c r="BD379" s="991"/>
      <c r="BE379" s="991"/>
      <c r="BF379" s="991"/>
      <c r="BG379" s="991"/>
      <c r="BH379" s="991"/>
      <c r="BI379" s="991"/>
      <c r="BJ379" s="991"/>
      <c r="BK379" s="991"/>
      <c r="BL379" s="991"/>
      <c r="BM379" s="991"/>
      <c r="BN379" s="991"/>
      <c r="BO379" s="991"/>
      <c r="BP379" s="991"/>
      <c r="BQ379" s="991"/>
      <c r="BR379" s="991"/>
      <c r="BS379" s="991"/>
      <c r="BT379" s="991"/>
      <c r="BU379" s="991"/>
      <c r="BV379" s="991"/>
      <c r="BW379" s="991"/>
      <c r="BX379" s="991"/>
      <c r="BY379" s="991"/>
      <c r="BZ379" s="991"/>
      <c r="CA379" s="991"/>
      <c r="CB379" s="991"/>
      <c r="CC379" s="991"/>
      <c r="CD379" s="991"/>
      <c r="CE379" s="991"/>
      <c r="CF379" s="991"/>
      <c r="CG379" s="991"/>
      <c r="CH379" s="991"/>
      <c r="CI379" s="991"/>
      <c r="CJ379" s="991"/>
      <c r="CK379" s="991"/>
      <c r="CL379" s="991"/>
      <c r="CM379" s="991"/>
      <c r="CN379" s="991"/>
      <c r="CO379" s="991"/>
      <c r="CP379" s="991"/>
      <c r="CQ379" s="991"/>
      <c r="CR379" s="991"/>
      <c r="CS379" s="991"/>
      <c r="CT379" s="991"/>
      <c r="CU379" s="991"/>
      <c r="CV379" s="991"/>
      <c r="CW379" s="991"/>
      <c r="CX379" s="991"/>
      <c r="CY379" s="991"/>
      <c r="CZ379" s="991"/>
      <c r="DA379" s="991"/>
      <c r="DB379" s="991"/>
      <c r="DC379" s="991"/>
      <c r="DD379" s="991"/>
      <c r="DE379" s="991"/>
      <c r="DF379" s="991"/>
      <c r="DG379" s="991"/>
      <c r="DH379" s="991"/>
      <c r="DI379" s="991"/>
    </row>
    <row r="380" spans="1:113" s="871" customFormat="1">
      <c r="A380" s="1116" t="str">
        <f t="shared" si="18"/>
        <v>II.</v>
      </c>
      <c r="B380" s="1117">
        <f>COUNT($A$302:$B379)+1</f>
        <v>20</v>
      </c>
      <c r="C380" s="1109" t="s">
        <v>1913</v>
      </c>
      <c r="D380" s="746" t="s">
        <v>188</v>
      </c>
      <c r="E380" s="747">
        <v>129</v>
      </c>
      <c r="F380" s="917"/>
      <c r="G380" s="917">
        <f>E380*F380</f>
        <v>0</v>
      </c>
      <c r="H380" s="991"/>
      <c r="I380" s="991"/>
      <c r="J380" s="991"/>
      <c r="K380" s="991"/>
      <c r="L380" s="991"/>
      <c r="M380" s="991"/>
      <c r="N380" s="991"/>
      <c r="O380" s="991"/>
      <c r="P380" s="991"/>
      <c r="Q380" s="991"/>
      <c r="R380" s="991"/>
      <c r="S380" s="991"/>
      <c r="T380" s="991"/>
      <c r="U380" s="991"/>
      <c r="V380" s="991"/>
      <c r="W380" s="991"/>
      <c r="X380" s="991"/>
      <c r="Y380" s="991"/>
      <c r="Z380" s="991"/>
      <c r="AA380" s="991"/>
      <c r="AB380" s="991"/>
      <c r="AC380" s="991"/>
      <c r="AD380" s="991"/>
      <c r="AE380" s="991"/>
      <c r="AF380" s="991"/>
      <c r="AG380" s="991"/>
      <c r="AH380" s="991"/>
      <c r="AI380" s="991"/>
      <c r="AJ380" s="991"/>
      <c r="AK380" s="991"/>
      <c r="AL380" s="991"/>
      <c r="AM380" s="991"/>
      <c r="AN380" s="991"/>
      <c r="AO380" s="991"/>
      <c r="AP380" s="991"/>
      <c r="AQ380" s="991"/>
      <c r="AR380" s="991"/>
      <c r="AS380" s="991"/>
      <c r="AT380" s="991"/>
      <c r="AU380" s="991"/>
      <c r="AV380" s="991"/>
      <c r="AW380" s="991"/>
      <c r="AX380" s="991"/>
      <c r="AY380" s="991"/>
      <c r="AZ380" s="991"/>
      <c r="BA380" s="991"/>
      <c r="BB380" s="991"/>
      <c r="BC380" s="991"/>
      <c r="BD380" s="991"/>
      <c r="BE380" s="991"/>
      <c r="BF380" s="991"/>
      <c r="BG380" s="991"/>
      <c r="BH380" s="991"/>
      <c r="BI380" s="991"/>
      <c r="BJ380" s="991"/>
      <c r="BK380" s="991"/>
      <c r="BL380" s="991"/>
      <c r="BM380" s="991"/>
      <c r="BN380" s="991"/>
      <c r="BO380" s="991"/>
      <c r="BP380" s="991"/>
      <c r="BQ380" s="991"/>
      <c r="BR380" s="991"/>
      <c r="BS380" s="991"/>
      <c r="BT380" s="991"/>
      <c r="BU380" s="991"/>
      <c r="BV380" s="991"/>
      <c r="BW380" s="991"/>
      <c r="BX380" s="991"/>
      <c r="BY380" s="991"/>
      <c r="BZ380" s="991"/>
      <c r="CA380" s="991"/>
      <c r="CB380" s="991"/>
      <c r="CC380" s="991"/>
      <c r="CD380" s="991"/>
      <c r="CE380" s="991"/>
      <c r="CF380" s="991"/>
      <c r="CG380" s="991"/>
      <c r="CH380" s="991"/>
      <c r="CI380" s="991"/>
      <c r="CJ380" s="991"/>
      <c r="CK380" s="991"/>
      <c r="CL380" s="991"/>
      <c r="CM380" s="991"/>
      <c r="CN380" s="991"/>
      <c r="CO380" s="991"/>
      <c r="CP380" s="991"/>
      <c r="CQ380" s="991"/>
      <c r="CR380" s="991"/>
      <c r="CS380" s="991"/>
      <c r="CT380" s="991"/>
      <c r="CU380" s="991"/>
      <c r="CV380" s="991"/>
      <c r="CW380" s="991"/>
      <c r="CX380" s="991"/>
      <c r="CY380" s="991"/>
      <c r="CZ380" s="991"/>
      <c r="DA380" s="991"/>
      <c r="DB380" s="991"/>
      <c r="DC380" s="991"/>
      <c r="DD380" s="991"/>
      <c r="DE380" s="991"/>
      <c r="DF380" s="991"/>
      <c r="DG380" s="991"/>
      <c r="DH380" s="991"/>
      <c r="DI380" s="991"/>
    </row>
    <row r="381" spans="1:113" s="871" customFormat="1" ht="48">
      <c r="A381" s="1116"/>
      <c r="B381" s="1117"/>
      <c r="C381" s="822" t="s">
        <v>1914</v>
      </c>
      <c r="D381" s="1025"/>
      <c r="E381" s="844"/>
      <c r="F381" s="917"/>
      <c r="G381" s="917"/>
      <c r="H381" s="991"/>
      <c r="I381" s="991"/>
      <c r="J381" s="991"/>
      <c r="K381" s="991"/>
      <c r="L381" s="991"/>
      <c r="M381" s="991"/>
      <c r="N381" s="991"/>
      <c r="O381" s="991"/>
      <c r="P381" s="991"/>
      <c r="Q381" s="991"/>
      <c r="R381" s="991"/>
      <c r="S381" s="991"/>
      <c r="T381" s="991"/>
      <c r="U381" s="991"/>
      <c r="V381" s="991"/>
      <c r="W381" s="991"/>
      <c r="X381" s="991"/>
      <c r="Y381" s="991"/>
      <c r="Z381" s="991"/>
      <c r="AA381" s="991"/>
      <c r="AB381" s="991"/>
      <c r="AC381" s="991"/>
      <c r="AD381" s="991"/>
      <c r="AE381" s="991"/>
      <c r="AF381" s="991"/>
      <c r="AG381" s="991"/>
      <c r="AH381" s="991"/>
      <c r="AI381" s="991"/>
      <c r="AJ381" s="991"/>
      <c r="AK381" s="991"/>
      <c r="AL381" s="991"/>
      <c r="AM381" s="991"/>
      <c r="AN381" s="991"/>
      <c r="AO381" s="991"/>
      <c r="AP381" s="991"/>
      <c r="AQ381" s="991"/>
      <c r="AR381" s="991"/>
      <c r="AS381" s="991"/>
      <c r="AT381" s="991"/>
      <c r="AU381" s="991"/>
      <c r="AV381" s="991"/>
      <c r="AW381" s="991"/>
      <c r="AX381" s="991"/>
      <c r="AY381" s="991"/>
      <c r="AZ381" s="991"/>
      <c r="BA381" s="991"/>
      <c r="BB381" s="991"/>
      <c r="BC381" s="991"/>
      <c r="BD381" s="991"/>
      <c r="BE381" s="991"/>
      <c r="BF381" s="991"/>
      <c r="BG381" s="991"/>
      <c r="BH381" s="991"/>
      <c r="BI381" s="991"/>
      <c r="BJ381" s="991"/>
      <c r="BK381" s="991"/>
      <c r="BL381" s="991"/>
      <c r="BM381" s="991"/>
      <c r="BN381" s="991"/>
      <c r="BO381" s="991"/>
      <c r="BP381" s="991"/>
      <c r="BQ381" s="991"/>
      <c r="BR381" s="991"/>
      <c r="BS381" s="991"/>
      <c r="BT381" s="991"/>
      <c r="BU381" s="991"/>
      <c r="BV381" s="991"/>
      <c r="BW381" s="991"/>
      <c r="BX381" s="991"/>
      <c r="BY381" s="991"/>
      <c r="BZ381" s="991"/>
      <c r="CA381" s="991"/>
      <c r="CB381" s="991"/>
      <c r="CC381" s="991"/>
      <c r="CD381" s="991"/>
      <c r="CE381" s="991"/>
      <c r="CF381" s="991"/>
      <c r="CG381" s="991"/>
      <c r="CH381" s="991"/>
      <c r="CI381" s="991"/>
      <c r="CJ381" s="991"/>
      <c r="CK381" s="991"/>
      <c r="CL381" s="991"/>
      <c r="CM381" s="991"/>
      <c r="CN381" s="991"/>
      <c r="CO381" s="991"/>
      <c r="CP381" s="991"/>
      <c r="CQ381" s="991"/>
      <c r="CR381" s="991"/>
      <c r="CS381" s="991"/>
      <c r="CT381" s="991"/>
      <c r="CU381" s="991"/>
      <c r="CV381" s="991"/>
      <c r="CW381" s="991"/>
      <c r="CX381" s="991"/>
      <c r="CY381" s="991"/>
      <c r="CZ381" s="991"/>
      <c r="DA381" s="991"/>
      <c r="DB381" s="991"/>
      <c r="DC381" s="991"/>
      <c r="DD381" s="991"/>
      <c r="DE381" s="991"/>
      <c r="DF381" s="991"/>
      <c r="DG381" s="991"/>
      <c r="DH381" s="991"/>
      <c r="DI381" s="991"/>
    </row>
    <row r="382" spans="1:113" s="871" customFormat="1" ht="12.75" customHeight="1">
      <c r="A382" s="1116"/>
      <c r="B382" s="1117"/>
      <c r="C382" s="1118" t="s">
        <v>1915</v>
      </c>
      <c r="D382" s="1025"/>
      <c r="E382" s="844"/>
      <c r="F382" s="917"/>
      <c r="G382" s="917"/>
      <c r="H382" s="991"/>
      <c r="I382" s="991"/>
      <c r="J382" s="991"/>
      <c r="K382" s="991"/>
      <c r="L382" s="991"/>
      <c r="M382" s="991"/>
      <c r="N382" s="991"/>
      <c r="O382" s="991"/>
      <c r="P382" s="991"/>
      <c r="Q382" s="991"/>
      <c r="R382" s="991"/>
      <c r="S382" s="991"/>
      <c r="T382" s="991"/>
      <c r="U382" s="991"/>
      <c r="V382" s="991"/>
      <c r="W382" s="991"/>
      <c r="X382" s="991"/>
      <c r="Y382" s="991"/>
      <c r="Z382" s="991"/>
      <c r="AA382" s="991"/>
      <c r="AB382" s="991"/>
      <c r="AC382" s="991"/>
      <c r="AD382" s="991"/>
      <c r="AE382" s="991"/>
      <c r="AF382" s="991"/>
      <c r="AG382" s="991"/>
      <c r="AH382" s="991"/>
      <c r="AI382" s="991"/>
      <c r="AJ382" s="991"/>
      <c r="AK382" s="991"/>
      <c r="AL382" s="991"/>
      <c r="AM382" s="991"/>
      <c r="AN382" s="991"/>
      <c r="AO382" s="991"/>
      <c r="AP382" s="991"/>
      <c r="AQ382" s="991"/>
      <c r="AR382" s="991"/>
      <c r="AS382" s="991"/>
      <c r="AT382" s="991"/>
      <c r="AU382" s="991"/>
      <c r="AV382" s="991"/>
      <c r="AW382" s="991"/>
      <c r="AX382" s="991"/>
      <c r="AY382" s="991"/>
      <c r="AZ382" s="991"/>
      <c r="BA382" s="991"/>
      <c r="BB382" s="991"/>
      <c r="BC382" s="991"/>
      <c r="BD382" s="991"/>
      <c r="BE382" s="991"/>
      <c r="BF382" s="991"/>
      <c r="BG382" s="991"/>
      <c r="BH382" s="991"/>
      <c r="BI382" s="991"/>
      <c r="BJ382" s="991"/>
      <c r="BK382" s="991"/>
      <c r="BL382" s="991"/>
      <c r="BM382" s="991"/>
      <c r="BN382" s="991"/>
      <c r="BO382" s="991"/>
      <c r="BP382" s="991"/>
      <c r="BQ382" s="991"/>
      <c r="BR382" s="991"/>
      <c r="BS382" s="991"/>
      <c r="BT382" s="991"/>
      <c r="BU382" s="991"/>
      <c r="BV382" s="991"/>
      <c r="BW382" s="991"/>
      <c r="BX382" s="991"/>
      <c r="BY382" s="991"/>
      <c r="BZ382" s="991"/>
      <c r="CA382" s="991"/>
      <c r="CB382" s="991"/>
      <c r="CC382" s="991"/>
      <c r="CD382" s="991"/>
      <c r="CE382" s="991"/>
      <c r="CF382" s="991"/>
      <c r="CG382" s="991"/>
      <c r="CH382" s="991"/>
      <c r="CI382" s="991"/>
      <c r="CJ382" s="991"/>
      <c r="CK382" s="991"/>
      <c r="CL382" s="991"/>
      <c r="CM382" s="991"/>
      <c r="CN382" s="991"/>
      <c r="CO382" s="991"/>
      <c r="CP382" s="991"/>
      <c r="CQ382" s="991"/>
      <c r="CR382" s="991"/>
      <c r="CS382" s="991"/>
      <c r="CT382" s="991"/>
      <c r="CU382" s="991"/>
      <c r="CV382" s="991"/>
      <c r="CW382" s="991"/>
      <c r="CX382" s="991"/>
      <c r="CY382" s="991"/>
      <c r="CZ382" s="991"/>
      <c r="DA382" s="991"/>
      <c r="DB382" s="991"/>
      <c r="DC382" s="991"/>
      <c r="DD382" s="991"/>
      <c r="DE382" s="991"/>
      <c r="DF382" s="991"/>
      <c r="DG382" s="991"/>
      <c r="DH382" s="991"/>
      <c r="DI382" s="991"/>
    </row>
    <row r="383" spans="1:113" s="871" customFormat="1">
      <c r="A383" s="1116"/>
      <c r="B383" s="1117"/>
      <c r="C383" s="1118"/>
      <c r="D383" s="746"/>
      <c r="E383" s="747"/>
      <c r="F383" s="917"/>
      <c r="G383" s="917"/>
      <c r="H383" s="991"/>
      <c r="I383" s="991"/>
      <c r="J383" s="991"/>
      <c r="K383" s="991"/>
      <c r="L383" s="991"/>
      <c r="M383" s="991"/>
      <c r="N383" s="991"/>
      <c r="O383" s="991"/>
      <c r="P383" s="991"/>
      <c r="Q383" s="991"/>
      <c r="R383" s="991"/>
      <c r="S383" s="991"/>
      <c r="T383" s="991"/>
      <c r="U383" s="991"/>
      <c r="V383" s="991"/>
      <c r="W383" s="991"/>
      <c r="X383" s="991"/>
      <c r="Y383" s="991"/>
      <c r="Z383" s="991"/>
      <c r="AA383" s="991"/>
      <c r="AB383" s="991"/>
      <c r="AC383" s="991"/>
      <c r="AD383" s="991"/>
      <c r="AE383" s="991"/>
      <c r="AF383" s="991"/>
      <c r="AG383" s="991"/>
      <c r="AH383" s="991"/>
      <c r="AI383" s="991"/>
      <c r="AJ383" s="991"/>
      <c r="AK383" s="991"/>
      <c r="AL383" s="991"/>
      <c r="AM383" s="991"/>
      <c r="AN383" s="991"/>
      <c r="AO383" s="991"/>
      <c r="AP383" s="991"/>
      <c r="AQ383" s="991"/>
      <c r="AR383" s="991"/>
      <c r="AS383" s="991"/>
      <c r="AT383" s="991"/>
      <c r="AU383" s="991"/>
      <c r="AV383" s="991"/>
      <c r="AW383" s="991"/>
      <c r="AX383" s="991"/>
      <c r="AY383" s="991"/>
      <c r="AZ383" s="991"/>
      <c r="BA383" s="991"/>
      <c r="BB383" s="991"/>
      <c r="BC383" s="991"/>
      <c r="BD383" s="991"/>
      <c r="BE383" s="991"/>
      <c r="BF383" s="991"/>
      <c r="BG383" s="991"/>
      <c r="BH383" s="991"/>
      <c r="BI383" s="991"/>
      <c r="BJ383" s="991"/>
      <c r="BK383" s="991"/>
      <c r="BL383" s="991"/>
      <c r="BM383" s="991"/>
      <c r="BN383" s="991"/>
      <c r="BO383" s="991"/>
      <c r="BP383" s="991"/>
      <c r="BQ383" s="991"/>
      <c r="BR383" s="991"/>
      <c r="BS383" s="991"/>
      <c r="BT383" s="991"/>
      <c r="BU383" s="991"/>
      <c r="BV383" s="991"/>
      <c r="BW383" s="991"/>
      <c r="BX383" s="991"/>
      <c r="BY383" s="991"/>
      <c r="BZ383" s="991"/>
      <c r="CA383" s="991"/>
      <c r="CB383" s="991"/>
      <c r="CC383" s="991"/>
      <c r="CD383" s="991"/>
      <c r="CE383" s="991"/>
      <c r="CF383" s="991"/>
      <c r="CG383" s="991"/>
      <c r="CH383" s="991"/>
      <c r="CI383" s="991"/>
      <c r="CJ383" s="991"/>
      <c r="CK383" s="991"/>
      <c r="CL383" s="991"/>
      <c r="CM383" s="991"/>
      <c r="CN383" s="991"/>
      <c r="CO383" s="991"/>
      <c r="CP383" s="991"/>
      <c r="CQ383" s="991"/>
      <c r="CR383" s="991"/>
      <c r="CS383" s="991"/>
      <c r="CT383" s="991"/>
      <c r="CU383" s="991"/>
      <c r="CV383" s="991"/>
      <c r="CW383" s="991"/>
      <c r="CX383" s="991"/>
      <c r="CY383" s="991"/>
      <c r="CZ383" s="991"/>
      <c r="DA383" s="991"/>
      <c r="DB383" s="991"/>
      <c r="DC383" s="991"/>
      <c r="DD383" s="991"/>
      <c r="DE383" s="991"/>
      <c r="DF383" s="991"/>
      <c r="DG383" s="991"/>
      <c r="DH383" s="991"/>
      <c r="DI383" s="991"/>
    </row>
    <row r="384" spans="1:113" s="871" customFormat="1">
      <c r="A384" s="1116" t="str">
        <f>$B$300</f>
        <v>II.</v>
      </c>
      <c r="B384" s="1117">
        <f>COUNT($A$302:$B383)+1</f>
        <v>21</v>
      </c>
      <c r="C384" s="165" t="s">
        <v>1916</v>
      </c>
      <c r="D384" s="746" t="s">
        <v>188</v>
      </c>
      <c r="E384" s="747">
        <v>129</v>
      </c>
      <c r="F384" s="917"/>
      <c r="G384" s="917">
        <f>E384*F384</f>
        <v>0</v>
      </c>
      <c r="H384" s="991"/>
      <c r="I384" s="991"/>
      <c r="J384" s="991"/>
      <c r="K384" s="991"/>
      <c r="L384" s="991"/>
      <c r="M384" s="991"/>
      <c r="N384" s="991"/>
      <c r="O384" s="991"/>
      <c r="P384" s="991"/>
      <c r="Q384" s="991"/>
      <c r="R384" s="991"/>
      <c r="S384" s="991"/>
      <c r="T384" s="991"/>
      <c r="U384" s="991"/>
      <c r="V384" s="991"/>
      <c r="W384" s="991"/>
      <c r="X384" s="991"/>
      <c r="Y384" s="991"/>
      <c r="Z384" s="991"/>
      <c r="AA384" s="991"/>
      <c r="AB384" s="991"/>
      <c r="AC384" s="991"/>
      <c r="AD384" s="991"/>
      <c r="AE384" s="991"/>
      <c r="AF384" s="991"/>
      <c r="AG384" s="991"/>
      <c r="AH384" s="991"/>
      <c r="AI384" s="991"/>
      <c r="AJ384" s="991"/>
      <c r="AK384" s="991"/>
      <c r="AL384" s="991"/>
      <c r="AM384" s="991"/>
      <c r="AN384" s="991"/>
      <c r="AO384" s="991"/>
      <c r="AP384" s="991"/>
      <c r="AQ384" s="991"/>
      <c r="AR384" s="991"/>
      <c r="AS384" s="991"/>
      <c r="AT384" s="991"/>
      <c r="AU384" s="991"/>
      <c r="AV384" s="991"/>
      <c r="AW384" s="991"/>
      <c r="AX384" s="991"/>
      <c r="AY384" s="991"/>
      <c r="AZ384" s="991"/>
      <c r="BA384" s="991"/>
      <c r="BB384" s="991"/>
      <c r="BC384" s="991"/>
      <c r="BD384" s="991"/>
      <c r="BE384" s="991"/>
      <c r="BF384" s="991"/>
      <c r="BG384" s="991"/>
      <c r="BH384" s="991"/>
      <c r="BI384" s="991"/>
      <c r="BJ384" s="991"/>
      <c r="BK384" s="991"/>
      <c r="BL384" s="991"/>
      <c r="BM384" s="991"/>
      <c r="BN384" s="991"/>
      <c r="BO384" s="991"/>
      <c r="BP384" s="991"/>
      <c r="BQ384" s="991"/>
      <c r="BR384" s="991"/>
      <c r="BS384" s="991"/>
      <c r="BT384" s="991"/>
      <c r="BU384" s="991"/>
      <c r="BV384" s="991"/>
      <c r="BW384" s="991"/>
      <c r="BX384" s="991"/>
      <c r="BY384" s="991"/>
      <c r="BZ384" s="991"/>
      <c r="CA384" s="991"/>
      <c r="CB384" s="991"/>
      <c r="CC384" s="991"/>
      <c r="CD384" s="991"/>
      <c r="CE384" s="991"/>
      <c r="CF384" s="991"/>
      <c r="CG384" s="991"/>
      <c r="CH384" s="991"/>
      <c r="CI384" s="991"/>
      <c r="CJ384" s="991"/>
      <c r="CK384" s="991"/>
      <c r="CL384" s="991"/>
      <c r="CM384" s="991"/>
      <c r="CN384" s="991"/>
      <c r="CO384" s="991"/>
      <c r="CP384" s="991"/>
      <c r="CQ384" s="991"/>
      <c r="CR384" s="991"/>
      <c r="CS384" s="991"/>
      <c r="CT384" s="991"/>
      <c r="CU384" s="991"/>
      <c r="CV384" s="991"/>
      <c r="CW384" s="991"/>
      <c r="CX384" s="991"/>
      <c r="CY384" s="991"/>
      <c r="CZ384" s="991"/>
      <c r="DA384" s="991"/>
      <c r="DB384" s="991"/>
      <c r="DC384" s="991"/>
      <c r="DD384" s="991"/>
      <c r="DE384" s="991"/>
      <c r="DF384" s="991"/>
      <c r="DG384" s="991"/>
      <c r="DH384" s="991"/>
      <c r="DI384" s="991"/>
    </row>
    <row r="385" spans="1:113" s="871" customFormat="1" ht="48">
      <c r="A385" s="1116"/>
      <c r="B385" s="1117"/>
      <c r="C385" s="822" t="s">
        <v>1917</v>
      </c>
      <c r="D385" s="1025"/>
      <c r="E385" s="844"/>
      <c r="F385" s="917"/>
      <c r="G385" s="917"/>
      <c r="H385" s="991"/>
      <c r="I385" s="991"/>
      <c r="J385" s="991"/>
      <c r="K385" s="991"/>
      <c r="L385" s="991"/>
      <c r="M385" s="991"/>
      <c r="N385" s="991"/>
      <c r="O385" s="991"/>
      <c r="P385" s="991"/>
      <c r="Q385" s="991"/>
      <c r="R385" s="991"/>
      <c r="S385" s="991"/>
      <c r="T385" s="991"/>
      <c r="U385" s="991"/>
      <c r="V385" s="991"/>
      <c r="W385" s="991"/>
      <c r="X385" s="991"/>
      <c r="Y385" s="991"/>
      <c r="Z385" s="991"/>
      <c r="AA385" s="991"/>
      <c r="AB385" s="991"/>
      <c r="AC385" s="991"/>
      <c r="AD385" s="991"/>
      <c r="AE385" s="991"/>
      <c r="AF385" s="991"/>
      <c r="AG385" s="991"/>
      <c r="AH385" s="991"/>
      <c r="AI385" s="991"/>
      <c r="AJ385" s="991"/>
      <c r="AK385" s="991"/>
      <c r="AL385" s="991"/>
      <c r="AM385" s="991"/>
      <c r="AN385" s="991"/>
      <c r="AO385" s="991"/>
      <c r="AP385" s="991"/>
      <c r="AQ385" s="991"/>
      <c r="AR385" s="991"/>
      <c r="AS385" s="991"/>
      <c r="AT385" s="991"/>
      <c r="AU385" s="991"/>
      <c r="AV385" s="991"/>
      <c r="AW385" s="991"/>
      <c r="AX385" s="991"/>
      <c r="AY385" s="991"/>
      <c r="AZ385" s="991"/>
      <c r="BA385" s="991"/>
      <c r="BB385" s="991"/>
      <c r="BC385" s="991"/>
      <c r="BD385" s="991"/>
      <c r="BE385" s="991"/>
      <c r="BF385" s="991"/>
      <c r="BG385" s="991"/>
      <c r="BH385" s="991"/>
      <c r="BI385" s="991"/>
      <c r="BJ385" s="991"/>
      <c r="BK385" s="991"/>
      <c r="BL385" s="991"/>
      <c r="BM385" s="991"/>
      <c r="BN385" s="991"/>
      <c r="BO385" s="991"/>
      <c r="BP385" s="991"/>
      <c r="BQ385" s="991"/>
      <c r="BR385" s="991"/>
      <c r="BS385" s="991"/>
      <c r="BT385" s="991"/>
      <c r="BU385" s="991"/>
      <c r="BV385" s="991"/>
      <c r="BW385" s="991"/>
      <c r="BX385" s="991"/>
      <c r="BY385" s="991"/>
      <c r="BZ385" s="991"/>
      <c r="CA385" s="991"/>
      <c r="CB385" s="991"/>
      <c r="CC385" s="991"/>
      <c r="CD385" s="991"/>
      <c r="CE385" s="991"/>
      <c r="CF385" s="991"/>
      <c r="CG385" s="991"/>
      <c r="CH385" s="991"/>
      <c r="CI385" s="991"/>
      <c r="CJ385" s="991"/>
      <c r="CK385" s="991"/>
      <c r="CL385" s="991"/>
      <c r="CM385" s="991"/>
      <c r="CN385" s="991"/>
      <c r="CO385" s="991"/>
      <c r="CP385" s="991"/>
      <c r="CQ385" s="991"/>
      <c r="CR385" s="991"/>
      <c r="CS385" s="991"/>
      <c r="CT385" s="991"/>
      <c r="CU385" s="991"/>
      <c r="CV385" s="991"/>
      <c r="CW385" s="991"/>
      <c r="CX385" s="991"/>
      <c r="CY385" s="991"/>
      <c r="CZ385" s="991"/>
      <c r="DA385" s="991"/>
      <c r="DB385" s="991"/>
      <c r="DC385" s="991"/>
      <c r="DD385" s="991"/>
      <c r="DE385" s="991"/>
      <c r="DF385" s="991"/>
      <c r="DG385" s="991"/>
      <c r="DH385" s="991"/>
      <c r="DI385" s="991"/>
    </row>
    <row r="386" spans="1:113" s="871" customFormat="1" ht="12.6" customHeight="1">
      <c r="A386" s="1116"/>
      <c r="B386" s="1117"/>
      <c r="C386" s="1118" t="s">
        <v>1918</v>
      </c>
      <c r="D386" s="1025"/>
      <c r="E386" s="844"/>
      <c r="F386" s="917"/>
      <c r="G386" s="917"/>
      <c r="H386" s="991"/>
      <c r="I386" s="991"/>
      <c r="J386" s="991"/>
      <c r="K386" s="991"/>
      <c r="L386" s="991"/>
      <c r="M386" s="991"/>
      <c r="N386" s="991"/>
      <c r="O386" s="991"/>
      <c r="P386" s="991"/>
      <c r="Q386" s="991"/>
      <c r="R386" s="991"/>
      <c r="S386" s="991"/>
      <c r="T386" s="991"/>
      <c r="U386" s="991"/>
      <c r="V386" s="991"/>
      <c r="W386" s="991"/>
      <c r="X386" s="991"/>
      <c r="Y386" s="991"/>
      <c r="Z386" s="991"/>
      <c r="AA386" s="991"/>
      <c r="AB386" s="991"/>
      <c r="AC386" s="991"/>
      <c r="AD386" s="991"/>
      <c r="AE386" s="991"/>
      <c r="AF386" s="991"/>
      <c r="AG386" s="991"/>
      <c r="AH386" s="991"/>
      <c r="AI386" s="991"/>
      <c r="AJ386" s="991"/>
      <c r="AK386" s="991"/>
      <c r="AL386" s="991"/>
      <c r="AM386" s="991"/>
      <c r="AN386" s="991"/>
      <c r="AO386" s="991"/>
      <c r="AP386" s="991"/>
      <c r="AQ386" s="991"/>
      <c r="AR386" s="991"/>
      <c r="AS386" s="991"/>
      <c r="AT386" s="991"/>
      <c r="AU386" s="991"/>
      <c r="AV386" s="991"/>
      <c r="AW386" s="991"/>
      <c r="AX386" s="991"/>
      <c r="AY386" s="991"/>
      <c r="AZ386" s="991"/>
      <c r="BA386" s="991"/>
      <c r="BB386" s="991"/>
      <c r="BC386" s="991"/>
      <c r="BD386" s="991"/>
      <c r="BE386" s="991"/>
      <c r="BF386" s="991"/>
      <c r="BG386" s="991"/>
      <c r="BH386" s="991"/>
      <c r="BI386" s="991"/>
      <c r="BJ386" s="991"/>
      <c r="BK386" s="991"/>
      <c r="BL386" s="991"/>
      <c r="BM386" s="991"/>
      <c r="BN386" s="991"/>
      <c r="BO386" s="991"/>
      <c r="BP386" s="991"/>
      <c r="BQ386" s="991"/>
      <c r="BR386" s="991"/>
      <c r="BS386" s="991"/>
      <c r="BT386" s="991"/>
      <c r="BU386" s="991"/>
      <c r="BV386" s="991"/>
      <c r="BW386" s="991"/>
      <c r="BX386" s="991"/>
      <c r="BY386" s="991"/>
      <c r="BZ386" s="991"/>
      <c r="CA386" s="991"/>
      <c r="CB386" s="991"/>
      <c r="CC386" s="991"/>
      <c r="CD386" s="991"/>
      <c r="CE386" s="991"/>
      <c r="CF386" s="991"/>
      <c r="CG386" s="991"/>
      <c r="CH386" s="991"/>
      <c r="CI386" s="991"/>
      <c r="CJ386" s="991"/>
      <c r="CK386" s="991"/>
      <c r="CL386" s="991"/>
      <c r="CM386" s="991"/>
      <c r="CN386" s="991"/>
      <c r="CO386" s="991"/>
      <c r="CP386" s="991"/>
      <c r="CQ386" s="991"/>
      <c r="CR386" s="991"/>
      <c r="CS386" s="991"/>
      <c r="CT386" s="991"/>
      <c r="CU386" s="991"/>
      <c r="CV386" s="991"/>
      <c r="CW386" s="991"/>
      <c r="CX386" s="991"/>
      <c r="CY386" s="991"/>
      <c r="CZ386" s="991"/>
      <c r="DA386" s="991"/>
      <c r="DB386" s="991"/>
      <c r="DC386" s="991"/>
      <c r="DD386" s="991"/>
      <c r="DE386" s="991"/>
      <c r="DF386" s="991"/>
      <c r="DG386" s="991"/>
      <c r="DH386" s="991"/>
      <c r="DI386" s="991"/>
    </row>
    <row r="387" spans="1:113" s="871" customFormat="1">
      <c r="A387" s="1116"/>
      <c r="B387" s="1117"/>
      <c r="C387" s="991"/>
      <c r="D387" s="1025"/>
      <c r="E387" s="844"/>
      <c r="F387" s="914"/>
      <c r="G387" s="917"/>
      <c r="H387" s="991"/>
      <c r="I387" s="991"/>
      <c r="J387" s="991"/>
      <c r="K387" s="991"/>
      <c r="L387" s="991"/>
      <c r="M387" s="991"/>
      <c r="N387" s="991"/>
      <c r="O387" s="991"/>
      <c r="P387" s="991"/>
      <c r="Q387" s="991"/>
      <c r="R387" s="991"/>
      <c r="S387" s="991"/>
      <c r="T387" s="991"/>
      <c r="U387" s="991"/>
      <c r="V387" s="991"/>
      <c r="W387" s="991"/>
      <c r="X387" s="991"/>
      <c r="Y387" s="991"/>
      <c r="Z387" s="991"/>
      <c r="AA387" s="991"/>
      <c r="AB387" s="991"/>
      <c r="AC387" s="991"/>
      <c r="AD387" s="991"/>
      <c r="AE387" s="991"/>
      <c r="AF387" s="991"/>
      <c r="AG387" s="991"/>
      <c r="AH387" s="991"/>
      <c r="AI387" s="991"/>
      <c r="AJ387" s="991"/>
      <c r="AK387" s="991"/>
      <c r="AL387" s="991"/>
      <c r="AM387" s="991"/>
      <c r="AN387" s="991"/>
      <c r="AO387" s="991"/>
      <c r="AP387" s="991"/>
      <c r="AQ387" s="991"/>
      <c r="AR387" s="991"/>
      <c r="AS387" s="991"/>
      <c r="AT387" s="991"/>
      <c r="AU387" s="991"/>
      <c r="AV387" s="991"/>
      <c r="AW387" s="991"/>
      <c r="AX387" s="991"/>
      <c r="AY387" s="991"/>
      <c r="AZ387" s="991"/>
      <c r="BA387" s="991"/>
      <c r="BB387" s="991"/>
      <c r="BC387" s="991"/>
      <c r="BD387" s="991"/>
      <c r="BE387" s="991"/>
      <c r="BF387" s="991"/>
      <c r="BG387" s="991"/>
      <c r="BH387" s="991"/>
      <c r="BI387" s="991"/>
      <c r="BJ387" s="991"/>
      <c r="BK387" s="991"/>
      <c r="BL387" s="991"/>
      <c r="BM387" s="991"/>
      <c r="BN387" s="991"/>
      <c r="BO387" s="991"/>
      <c r="BP387" s="991"/>
      <c r="BQ387" s="991"/>
      <c r="BR387" s="991"/>
      <c r="BS387" s="991"/>
      <c r="BT387" s="991"/>
      <c r="BU387" s="991"/>
      <c r="BV387" s="991"/>
      <c r="BW387" s="991"/>
      <c r="BX387" s="991"/>
      <c r="BY387" s="991"/>
      <c r="BZ387" s="991"/>
      <c r="CA387" s="991"/>
      <c r="CB387" s="991"/>
      <c r="CC387" s="991"/>
      <c r="CD387" s="991"/>
      <c r="CE387" s="991"/>
      <c r="CF387" s="991"/>
      <c r="CG387" s="991"/>
      <c r="CH387" s="991"/>
      <c r="CI387" s="991"/>
      <c r="CJ387" s="991"/>
      <c r="CK387" s="991"/>
      <c r="CL387" s="991"/>
      <c r="CM387" s="991"/>
      <c r="CN387" s="991"/>
      <c r="CO387" s="991"/>
      <c r="CP387" s="991"/>
      <c r="CQ387" s="991"/>
      <c r="CR387" s="991"/>
      <c r="CS387" s="991"/>
      <c r="CT387" s="991"/>
      <c r="CU387" s="991"/>
      <c r="CV387" s="991"/>
      <c r="CW387" s="991"/>
      <c r="CX387" s="991"/>
      <c r="CY387" s="991"/>
      <c r="CZ387" s="991"/>
      <c r="DA387" s="991"/>
      <c r="DB387" s="991"/>
      <c r="DC387" s="991"/>
      <c r="DD387" s="991"/>
      <c r="DE387" s="991"/>
      <c r="DF387" s="991"/>
      <c r="DG387" s="991"/>
      <c r="DH387" s="991"/>
      <c r="DI387" s="991"/>
    </row>
    <row r="388" spans="1:113" s="871" customFormat="1">
      <c r="A388" s="1116" t="str">
        <f>$B$300</f>
        <v>II.</v>
      </c>
      <c r="B388" s="1117">
        <f>COUNT($A$302:$B387)+1</f>
        <v>22</v>
      </c>
      <c r="C388" s="165" t="s">
        <v>1919</v>
      </c>
      <c r="D388" s="746" t="s">
        <v>188</v>
      </c>
      <c r="E388" s="747">
        <v>129</v>
      </c>
      <c r="F388" s="917"/>
      <c r="G388" s="917">
        <f>E388*F388</f>
        <v>0</v>
      </c>
      <c r="H388" s="991"/>
      <c r="I388" s="991"/>
      <c r="J388" s="991"/>
      <c r="K388" s="991"/>
      <c r="L388" s="991"/>
      <c r="M388" s="991"/>
      <c r="N388" s="991"/>
      <c r="O388" s="991"/>
      <c r="P388" s="991"/>
      <c r="Q388" s="991"/>
      <c r="R388" s="991"/>
      <c r="S388" s="991"/>
      <c r="T388" s="991"/>
      <c r="U388" s="991"/>
      <c r="V388" s="991"/>
      <c r="W388" s="991"/>
      <c r="X388" s="991"/>
      <c r="Y388" s="991"/>
      <c r="Z388" s="991"/>
      <c r="AA388" s="991"/>
      <c r="AB388" s="991"/>
      <c r="AC388" s="991"/>
      <c r="AD388" s="991"/>
      <c r="AE388" s="991"/>
      <c r="AF388" s="991"/>
      <c r="AG388" s="991"/>
      <c r="AH388" s="991"/>
      <c r="AI388" s="991"/>
      <c r="AJ388" s="991"/>
      <c r="AK388" s="991"/>
      <c r="AL388" s="991"/>
      <c r="AM388" s="991"/>
      <c r="AN388" s="991"/>
      <c r="AO388" s="991"/>
      <c r="AP388" s="991"/>
      <c r="AQ388" s="991"/>
      <c r="AR388" s="991"/>
      <c r="AS388" s="991"/>
      <c r="AT388" s="991"/>
      <c r="AU388" s="991"/>
      <c r="AV388" s="991"/>
      <c r="AW388" s="991"/>
      <c r="AX388" s="991"/>
      <c r="AY388" s="991"/>
      <c r="AZ388" s="991"/>
      <c r="BA388" s="991"/>
      <c r="BB388" s="991"/>
      <c r="BC388" s="991"/>
      <c r="BD388" s="991"/>
      <c r="BE388" s="991"/>
      <c r="BF388" s="991"/>
      <c r="BG388" s="991"/>
      <c r="BH388" s="991"/>
      <c r="BI388" s="991"/>
      <c r="BJ388" s="991"/>
      <c r="BK388" s="991"/>
      <c r="BL388" s="991"/>
      <c r="BM388" s="991"/>
      <c r="BN388" s="991"/>
      <c r="BO388" s="991"/>
      <c r="BP388" s="991"/>
      <c r="BQ388" s="991"/>
      <c r="BR388" s="991"/>
      <c r="BS388" s="991"/>
      <c r="BT388" s="991"/>
      <c r="BU388" s="991"/>
      <c r="BV388" s="991"/>
      <c r="BW388" s="991"/>
      <c r="BX388" s="991"/>
      <c r="BY388" s="991"/>
      <c r="BZ388" s="991"/>
      <c r="CA388" s="991"/>
      <c r="CB388" s="991"/>
      <c r="CC388" s="991"/>
      <c r="CD388" s="991"/>
      <c r="CE388" s="991"/>
      <c r="CF388" s="991"/>
      <c r="CG388" s="991"/>
      <c r="CH388" s="991"/>
      <c r="CI388" s="991"/>
      <c r="CJ388" s="991"/>
      <c r="CK388" s="991"/>
      <c r="CL388" s="991"/>
      <c r="CM388" s="991"/>
      <c r="CN388" s="991"/>
      <c r="CO388" s="991"/>
      <c r="CP388" s="991"/>
      <c r="CQ388" s="991"/>
      <c r="CR388" s="991"/>
      <c r="CS388" s="991"/>
      <c r="CT388" s="991"/>
      <c r="CU388" s="991"/>
      <c r="CV388" s="991"/>
      <c r="CW388" s="991"/>
      <c r="CX388" s="991"/>
      <c r="CY388" s="991"/>
      <c r="CZ388" s="991"/>
      <c r="DA388" s="991"/>
      <c r="DB388" s="991"/>
      <c r="DC388" s="991"/>
      <c r="DD388" s="991"/>
      <c r="DE388" s="991"/>
      <c r="DF388" s="991"/>
      <c r="DG388" s="991"/>
      <c r="DH388" s="991"/>
      <c r="DI388" s="991"/>
    </row>
    <row r="389" spans="1:113" s="871" customFormat="1" ht="48">
      <c r="A389" s="1116"/>
      <c r="B389" s="1117"/>
      <c r="C389" s="822" t="s">
        <v>1920</v>
      </c>
      <c r="D389" s="1025"/>
      <c r="E389" s="844"/>
      <c r="F389" s="914"/>
      <c r="G389" s="917"/>
      <c r="H389" s="991"/>
      <c r="I389" s="991"/>
      <c r="J389" s="991"/>
      <c r="K389" s="991"/>
      <c r="L389" s="991"/>
      <c r="M389" s="991"/>
      <c r="N389" s="991"/>
      <c r="O389" s="991"/>
      <c r="P389" s="991"/>
      <c r="Q389" s="991"/>
      <c r="R389" s="991"/>
      <c r="S389" s="991"/>
      <c r="T389" s="991"/>
      <c r="U389" s="991"/>
      <c r="V389" s="991"/>
      <c r="W389" s="991"/>
      <c r="X389" s="991"/>
      <c r="Y389" s="991"/>
      <c r="Z389" s="991"/>
      <c r="AA389" s="991"/>
      <c r="AB389" s="991"/>
      <c r="AC389" s="991"/>
      <c r="AD389" s="991"/>
      <c r="AE389" s="991"/>
      <c r="AF389" s="991"/>
      <c r="AG389" s="991"/>
      <c r="AH389" s="991"/>
      <c r="AI389" s="991"/>
      <c r="AJ389" s="991"/>
      <c r="AK389" s="991"/>
      <c r="AL389" s="991"/>
      <c r="AM389" s="991"/>
      <c r="AN389" s="991"/>
      <c r="AO389" s="991"/>
      <c r="AP389" s="991"/>
      <c r="AQ389" s="991"/>
      <c r="AR389" s="991"/>
      <c r="AS389" s="991"/>
      <c r="AT389" s="991"/>
      <c r="AU389" s="991"/>
      <c r="AV389" s="991"/>
      <c r="AW389" s="991"/>
      <c r="AX389" s="991"/>
      <c r="AY389" s="991"/>
      <c r="AZ389" s="991"/>
      <c r="BA389" s="991"/>
      <c r="BB389" s="991"/>
      <c r="BC389" s="991"/>
      <c r="BD389" s="991"/>
      <c r="BE389" s="991"/>
      <c r="BF389" s="991"/>
      <c r="BG389" s="991"/>
      <c r="BH389" s="991"/>
      <c r="BI389" s="991"/>
      <c r="BJ389" s="991"/>
      <c r="BK389" s="991"/>
      <c r="BL389" s="991"/>
      <c r="BM389" s="991"/>
      <c r="BN389" s="991"/>
      <c r="BO389" s="991"/>
      <c r="BP389" s="991"/>
      <c r="BQ389" s="991"/>
      <c r="BR389" s="991"/>
      <c r="BS389" s="991"/>
      <c r="BT389" s="991"/>
      <c r="BU389" s="991"/>
      <c r="BV389" s="991"/>
      <c r="BW389" s="991"/>
      <c r="BX389" s="991"/>
      <c r="BY389" s="991"/>
      <c r="BZ389" s="991"/>
      <c r="CA389" s="991"/>
      <c r="CB389" s="991"/>
      <c r="CC389" s="991"/>
      <c r="CD389" s="991"/>
      <c r="CE389" s="991"/>
      <c r="CF389" s="991"/>
      <c r="CG389" s="991"/>
      <c r="CH389" s="991"/>
      <c r="CI389" s="991"/>
      <c r="CJ389" s="991"/>
      <c r="CK389" s="991"/>
      <c r="CL389" s="991"/>
      <c r="CM389" s="991"/>
      <c r="CN389" s="991"/>
      <c r="CO389" s="991"/>
      <c r="CP389" s="991"/>
      <c r="CQ389" s="991"/>
      <c r="CR389" s="991"/>
      <c r="CS389" s="991"/>
      <c r="CT389" s="991"/>
      <c r="CU389" s="991"/>
      <c r="CV389" s="991"/>
      <c r="CW389" s="991"/>
      <c r="CX389" s="991"/>
      <c r="CY389" s="991"/>
      <c r="CZ389" s="991"/>
      <c r="DA389" s="991"/>
      <c r="DB389" s="991"/>
      <c r="DC389" s="991"/>
      <c r="DD389" s="991"/>
      <c r="DE389" s="991"/>
      <c r="DF389" s="991"/>
      <c r="DG389" s="991"/>
      <c r="DH389" s="991"/>
      <c r="DI389" s="991"/>
    </row>
    <row r="390" spans="1:113" s="871" customFormat="1" ht="12.6" customHeight="1">
      <c r="A390" s="1116"/>
      <c r="B390" s="1117"/>
      <c r="C390" s="1118" t="s">
        <v>1921</v>
      </c>
      <c r="D390" s="1025"/>
      <c r="E390" s="844"/>
      <c r="F390" s="914"/>
      <c r="G390" s="917"/>
      <c r="H390" s="991"/>
      <c r="I390" s="991"/>
      <c r="J390" s="991"/>
      <c r="K390" s="991"/>
      <c r="L390" s="991"/>
      <c r="M390" s="991"/>
      <c r="N390" s="991"/>
      <c r="O390" s="991"/>
      <c r="P390" s="991"/>
      <c r="Q390" s="991"/>
      <c r="R390" s="991"/>
      <c r="S390" s="991"/>
      <c r="T390" s="991"/>
      <c r="U390" s="991"/>
      <c r="V390" s="991"/>
      <c r="W390" s="991"/>
      <c r="X390" s="991"/>
      <c r="Y390" s="991"/>
      <c r="Z390" s="991"/>
      <c r="AA390" s="991"/>
      <c r="AB390" s="991"/>
      <c r="AC390" s="991"/>
      <c r="AD390" s="991"/>
      <c r="AE390" s="991"/>
      <c r="AF390" s="991"/>
      <c r="AG390" s="991"/>
      <c r="AH390" s="991"/>
      <c r="AI390" s="991"/>
      <c r="AJ390" s="991"/>
      <c r="AK390" s="991"/>
      <c r="AL390" s="991"/>
      <c r="AM390" s="991"/>
      <c r="AN390" s="991"/>
      <c r="AO390" s="991"/>
      <c r="AP390" s="991"/>
      <c r="AQ390" s="991"/>
      <c r="AR390" s="991"/>
      <c r="AS390" s="991"/>
      <c r="AT390" s="991"/>
      <c r="AU390" s="991"/>
      <c r="AV390" s="991"/>
      <c r="AW390" s="991"/>
      <c r="AX390" s="991"/>
      <c r="AY390" s="991"/>
      <c r="AZ390" s="991"/>
      <c r="BA390" s="991"/>
      <c r="BB390" s="991"/>
      <c r="BC390" s="991"/>
      <c r="BD390" s="991"/>
      <c r="BE390" s="991"/>
      <c r="BF390" s="991"/>
      <c r="BG390" s="991"/>
      <c r="BH390" s="991"/>
      <c r="BI390" s="991"/>
      <c r="BJ390" s="991"/>
      <c r="BK390" s="991"/>
      <c r="BL390" s="991"/>
      <c r="BM390" s="991"/>
      <c r="BN390" s="991"/>
      <c r="BO390" s="991"/>
      <c r="BP390" s="991"/>
      <c r="BQ390" s="991"/>
      <c r="BR390" s="991"/>
      <c r="BS390" s="991"/>
      <c r="BT390" s="991"/>
      <c r="BU390" s="991"/>
      <c r="BV390" s="991"/>
      <c r="BW390" s="991"/>
      <c r="BX390" s="991"/>
      <c r="BY390" s="991"/>
      <c r="BZ390" s="991"/>
      <c r="CA390" s="991"/>
      <c r="CB390" s="991"/>
      <c r="CC390" s="991"/>
      <c r="CD390" s="991"/>
      <c r="CE390" s="991"/>
      <c r="CF390" s="991"/>
      <c r="CG390" s="991"/>
      <c r="CH390" s="991"/>
      <c r="CI390" s="991"/>
      <c r="CJ390" s="991"/>
      <c r="CK390" s="991"/>
      <c r="CL390" s="991"/>
      <c r="CM390" s="991"/>
      <c r="CN390" s="991"/>
      <c r="CO390" s="991"/>
      <c r="CP390" s="991"/>
      <c r="CQ390" s="991"/>
      <c r="CR390" s="991"/>
      <c r="CS390" s="991"/>
      <c r="CT390" s="991"/>
      <c r="CU390" s="991"/>
      <c r="CV390" s="991"/>
      <c r="CW390" s="991"/>
      <c r="CX390" s="991"/>
      <c r="CY390" s="991"/>
      <c r="CZ390" s="991"/>
      <c r="DA390" s="991"/>
      <c r="DB390" s="991"/>
      <c r="DC390" s="991"/>
      <c r="DD390" s="991"/>
      <c r="DE390" s="991"/>
      <c r="DF390" s="991"/>
      <c r="DG390" s="991"/>
      <c r="DH390" s="991"/>
      <c r="DI390" s="991"/>
    </row>
    <row r="391" spans="1:113" s="871" customFormat="1">
      <c r="A391" s="1116"/>
      <c r="B391" s="1117"/>
      <c r="C391" s="991"/>
      <c r="D391" s="1025"/>
      <c r="E391" s="844"/>
      <c r="F391" s="914"/>
      <c r="G391" s="917"/>
      <c r="H391" s="991"/>
      <c r="I391" s="991"/>
      <c r="J391" s="991"/>
      <c r="K391" s="991"/>
      <c r="L391" s="991"/>
      <c r="M391" s="991"/>
      <c r="N391" s="991"/>
      <c r="O391" s="991"/>
      <c r="P391" s="991"/>
      <c r="Q391" s="991"/>
      <c r="R391" s="991"/>
      <c r="S391" s="991"/>
      <c r="T391" s="991"/>
      <c r="U391" s="991"/>
      <c r="V391" s="991"/>
      <c r="W391" s="991"/>
      <c r="X391" s="991"/>
      <c r="Y391" s="991"/>
      <c r="Z391" s="991"/>
      <c r="AA391" s="991"/>
      <c r="AB391" s="991"/>
      <c r="AC391" s="991"/>
      <c r="AD391" s="991"/>
      <c r="AE391" s="991"/>
      <c r="AF391" s="991"/>
      <c r="AG391" s="991"/>
      <c r="AH391" s="991"/>
      <c r="AI391" s="991"/>
      <c r="AJ391" s="991"/>
      <c r="AK391" s="991"/>
      <c r="AL391" s="991"/>
      <c r="AM391" s="991"/>
      <c r="AN391" s="991"/>
      <c r="AO391" s="991"/>
      <c r="AP391" s="991"/>
      <c r="AQ391" s="991"/>
      <c r="AR391" s="991"/>
      <c r="AS391" s="991"/>
      <c r="AT391" s="991"/>
      <c r="AU391" s="991"/>
      <c r="AV391" s="991"/>
      <c r="AW391" s="991"/>
      <c r="AX391" s="991"/>
      <c r="AY391" s="991"/>
      <c r="AZ391" s="991"/>
      <c r="BA391" s="991"/>
      <c r="BB391" s="991"/>
      <c r="BC391" s="991"/>
      <c r="BD391" s="991"/>
      <c r="BE391" s="991"/>
      <c r="BF391" s="991"/>
      <c r="BG391" s="991"/>
      <c r="BH391" s="991"/>
      <c r="BI391" s="991"/>
      <c r="BJ391" s="991"/>
      <c r="BK391" s="991"/>
      <c r="BL391" s="991"/>
      <c r="BM391" s="991"/>
      <c r="BN391" s="991"/>
      <c r="BO391" s="991"/>
      <c r="BP391" s="991"/>
      <c r="BQ391" s="991"/>
      <c r="BR391" s="991"/>
      <c r="BS391" s="991"/>
      <c r="BT391" s="991"/>
      <c r="BU391" s="991"/>
      <c r="BV391" s="991"/>
      <c r="BW391" s="991"/>
      <c r="BX391" s="991"/>
      <c r="BY391" s="991"/>
      <c r="BZ391" s="991"/>
      <c r="CA391" s="991"/>
      <c r="CB391" s="991"/>
      <c r="CC391" s="991"/>
      <c r="CD391" s="991"/>
      <c r="CE391" s="991"/>
      <c r="CF391" s="991"/>
      <c r="CG391" s="991"/>
      <c r="CH391" s="991"/>
      <c r="CI391" s="991"/>
      <c r="CJ391" s="991"/>
      <c r="CK391" s="991"/>
      <c r="CL391" s="991"/>
      <c r="CM391" s="991"/>
      <c r="CN391" s="991"/>
      <c r="CO391" s="991"/>
      <c r="CP391" s="991"/>
      <c r="CQ391" s="991"/>
      <c r="CR391" s="991"/>
      <c r="CS391" s="991"/>
      <c r="CT391" s="991"/>
      <c r="CU391" s="991"/>
      <c r="CV391" s="991"/>
      <c r="CW391" s="991"/>
      <c r="CX391" s="991"/>
      <c r="CY391" s="991"/>
      <c r="CZ391" s="991"/>
      <c r="DA391" s="991"/>
      <c r="DB391" s="991"/>
      <c r="DC391" s="991"/>
      <c r="DD391" s="991"/>
      <c r="DE391" s="991"/>
      <c r="DF391" s="991"/>
      <c r="DG391" s="991"/>
      <c r="DH391" s="991"/>
      <c r="DI391" s="991"/>
    </row>
    <row r="392" spans="1:113" s="871" customFormat="1">
      <c r="A392" s="1116" t="str">
        <f>$B$300</f>
        <v>II.</v>
      </c>
      <c r="B392" s="1117">
        <f>COUNT($A$302:$B391)+1</f>
        <v>23</v>
      </c>
      <c r="C392" s="1109" t="s">
        <v>1922</v>
      </c>
      <c r="D392" s="746" t="s">
        <v>188</v>
      </c>
      <c r="E392" s="747">
        <v>129</v>
      </c>
      <c r="F392" s="917"/>
      <c r="G392" s="917">
        <f>E392*F392</f>
        <v>0</v>
      </c>
      <c r="H392" s="991"/>
      <c r="I392" s="991"/>
      <c r="J392" s="991"/>
      <c r="K392" s="991"/>
      <c r="L392" s="991"/>
      <c r="M392" s="991"/>
      <c r="N392" s="991"/>
      <c r="O392" s="991"/>
      <c r="P392" s="991"/>
      <c r="Q392" s="991"/>
      <c r="R392" s="991"/>
      <c r="S392" s="991"/>
      <c r="T392" s="991"/>
      <c r="U392" s="991"/>
      <c r="V392" s="991"/>
      <c r="W392" s="991"/>
      <c r="X392" s="991"/>
      <c r="Y392" s="991"/>
      <c r="Z392" s="991"/>
      <c r="AA392" s="991"/>
      <c r="AB392" s="991"/>
      <c r="AC392" s="991"/>
      <c r="AD392" s="991"/>
      <c r="AE392" s="991"/>
      <c r="AF392" s="991"/>
      <c r="AG392" s="991"/>
      <c r="AH392" s="991"/>
      <c r="AI392" s="991"/>
      <c r="AJ392" s="991"/>
      <c r="AK392" s="991"/>
      <c r="AL392" s="991"/>
      <c r="AM392" s="991"/>
      <c r="AN392" s="991"/>
      <c r="AO392" s="991"/>
      <c r="AP392" s="991"/>
      <c r="AQ392" s="991"/>
      <c r="AR392" s="991"/>
      <c r="AS392" s="991"/>
      <c r="AT392" s="991"/>
      <c r="AU392" s="991"/>
      <c r="AV392" s="991"/>
      <c r="AW392" s="991"/>
      <c r="AX392" s="991"/>
      <c r="AY392" s="991"/>
      <c r="AZ392" s="991"/>
      <c r="BA392" s="991"/>
      <c r="BB392" s="991"/>
      <c r="BC392" s="991"/>
      <c r="BD392" s="991"/>
      <c r="BE392" s="991"/>
      <c r="BF392" s="991"/>
      <c r="BG392" s="991"/>
      <c r="BH392" s="991"/>
      <c r="BI392" s="991"/>
      <c r="BJ392" s="991"/>
      <c r="BK392" s="991"/>
      <c r="BL392" s="991"/>
      <c r="BM392" s="991"/>
      <c r="BN392" s="991"/>
      <c r="BO392" s="991"/>
      <c r="BP392" s="991"/>
      <c r="BQ392" s="991"/>
      <c r="BR392" s="991"/>
      <c r="BS392" s="991"/>
      <c r="BT392" s="991"/>
      <c r="BU392" s="991"/>
      <c r="BV392" s="991"/>
      <c r="BW392" s="991"/>
      <c r="BX392" s="991"/>
      <c r="BY392" s="991"/>
      <c r="BZ392" s="991"/>
      <c r="CA392" s="991"/>
      <c r="CB392" s="991"/>
      <c r="CC392" s="991"/>
      <c r="CD392" s="991"/>
      <c r="CE392" s="991"/>
      <c r="CF392" s="991"/>
      <c r="CG392" s="991"/>
      <c r="CH392" s="991"/>
      <c r="CI392" s="991"/>
      <c r="CJ392" s="991"/>
      <c r="CK392" s="991"/>
      <c r="CL392" s="991"/>
      <c r="CM392" s="991"/>
      <c r="CN392" s="991"/>
      <c r="CO392" s="991"/>
      <c r="CP392" s="991"/>
      <c r="CQ392" s="991"/>
      <c r="CR392" s="991"/>
      <c r="CS392" s="991"/>
      <c r="CT392" s="991"/>
      <c r="CU392" s="991"/>
      <c r="CV392" s="991"/>
      <c r="CW392" s="991"/>
      <c r="CX392" s="991"/>
      <c r="CY392" s="991"/>
      <c r="CZ392" s="991"/>
      <c r="DA392" s="991"/>
      <c r="DB392" s="991"/>
      <c r="DC392" s="991"/>
      <c r="DD392" s="991"/>
      <c r="DE392" s="991"/>
      <c r="DF392" s="991"/>
      <c r="DG392" s="991"/>
      <c r="DH392" s="991"/>
      <c r="DI392" s="991"/>
    </row>
    <row r="393" spans="1:113" s="871" customFormat="1" ht="48">
      <c r="A393" s="1116"/>
      <c r="B393" s="1117"/>
      <c r="C393" s="822" t="s">
        <v>1923</v>
      </c>
      <c r="D393" s="1025"/>
      <c r="E393" s="844"/>
      <c r="F393" s="917"/>
      <c r="G393" s="917"/>
      <c r="H393" s="991"/>
      <c r="I393" s="991"/>
      <c r="J393" s="991"/>
      <c r="K393" s="991"/>
      <c r="L393" s="991"/>
      <c r="M393" s="991"/>
      <c r="N393" s="991"/>
      <c r="O393" s="991"/>
      <c r="P393" s="991"/>
      <c r="Q393" s="991"/>
      <c r="R393" s="991"/>
      <c r="S393" s="991"/>
      <c r="T393" s="991"/>
      <c r="U393" s="991"/>
      <c r="V393" s="991"/>
      <c r="W393" s="991"/>
      <c r="X393" s="991"/>
      <c r="Y393" s="991"/>
      <c r="Z393" s="991"/>
      <c r="AA393" s="991"/>
      <c r="AB393" s="991"/>
      <c r="AC393" s="991"/>
      <c r="AD393" s="991"/>
      <c r="AE393" s="991"/>
      <c r="AF393" s="991"/>
      <c r="AG393" s="991"/>
      <c r="AH393" s="991"/>
      <c r="AI393" s="991"/>
      <c r="AJ393" s="991"/>
      <c r="AK393" s="991"/>
      <c r="AL393" s="991"/>
      <c r="AM393" s="991"/>
      <c r="AN393" s="991"/>
      <c r="AO393" s="991"/>
      <c r="AP393" s="991"/>
      <c r="AQ393" s="991"/>
      <c r="AR393" s="991"/>
      <c r="AS393" s="991"/>
      <c r="AT393" s="991"/>
      <c r="AU393" s="991"/>
      <c r="AV393" s="991"/>
      <c r="AW393" s="991"/>
      <c r="AX393" s="991"/>
      <c r="AY393" s="991"/>
      <c r="AZ393" s="991"/>
      <c r="BA393" s="991"/>
      <c r="BB393" s="991"/>
      <c r="BC393" s="991"/>
      <c r="BD393" s="991"/>
      <c r="BE393" s="991"/>
      <c r="BF393" s="991"/>
      <c r="BG393" s="991"/>
      <c r="BH393" s="991"/>
      <c r="BI393" s="991"/>
      <c r="BJ393" s="991"/>
      <c r="BK393" s="991"/>
      <c r="BL393" s="991"/>
      <c r="BM393" s="991"/>
      <c r="BN393" s="991"/>
      <c r="BO393" s="991"/>
      <c r="BP393" s="991"/>
      <c r="BQ393" s="991"/>
      <c r="BR393" s="991"/>
      <c r="BS393" s="991"/>
      <c r="BT393" s="991"/>
      <c r="BU393" s="991"/>
      <c r="BV393" s="991"/>
      <c r="BW393" s="991"/>
      <c r="BX393" s="991"/>
      <c r="BY393" s="991"/>
      <c r="BZ393" s="991"/>
      <c r="CA393" s="991"/>
      <c r="CB393" s="991"/>
      <c r="CC393" s="991"/>
      <c r="CD393" s="991"/>
      <c r="CE393" s="991"/>
      <c r="CF393" s="991"/>
      <c r="CG393" s="991"/>
      <c r="CH393" s="991"/>
      <c r="CI393" s="991"/>
      <c r="CJ393" s="991"/>
      <c r="CK393" s="991"/>
      <c r="CL393" s="991"/>
      <c r="CM393" s="991"/>
      <c r="CN393" s="991"/>
      <c r="CO393" s="991"/>
      <c r="CP393" s="991"/>
      <c r="CQ393" s="991"/>
      <c r="CR393" s="991"/>
      <c r="CS393" s="991"/>
      <c r="CT393" s="991"/>
      <c r="CU393" s="991"/>
      <c r="CV393" s="991"/>
      <c r="CW393" s="991"/>
      <c r="CX393" s="991"/>
      <c r="CY393" s="991"/>
      <c r="CZ393" s="991"/>
      <c r="DA393" s="991"/>
      <c r="DB393" s="991"/>
      <c r="DC393" s="991"/>
      <c r="DD393" s="991"/>
      <c r="DE393" s="991"/>
      <c r="DF393" s="991"/>
      <c r="DG393" s="991"/>
      <c r="DH393" s="991"/>
      <c r="DI393" s="991"/>
    </row>
    <row r="394" spans="1:113" s="871" customFormat="1" ht="24">
      <c r="A394" s="1116"/>
      <c r="B394" s="1117"/>
      <c r="C394" s="1118" t="s">
        <v>1924</v>
      </c>
      <c r="D394" s="1025"/>
      <c r="E394" s="844"/>
      <c r="F394" s="917"/>
      <c r="G394" s="917"/>
      <c r="H394" s="991"/>
      <c r="I394" s="991"/>
      <c r="J394" s="991"/>
      <c r="K394" s="991"/>
      <c r="L394" s="991"/>
      <c r="M394" s="991"/>
      <c r="N394" s="991"/>
      <c r="O394" s="991"/>
      <c r="P394" s="991"/>
      <c r="Q394" s="991"/>
      <c r="R394" s="991"/>
      <c r="S394" s="991"/>
      <c r="T394" s="991"/>
      <c r="U394" s="991"/>
      <c r="V394" s="991"/>
      <c r="W394" s="991"/>
      <c r="X394" s="991"/>
      <c r="Y394" s="991"/>
      <c r="Z394" s="991"/>
      <c r="AA394" s="991"/>
      <c r="AB394" s="991"/>
      <c r="AC394" s="991"/>
      <c r="AD394" s="991"/>
      <c r="AE394" s="991"/>
      <c r="AF394" s="991"/>
      <c r="AG394" s="991"/>
      <c r="AH394" s="991"/>
      <c r="AI394" s="991"/>
      <c r="AJ394" s="991"/>
      <c r="AK394" s="991"/>
      <c r="AL394" s="991"/>
      <c r="AM394" s="991"/>
      <c r="AN394" s="991"/>
      <c r="AO394" s="991"/>
      <c r="AP394" s="991"/>
      <c r="AQ394" s="991"/>
      <c r="AR394" s="991"/>
      <c r="AS394" s="991"/>
      <c r="AT394" s="991"/>
      <c r="AU394" s="991"/>
      <c r="AV394" s="991"/>
      <c r="AW394" s="991"/>
      <c r="AX394" s="991"/>
      <c r="AY394" s="991"/>
      <c r="AZ394" s="991"/>
      <c r="BA394" s="991"/>
      <c r="BB394" s="991"/>
      <c r="BC394" s="991"/>
      <c r="BD394" s="991"/>
      <c r="BE394" s="991"/>
      <c r="BF394" s="991"/>
      <c r="BG394" s="991"/>
      <c r="BH394" s="991"/>
      <c r="BI394" s="991"/>
      <c r="BJ394" s="991"/>
      <c r="BK394" s="991"/>
      <c r="BL394" s="991"/>
      <c r="BM394" s="991"/>
      <c r="BN394" s="991"/>
      <c r="BO394" s="991"/>
      <c r="BP394" s="991"/>
      <c r="BQ394" s="991"/>
      <c r="BR394" s="991"/>
      <c r="BS394" s="991"/>
      <c r="BT394" s="991"/>
      <c r="BU394" s="991"/>
      <c r="BV394" s="991"/>
      <c r="BW394" s="991"/>
      <c r="BX394" s="991"/>
      <c r="BY394" s="991"/>
      <c r="BZ394" s="991"/>
      <c r="CA394" s="991"/>
      <c r="CB394" s="991"/>
      <c r="CC394" s="991"/>
      <c r="CD394" s="991"/>
      <c r="CE394" s="991"/>
      <c r="CF394" s="991"/>
      <c r="CG394" s="991"/>
      <c r="CH394" s="991"/>
      <c r="CI394" s="991"/>
      <c r="CJ394" s="991"/>
      <c r="CK394" s="991"/>
      <c r="CL394" s="991"/>
      <c r="CM394" s="991"/>
      <c r="CN394" s="991"/>
      <c r="CO394" s="991"/>
      <c r="CP394" s="991"/>
      <c r="CQ394" s="991"/>
      <c r="CR394" s="991"/>
      <c r="CS394" s="991"/>
      <c r="CT394" s="991"/>
      <c r="CU394" s="991"/>
      <c r="CV394" s="991"/>
      <c r="CW394" s="991"/>
      <c r="CX394" s="991"/>
      <c r="CY394" s="991"/>
      <c r="CZ394" s="991"/>
      <c r="DA394" s="991"/>
      <c r="DB394" s="991"/>
      <c r="DC394" s="991"/>
      <c r="DD394" s="991"/>
      <c r="DE394" s="991"/>
      <c r="DF394" s="991"/>
      <c r="DG394" s="991"/>
      <c r="DH394" s="991"/>
      <c r="DI394" s="991"/>
    </row>
    <row r="395" spans="1:113" s="871" customFormat="1">
      <c r="A395" s="1116"/>
      <c r="B395" s="1117"/>
      <c r="C395" s="585"/>
      <c r="D395" s="1070"/>
      <c r="E395" s="747"/>
      <c r="F395" s="917"/>
      <c r="G395" s="914"/>
      <c r="H395" s="991"/>
      <c r="I395" s="991"/>
      <c r="J395" s="991"/>
      <c r="K395" s="991"/>
      <c r="L395" s="991"/>
      <c r="M395" s="991"/>
      <c r="N395" s="991"/>
      <c r="O395" s="991"/>
      <c r="P395" s="991"/>
      <c r="Q395" s="991"/>
      <c r="R395" s="991"/>
      <c r="S395" s="991"/>
      <c r="T395" s="991"/>
      <c r="U395" s="991"/>
      <c r="V395" s="991"/>
      <c r="W395" s="991"/>
      <c r="X395" s="991"/>
      <c r="Y395" s="991"/>
      <c r="Z395" s="991"/>
      <c r="AA395" s="991"/>
      <c r="AB395" s="991"/>
      <c r="AC395" s="991"/>
      <c r="AD395" s="991"/>
      <c r="AE395" s="991"/>
      <c r="AF395" s="991"/>
      <c r="AG395" s="991"/>
      <c r="AH395" s="991"/>
      <c r="AI395" s="991"/>
      <c r="AJ395" s="991"/>
      <c r="AK395" s="991"/>
      <c r="AL395" s="991"/>
      <c r="AM395" s="991"/>
      <c r="AN395" s="991"/>
      <c r="AO395" s="991"/>
      <c r="AP395" s="991"/>
      <c r="AQ395" s="991"/>
      <c r="AR395" s="991"/>
      <c r="AS395" s="991"/>
      <c r="AT395" s="991"/>
      <c r="AU395" s="991"/>
      <c r="AV395" s="991"/>
      <c r="AW395" s="991"/>
      <c r="AX395" s="991"/>
      <c r="AY395" s="991"/>
      <c r="AZ395" s="991"/>
      <c r="BA395" s="991"/>
      <c r="BB395" s="991"/>
      <c r="BC395" s="991"/>
      <c r="BD395" s="991"/>
      <c r="BE395" s="991"/>
      <c r="BF395" s="991"/>
      <c r="BG395" s="991"/>
      <c r="BH395" s="991"/>
      <c r="BI395" s="991"/>
      <c r="BJ395" s="991"/>
      <c r="BK395" s="991"/>
      <c r="BL395" s="991"/>
      <c r="BM395" s="991"/>
      <c r="BN395" s="991"/>
      <c r="BO395" s="991"/>
      <c r="BP395" s="991"/>
      <c r="BQ395" s="991"/>
      <c r="BR395" s="991"/>
      <c r="BS395" s="991"/>
      <c r="BT395" s="991"/>
      <c r="BU395" s="991"/>
      <c r="BV395" s="991"/>
      <c r="BW395" s="991"/>
      <c r="BX395" s="991"/>
      <c r="BY395" s="991"/>
      <c r="BZ395" s="991"/>
      <c r="CA395" s="991"/>
      <c r="CB395" s="991"/>
      <c r="CC395" s="991"/>
      <c r="CD395" s="991"/>
      <c r="CE395" s="991"/>
      <c r="CF395" s="991"/>
      <c r="CG395" s="991"/>
      <c r="CH395" s="991"/>
      <c r="CI395" s="991"/>
      <c r="CJ395" s="991"/>
      <c r="CK395" s="991"/>
      <c r="CL395" s="991"/>
      <c r="CM395" s="991"/>
      <c r="CN395" s="991"/>
      <c r="CO395" s="991"/>
      <c r="CP395" s="991"/>
      <c r="CQ395" s="991"/>
      <c r="CR395" s="991"/>
      <c r="CS395" s="991"/>
      <c r="CT395" s="991"/>
      <c r="CU395" s="991"/>
      <c r="CV395" s="991"/>
      <c r="CW395" s="991"/>
      <c r="CX395" s="991"/>
      <c r="CY395" s="991"/>
      <c r="CZ395" s="991"/>
      <c r="DA395" s="991"/>
      <c r="DB395" s="991"/>
      <c r="DC395" s="991"/>
      <c r="DD395" s="991"/>
      <c r="DE395" s="991"/>
      <c r="DF395" s="991"/>
      <c r="DG395" s="991"/>
      <c r="DH395" s="991"/>
      <c r="DI395" s="991"/>
    </row>
    <row r="396" spans="1:113" s="871" customFormat="1" ht="13.5" thickBot="1">
      <c r="A396" s="226"/>
      <c r="B396" s="1031"/>
      <c r="C396" s="882" t="str">
        <f>CONCATENATE($B$300," ",$C$300," - SKUPAJ:")</f>
        <v>II. SANITARNA KERAMIKA - SOBE - SKUPAJ:</v>
      </c>
      <c r="D396" s="225"/>
      <c r="E396" s="225"/>
      <c r="F396" s="918"/>
      <c r="G396" s="918">
        <f>SUM(G302:G392)</f>
        <v>0</v>
      </c>
      <c r="H396" s="991"/>
      <c r="I396" s="991"/>
      <c r="J396" s="991"/>
      <c r="K396" s="991"/>
      <c r="L396" s="991"/>
      <c r="M396" s="991"/>
      <c r="N396" s="991"/>
      <c r="O396" s="991"/>
      <c r="P396" s="991"/>
      <c r="Q396" s="991"/>
      <c r="R396" s="991"/>
      <c r="S396" s="991"/>
      <c r="T396" s="991"/>
      <c r="U396" s="991"/>
      <c r="V396" s="991"/>
      <c r="W396" s="991"/>
      <c r="X396" s="991"/>
      <c r="Y396" s="991"/>
      <c r="Z396" s="991"/>
      <c r="AA396" s="991"/>
      <c r="AB396" s="991"/>
      <c r="AC396" s="991"/>
      <c r="AD396" s="991"/>
      <c r="AE396" s="991"/>
      <c r="AF396" s="991"/>
      <c r="AG396" s="991"/>
      <c r="AH396" s="991"/>
      <c r="AI396" s="991"/>
      <c r="AJ396" s="991"/>
      <c r="AK396" s="991"/>
      <c r="AL396" s="991"/>
      <c r="AM396" s="991"/>
      <c r="AN396" s="991"/>
      <c r="AO396" s="991"/>
      <c r="AP396" s="991"/>
      <c r="AQ396" s="991"/>
      <c r="AR396" s="991"/>
      <c r="AS396" s="991"/>
      <c r="AT396" s="991"/>
      <c r="AU396" s="991"/>
      <c r="AV396" s="991"/>
      <c r="AW396" s="991"/>
      <c r="AX396" s="991"/>
      <c r="AY396" s="991"/>
      <c r="AZ396" s="991"/>
      <c r="BA396" s="991"/>
      <c r="BB396" s="991"/>
      <c r="BC396" s="991"/>
      <c r="BD396" s="991"/>
      <c r="BE396" s="991"/>
      <c r="BF396" s="991"/>
      <c r="BG396" s="991"/>
      <c r="BH396" s="991"/>
      <c r="BI396" s="991"/>
      <c r="BJ396" s="991"/>
      <c r="BK396" s="991"/>
      <c r="BL396" s="991"/>
      <c r="BM396" s="991"/>
      <c r="BN396" s="991"/>
      <c r="BO396" s="991"/>
      <c r="BP396" s="991"/>
      <c r="BQ396" s="991"/>
      <c r="BR396" s="991"/>
      <c r="BS396" s="991"/>
      <c r="BT396" s="991"/>
      <c r="BU396" s="991"/>
      <c r="BV396" s="991"/>
      <c r="BW396" s="991"/>
      <c r="BX396" s="991"/>
      <c r="BY396" s="991"/>
      <c r="BZ396" s="991"/>
      <c r="CA396" s="991"/>
      <c r="CB396" s="991"/>
      <c r="CC396" s="991"/>
      <c r="CD396" s="991"/>
      <c r="CE396" s="991"/>
      <c r="CF396" s="991"/>
      <c r="CG396" s="991"/>
      <c r="CH396" s="991"/>
      <c r="CI396" s="991"/>
      <c r="CJ396" s="991"/>
      <c r="CK396" s="991"/>
      <c r="CL396" s="991"/>
      <c r="CM396" s="991"/>
      <c r="CN396" s="991"/>
      <c r="CO396" s="991"/>
      <c r="CP396" s="991"/>
      <c r="CQ396" s="991"/>
      <c r="CR396" s="991"/>
      <c r="CS396" s="991"/>
      <c r="CT396" s="991"/>
      <c r="CU396" s="991"/>
      <c r="CV396" s="991"/>
      <c r="CW396" s="991"/>
      <c r="CX396" s="991"/>
      <c r="CY396" s="991"/>
      <c r="CZ396" s="991"/>
      <c r="DA396" s="991"/>
      <c r="DB396" s="991"/>
      <c r="DC396" s="991"/>
      <c r="DD396" s="991"/>
      <c r="DE396" s="991"/>
      <c r="DF396" s="991"/>
      <c r="DG396" s="991"/>
      <c r="DH396" s="991"/>
      <c r="DI396" s="991"/>
    </row>
    <row r="397" spans="1:113" s="871" customFormat="1">
      <c r="A397" s="1122"/>
      <c r="B397" s="1123"/>
      <c r="C397" s="585"/>
      <c r="D397" s="1070"/>
      <c r="E397" s="747"/>
      <c r="F397" s="917"/>
      <c r="G397" s="914"/>
      <c r="H397" s="991"/>
      <c r="I397" s="991"/>
      <c r="J397" s="991"/>
      <c r="K397" s="991"/>
      <c r="L397" s="991"/>
      <c r="M397" s="991"/>
      <c r="N397" s="991"/>
      <c r="O397" s="991"/>
      <c r="P397" s="991"/>
      <c r="Q397" s="991"/>
      <c r="R397" s="991"/>
      <c r="S397" s="991"/>
      <c r="T397" s="991"/>
      <c r="U397" s="991"/>
      <c r="V397" s="991"/>
      <c r="W397" s="991"/>
      <c r="X397" s="991"/>
      <c r="Y397" s="991"/>
      <c r="Z397" s="991"/>
      <c r="AA397" s="991"/>
      <c r="AB397" s="991"/>
      <c r="AC397" s="991"/>
      <c r="AD397" s="991"/>
      <c r="AE397" s="991"/>
      <c r="AF397" s="991"/>
      <c r="AG397" s="991"/>
      <c r="AH397" s="991"/>
      <c r="AI397" s="991"/>
      <c r="AJ397" s="991"/>
      <c r="AK397" s="991"/>
      <c r="AL397" s="991"/>
      <c r="AM397" s="991"/>
      <c r="AN397" s="991"/>
      <c r="AO397" s="991"/>
      <c r="AP397" s="991"/>
      <c r="AQ397" s="991"/>
      <c r="AR397" s="991"/>
      <c r="AS397" s="991"/>
      <c r="AT397" s="991"/>
      <c r="AU397" s="991"/>
      <c r="AV397" s="991"/>
      <c r="AW397" s="991"/>
      <c r="AX397" s="991"/>
      <c r="AY397" s="991"/>
      <c r="AZ397" s="991"/>
      <c r="BA397" s="991"/>
      <c r="BB397" s="991"/>
      <c r="BC397" s="991"/>
      <c r="BD397" s="991"/>
      <c r="BE397" s="991"/>
      <c r="BF397" s="991"/>
      <c r="BG397" s="991"/>
      <c r="BH397" s="991"/>
      <c r="BI397" s="991"/>
      <c r="BJ397" s="991"/>
      <c r="BK397" s="991"/>
      <c r="BL397" s="991"/>
      <c r="BM397" s="991"/>
      <c r="BN397" s="991"/>
      <c r="BO397" s="991"/>
      <c r="BP397" s="991"/>
      <c r="BQ397" s="991"/>
      <c r="BR397" s="991"/>
      <c r="BS397" s="991"/>
      <c r="BT397" s="991"/>
      <c r="BU397" s="991"/>
      <c r="BV397" s="991"/>
      <c r="BW397" s="991"/>
      <c r="BX397" s="991"/>
      <c r="BY397" s="991"/>
      <c r="BZ397" s="991"/>
      <c r="CA397" s="991"/>
      <c r="CB397" s="991"/>
      <c r="CC397" s="991"/>
      <c r="CD397" s="991"/>
      <c r="CE397" s="991"/>
      <c r="CF397" s="991"/>
      <c r="CG397" s="991"/>
      <c r="CH397" s="991"/>
      <c r="CI397" s="991"/>
      <c r="CJ397" s="991"/>
      <c r="CK397" s="991"/>
      <c r="CL397" s="991"/>
      <c r="CM397" s="991"/>
      <c r="CN397" s="991"/>
      <c r="CO397" s="991"/>
      <c r="CP397" s="991"/>
      <c r="CQ397" s="991"/>
      <c r="CR397" s="991"/>
      <c r="CS397" s="991"/>
      <c r="CT397" s="991"/>
      <c r="CU397" s="991"/>
      <c r="CV397" s="991"/>
      <c r="CW397" s="991"/>
      <c r="CX397" s="991"/>
      <c r="CY397" s="991"/>
      <c r="CZ397" s="991"/>
      <c r="DA397" s="991"/>
      <c r="DB397" s="991"/>
      <c r="DC397" s="991"/>
      <c r="DD397" s="991"/>
      <c r="DE397" s="991"/>
      <c r="DF397" s="991"/>
      <c r="DG397" s="991"/>
      <c r="DH397" s="991"/>
      <c r="DI397" s="991"/>
    </row>
    <row r="398" spans="1:113" s="871" customFormat="1" ht="32.25" thickBot="1">
      <c r="A398" s="873"/>
      <c r="B398" s="1102" t="s">
        <v>138</v>
      </c>
      <c r="C398" s="234" t="s">
        <v>1925</v>
      </c>
      <c r="D398" s="1007"/>
      <c r="E398" s="1032"/>
      <c r="F398" s="916"/>
      <c r="G398" s="916"/>
      <c r="H398" s="991"/>
      <c r="I398" s="991"/>
      <c r="J398" s="991"/>
      <c r="K398" s="991"/>
      <c r="L398" s="991"/>
      <c r="M398" s="991"/>
      <c r="N398" s="991"/>
      <c r="O398" s="991"/>
      <c r="P398" s="991"/>
      <c r="Q398" s="991"/>
      <c r="R398" s="991"/>
      <c r="S398" s="991"/>
      <c r="T398" s="991"/>
      <c r="U398" s="991"/>
      <c r="V398" s="991"/>
      <c r="W398" s="991"/>
      <c r="X398" s="991"/>
      <c r="Y398" s="991"/>
      <c r="Z398" s="991"/>
      <c r="AA398" s="991"/>
      <c r="AB398" s="991"/>
      <c r="AC398" s="991"/>
      <c r="AD398" s="991"/>
      <c r="AE398" s="991"/>
      <c r="AF398" s="991"/>
      <c r="AG398" s="991"/>
      <c r="AH398" s="991"/>
      <c r="AI398" s="991"/>
      <c r="AJ398" s="991"/>
      <c r="AK398" s="991"/>
      <c r="AL398" s="991"/>
      <c r="AM398" s="991"/>
      <c r="AN398" s="991"/>
      <c r="AO398" s="991"/>
      <c r="AP398" s="991"/>
      <c r="AQ398" s="991"/>
      <c r="AR398" s="991"/>
      <c r="AS398" s="991"/>
      <c r="AT398" s="991"/>
      <c r="AU398" s="991"/>
      <c r="AV398" s="991"/>
      <c r="AW398" s="991"/>
      <c r="AX398" s="991"/>
      <c r="AY398" s="991"/>
      <c r="AZ398" s="991"/>
      <c r="BA398" s="991"/>
      <c r="BB398" s="991"/>
      <c r="BC398" s="991"/>
      <c r="BD398" s="991"/>
      <c r="BE398" s="991"/>
      <c r="BF398" s="991"/>
      <c r="BG398" s="991"/>
      <c r="BH398" s="991"/>
      <c r="BI398" s="991"/>
      <c r="BJ398" s="991"/>
      <c r="BK398" s="991"/>
      <c r="BL398" s="991"/>
      <c r="BM398" s="991"/>
      <c r="BN398" s="991"/>
      <c r="BO398" s="991"/>
      <c r="BP398" s="991"/>
      <c r="BQ398" s="991"/>
      <c r="BR398" s="991"/>
      <c r="BS398" s="991"/>
      <c r="BT398" s="991"/>
      <c r="BU398" s="991"/>
      <c r="BV398" s="991"/>
      <c r="BW398" s="991"/>
      <c r="BX398" s="991"/>
      <c r="BY398" s="991"/>
      <c r="BZ398" s="991"/>
      <c r="CA398" s="991"/>
      <c r="CB398" s="991"/>
      <c r="CC398" s="991"/>
      <c r="CD398" s="991"/>
      <c r="CE398" s="991"/>
      <c r="CF398" s="991"/>
      <c r="CG398" s="991"/>
      <c r="CH398" s="991"/>
      <c r="CI398" s="991"/>
      <c r="CJ398" s="991"/>
      <c r="CK398" s="991"/>
      <c r="CL398" s="991"/>
      <c r="CM398" s="991"/>
      <c r="CN398" s="991"/>
      <c r="CO398" s="991"/>
      <c r="CP398" s="991"/>
      <c r="CQ398" s="991"/>
      <c r="CR398" s="991"/>
      <c r="CS398" s="991"/>
      <c r="CT398" s="991"/>
      <c r="CU398" s="991"/>
      <c r="CV398" s="991"/>
      <c r="CW398" s="991"/>
      <c r="CX398" s="991"/>
      <c r="CY398" s="991"/>
      <c r="CZ398" s="991"/>
      <c r="DA398" s="991"/>
      <c r="DB398" s="991"/>
      <c r="DC398" s="991"/>
      <c r="DD398" s="991"/>
      <c r="DE398" s="991"/>
      <c r="DF398" s="991"/>
      <c r="DG398" s="991"/>
      <c r="DH398" s="991"/>
      <c r="DI398" s="991"/>
    </row>
    <row r="399" spans="1:113" s="871" customFormat="1">
      <c r="A399" s="1116"/>
      <c r="B399" s="1117"/>
      <c r="C399" s="585"/>
      <c r="D399" s="1070"/>
      <c r="E399" s="747"/>
      <c r="F399" s="917"/>
      <c r="G399" s="914"/>
      <c r="H399" s="991"/>
      <c r="I399" s="991"/>
      <c r="J399" s="991"/>
      <c r="K399" s="991"/>
      <c r="L399" s="991"/>
      <c r="M399" s="991"/>
      <c r="N399" s="991"/>
      <c r="O399" s="991"/>
      <c r="P399" s="991"/>
      <c r="Q399" s="991"/>
      <c r="R399" s="991"/>
      <c r="S399" s="991"/>
      <c r="T399" s="991"/>
      <c r="U399" s="991"/>
      <c r="V399" s="991"/>
      <c r="W399" s="991"/>
      <c r="X399" s="991"/>
      <c r="Y399" s="991"/>
      <c r="Z399" s="991"/>
      <c r="AA399" s="991"/>
      <c r="AB399" s="991"/>
      <c r="AC399" s="991"/>
      <c r="AD399" s="991"/>
      <c r="AE399" s="991"/>
      <c r="AF399" s="991"/>
      <c r="AG399" s="991"/>
      <c r="AH399" s="991"/>
      <c r="AI399" s="991"/>
      <c r="AJ399" s="991"/>
      <c r="AK399" s="991"/>
      <c r="AL399" s="991"/>
      <c r="AM399" s="991"/>
      <c r="AN399" s="991"/>
      <c r="AO399" s="991"/>
      <c r="AP399" s="991"/>
      <c r="AQ399" s="991"/>
      <c r="AR399" s="991"/>
      <c r="AS399" s="991"/>
      <c r="AT399" s="991"/>
      <c r="AU399" s="991"/>
      <c r="AV399" s="991"/>
      <c r="AW399" s="991"/>
      <c r="AX399" s="991"/>
      <c r="AY399" s="991"/>
      <c r="AZ399" s="991"/>
      <c r="BA399" s="991"/>
      <c r="BB399" s="991"/>
      <c r="BC399" s="991"/>
      <c r="BD399" s="991"/>
      <c r="BE399" s="991"/>
      <c r="BF399" s="991"/>
      <c r="BG399" s="991"/>
      <c r="BH399" s="991"/>
      <c r="BI399" s="991"/>
      <c r="BJ399" s="991"/>
      <c r="BK399" s="991"/>
      <c r="BL399" s="991"/>
      <c r="BM399" s="991"/>
      <c r="BN399" s="991"/>
      <c r="BO399" s="991"/>
      <c r="BP399" s="991"/>
      <c r="BQ399" s="991"/>
      <c r="BR399" s="991"/>
      <c r="BS399" s="991"/>
      <c r="BT399" s="991"/>
      <c r="BU399" s="991"/>
      <c r="BV399" s="991"/>
      <c r="BW399" s="991"/>
      <c r="BX399" s="991"/>
      <c r="BY399" s="991"/>
      <c r="BZ399" s="991"/>
      <c r="CA399" s="991"/>
      <c r="CB399" s="991"/>
      <c r="CC399" s="991"/>
      <c r="CD399" s="991"/>
      <c r="CE399" s="991"/>
      <c r="CF399" s="991"/>
      <c r="CG399" s="991"/>
      <c r="CH399" s="991"/>
      <c r="CI399" s="991"/>
      <c r="CJ399" s="991"/>
      <c r="CK399" s="991"/>
      <c r="CL399" s="991"/>
      <c r="CM399" s="991"/>
      <c r="CN399" s="991"/>
      <c r="CO399" s="991"/>
      <c r="CP399" s="991"/>
      <c r="CQ399" s="991"/>
      <c r="CR399" s="991"/>
      <c r="CS399" s="991"/>
      <c r="CT399" s="991"/>
      <c r="CU399" s="991"/>
      <c r="CV399" s="991"/>
      <c r="CW399" s="991"/>
      <c r="CX399" s="991"/>
      <c r="CY399" s="991"/>
      <c r="CZ399" s="991"/>
      <c r="DA399" s="991"/>
      <c r="DB399" s="991"/>
      <c r="DC399" s="991"/>
      <c r="DD399" s="991"/>
      <c r="DE399" s="991"/>
      <c r="DF399" s="991"/>
      <c r="DG399" s="991"/>
      <c r="DH399" s="991"/>
      <c r="DI399" s="991"/>
    </row>
    <row r="400" spans="1:113" s="871" customFormat="1" ht="23.25" customHeight="1">
      <c r="A400" s="1116" t="str">
        <f>$B$398</f>
        <v>III.</v>
      </c>
      <c r="B400" s="1117">
        <f>1</f>
        <v>1</v>
      </c>
      <c r="C400" s="1109" t="s">
        <v>1926</v>
      </c>
      <c r="D400" s="1025"/>
      <c r="E400" s="844"/>
      <c r="F400" s="917"/>
      <c r="G400" s="917"/>
      <c r="H400" s="991"/>
      <c r="I400" s="991"/>
      <c r="J400" s="991"/>
      <c r="K400" s="991"/>
      <c r="L400" s="991"/>
      <c r="M400" s="991"/>
      <c r="N400" s="991"/>
      <c r="O400" s="991"/>
      <c r="P400" s="991"/>
      <c r="Q400" s="991"/>
      <c r="R400" s="991"/>
      <c r="S400" s="991"/>
      <c r="T400" s="991"/>
      <c r="U400" s="991"/>
      <c r="V400" s="991"/>
      <c r="W400" s="991"/>
      <c r="X400" s="991"/>
      <c r="Y400" s="991"/>
      <c r="Z400" s="991"/>
      <c r="AA400" s="991"/>
      <c r="AB400" s="991"/>
      <c r="AC400" s="991"/>
      <c r="AD400" s="991"/>
      <c r="AE400" s="991"/>
      <c r="AF400" s="991"/>
      <c r="AG400" s="991"/>
      <c r="AH400" s="991"/>
      <c r="AI400" s="991"/>
      <c r="AJ400" s="991"/>
      <c r="AK400" s="991"/>
      <c r="AL400" s="991"/>
      <c r="AM400" s="991"/>
      <c r="AN400" s="991"/>
      <c r="AO400" s="991"/>
      <c r="AP400" s="991"/>
      <c r="AQ400" s="991"/>
      <c r="AR400" s="991"/>
      <c r="AS400" s="991"/>
      <c r="AT400" s="991"/>
      <c r="AU400" s="991"/>
      <c r="AV400" s="991"/>
      <c r="AW400" s="991"/>
      <c r="AX400" s="991"/>
      <c r="AY400" s="991"/>
      <c r="AZ400" s="991"/>
      <c r="BA400" s="991"/>
      <c r="BB400" s="991"/>
      <c r="BC400" s="991"/>
      <c r="BD400" s="991"/>
      <c r="BE400" s="991"/>
      <c r="BF400" s="991"/>
      <c r="BG400" s="991"/>
      <c r="BH400" s="991"/>
      <c r="BI400" s="991"/>
      <c r="BJ400" s="991"/>
      <c r="BK400" s="991"/>
      <c r="BL400" s="991"/>
      <c r="BM400" s="991"/>
      <c r="BN400" s="991"/>
      <c r="BO400" s="991"/>
      <c r="BP400" s="991"/>
      <c r="BQ400" s="991"/>
      <c r="BR400" s="991"/>
      <c r="BS400" s="991"/>
      <c r="BT400" s="991"/>
      <c r="BU400" s="991"/>
      <c r="BV400" s="991"/>
      <c r="BW400" s="991"/>
      <c r="BX400" s="991"/>
      <c r="BY400" s="991"/>
      <c r="BZ400" s="991"/>
      <c r="CA400" s="991"/>
      <c r="CB400" s="991"/>
      <c r="CC400" s="991"/>
      <c r="CD400" s="991"/>
      <c r="CE400" s="991"/>
      <c r="CF400" s="991"/>
      <c r="CG400" s="991"/>
      <c r="CH400" s="991"/>
      <c r="CI400" s="991"/>
      <c r="CJ400" s="991"/>
      <c r="CK400" s="991"/>
      <c r="CL400" s="991"/>
      <c r="CM400" s="991"/>
      <c r="CN400" s="991"/>
      <c r="CO400" s="991"/>
      <c r="CP400" s="991"/>
      <c r="CQ400" s="991"/>
      <c r="CR400" s="991"/>
      <c r="CS400" s="991"/>
      <c r="CT400" s="991"/>
      <c r="CU400" s="991"/>
      <c r="CV400" s="991"/>
      <c r="CW400" s="991"/>
      <c r="CX400" s="991"/>
      <c r="CY400" s="991"/>
      <c r="CZ400" s="991"/>
      <c r="DA400" s="991"/>
      <c r="DB400" s="991"/>
      <c r="DC400" s="991"/>
      <c r="DD400" s="991"/>
      <c r="DE400" s="991"/>
      <c r="DF400" s="991"/>
      <c r="DG400" s="991"/>
      <c r="DH400" s="991"/>
      <c r="DI400" s="991"/>
    </row>
    <row r="401" spans="1:113" s="871" customFormat="1" ht="132">
      <c r="A401" s="1116"/>
      <c r="B401" s="1117"/>
      <c r="C401" s="585" t="s">
        <v>1860</v>
      </c>
      <c r="D401" s="746"/>
      <c r="E401" s="747"/>
      <c r="F401" s="917"/>
      <c r="G401" s="917"/>
      <c r="H401" s="991"/>
      <c r="I401" s="991"/>
      <c r="J401" s="991"/>
      <c r="K401" s="991"/>
      <c r="L401" s="991"/>
      <c r="M401" s="991"/>
      <c r="N401" s="991"/>
      <c r="O401" s="991"/>
      <c r="P401" s="991"/>
      <c r="Q401" s="991"/>
      <c r="R401" s="991"/>
      <c r="S401" s="991"/>
      <c r="T401" s="991"/>
      <c r="U401" s="991"/>
      <c r="V401" s="991"/>
      <c r="W401" s="991"/>
      <c r="X401" s="991"/>
      <c r="Y401" s="991"/>
      <c r="Z401" s="991"/>
      <c r="AA401" s="991"/>
      <c r="AB401" s="991"/>
      <c r="AC401" s="991"/>
      <c r="AD401" s="991"/>
      <c r="AE401" s="991"/>
      <c r="AF401" s="991"/>
      <c r="AG401" s="991"/>
      <c r="AH401" s="991"/>
      <c r="AI401" s="991"/>
      <c r="AJ401" s="991"/>
      <c r="AK401" s="991"/>
      <c r="AL401" s="991"/>
      <c r="AM401" s="991"/>
      <c r="AN401" s="991"/>
      <c r="AO401" s="991"/>
      <c r="AP401" s="991"/>
      <c r="AQ401" s="991"/>
      <c r="AR401" s="991"/>
      <c r="AS401" s="991"/>
      <c r="AT401" s="991"/>
      <c r="AU401" s="991"/>
      <c r="AV401" s="991"/>
      <c r="AW401" s="991"/>
      <c r="AX401" s="991"/>
      <c r="AY401" s="991"/>
      <c r="AZ401" s="991"/>
      <c r="BA401" s="991"/>
      <c r="BB401" s="991"/>
      <c r="BC401" s="991"/>
      <c r="BD401" s="991"/>
      <c r="BE401" s="991"/>
      <c r="BF401" s="991"/>
      <c r="BG401" s="991"/>
      <c r="BH401" s="991"/>
      <c r="BI401" s="991"/>
      <c r="BJ401" s="991"/>
      <c r="BK401" s="991"/>
      <c r="BL401" s="991"/>
      <c r="BM401" s="991"/>
      <c r="BN401" s="991"/>
      <c r="BO401" s="991"/>
      <c r="BP401" s="991"/>
      <c r="BQ401" s="991"/>
      <c r="BR401" s="991"/>
      <c r="BS401" s="991"/>
      <c r="BT401" s="991"/>
      <c r="BU401" s="991"/>
      <c r="BV401" s="991"/>
      <c r="BW401" s="991"/>
      <c r="BX401" s="991"/>
      <c r="BY401" s="991"/>
      <c r="BZ401" s="991"/>
      <c r="CA401" s="991"/>
      <c r="CB401" s="991"/>
      <c r="CC401" s="991"/>
      <c r="CD401" s="991"/>
      <c r="CE401" s="991"/>
      <c r="CF401" s="991"/>
      <c r="CG401" s="991"/>
      <c r="CH401" s="991"/>
      <c r="CI401" s="991"/>
      <c r="CJ401" s="991"/>
      <c r="CK401" s="991"/>
      <c r="CL401" s="991"/>
      <c r="CM401" s="991"/>
      <c r="CN401" s="991"/>
      <c r="CO401" s="991"/>
      <c r="CP401" s="991"/>
      <c r="CQ401" s="991"/>
      <c r="CR401" s="991"/>
      <c r="CS401" s="991"/>
      <c r="CT401" s="991"/>
      <c r="CU401" s="991"/>
      <c r="CV401" s="991"/>
      <c r="CW401" s="991"/>
      <c r="CX401" s="991"/>
      <c r="CY401" s="991"/>
      <c r="CZ401" s="991"/>
      <c r="DA401" s="991"/>
      <c r="DB401" s="991"/>
      <c r="DC401" s="991"/>
      <c r="DD401" s="991"/>
      <c r="DE401" s="991"/>
      <c r="DF401" s="991"/>
      <c r="DG401" s="991"/>
      <c r="DH401" s="991"/>
      <c r="DI401" s="991"/>
    </row>
    <row r="402" spans="1:113" s="871" customFormat="1" ht="24">
      <c r="A402" s="1116"/>
      <c r="B402" s="1117"/>
      <c r="C402" s="866" t="s">
        <v>1927</v>
      </c>
      <c r="D402" s="746" t="s">
        <v>188</v>
      </c>
      <c r="E402" s="747">
        <v>14</v>
      </c>
      <c r="F402" s="917"/>
      <c r="G402" s="917">
        <f>E402*F402</f>
        <v>0</v>
      </c>
      <c r="H402" s="991"/>
      <c r="I402" s="991"/>
      <c r="J402" s="991"/>
      <c r="K402" s="991"/>
      <c r="L402" s="991"/>
      <c r="M402" s="991"/>
      <c r="N402" s="991"/>
      <c r="O402" s="991"/>
      <c r="P402" s="991"/>
      <c r="Q402" s="991"/>
      <c r="R402" s="991"/>
      <c r="S402" s="991"/>
      <c r="T402" s="991"/>
      <c r="U402" s="991"/>
      <c r="V402" s="991"/>
      <c r="W402" s="991"/>
      <c r="X402" s="991"/>
      <c r="Y402" s="991"/>
      <c r="Z402" s="991"/>
      <c r="AA402" s="991"/>
      <c r="AB402" s="991"/>
      <c r="AC402" s="991"/>
      <c r="AD402" s="991"/>
      <c r="AE402" s="991"/>
      <c r="AF402" s="991"/>
      <c r="AG402" s="991"/>
      <c r="AH402" s="991"/>
      <c r="AI402" s="991"/>
      <c r="AJ402" s="991"/>
      <c r="AK402" s="991"/>
      <c r="AL402" s="991"/>
      <c r="AM402" s="991"/>
      <c r="AN402" s="991"/>
      <c r="AO402" s="991"/>
      <c r="AP402" s="991"/>
      <c r="AQ402" s="991"/>
      <c r="AR402" s="991"/>
      <c r="AS402" s="991"/>
      <c r="AT402" s="991"/>
      <c r="AU402" s="991"/>
      <c r="AV402" s="991"/>
      <c r="AW402" s="991"/>
      <c r="AX402" s="991"/>
      <c r="AY402" s="991"/>
      <c r="AZ402" s="991"/>
      <c r="BA402" s="991"/>
      <c r="BB402" s="991"/>
      <c r="BC402" s="991"/>
      <c r="BD402" s="991"/>
      <c r="BE402" s="991"/>
      <c r="BF402" s="991"/>
      <c r="BG402" s="991"/>
      <c r="BH402" s="991"/>
      <c r="BI402" s="991"/>
      <c r="BJ402" s="991"/>
      <c r="BK402" s="991"/>
      <c r="BL402" s="991"/>
      <c r="BM402" s="991"/>
      <c r="BN402" s="991"/>
      <c r="BO402" s="991"/>
      <c r="BP402" s="991"/>
      <c r="BQ402" s="991"/>
      <c r="BR402" s="991"/>
      <c r="BS402" s="991"/>
      <c r="BT402" s="991"/>
      <c r="BU402" s="991"/>
      <c r="BV402" s="991"/>
      <c r="BW402" s="991"/>
      <c r="BX402" s="991"/>
      <c r="BY402" s="991"/>
      <c r="BZ402" s="991"/>
      <c r="CA402" s="991"/>
      <c r="CB402" s="991"/>
      <c r="CC402" s="991"/>
      <c r="CD402" s="991"/>
      <c r="CE402" s="991"/>
      <c r="CF402" s="991"/>
      <c r="CG402" s="991"/>
      <c r="CH402" s="991"/>
      <c r="CI402" s="991"/>
      <c r="CJ402" s="991"/>
      <c r="CK402" s="991"/>
      <c r="CL402" s="991"/>
      <c r="CM402" s="991"/>
      <c r="CN402" s="991"/>
      <c r="CO402" s="991"/>
      <c r="CP402" s="991"/>
      <c r="CQ402" s="991"/>
      <c r="CR402" s="991"/>
      <c r="CS402" s="991"/>
      <c r="CT402" s="991"/>
      <c r="CU402" s="991"/>
      <c r="CV402" s="991"/>
      <c r="CW402" s="991"/>
      <c r="CX402" s="991"/>
      <c r="CY402" s="991"/>
      <c r="CZ402" s="991"/>
      <c r="DA402" s="991"/>
      <c r="DB402" s="991"/>
      <c r="DC402" s="991"/>
      <c r="DD402" s="991"/>
      <c r="DE402" s="991"/>
      <c r="DF402" s="991"/>
      <c r="DG402" s="991"/>
      <c r="DH402" s="991"/>
      <c r="DI402" s="991"/>
    </row>
    <row r="403" spans="1:113" s="871" customFormat="1" ht="24">
      <c r="A403" s="1116"/>
      <c r="B403" s="1117"/>
      <c r="C403" s="866" t="s">
        <v>1928</v>
      </c>
      <c r="D403" s="746" t="s">
        <v>188</v>
      </c>
      <c r="E403" s="747">
        <v>14</v>
      </c>
      <c r="F403" s="917"/>
      <c r="G403" s="917">
        <f>E403*F403</f>
        <v>0</v>
      </c>
      <c r="H403" s="991"/>
      <c r="I403" s="991"/>
      <c r="J403" s="991"/>
      <c r="K403" s="991"/>
      <c r="L403" s="991"/>
      <c r="M403" s="991"/>
      <c r="N403" s="991"/>
      <c r="O403" s="991"/>
      <c r="P403" s="991"/>
      <c r="Q403" s="991"/>
      <c r="R403" s="991"/>
      <c r="S403" s="991"/>
      <c r="T403" s="991"/>
      <c r="U403" s="991"/>
      <c r="V403" s="991"/>
      <c r="W403" s="991"/>
      <c r="X403" s="991"/>
      <c r="Y403" s="991"/>
      <c r="Z403" s="991"/>
      <c r="AA403" s="991"/>
      <c r="AB403" s="991"/>
      <c r="AC403" s="991"/>
      <c r="AD403" s="991"/>
      <c r="AE403" s="991"/>
      <c r="AF403" s="991"/>
      <c r="AG403" s="991"/>
      <c r="AH403" s="991"/>
      <c r="AI403" s="991"/>
      <c r="AJ403" s="991"/>
      <c r="AK403" s="991"/>
      <c r="AL403" s="991"/>
      <c r="AM403" s="991"/>
      <c r="AN403" s="991"/>
      <c r="AO403" s="991"/>
      <c r="AP403" s="991"/>
      <c r="AQ403" s="991"/>
      <c r="AR403" s="991"/>
      <c r="AS403" s="991"/>
      <c r="AT403" s="991"/>
      <c r="AU403" s="991"/>
      <c r="AV403" s="991"/>
      <c r="AW403" s="991"/>
      <c r="AX403" s="991"/>
      <c r="AY403" s="991"/>
      <c r="AZ403" s="991"/>
      <c r="BA403" s="991"/>
      <c r="BB403" s="991"/>
      <c r="BC403" s="991"/>
      <c r="BD403" s="991"/>
      <c r="BE403" s="991"/>
      <c r="BF403" s="991"/>
      <c r="BG403" s="991"/>
      <c r="BH403" s="991"/>
      <c r="BI403" s="991"/>
      <c r="BJ403" s="991"/>
      <c r="BK403" s="991"/>
      <c r="BL403" s="991"/>
      <c r="BM403" s="991"/>
      <c r="BN403" s="991"/>
      <c r="BO403" s="991"/>
      <c r="BP403" s="991"/>
      <c r="BQ403" s="991"/>
      <c r="BR403" s="991"/>
      <c r="BS403" s="991"/>
      <c r="BT403" s="991"/>
      <c r="BU403" s="991"/>
      <c r="BV403" s="991"/>
      <c r="BW403" s="991"/>
      <c r="BX403" s="991"/>
      <c r="BY403" s="991"/>
      <c r="BZ403" s="991"/>
      <c r="CA403" s="991"/>
      <c r="CB403" s="991"/>
      <c r="CC403" s="991"/>
      <c r="CD403" s="991"/>
      <c r="CE403" s="991"/>
      <c r="CF403" s="991"/>
      <c r="CG403" s="991"/>
      <c r="CH403" s="991"/>
      <c r="CI403" s="991"/>
      <c r="CJ403" s="991"/>
      <c r="CK403" s="991"/>
      <c r="CL403" s="991"/>
      <c r="CM403" s="991"/>
      <c r="CN403" s="991"/>
      <c r="CO403" s="991"/>
      <c r="CP403" s="991"/>
      <c r="CQ403" s="991"/>
      <c r="CR403" s="991"/>
      <c r="CS403" s="991"/>
      <c r="CT403" s="991"/>
      <c r="CU403" s="991"/>
      <c r="CV403" s="991"/>
      <c r="CW403" s="991"/>
      <c r="CX403" s="991"/>
      <c r="CY403" s="991"/>
      <c r="CZ403" s="991"/>
      <c r="DA403" s="991"/>
      <c r="DB403" s="991"/>
      <c r="DC403" s="991"/>
      <c r="DD403" s="991"/>
      <c r="DE403" s="991"/>
      <c r="DF403" s="991"/>
      <c r="DG403" s="991"/>
      <c r="DH403" s="991"/>
      <c r="DI403" s="991"/>
    </row>
    <row r="404" spans="1:113" s="871" customFormat="1">
      <c r="A404" s="1116"/>
      <c r="B404" s="1117"/>
      <c r="C404" s="991"/>
      <c r="D404" s="1070"/>
      <c r="E404" s="747"/>
      <c r="F404" s="917"/>
      <c r="G404" s="917"/>
      <c r="H404" s="991"/>
      <c r="I404" s="991"/>
      <c r="J404" s="991"/>
      <c r="K404" s="991"/>
      <c r="L404" s="991"/>
      <c r="M404" s="991"/>
      <c r="N404" s="991"/>
      <c r="O404" s="991"/>
      <c r="P404" s="991"/>
      <c r="Q404" s="991"/>
      <c r="R404" s="991"/>
      <c r="S404" s="991"/>
      <c r="T404" s="991"/>
      <c r="U404" s="991"/>
      <c r="V404" s="991"/>
      <c r="W404" s="991"/>
      <c r="X404" s="991"/>
      <c r="Y404" s="991"/>
      <c r="Z404" s="991"/>
      <c r="AA404" s="991"/>
      <c r="AB404" s="991"/>
      <c r="AC404" s="991"/>
      <c r="AD404" s="991"/>
      <c r="AE404" s="991"/>
      <c r="AF404" s="991"/>
      <c r="AG404" s="991"/>
      <c r="AH404" s="991"/>
      <c r="AI404" s="991"/>
      <c r="AJ404" s="991"/>
      <c r="AK404" s="991"/>
      <c r="AL404" s="991"/>
      <c r="AM404" s="991"/>
      <c r="AN404" s="991"/>
      <c r="AO404" s="991"/>
      <c r="AP404" s="991"/>
      <c r="AQ404" s="991"/>
      <c r="AR404" s="991"/>
      <c r="AS404" s="991"/>
      <c r="AT404" s="991"/>
      <c r="AU404" s="991"/>
      <c r="AV404" s="991"/>
      <c r="AW404" s="991"/>
      <c r="AX404" s="991"/>
      <c r="AY404" s="991"/>
      <c r="AZ404" s="991"/>
      <c r="BA404" s="991"/>
      <c r="BB404" s="991"/>
      <c r="BC404" s="991"/>
      <c r="BD404" s="991"/>
      <c r="BE404" s="991"/>
      <c r="BF404" s="991"/>
      <c r="BG404" s="991"/>
      <c r="BH404" s="991"/>
      <c r="BI404" s="991"/>
      <c r="BJ404" s="991"/>
      <c r="BK404" s="991"/>
      <c r="BL404" s="991"/>
      <c r="BM404" s="991"/>
      <c r="BN404" s="991"/>
      <c r="BO404" s="991"/>
      <c r="BP404" s="991"/>
      <c r="BQ404" s="991"/>
      <c r="BR404" s="991"/>
      <c r="BS404" s="991"/>
      <c r="BT404" s="991"/>
      <c r="BU404" s="991"/>
      <c r="BV404" s="991"/>
      <c r="BW404" s="991"/>
      <c r="BX404" s="991"/>
      <c r="BY404" s="991"/>
      <c r="BZ404" s="991"/>
      <c r="CA404" s="991"/>
      <c r="CB404" s="991"/>
      <c r="CC404" s="991"/>
      <c r="CD404" s="991"/>
      <c r="CE404" s="991"/>
      <c r="CF404" s="991"/>
      <c r="CG404" s="991"/>
      <c r="CH404" s="991"/>
      <c r="CI404" s="991"/>
      <c r="CJ404" s="991"/>
      <c r="CK404" s="991"/>
      <c r="CL404" s="991"/>
      <c r="CM404" s="991"/>
      <c r="CN404" s="991"/>
      <c r="CO404" s="991"/>
      <c r="CP404" s="991"/>
      <c r="CQ404" s="991"/>
      <c r="CR404" s="991"/>
      <c r="CS404" s="991"/>
      <c r="CT404" s="991"/>
      <c r="CU404" s="991"/>
      <c r="CV404" s="991"/>
      <c r="CW404" s="991"/>
      <c r="CX404" s="991"/>
      <c r="CY404" s="991"/>
      <c r="CZ404" s="991"/>
      <c r="DA404" s="991"/>
      <c r="DB404" s="991"/>
      <c r="DC404" s="991"/>
      <c r="DD404" s="991"/>
      <c r="DE404" s="991"/>
      <c r="DF404" s="991"/>
      <c r="DG404" s="991"/>
      <c r="DH404" s="991"/>
      <c r="DI404" s="991"/>
    </row>
    <row r="405" spans="1:113" s="871" customFormat="1" ht="24">
      <c r="A405" s="1116" t="str">
        <f>$B$398</f>
        <v>III.</v>
      </c>
      <c r="B405" s="1117">
        <f>COUNT($A$400:$B404)+1</f>
        <v>2</v>
      </c>
      <c r="C405" s="1109" t="s">
        <v>1929</v>
      </c>
      <c r="D405" s="746" t="s">
        <v>188</v>
      </c>
      <c r="E405" s="747">
        <v>14</v>
      </c>
      <c r="F405" s="917"/>
      <c r="G405" s="917">
        <f>E405*F405</f>
        <v>0</v>
      </c>
      <c r="H405" s="1119"/>
      <c r="I405" s="1119"/>
      <c r="J405" s="1119"/>
      <c r="K405" s="1119"/>
      <c r="L405" s="1119"/>
      <c r="M405" s="991"/>
      <c r="N405" s="991"/>
      <c r="O405" s="991"/>
      <c r="P405" s="991"/>
      <c r="Q405" s="991"/>
      <c r="R405" s="991"/>
      <c r="S405" s="991"/>
      <c r="T405" s="991"/>
      <c r="U405" s="991"/>
      <c r="V405" s="991"/>
      <c r="W405" s="991"/>
      <c r="X405" s="991"/>
      <c r="Y405" s="991"/>
      <c r="Z405" s="991"/>
      <c r="AA405" s="991"/>
      <c r="AB405" s="991"/>
      <c r="AC405" s="991"/>
      <c r="AD405" s="991"/>
      <c r="AE405" s="991"/>
      <c r="AF405" s="991"/>
      <c r="AG405" s="991"/>
      <c r="AH405" s="991"/>
      <c r="AI405" s="991"/>
      <c r="AJ405" s="991"/>
      <c r="AK405" s="991"/>
      <c r="AL405" s="991"/>
      <c r="AM405" s="991"/>
      <c r="AN405" s="991"/>
      <c r="AO405" s="991"/>
      <c r="AP405" s="991"/>
      <c r="AQ405" s="991"/>
      <c r="AR405" s="991"/>
      <c r="AS405" s="991"/>
      <c r="AT405" s="991"/>
      <c r="AU405" s="991"/>
      <c r="AV405" s="991"/>
      <c r="AW405" s="991"/>
      <c r="AX405" s="991"/>
      <c r="AY405" s="991"/>
      <c r="AZ405" s="991"/>
      <c r="BA405" s="991"/>
      <c r="BB405" s="991"/>
      <c r="BC405" s="991"/>
      <c r="BD405" s="991"/>
      <c r="BE405" s="991"/>
      <c r="BF405" s="991"/>
      <c r="BG405" s="991"/>
      <c r="BH405" s="991"/>
      <c r="BI405" s="991"/>
      <c r="BJ405" s="991"/>
      <c r="BK405" s="991"/>
      <c r="BL405" s="991"/>
      <c r="BM405" s="991"/>
      <c r="BN405" s="991"/>
      <c r="BO405" s="991"/>
      <c r="BP405" s="991"/>
      <c r="BQ405" s="991"/>
      <c r="BR405" s="991"/>
      <c r="BS405" s="991"/>
      <c r="BT405" s="991"/>
      <c r="BU405" s="991"/>
      <c r="BV405" s="991"/>
      <c r="BW405" s="991"/>
      <c r="BX405" s="991"/>
      <c r="BY405" s="991"/>
      <c r="BZ405" s="991"/>
      <c r="CA405" s="991"/>
      <c r="CB405" s="991"/>
      <c r="CC405" s="991"/>
      <c r="CD405" s="991"/>
      <c r="CE405" s="991"/>
      <c r="CF405" s="991"/>
      <c r="CG405" s="991"/>
      <c r="CH405" s="991"/>
      <c r="CI405" s="991"/>
      <c r="CJ405" s="991"/>
      <c r="CK405" s="991"/>
      <c r="CL405" s="991"/>
      <c r="CM405" s="991"/>
      <c r="CN405" s="991"/>
      <c r="CO405" s="991"/>
      <c r="CP405" s="991"/>
      <c r="CQ405" s="991"/>
      <c r="CR405" s="991"/>
      <c r="CS405" s="991"/>
      <c r="CT405" s="991"/>
      <c r="CU405" s="991"/>
      <c r="CV405" s="991"/>
      <c r="CW405" s="991"/>
      <c r="CX405" s="991"/>
      <c r="CY405" s="991"/>
      <c r="CZ405" s="991"/>
      <c r="DA405" s="991"/>
      <c r="DB405" s="991"/>
      <c r="DC405" s="991"/>
      <c r="DD405" s="991"/>
      <c r="DE405" s="991"/>
      <c r="DF405" s="991"/>
      <c r="DG405" s="991"/>
      <c r="DH405" s="991"/>
      <c r="DI405" s="991"/>
    </row>
    <row r="406" spans="1:113" s="871" customFormat="1" ht="84">
      <c r="A406" s="1116"/>
      <c r="B406" s="1117"/>
      <c r="C406" s="585" t="s">
        <v>1863</v>
      </c>
      <c r="D406" s="746"/>
      <c r="E406" s="747"/>
      <c r="F406" s="917"/>
      <c r="G406" s="917"/>
      <c r="H406" s="991"/>
      <c r="I406" s="991"/>
      <c r="J406" s="991"/>
      <c r="K406" s="991"/>
      <c r="L406" s="991"/>
      <c r="M406" s="991"/>
      <c r="N406" s="991"/>
      <c r="O406" s="991"/>
      <c r="P406" s="991"/>
      <c r="Q406" s="991"/>
      <c r="R406" s="991"/>
      <c r="S406" s="991"/>
      <c r="T406" s="991"/>
      <c r="U406" s="991"/>
      <c r="V406" s="991"/>
      <c r="W406" s="991"/>
      <c r="X406" s="991"/>
      <c r="Y406" s="991"/>
      <c r="Z406" s="991"/>
      <c r="AA406" s="991"/>
      <c r="AB406" s="991"/>
      <c r="AC406" s="991"/>
      <c r="AD406" s="991"/>
      <c r="AE406" s="991"/>
      <c r="AF406" s="991"/>
      <c r="AG406" s="991"/>
      <c r="AH406" s="991"/>
      <c r="AI406" s="991"/>
      <c r="AJ406" s="991"/>
      <c r="AK406" s="991"/>
      <c r="AL406" s="991"/>
      <c r="AM406" s="991"/>
      <c r="AN406" s="991"/>
      <c r="AO406" s="991"/>
      <c r="AP406" s="991"/>
      <c r="AQ406" s="991"/>
      <c r="AR406" s="991"/>
      <c r="AS406" s="991"/>
      <c r="AT406" s="991"/>
      <c r="AU406" s="991"/>
      <c r="AV406" s="991"/>
      <c r="AW406" s="991"/>
      <c r="AX406" s="991"/>
      <c r="AY406" s="991"/>
      <c r="AZ406" s="991"/>
      <c r="BA406" s="991"/>
      <c r="BB406" s="991"/>
      <c r="BC406" s="991"/>
      <c r="BD406" s="991"/>
      <c r="BE406" s="991"/>
      <c r="BF406" s="991"/>
      <c r="BG406" s="991"/>
      <c r="BH406" s="991"/>
      <c r="BI406" s="991"/>
      <c r="BJ406" s="991"/>
      <c r="BK406" s="991"/>
      <c r="BL406" s="991"/>
      <c r="BM406" s="991"/>
      <c r="BN406" s="991"/>
      <c r="BO406" s="991"/>
      <c r="BP406" s="991"/>
      <c r="BQ406" s="991"/>
      <c r="BR406" s="991"/>
      <c r="BS406" s="991"/>
      <c r="BT406" s="991"/>
      <c r="BU406" s="991"/>
      <c r="BV406" s="991"/>
      <c r="BW406" s="991"/>
      <c r="BX406" s="991"/>
      <c r="BY406" s="991"/>
      <c r="BZ406" s="991"/>
      <c r="CA406" s="991"/>
      <c r="CB406" s="991"/>
      <c r="CC406" s="991"/>
      <c r="CD406" s="991"/>
      <c r="CE406" s="991"/>
      <c r="CF406" s="991"/>
      <c r="CG406" s="991"/>
      <c r="CH406" s="991"/>
      <c r="CI406" s="991"/>
      <c r="CJ406" s="991"/>
      <c r="CK406" s="991"/>
      <c r="CL406" s="991"/>
      <c r="CM406" s="991"/>
      <c r="CN406" s="991"/>
      <c r="CO406" s="991"/>
      <c r="CP406" s="991"/>
      <c r="CQ406" s="991"/>
      <c r="CR406" s="991"/>
      <c r="CS406" s="991"/>
      <c r="CT406" s="991"/>
      <c r="CU406" s="991"/>
      <c r="CV406" s="991"/>
      <c r="CW406" s="991"/>
      <c r="CX406" s="991"/>
      <c r="CY406" s="991"/>
      <c r="CZ406" s="991"/>
      <c r="DA406" s="991"/>
      <c r="DB406" s="991"/>
      <c r="DC406" s="991"/>
      <c r="DD406" s="991"/>
      <c r="DE406" s="991"/>
      <c r="DF406" s="991"/>
      <c r="DG406" s="991"/>
      <c r="DH406" s="991"/>
      <c r="DI406" s="991"/>
    </row>
    <row r="407" spans="1:113" s="871" customFormat="1" ht="24">
      <c r="A407" s="1116"/>
      <c r="B407" s="1117"/>
      <c r="C407" s="866" t="s">
        <v>1864</v>
      </c>
      <c r="D407" s="746"/>
      <c r="E407" s="747"/>
      <c r="F407" s="917"/>
      <c r="G407" s="917"/>
      <c r="H407" s="991"/>
      <c r="I407" s="991"/>
      <c r="J407" s="991"/>
      <c r="K407" s="991"/>
      <c r="L407" s="991"/>
      <c r="M407" s="991"/>
      <c r="N407" s="991"/>
      <c r="O407" s="991"/>
      <c r="P407" s="991"/>
      <c r="Q407" s="991"/>
      <c r="R407" s="991"/>
      <c r="S407" s="991"/>
      <c r="T407" s="991"/>
      <c r="U407" s="991"/>
      <c r="V407" s="991"/>
      <c r="W407" s="991"/>
      <c r="X407" s="991"/>
      <c r="Y407" s="991"/>
      <c r="Z407" s="991"/>
      <c r="AA407" s="991"/>
      <c r="AB407" s="991"/>
      <c r="AC407" s="991"/>
      <c r="AD407" s="991"/>
      <c r="AE407" s="991"/>
      <c r="AF407" s="991"/>
      <c r="AG407" s="991"/>
      <c r="AH407" s="991"/>
      <c r="AI407" s="991"/>
      <c r="AJ407" s="991"/>
      <c r="AK407" s="991"/>
      <c r="AL407" s="991"/>
      <c r="AM407" s="991"/>
      <c r="AN407" s="991"/>
      <c r="AO407" s="991"/>
      <c r="AP407" s="991"/>
      <c r="AQ407" s="991"/>
      <c r="AR407" s="991"/>
      <c r="AS407" s="991"/>
      <c r="AT407" s="991"/>
      <c r="AU407" s="991"/>
      <c r="AV407" s="991"/>
      <c r="AW407" s="991"/>
      <c r="AX407" s="991"/>
      <c r="AY407" s="991"/>
      <c r="AZ407" s="991"/>
      <c r="BA407" s="991"/>
      <c r="BB407" s="991"/>
      <c r="BC407" s="991"/>
      <c r="BD407" s="991"/>
      <c r="BE407" s="991"/>
      <c r="BF407" s="991"/>
      <c r="BG407" s="991"/>
      <c r="BH407" s="991"/>
      <c r="BI407" s="991"/>
      <c r="BJ407" s="991"/>
      <c r="BK407" s="991"/>
      <c r="BL407" s="991"/>
      <c r="BM407" s="991"/>
      <c r="BN407" s="991"/>
      <c r="BO407" s="991"/>
      <c r="BP407" s="991"/>
      <c r="BQ407" s="991"/>
      <c r="BR407" s="991"/>
      <c r="BS407" s="991"/>
      <c r="BT407" s="991"/>
      <c r="BU407" s="991"/>
      <c r="BV407" s="991"/>
      <c r="BW407" s="991"/>
      <c r="BX407" s="991"/>
      <c r="BY407" s="991"/>
      <c r="BZ407" s="991"/>
      <c r="CA407" s="991"/>
      <c r="CB407" s="991"/>
      <c r="CC407" s="991"/>
      <c r="CD407" s="991"/>
      <c r="CE407" s="991"/>
      <c r="CF407" s="991"/>
      <c r="CG407" s="991"/>
      <c r="CH407" s="991"/>
      <c r="CI407" s="991"/>
      <c r="CJ407" s="991"/>
      <c r="CK407" s="991"/>
      <c r="CL407" s="991"/>
      <c r="CM407" s="991"/>
      <c r="CN407" s="991"/>
      <c r="CO407" s="991"/>
      <c r="CP407" s="991"/>
      <c r="CQ407" s="991"/>
      <c r="CR407" s="991"/>
      <c r="CS407" s="991"/>
      <c r="CT407" s="991"/>
      <c r="CU407" s="991"/>
      <c r="CV407" s="991"/>
      <c r="CW407" s="991"/>
      <c r="CX407" s="991"/>
      <c r="CY407" s="991"/>
      <c r="CZ407" s="991"/>
      <c r="DA407" s="991"/>
      <c r="DB407" s="991"/>
      <c r="DC407" s="991"/>
      <c r="DD407" s="991"/>
      <c r="DE407" s="991"/>
      <c r="DF407" s="991"/>
      <c r="DG407" s="991"/>
      <c r="DH407" s="991"/>
      <c r="DI407" s="991"/>
    </row>
    <row r="408" spans="1:113" s="871" customFormat="1">
      <c r="A408" s="1116"/>
      <c r="B408" s="1117"/>
      <c r="C408" s="991"/>
      <c r="D408" s="1070"/>
      <c r="E408" s="747"/>
      <c r="F408" s="917"/>
      <c r="G408" s="917"/>
      <c r="H408" s="991"/>
      <c r="I408" s="991"/>
      <c r="J408" s="991"/>
      <c r="K408" s="991"/>
      <c r="L408" s="991"/>
      <c r="M408" s="991"/>
      <c r="N408" s="991"/>
      <c r="O408" s="991"/>
      <c r="P408" s="991"/>
      <c r="Q408" s="991"/>
      <c r="R408" s="991"/>
      <c r="S408" s="991"/>
      <c r="T408" s="991"/>
      <c r="U408" s="991"/>
      <c r="V408" s="991"/>
      <c r="W408" s="991"/>
      <c r="X408" s="991"/>
      <c r="Y408" s="991"/>
      <c r="Z408" s="991"/>
      <c r="AA408" s="991"/>
      <c r="AB408" s="991"/>
      <c r="AC408" s="991"/>
      <c r="AD408" s="991"/>
      <c r="AE408" s="991"/>
      <c r="AF408" s="991"/>
      <c r="AG408" s="991"/>
      <c r="AH408" s="991"/>
      <c r="AI408" s="991"/>
      <c r="AJ408" s="991"/>
      <c r="AK408" s="991"/>
      <c r="AL408" s="991"/>
      <c r="AM408" s="991"/>
      <c r="AN408" s="991"/>
      <c r="AO408" s="991"/>
      <c r="AP408" s="991"/>
      <c r="AQ408" s="991"/>
      <c r="AR408" s="991"/>
      <c r="AS408" s="991"/>
      <c r="AT408" s="991"/>
      <c r="AU408" s="991"/>
      <c r="AV408" s="991"/>
      <c r="AW408" s="991"/>
      <c r="AX408" s="991"/>
      <c r="AY408" s="991"/>
      <c r="AZ408" s="991"/>
      <c r="BA408" s="991"/>
      <c r="BB408" s="991"/>
      <c r="BC408" s="991"/>
      <c r="BD408" s="991"/>
      <c r="BE408" s="991"/>
      <c r="BF408" s="991"/>
      <c r="BG408" s="991"/>
      <c r="BH408" s="991"/>
      <c r="BI408" s="991"/>
      <c r="BJ408" s="991"/>
      <c r="BK408" s="991"/>
      <c r="BL408" s="991"/>
      <c r="BM408" s="991"/>
      <c r="BN408" s="991"/>
      <c r="BO408" s="991"/>
      <c r="BP408" s="991"/>
      <c r="BQ408" s="991"/>
      <c r="BR408" s="991"/>
      <c r="BS408" s="991"/>
      <c r="BT408" s="991"/>
      <c r="BU408" s="991"/>
      <c r="BV408" s="991"/>
      <c r="BW408" s="991"/>
      <c r="BX408" s="991"/>
      <c r="BY408" s="991"/>
      <c r="BZ408" s="991"/>
      <c r="CA408" s="991"/>
      <c r="CB408" s="991"/>
      <c r="CC408" s="991"/>
      <c r="CD408" s="991"/>
      <c r="CE408" s="991"/>
      <c r="CF408" s="991"/>
      <c r="CG408" s="991"/>
      <c r="CH408" s="991"/>
      <c r="CI408" s="991"/>
      <c r="CJ408" s="991"/>
      <c r="CK408" s="991"/>
      <c r="CL408" s="991"/>
      <c r="CM408" s="991"/>
      <c r="CN408" s="991"/>
      <c r="CO408" s="991"/>
      <c r="CP408" s="991"/>
      <c r="CQ408" s="991"/>
      <c r="CR408" s="991"/>
      <c r="CS408" s="991"/>
      <c r="CT408" s="991"/>
      <c r="CU408" s="991"/>
      <c r="CV408" s="991"/>
      <c r="CW408" s="991"/>
      <c r="CX408" s="991"/>
      <c r="CY408" s="991"/>
      <c r="CZ408" s="991"/>
      <c r="DA408" s="991"/>
      <c r="DB408" s="991"/>
      <c r="DC408" s="991"/>
      <c r="DD408" s="991"/>
      <c r="DE408" s="991"/>
      <c r="DF408" s="991"/>
      <c r="DG408" s="991"/>
      <c r="DH408" s="991"/>
      <c r="DI408" s="991"/>
    </row>
    <row r="409" spans="1:113" s="871" customFormat="1" ht="24">
      <c r="A409" s="1116" t="str">
        <f>$B$398</f>
        <v>III.</v>
      </c>
      <c r="B409" s="1117">
        <f>COUNT($A$400:$B408)+1</f>
        <v>3</v>
      </c>
      <c r="C409" s="1109" t="s">
        <v>1930</v>
      </c>
      <c r="D409" s="746"/>
      <c r="E409" s="747"/>
      <c r="F409" s="917"/>
      <c r="G409" s="917"/>
      <c r="H409" s="991"/>
      <c r="I409" s="991"/>
      <c r="J409" s="991"/>
      <c r="K409" s="991"/>
      <c r="L409" s="991"/>
      <c r="M409" s="991"/>
      <c r="N409" s="991"/>
      <c r="O409" s="991"/>
      <c r="P409" s="991"/>
      <c r="Q409" s="991"/>
      <c r="R409" s="991"/>
      <c r="S409" s="991"/>
      <c r="T409" s="991"/>
      <c r="U409" s="991"/>
      <c r="V409" s="991"/>
      <c r="W409" s="991"/>
      <c r="X409" s="991"/>
      <c r="Y409" s="991"/>
      <c r="Z409" s="991"/>
      <c r="AA409" s="991"/>
      <c r="AB409" s="991"/>
      <c r="AC409" s="991"/>
      <c r="AD409" s="991"/>
      <c r="AE409" s="991"/>
      <c r="AF409" s="991"/>
      <c r="AG409" s="991"/>
      <c r="AH409" s="991"/>
      <c r="AI409" s="991"/>
      <c r="AJ409" s="991"/>
      <c r="AK409" s="991"/>
      <c r="AL409" s="991"/>
      <c r="AM409" s="991"/>
      <c r="AN409" s="991"/>
      <c r="AO409" s="991"/>
      <c r="AP409" s="991"/>
      <c r="AQ409" s="991"/>
      <c r="AR409" s="991"/>
      <c r="AS409" s="991"/>
      <c r="AT409" s="991"/>
      <c r="AU409" s="991"/>
      <c r="AV409" s="991"/>
      <c r="AW409" s="991"/>
      <c r="AX409" s="991"/>
      <c r="AY409" s="991"/>
      <c r="AZ409" s="991"/>
      <c r="BA409" s="991"/>
      <c r="BB409" s="991"/>
      <c r="BC409" s="991"/>
      <c r="BD409" s="991"/>
      <c r="BE409" s="991"/>
      <c r="BF409" s="991"/>
      <c r="BG409" s="991"/>
      <c r="BH409" s="991"/>
      <c r="BI409" s="991"/>
      <c r="BJ409" s="991"/>
      <c r="BK409" s="991"/>
      <c r="BL409" s="991"/>
      <c r="BM409" s="991"/>
      <c r="BN409" s="991"/>
      <c r="BO409" s="991"/>
      <c r="BP409" s="991"/>
      <c r="BQ409" s="991"/>
      <c r="BR409" s="991"/>
      <c r="BS409" s="991"/>
      <c r="BT409" s="991"/>
      <c r="BU409" s="991"/>
      <c r="BV409" s="991"/>
      <c r="BW409" s="991"/>
      <c r="BX409" s="991"/>
      <c r="BY409" s="991"/>
      <c r="BZ409" s="991"/>
      <c r="CA409" s="991"/>
      <c r="CB409" s="991"/>
      <c r="CC409" s="991"/>
      <c r="CD409" s="991"/>
      <c r="CE409" s="991"/>
      <c r="CF409" s="991"/>
      <c r="CG409" s="991"/>
      <c r="CH409" s="991"/>
      <c r="CI409" s="991"/>
      <c r="CJ409" s="991"/>
      <c r="CK409" s="991"/>
      <c r="CL409" s="991"/>
      <c r="CM409" s="991"/>
      <c r="CN409" s="991"/>
      <c r="CO409" s="991"/>
      <c r="CP409" s="991"/>
      <c r="CQ409" s="991"/>
      <c r="CR409" s="991"/>
      <c r="CS409" s="991"/>
      <c r="CT409" s="991"/>
      <c r="CU409" s="991"/>
      <c r="CV409" s="991"/>
      <c r="CW409" s="991"/>
      <c r="CX409" s="991"/>
      <c r="CY409" s="991"/>
      <c r="CZ409" s="991"/>
      <c r="DA409" s="991"/>
      <c r="DB409" s="991"/>
      <c r="DC409" s="991"/>
      <c r="DD409" s="991"/>
      <c r="DE409" s="991"/>
      <c r="DF409" s="991"/>
      <c r="DG409" s="991"/>
      <c r="DH409" s="991"/>
      <c r="DI409" s="991"/>
    </row>
    <row r="410" spans="1:113" s="871" customFormat="1" ht="60" customHeight="1">
      <c r="A410" s="1116"/>
      <c r="B410" s="1117"/>
      <c r="C410" s="585" t="s">
        <v>1866</v>
      </c>
      <c r="D410" s="746"/>
      <c r="E410" s="747"/>
      <c r="F410" s="917"/>
      <c r="G410" s="917"/>
      <c r="H410" s="991"/>
      <c r="I410" s="991"/>
      <c r="J410" s="991"/>
      <c r="K410" s="991"/>
      <c r="L410" s="991"/>
      <c r="M410" s="991"/>
      <c r="N410" s="991"/>
      <c r="O410" s="991"/>
      <c r="P410" s="991"/>
      <c r="Q410" s="991"/>
      <c r="R410" s="991"/>
      <c r="S410" s="991"/>
      <c r="T410" s="991"/>
      <c r="U410" s="991"/>
      <c r="V410" s="991"/>
      <c r="W410" s="991"/>
      <c r="X410" s="991"/>
      <c r="Y410" s="991"/>
      <c r="Z410" s="991"/>
      <c r="AA410" s="991"/>
      <c r="AB410" s="991"/>
      <c r="AC410" s="991"/>
      <c r="AD410" s="991"/>
      <c r="AE410" s="991"/>
      <c r="AF410" s="991"/>
      <c r="AG410" s="991"/>
      <c r="AH410" s="991"/>
      <c r="AI410" s="991"/>
      <c r="AJ410" s="991"/>
      <c r="AK410" s="991"/>
      <c r="AL410" s="991"/>
      <c r="AM410" s="991"/>
      <c r="AN410" s="991"/>
      <c r="AO410" s="991"/>
      <c r="AP410" s="991"/>
      <c r="AQ410" s="991"/>
      <c r="AR410" s="991"/>
      <c r="AS410" s="991"/>
      <c r="AT410" s="991"/>
      <c r="AU410" s="991"/>
      <c r="AV410" s="991"/>
      <c r="AW410" s="991"/>
      <c r="AX410" s="991"/>
      <c r="AY410" s="991"/>
      <c r="AZ410" s="991"/>
      <c r="BA410" s="991"/>
      <c r="BB410" s="991"/>
      <c r="BC410" s="991"/>
      <c r="BD410" s="991"/>
      <c r="BE410" s="991"/>
      <c r="BF410" s="991"/>
      <c r="BG410" s="991"/>
      <c r="BH410" s="991"/>
      <c r="BI410" s="991"/>
      <c r="BJ410" s="991"/>
      <c r="BK410" s="991"/>
      <c r="BL410" s="991"/>
      <c r="BM410" s="991"/>
      <c r="BN410" s="991"/>
      <c r="BO410" s="991"/>
      <c r="BP410" s="991"/>
      <c r="BQ410" s="991"/>
      <c r="BR410" s="991"/>
      <c r="BS410" s="991"/>
      <c r="BT410" s="991"/>
      <c r="BU410" s="991"/>
      <c r="BV410" s="991"/>
      <c r="BW410" s="991"/>
      <c r="BX410" s="991"/>
      <c r="BY410" s="991"/>
      <c r="BZ410" s="991"/>
      <c r="CA410" s="991"/>
      <c r="CB410" s="991"/>
      <c r="CC410" s="991"/>
      <c r="CD410" s="991"/>
      <c r="CE410" s="991"/>
      <c r="CF410" s="991"/>
      <c r="CG410" s="991"/>
      <c r="CH410" s="991"/>
      <c r="CI410" s="991"/>
      <c r="CJ410" s="991"/>
      <c r="CK410" s="991"/>
      <c r="CL410" s="991"/>
      <c r="CM410" s="991"/>
      <c r="CN410" s="991"/>
      <c r="CO410" s="991"/>
      <c r="CP410" s="991"/>
      <c r="CQ410" s="991"/>
      <c r="CR410" s="991"/>
      <c r="CS410" s="991"/>
      <c r="CT410" s="991"/>
      <c r="CU410" s="991"/>
      <c r="CV410" s="991"/>
      <c r="CW410" s="991"/>
      <c r="CX410" s="991"/>
      <c r="CY410" s="991"/>
      <c r="CZ410" s="991"/>
      <c r="DA410" s="991"/>
      <c r="DB410" s="991"/>
      <c r="DC410" s="991"/>
      <c r="DD410" s="991"/>
      <c r="DE410" s="991"/>
      <c r="DF410" s="991"/>
      <c r="DG410" s="991"/>
      <c r="DH410" s="991"/>
      <c r="DI410" s="991"/>
    </row>
    <row r="411" spans="1:113" s="871" customFormat="1" ht="24">
      <c r="A411" s="1116"/>
      <c r="B411" s="1117"/>
      <c r="C411" s="866" t="s">
        <v>1867</v>
      </c>
      <c r="D411" s="746" t="s">
        <v>188</v>
      </c>
      <c r="E411" s="747">
        <v>14</v>
      </c>
      <c r="F411" s="917"/>
      <c r="G411" s="917">
        <f>E411*F411</f>
        <v>0</v>
      </c>
      <c r="H411" s="991"/>
      <c r="I411" s="991"/>
      <c r="J411" s="991"/>
      <c r="K411" s="991"/>
      <c r="L411" s="991"/>
      <c r="M411" s="991"/>
      <c r="N411" s="991"/>
      <c r="O411" s="991"/>
      <c r="P411" s="991"/>
      <c r="Q411" s="991"/>
      <c r="R411" s="991"/>
      <c r="S411" s="991"/>
      <c r="T411" s="991"/>
      <c r="U411" s="991"/>
      <c r="V411" s="991"/>
      <c r="W411" s="991"/>
      <c r="X411" s="991"/>
      <c r="Y411" s="991"/>
      <c r="Z411" s="991"/>
      <c r="AA411" s="991"/>
      <c r="AB411" s="991"/>
      <c r="AC411" s="991"/>
      <c r="AD411" s="991"/>
      <c r="AE411" s="991"/>
      <c r="AF411" s="991"/>
      <c r="AG411" s="991"/>
      <c r="AH411" s="991"/>
      <c r="AI411" s="991"/>
      <c r="AJ411" s="991"/>
      <c r="AK411" s="991"/>
      <c r="AL411" s="991"/>
      <c r="AM411" s="991"/>
      <c r="AN411" s="991"/>
      <c r="AO411" s="991"/>
      <c r="AP411" s="991"/>
      <c r="AQ411" s="991"/>
      <c r="AR411" s="991"/>
      <c r="AS411" s="991"/>
      <c r="AT411" s="991"/>
      <c r="AU411" s="991"/>
      <c r="AV411" s="991"/>
      <c r="AW411" s="991"/>
      <c r="AX411" s="991"/>
      <c r="AY411" s="991"/>
      <c r="AZ411" s="991"/>
      <c r="BA411" s="991"/>
      <c r="BB411" s="991"/>
      <c r="BC411" s="991"/>
      <c r="BD411" s="991"/>
      <c r="BE411" s="991"/>
      <c r="BF411" s="991"/>
      <c r="BG411" s="991"/>
      <c r="BH411" s="991"/>
      <c r="BI411" s="991"/>
      <c r="BJ411" s="991"/>
      <c r="BK411" s="991"/>
      <c r="BL411" s="991"/>
      <c r="BM411" s="991"/>
      <c r="BN411" s="991"/>
      <c r="BO411" s="991"/>
      <c r="BP411" s="991"/>
      <c r="BQ411" s="991"/>
      <c r="BR411" s="991"/>
      <c r="BS411" s="991"/>
      <c r="BT411" s="991"/>
      <c r="BU411" s="991"/>
      <c r="BV411" s="991"/>
      <c r="BW411" s="991"/>
      <c r="BX411" s="991"/>
      <c r="BY411" s="991"/>
      <c r="BZ411" s="991"/>
      <c r="CA411" s="991"/>
      <c r="CB411" s="991"/>
      <c r="CC411" s="991"/>
      <c r="CD411" s="991"/>
      <c r="CE411" s="991"/>
      <c r="CF411" s="991"/>
      <c r="CG411" s="991"/>
      <c r="CH411" s="991"/>
      <c r="CI411" s="991"/>
      <c r="CJ411" s="991"/>
      <c r="CK411" s="991"/>
      <c r="CL411" s="991"/>
      <c r="CM411" s="991"/>
      <c r="CN411" s="991"/>
      <c r="CO411" s="991"/>
      <c r="CP411" s="991"/>
      <c r="CQ411" s="991"/>
      <c r="CR411" s="991"/>
      <c r="CS411" s="991"/>
      <c r="CT411" s="991"/>
      <c r="CU411" s="991"/>
      <c r="CV411" s="991"/>
      <c r="CW411" s="991"/>
      <c r="CX411" s="991"/>
      <c r="CY411" s="991"/>
      <c r="CZ411" s="991"/>
      <c r="DA411" s="991"/>
      <c r="DB411" s="991"/>
      <c r="DC411" s="991"/>
      <c r="DD411" s="991"/>
      <c r="DE411" s="991"/>
      <c r="DF411" s="991"/>
      <c r="DG411" s="991"/>
      <c r="DH411" s="991"/>
      <c r="DI411" s="991"/>
    </row>
    <row r="412" spans="1:113" s="871" customFormat="1">
      <c r="A412" s="1116"/>
      <c r="B412" s="1117"/>
      <c r="C412" s="991"/>
      <c r="D412" s="1070"/>
      <c r="E412" s="747"/>
      <c r="F412" s="917"/>
      <c r="G412" s="917"/>
      <c r="H412" s="991"/>
      <c r="I412" s="991"/>
      <c r="J412" s="991"/>
      <c r="K412" s="991"/>
      <c r="L412" s="991"/>
      <c r="M412" s="991"/>
      <c r="N412" s="991"/>
      <c r="O412" s="991"/>
      <c r="P412" s="991"/>
      <c r="Q412" s="991"/>
      <c r="R412" s="991"/>
      <c r="S412" s="991"/>
      <c r="T412" s="991"/>
      <c r="U412" s="991"/>
      <c r="V412" s="991"/>
      <c r="W412" s="991"/>
      <c r="X412" s="991"/>
      <c r="Y412" s="991"/>
      <c r="Z412" s="991"/>
      <c r="AA412" s="991"/>
      <c r="AB412" s="991"/>
      <c r="AC412" s="991"/>
      <c r="AD412" s="991"/>
      <c r="AE412" s="991"/>
      <c r="AF412" s="991"/>
      <c r="AG412" s="991"/>
      <c r="AH412" s="991"/>
      <c r="AI412" s="991"/>
      <c r="AJ412" s="991"/>
      <c r="AK412" s="991"/>
      <c r="AL412" s="991"/>
      <c r="AM412" s="991"/>
      <c r="AN412" s="991"/>
      <c r="AO412" s="991"/>
      <c r="AP412" s="991"/>
      <c r="AQ412" s="991"/>
      <c r="AR412" s="991"/>
      <c r="AS412" s="991"/>
      <c r="AT412" s="991"/>
      <c r="AU412" s="991"/>
      <c r="AV412" s="991"/>
      <c r="AW412" s="991"/>
      <c r="AX412" s="991"/>
      <c r="AY412" s="991"/>
      <c r="AZ412" s="991"/>
      <c r="BA412" s="991"/>
      <c r="BB412" s="991"/>
      <c r="BC412" s="991"/>
      <c r="BD412" s="991"/>
      <c r="BE412" s="991"/>
      <c r="BF412" s="991"/>
      <c r="BG412" s="991"/>
      <c r="BH412" s="991"/>
      <c r="BI412" s="991"/>
      <c r="BJ412" s="991"/>
      <c r="BK412" s="991"/>
      <c r="BL412" s="991"/>
      <c r="BM412" s="991"/>
      <c r="BN412" s="991"/>
      <c r="BO412" s="991"/>
      <c r="BP412" s="991"/>
      <c r="BQ412" s="991"/>
      <c r="BR412" s="991"/>
      <c r="BS412" s="991"/>
      <c r="BT412" s="991"/>
      <c r="BU412" s="991"/>
      <c r="BV412" s="991"/>
      <c r="BW412" s="991"/>
      <c r="BX412" s="991"/>
      <c r="BY412" s="991"/>
      <c r="BZ412" s="991"/>
      <c r="CA412" s="991"/>
      <c r="CB412" s="991"/>
      <c r="CC412" s="991"/>
      <c r="CD412" s="991"/>
      <c r="CE412" s="991"/>
      <c r="CF412" s="991"/>
      <c r="CG412" s="991"/>
      <c r="CH412" s="991"/>
      <c r="CI412" s="991"/>
      <c r="CJ412" s="991"/>
      <c r="CK412" s="991"/>
      <c r="CL412" s="991"/>
      <c r="CM412" s="991"/>
      <c r="CN412" s="991"/>
      <c r="CO412" s="991"/>
      <c r="CP412" s="991"/>
      <c r="CQ412" s="991"/>
      <c r="CR412" s="991"/>
      <c r="CS412" s="991"/>
      <c r="CT412" s="991"/>
      <c r="CU412" s="991"/>
      <c r="CV412" s="991"/>
      <c r="CW412" s="991"/>
      <c r="CX412" s="991"/>
      <c r="CY412" s="991"/>
      <c r="CZ412" s="991"/>
      <c r="DA412" s="991"/>
      <c r="DB412" s="991"/>
      <c r="DC412" s="991"/>
      <c r="DD412" s="991"/>
      <c r="DE412" s="991"/>
      <c r="DF412" s="991"/>
      <c r="DG412" s="991"/>
      <c r="DH412" s="991"/>
      <c r="DI412" s="991"/>
    </row>
    <row r="413" spans="1:113" s="871" customFormat="1" ht="24">
      <c r="A413" s="1116" t="str">
        <f>$B$398</f>
        <v>III.</v>
      </c>
      <c r="B413" s="1117">
        <f>COUNT($A$400:$B412)+1</f>
        <v>4</v>
      </c>
      <c r="C413" s="1109" t="s">
        <v>1931</v>
      </c>
      <c r="D413" s="746" t="s">
        <v>188</v>
      </c>
      <c r="E413" s="747">
        <v>14</v>
      </c>
      <c r="F413" s="917"/>
      <c r="G413" s="917">
        <f>E413*F413</f>
        <v>0</v>
      </c>
      <c r="H413" s="991"/>
      <c r="I413" s="991"/>
      <c r="J413" s="991"/>
      <c r="K413" s="991"/>
      <c r="L413" s="991"/>
      <c r="M413" s="991"/>
      <c r="N413" s="991"/>
      <c r="O413" s="991"/>
      <c r="P413" s="991"/>
      <c r="Q413" s="991"/>
      <c r="R413" s="991"/>
      <c r="S413" s="991"/>
      <c r="T413" s="991"/>
      <c r="U413" s="991"/>
      <c r="V413" s="991"/>
      <c r="W413" s="991"/>
      <c r="X413" s="991"/>
      <c r="Y413" s="991"/>
      <c r="Z413" s="991"/>
      <c r="AA413" s="991"/>
      <c r="AB413" s="991"/>
      <c r="AC413" s="991"/>
      <c r="AD413" s="991"/>
      <c r="AE413" s="991"/>
      <c r="AF413" s="991"/>
      <c r="AG413" s="991"/>
      <c r="AH413" s="991"/>
      <c r="AI413" s="991"/>
      <c r="AJ413" s="991"/>
      <c r="AK413" s="991"/>
      <c r="AL413" s="991"/>
      <c r="AM413" s="991"/>
      <c r="AN413" s="991"/>
      <c r="AO413" s="991"/>
      <c r="AP413" s="991"/>
      <c r="AQ413" s="991"/>
      <c r="AR413" s="991"/>
      <c r="AS413" s="991"/>
      <c r="AT413" s="991"/>
      <c r="AU413" s="991"/>
      <c r="AV413" s="991"/>
      <c r="AW413" s="991"/>
      <c r="AX413" s="991"/>
      <c r="AY413" s="991"/>
      <c r="AZ413" s="991"/>
      <c r="BA413" s="991"/>
      <c r="BB413" s="991"/>
      <c r="BC413" s="991"/>
      <c r="BD413" s="991"/>
      <c r="BE413" s="991"/>
      <c r="BF413" s="991"/>
      <c r="BG413" s="991"/>
      <c r="BH413" s="991"/>
      <c r="BI413" s="991"/>
      <c r="BJ413" s="991"/>
      <c r="BK413" s="991"/>
      <c r="BL413" s="991"/>
      <c r="BM413" s="991"/>
      <c r="BN413" s="991"/>
      <c r="BO413" s="991"/>
      <c r="BP413" s="991"/>
      <c r="BQ413" s="991"/>
      <c r="BR413" s="991"/>
      <c r="BS413" s="991"/>
      <c r="BT413" s="991"/>
      <c r="BU413" s="991"/>
      <c r="BV413" s="991"/>
      <c r="BW413" s="991"/>
      <c r="BX413" s="991"/>
      <c r="BY413" s="991"/>
      <c r="BZ413" s="991"/>
      <c r="CA413" s="991"/>
      <c r="CB413" s="991"/>
      <c r="CC413" s="991"/>
      <c r="CD413" s="991"/>
      <c r="CE413" s="991"/>
      <c r="CF413" s="991"/>
      <c r="CG413" s="991"/>
      <c r="CH413" s="991"/>
      <c r="CI413" s="991"/>
      <c r="CJ413" s="991"/>
      <c r="CK413" s="991"/>
      <c r="CL413" s="991"/>
      <c r="CM413" s="991"/>
      <c r="CN413" s="991"/>
      <c r="CO413" s="991"/>
      <c r="CP413" s="991"/>
      <c r="CQ413" s="991"/>
      <c r="CR413" s="991"/>
      <c r="CS413" s="991"/>
      <c r="CT413" s="991"/>
      <c r="CU413" s="991"/>
      <c r="CV413" s="991"/>
      <c r="CW413" s="991"/>
      <c r="CX413" s="991"/>
      <c r="CY413" s="991"/>
      <c r="CZ413" s="991"/>
      <c r="DA413" s="991"/>
      <c r="DB413" s="991"/>
      <c r="DC413" s="991"/>
      <c r="DD413" s="991"/>
      <c r="DE413" s="991"/>
      <c r="DF413" s="991"/>
      <c r="DG413" s="991"/>
      <c r="DH413" s="991"/>
      <c r="DI413" s="991"/>
    </row>
    <row r="414" spans="1:113" s="871" customFormat="1" ht="72">
      <c r="A414" s="1116"/>
      <c r="B414" s="1117"/>
      <c r="C414" s="585" t="s">
        <v>1869</v>
      </c>
      <c r="D414" s="1070"/>
      <c r="E414" s="747"/>
      <c r="F414" s="917"/>
      <c r="G414" s="917"/>
      <c r="H414" s="991"/>
      <c r="I414" s="991"/>
      <c r="J414" s="991"/>
      <c r="K414" s="991"/>
      <c r="L414" s="991"/>
      <c r="M414" s="991"/>
      <c r="N414" s="991"/>
      <c r="O414" s="991"/>
      <c r="P414" s="991"/>
      <c r="Q414" s="991"/>
      <c r="R414" s="991"/>
      <c r="S414" s="991"/>
      <c r="T414" s="991"/>
      <c r="U414" s="991"/>
      <c r="V414" s="991"/>
      <c r="W414" s="991"/>
      <c r="X414" s="991"/>
      <c r="Y414" s="991"/>
      <c r="Z414" s="991"/>
      <c r="AA414" s="991"/>
      <c r="AB414" s="991"/>
      <c r="AC414" s="991"/>
      <c r="AD414" s="991"/>
      <c r="AE414" s="991"/>
      <c r="AF414" s="991"/>
      <c r="AG414" s="991"/>
      <c r="AH414" s="991"/>
      <c r="AI414" s="991"/>
      <c r="AJ414" s="991"/>
      <c r="AK414" s="991"/>
      <c r="AL414" s="991"/>
      <c r="AM414" s="991"/>
      <c r="AN414" s="991"/>
      <c r="AO414" s="991"/>
      <c r="AP414" s="991"/>
      <c r="AQ414" s="991"/>
      <c r="AR414" s="991"/>
      <c r="AS414" s="991"/>
      <c r="AT414" s="991"/>
      <c r="AU414" s="991"/>
      <c r="AV414" s="991"/>
      <c r="AW414" s="991"/>
      <c r="AX414" s="991"/>
      <c r="AY414" s="991"/>
      <c r="AZ414" s="991"/>
      <c r="BA414" s="991"/>
      <c r="BB414" s="991"/>
      <c r="BC414" s="991"/>
      <c r="BD414" s="991"/>
      <c r="BE414" s="991"/>
      <c r="BF414" s="991"/>
      <c r="BG414" s="991"/>
      <c r="BH414" s="991"/>
      <c r="BI414" s="991"/>
      <c r="BJ414" s="991"/>
      <c r="BK414" s="991"/>
      <c r="BL414" s="991"/>
      <c r="BM414" s="991"/>
      <c r="BN414" s="991"/>
      <c r="BO414" s="991"/>
      <c r="BP414" s="991"/>
      <c r="BQ414" s="991"/>
      <c r="BR414" s="991"/>
      <c r="BS414" s="991"/>
      <c r="BT414" s="991"/>
      <c r="BU414" s="991"/>
      <c r="BV414" s="991"/>
      <c r="BW414" s="991"/>
      <c r="BX414" s="991"/>
      <c r="BY414" s="991"/>
      <c r="BZ414" s="991"/>
      <c r="CA414" s="991"/>
      <c r="CB414" s="991"/>
      <c r="CC414" s="991"/>
      <c r="CD414" s="991"/>
      <c r="CE414" s="991"/>
      <c r="CF414" s="991"/>
      <c r="CG414" s="991"/>
      <c r="CH414" s="991"/>
      <c r="CI414" s="991"/>
      <c r="CJ414" s="991"/>
      <c r="CK414" s="991"/>
      <c r="CL414" s="991"/>
      <c r="CM414" s="991"/>
      <c r="CN414" s="991"/>
      <c r="CO414" s="991"/>
      <c r="CP414" s="991"/>
      <c r="CQ414" s="991"/>
      <c r="CR414" s="991"/>
      <c r="CS414" s="991"/>
      <c r="CT414" s="991"/>
      <c r="CU414" s="991"/>
      <c r="CV414" s="991"/>
      <c r="CW414" s="991"/>
      <c r="CX414" s="991"/>
      <c r="CY414" s="991"/>
      <c r="CZ414" s="991"/>
      <c r="DA414" s="991"/>
      <c r="DB414" s="991"/>
      <c r="DC414" s="991"/>
      <c r="DD414" s="991"/>
      <c r="DE414" s="991"/>
      <c r="DF414" s="991"/>
      <c r="DG414" s="991"/>
      <c r="DH414" s="991"/>
      <c r="DI414" s="991"/>
    </row>
    <row r="415" spans="1:113" s="871" customFormat="1">
      <c r="A415" s="1116"/>
      <c r="B415" s="1117"/>
      <c r="C415" s="991" t="s">
        <v>1870</v>
      </c>
      <c r="D415" s="1070"/>
      <c r="E415" s="747"/>
      <c r="F415" s="917"/>
      <c r="G415" s="917"/>
      <c r="H415" s="991"/>
      <c r="I415" s="991"/>
      <c r="J415" s="991"/>
      <c r="K415" s="991"/>
      <c r="L415" s="991"/>
      <c r="M415" s="991"/>
      <c r="N415" s="991"/>
      <c r="O415" s="991"/>
      <c r="P415" s="991"/>
      <c r="Q415" s="991"/>
      <c r="R415" s="991"/>
      <c r="S415" s="991"/>
      <c r="T415" s="991"/>
      <c r="U415" s="991"/>
      <c r="V415" s="991"/>
      <c r="W415" s="991"/>
      <c r="X415" s="991"/>
      <c r="Y415" s="991"/>
      <c r="Z415" s="991"/>
      <c r="AA415" s="991"/>
      <c r="AB415" s="991"/>
      <c r="AC415" s="991"/>
      <c r="AD415" s="991"/>
      <c r="AE415" s="991"/>
      <c r="AF415" s="991"/>
      <c r="AG415" s="991"/>
      <c r="AH415" s="991"/>
      <c r="AI415" s="991"/>
      <c r="AJ415" s="991"/>
      <c r="AK415" s="991"/>
      <c r="AL415" s="991"/>
      <c r="AM415" s="991"/>
      <c r="AN415" s="991"/>
      <c r="AO415" s="991"/>
      <c r="AP415" s="991"/>
      <c r="AQ415" s="991"/>
      <c r="AR415" s="991"/>
      <c r="AS415" s="991"/>
      <c r="AT415" s="991"/>
      <c r="AU415" s="991"/>
      <c r="AV415" s="991"/>
      <c r="AW415" s="991"/>
      <c r="AX415" s="991"/>
      <c r="AY415" s="991"/>
      <c r="AZ415" s="991"/>
      <c r="BA415" s="991"/>
      <c r="BB415" s="991"/>
      <c r="BC415" s="991"/>
      <c r="BD415" s="991"/>
      <c r="BE415" s="991"/>
      <c r="BF415" s="991"/>
      <c r="BG415" s="991"/>
      <c r="BH415" s="991"/>
      <c r="BI415" s="991"/>
      <c r="BJ415" s="991"/>
      <c r="BK415" s="991"/>
      <c r="BL415" s="991"/>
      <c r="BM415" s="991"/>
      <c r="BN415" s="991"/>
      <c r="BO415" s="991"/>
      <c r="BP415" s="991"/>
      <c r="BQ415" s="991"/>
      <c r="BR415" s="991"/>
      <c r="BS415" s="991"/>
      <c r="BT415" s="991"/>
      <c r="BU415" s="991"/>
      <c r="BV415" s="991"/>
      <c r="BW415" s="991"/>
      <c r="BX415" s="991"/>
      <c r="BY415" s="991"/>
      <c r="BZ415" s="991"/>
      <c r="CA415" s="991"/>
      <c r="CB415" s="991"/>
      <c r="CC415" s="991"/>
      <c r="CD415" s="991"/>
      <c r="CE415" s="991"/>
      <c r="CF415" s="991"/>
      <c r="CG415" s="991"/>
      <c r="CH415" s="991"/>
      <c r="CI415" s="991"/>
      <c r="CJ415" s="991"/>
      <c r="CK415" s="991"/>
      <c r="CL415" s="991"/>
      <c r="CM415" s="991"/>
      <c r="CN415" s="991"/>
      <c r="CO415" s="991"/>
      <c r="CP415" s="991"/>
      <c r="CQ415" s="991"/>
      <c r="CR415" s="991"/>
      <c r="CS415" s="991"/>
      <c r="CT415" s="991"/>
      <c r="CU415" s="991"/>
      <c r="CV415" s="991"/>
      <c r="CW415" s="991"/>
      <c r="CX415" s="991"/>
      <c r="CY415" s="991"/>
      <c r="CZ415" s="991"/>
      <c r="DA415" s="991"/>
      <c r="DB415" s="991"/>
      <c r="DC415" s="991"/>
      <c r="DD415" s="991"/>
      <c r="DE415" s="991"/>
      <c r="DF415" s="991"/>
      <c r="DG415" s="991"/>
      <c r="DH415" s="991"/>
      <c r="DI415" s="991"/>
    </row>
    <row r="416" spans="1:113" s="871" customFormat="1" ht="24">
      <c r="A416" s="1116"/>
      <c r="B416" s="1117"/>
      <c r="C416" s="866" t="s">
        <v>1871</v>
      </c>
      <c r="D416" s="1070"/>
      <c r="E416" s="747"/>
      <c r="F416" s="917"/>
      <c r="G416" s="917"/>
      <c r="H416" s="991"/>
      <c r="I416" s="991"/>
      <c r="J416" s="991"/>
      <c r="K416" s="991"/>
      <c r="L416" s="991"/>
      <c r="M416" s="991"/>
      <c r="N416" s="991"/>
      <c r="O416" s="991"/>
      <c r="P416" s="991"/>
      <c r="Q416" s="991"/>
      <c r="R416" s="991"/>
      <c r="S416" s="991"/>
      <c r="T416" s="991"/>
      <c r="U416" s="991"/>
      <c r="V416" s="991"/>
      <c r="W416" s="991"/>
      <c r="X416" s="991"/>
      <c r="Y416" s="991"/>
      <c r="Z416" s="991"/>
      <c r="AA416" s="991"/>
      <c r="AB416" s="991"/>
      <c r="AC416" s="991"/>
      <c r="AD416" s="991"/>
      <c r="AE416" s="991"/>
      <c r="AF416" s="991"/>
      <c r="AG416" s="991"/>
      <c r="AH416" s="991"/>
      <c r="AI416" s="991"/>
      <c r="AJ416" s="991"/>
      <c r="AK416" s="991"/>
      <c r="AL416" s="991"/>
      <c r="AM416" s="991"/>
      <c r="AN416" s="991"/>
      <c r="AO416" s="991"/>
      <c r="AP416" s="991"/>
      <c r="AQ416" s="991"/>
      <c r="AR416" s="991"/>
      <c r="AS416" s="991"/>
      <c r="AT416" s="991"/>
      <c r="AU416" s="991"/>
      <c r="AV416" s="991"/>
      <c r="AW416" s="991"/>
      <c r="AX416" s="991"/>
      <c r="AY416" s="991"/>
      <c r="AZ416" s="991"/>
      <c r="BA416" s="991"/>
      <c r="BB416" s="991"/>
      <c r="BC416" s="991"/>
      <c r="BD416" s="991"/>
      <c r="BE416" s="991"/>
      <c r="BF416" s="991"/>
      <c r="BG416" s="991"/>
      <c r="BH416" s="991"/>
      <c r="BI416" s="991"/>
      <c r="BJ416" s="991"/>
      <c r="BK416" s="991"/>
      <c r="BL416" s="991"/>
      <c r="BM416" s="991"/>
      <c r="BN416" s="991"/>
      <c r="BO416" s="991"/>
      <c r="BP416" s="991"/>
      <c r="BQ416" s="991"/>
      <c r="BR416" s="991"/>
      <c r="BS416" s="991"/>
      <c r="BT416" s="991"/>
      <c r="BU416" s="991"/>
      <c r="BV416" s="991"/>
      <c r="BW416" s="991"/>
      <c r="BX416" s="991"/>
      <c r="BY416" s="991"/>
      <c r="BZ416" s="991"/>
      <c r="CA416" s="991"/>
      <c r="CB416" s="991"/>
      <c r="CC416" s="991"/>
      <c r="CD416" s="991"/>
      <c r="CE416" s="991"/>
      <c r="CF416" s="991"/>
      <c r="CG416" s="991"/>
      <c r="CH416" s="991"/>
      <c r="CI416" s="991"/>
      <c r="CJ416" s="991"/>
      <c r="CK416" s="991"/>
      <c r="CL416" s="991"/>
      <c r="CM416" s="991"/>
      <c r="CN416" s="991"/>
      <c r="CO416" s="991"/>
      <c r="CP416" s="991"/>
      <c r="CQ416" s="991"/>
      <c r="CR416" s="991"/>
      <c r="CS416" s="991"/>
      <c r="CT416" s="991"/>
      <c r="CU416" s="991"/>
      <c r="CV416" s="991"/>
      <c r="CW416" s="991"/>
      <c r="CX416" s="991"/>
      <c r="CY416" s="991"/>
      <c r="CZ416" s="991"/>
      <c r="DA416" s="991"/>
      <c r="DB416" s="991"/>
      <c r="DC416" s="991"/>
      <c r="DD416" s="991"/>
      <c r="DE416" s="991"/>
      <c r="DF416" s="991"/>
      <c r="DG416" s="991"/>
      <c r="DH416" s="991"/>
      <c r="DI416" s="991"/>
    </row>
    <row r="417" spans="1:113" s="871" customFormat="1">
      <c r="A417" s="1116"/>
      <c r="B417" s="1117"/>
      <c r="C417" s="991"/>
      <c r="D417" s="1070"/>
      <c r="E417" s="747"/>
      <c r="F417" s="917"/>
      <c r="G417" s="917"/>
      <c r="H417" s="991"/>
      <c r="I417" s="991"/>
      <c r="J417" s="991"/>
      <c r="K417" s="991"/>
      <c r="L417" s="991"/>
      <c r="M417" s="991"/>
      <c r="N417" s="991"/>
      <c r="O417" s="991"/>
      <c r="P417" s="991"/>
      <c r="Q417" s="991"/>
      <c r="R417" s="991"/>
      <c r="S417" s="991"/>
      <c r="T417" s="991"/>
      <c r="U417" s="991"/>
      <c r="V417" s="991"/>
      <c r="W417" s="991"/>
      <c r="X417" s="991"/>
      <c r="Y417" s="991"/>
      <c r="Z417" s="991"/>
      <c r="AA417" s="991"/>
      <c r="AB417" s="991"/>
      <c r="AC417" s="991"/>
      <c r="AD417" s="991"/>
      <c r="AE417" s="991"/>
      <c r="AF417" s="991"/>
      <c r="AG417" s="991"/>
      <c r="AH417" s="991"/>
      <c r="AI417" s="991"/>
      <c r="AJ417" s="991"/>
      <c r="AK417" s="991"/>
      <c r="AL417" s="991"/>
      <c r="AM417" s="991"/>
      <c r="AN417" s="991"/>
      <c r="AO417" s="991"/>
      <c r="AP417" s="991"/>
      <c r="AQ417" s="991"/>
      <c r="AR417" s="991"/>
      <c r="AS417" s="991"/>
      <c r="AT417" s="991"/>
      <c r="AU417" s="991"/>
      <c r="AV417" s="991"/>
      <c r="AW417" s="991"/>
      <c r="AX417" s="991"/>
      <c r="AY417" s="991"/>
      <c r="AZ417" s="991"/>
      <c r="BA417" s="991"/>
      <c r="BB417" s="991"/>
      <c r="BC417" s="991"/>
      <c r="BD417" s="991"/>
      <c r="BE417" s="991"/>
      <c r="BF417" s="991"/>
      <c r="BG417" s="991"/>
      <c r="BH417" s="991"/>
      <c r="BI417" s="991"/>
      <c r="BJ417" s="991"/>
      <c r="BK417" s="991"/>
      <c r="BL417" s="991"/>
      <c r="BM417" s="991"/>
      <c r="BN417" s="991"/>
      <c r="BO417" s="991"/>
      <c r="BP417" s="991"/>
      <c r="BQ417" s="991"/>
      <c r="BR417" s="991"/>
      <c r="BS417" s="991"/>
      <c r="BT417" s="991"/>
      <c r="BU417" s="991"/>
      <c r="BV417" s="991"/>
      <c r="BW417" s="991"/>
      <c r="BX417" s="991"/>
      <c r="BY417" s="991"/>
      <c r="BZ417" s="991"/>
      <c r="CA417" s="991"/>
      <c r="CB417" s="991"/>
      <c r="CC417" s="991"/>
      <c r="CD417" s="991"/>
      <c r="CE417" s="991"/>
      <c r="CF417" s="991"/>
      <c r="CG417" s="991"/>
      <c r="CH417" s="991"/>
      <c r="CI417" s="991"/>
      <c r="CJ417" s="991"/>
      <c r="CK417" s="991"/>
      <c r="CL417" s="991"/>
      <c r="CM417" s="991"/>
      <c r="CN417" s="991"/>
      <c r="CO417" s="991"/>
      <c r="CP417" s="991"/>
      <c r="CQ417" s="991"/>
      <c r="CR417" s="991"/>
      <c r="CS417" s="991"/>
      <c r="CT417" s="991"/>
      <c r="CU417" s="991"/>
      <c r="CV417" s="991"/>
      <c r="CW417" s="991"/>
      <c r="CX417" s="991"/>
      <c r="CY417" s="991"/>
      <c r="CZ417" s="991"/>
      <c r="DA417" s="991"/>
      <c r="DB417" s="991"/>
      <c r="DC417" s="991"/>
      <c r="DD417" s="991"/>
      <c r="DE417" s="991"/>
      <c r="DF417" s="991"/>
      <c r="DG417" s="991"/>
      <c r="DH417" s="991"/>
      <c r="DI417" s="991"/>
    </row>
    <row r="418" spans="1:113" s="871" customFormat="1" ht="24">
      <c r="A418" s="1116" t="str">
        <f>$B$398</f>
        <v>III.</v>
      </c>
      <c r="B418" s="1117">
        <f>COUNT($A$400:$B417)+1</f>
        <v>5</v>
      </c>
      <c r="C418" s="1109" t="s">
        <v>1932</v>
      </c>
      <c r="D418" s="746" t="s">
        <v>188</v>
      </c>
      <c r="E418" s="747">
        <v>14</v>
      </c>
      <c r="F418" s="917"/>
      <c r="G418" s="917">
        <f>E418*F418</f>
        <v>0</v>
      </c>
      <c r="H418" s="991"/>
      <c r="I418" s="991"/>
      <c r="J418" s="991"/>
      <c r="K418" s="991"/>
      <c r="L418" s="991"/>
      <c r="M418" s="991"/>
      <c r="N418" s="991"/>
      <c r="O418" s="991"/>
      <c r="P418" s="991"/>
      <c r="Q418" s="991"/>
      <c r="R418" s="991"/>
      <c r="S418" s="991"/>
      <c r="T418" s="991"/>
      <c r="U418" s="991"/>
      <c r="V418" s="991"/>
      <c r="W418" s="991"/>
      <c r="X418" s="991"/>
      <c r="Y418" s="991"/>
      <c r="Z418" s="991"/>
      <c r="AA418" s="991"/>
      <c r="AB418" s="991"/>
      <c r="AC418" s="991"/>
      <c r="AD418" s="991"/>
      <c r="AE418" s="991"/>
      <c r="AF418" s="991"/>
      <c r="AG418" s="991"/>
      <c r="AH418" s="991"/>
      <c r="AI418" s="991"/>
      <c r="AJ418" s="991"/>
      <c r="AK418" s="991"/>
      <c r="AL418" s="991"/>
      <c r="AM418" s="991"/>
      <c r="AN418" s="991"/>
      <c r="AO418" s="991"/>
      <c r="AP418" s="991"/>
      <c r="AQ418" s="991"/>
      <c r="AR418" s="991"/>
      <c r="AS418" s="991"/>
      <c r="AT418" s="991"/>
      <c r="AU418" s="991"/>
      <c r="AV418" s="991"/>
      <c r="AW418" s="991"/>
      <c r="AX418" s="991"/>
      <c r="AY418" s="991"/>
      <c r="AZ418" s="991"/>
      <c r="BA418" s="991"/>
      <c r="BB418" s="991"/>
      <c r="BC418" s="991"/>
      <c r="BD418" s="991"/>
      <c r="BE418" s="991"/>
      <c r="BF418" s="991"/>
      <c r="BG418" s="991"/>
      <c r="BH418" s="991"/>
      <c r="BI418" s="991"/>
      <c r="BJ418" s="991"/>
      <c r="BK418" s="991"/>
      <c r="BL418" s="991"/>
      <c r="BM418" s="991"/>
      <c r="BN418" s="991"/>
      <c r="BO418" s="991"/>
      <c r="BP418" s="991"/>
      <c r="BQ418" s="991"/>
      <c r="BR418" s="991"/>
      <c r="BS418" s="991"/>
      <c r="BT418" s="991"/>
      <c r="BU418" s="991"/>
      <c r="BV418" s="991"/>
      <c r="BW418" s="991"/>
      <c r="BX418" s="991"/>
      <c r="BY418" s="991"/>
      <c r="BZ418" s="991"/>
      <c r="CA418" s="991"/>
      <c r="CB418" s="991"/>
      <c r="CC418" s="991"/>
      <c r="CD418" s="991"/>
      <c r="CE418" s="991"/>
      <c r="CF418" s="991"/>
      <c r="CG418" s="991"/>
      <c r="CH418" s="991"/>
      <c r="CI418" s="991"/>
      <c r="CJ418" s="991"/>
      <c r="CK418" s="991"/>
      <c r="CL418" s="991"/>
      <c r="CM418" s="991"/>
      <c r="CN418" s="991"/>
      <c r="CO418" s="991"/>
      <c r="CP418" s="991"/>
      <c r="CQ418" s="991"/>
      <c r="CR418" s="991"/>
      <c r="CS418" s="991"/>
      <c r="CT418" s="991"/>
      <c r="CU418" s="991"/>
      <c r="CV418" s="991"/>
      <c r="CW418" s="991"/>
      <c r="CX418" s="991"/>
      <c r="CY418" s="991"/>
      <c r="CZ418" s="991"/>
      <c r="DA418" s="991"/>
      <c r="DB418" s="991"/>
      <c r="DC418" s="991"/>
      <c r="DD418" s="991"/>
      <c r="DE418" s="991"/>
      <c r="DF418" s="991"/>
      <c r="DG418" s="991"/>
      <c r="DH418" s="991"/>
      <c r="DI418" s="991"/>
    </row>
    <row r="419" spans="1:113" s="871" customFormat="1" ht="72">
      <c r="A419" s="1116"/>
      <c r="B419" s="1117"/>
      <c r="C419" s="585" t="s">
        <v>1873</v>
      </c>
      <c r="D419" s="1070"/>
      <c r="E419" s="747"/>
      <c r="F419" s="917"/>
      <c r="G419" s="917"/>
      <c r="H419" s="991"/>
      <c r="I419" s="991"/>
      <c r="J419" s="991"/>
      <c r="K419" s="991"/>
      <c r="L419" s="991"/>
      <c r="M419" s="991"/>
      <c r="N419" s="991"/>
      <c r="O419" s="991"/>
      <c r="P419" s="991"/>
      <c r="Q419" s="991"/>
      <c r="R419" s="991"/>
      <c r="S419" s="991"/>
      <c r="T419" s="991"/>
      <c r="U419" s="991"/>
      <c r="V419" s="991"/>
      <c r="W419" s="991"/>
      <c r="X419" s="991"/>
      <c r="Y419" s="991"/>
      <c r="Z419" s="991"/>
      <c r="AA419" s="991"/>
      <c r="AB419" s="991"/>
      <c r="AC419" s="991"/>
      <c r="AD419" s="991"/>
      <c r="AE419" s="991"/>
      <c r="AF419" s="991"/>
      <c r="AG419" s="991"/>
      <c r="AH419" s="991"/>
      <c r="AI419" s="991"/>
      <c r="AJ419" s="991"/>
      <c r="AK419" s="991"/>
      <c r="AL419" s="991"/>
      <c r="AM419" s="991"/>
      <c r="AN419" s="991"/>
      <c r="AO419" s="991"/>
      <c r="AP419" s="991"/>
      <c r="AQ419" s="991"/>
      <c r="AR419" s="991"/>
      <c r="AS419" s="991"/>
      <c r="AT419" s="991"/>
      <c r="AU419" s="991"/>
      <c r="AV419" s="991"/>
      <c r="AW419" s="991"/>
      <c r="AX419" s="991"/>
      <c r="AY419" s="991"/>
      <c r="AZ419" s="991"/>
      <c r="BA419" s="991"/>
      <c r="BB419" s="991"/>
      <c r="BC419" s="991"/>
      <c r="BD419" s="991"/>
      <c r="BE419" s="991"/>
      <c r="BF419" s="991"/>
      <c r="BG419" s="991"/>
      <c r="BH419" s="991"/>
      <c r="BI419" s="991"/>
      <c r="BJ419" s="991"/>
      <c r="BK419" s="991"/>
      <c r="BL419" s="991"/>
      <c r="BM419" s="991"/>
      <c r="BN419" s="991"/>
      <c r="BO419" s="991"/>
      <c r="BP419" s="991"/>
      <c r="BQ419" s="991"/>
      <c r="BR419" s="991"/>
      <c r="BS419" s="991"/>
      <c r="BT419" s="991"/>
      <c r="BU419" s="991"/>
      <c r="BV419" s="991"/>
      <c r="BW419" s="991"/>
      <c r="BX419" s="991"/>
      <c r="BY419" s="991"/>
      <c r="BZ419" s="991"/>
      <c r="CA419" s="991"/>
      <c r="CB419" s="991"/>
      <c r="CC419" s="991"/>
      <c r="CD419" s="991"/>
      <c r="CE419" s="991"/>
      <c r="CF419" s="991"/>
      <c r="CG419" s="991"/>
      <c r="CH419" s="991"/>
      <c r="CI419" s="991"/>
      <c r="CJ419" s="991"/>
      <c r="CK419" s="991"/>
      <c r="CL419" s="991"/>
      <c r="CM419" s="991"/>
      <c r="CN419" s="991"/>
      <c r="CO419" s="991"/>
      <c r="CP419" s="991"/>
      <c r="CQ419" s="991"/>
      <c r="CR419" s="991"/>
      <c r="CS419" s="991"/>
      <c r="CT419" s="991"/>
      <c r="CU419" s="991"/>
      <c r="CV419" s="991"/>
      <c r="CW419" s="991"/>
      <c r="CX419" s="991"/>
      <c r="CY419" s="991"/>
      <c r="CZ419" s="991"/>
      <c r="DA419" s="991"/>
      <c r="DB419" s="991"/>
      <c r="DC419" s="991"/>
      <c r="DD419" s="991"/>
      <c r="DE419" s="991"/>
      <c r="DF419" s="991"/>
      <c r="DG419" s="991"/>
      <c r="DH419" s="991"/>
      <c r="DI419" s="991"/>
    </row>
    <row r="420" spans="1:113" s="871" customFormat="1">
      <c r="A420" s="1116"/>
      <c r="B420" s="1117"/>
      <c r="C420" s="991" t="s">
        <v>1870</v>
      </c>
      <c r="D420" s="1070"/>
      <c r="E420" s="747"/>
      <c r="F420" s="917"/>
      <c r="G420" s="917"/>
      <c r="H420" s="991"/>
      <c r="I420" s="991"/>
      <c r="J420" s="991"/>
      <c r="K420" s="991"/>
      <c r="L420" s="991"/>
      <c r="M420" s="991"/>
      <c r="N420" s="991"/>
      <c r="O420" s="991"/>
      <c r="P420" s="991"/>
      <c r="Q420" s="991"/>
      <c r="R420" s="991"/>
      <c r="S420" s="991"/>
      <c r="T420" s="991"/>
      <c r="U420" s="991"/>
      <c r="V420" s="991"/>
      <c r="W420" s="991"/>
      <c r="X420" s="991"/>
      <c r="Y420" s="991"/>
      <c r="Z420" s="991"/>
      <c r="AA420" s="991"/>
      <c r="AB420" s="991"/>
      <c r="AC420" s="991"/>
      <c r="AD420" s="991"/>
      <c r="AE420" s="991"/>
      <c r="AF420" s="991"/>
      <c r="AG420" s="991"/>
      <c r="AH420" s="991"/>
      <c r="AI420" s="991"/>
      <c r="AJ420" s="991"/>
      <c r="AK420" s="991"/>
      <c r="AL420" s="991"/>
      <c r="AM420" s="991"/>
      <c r="AN420" s="991"/>
      <c r="AO420" s="991"/>
      <c r="AP420" s="991"/>
      <c r="AQ420" s="991"/>
      <c r="AR420" s="991"/>
      <c r="AS420" s="991"/>
      <c r="AT420" s="991"/>
      <c r="AU420" s="991"/>
      <c r="AV420" s="991"/>
      <c r="AW420" s="991"/>
      <c r="AX420" s="991"/>
      <c r="AY420" s="991"/>
      <c r="AZ420" s="991"/>
      <c r="BA420" s="991"/>
      <c r="BB420" s="991"/>
      <c r="BC420" s="991"/>
      <c r="BD420" s="991"/>
      <c r="BE420" s="991"/>
      <c r="BF420" s="991"/>
      <c r="BG420" s="991"/>
      <c r="BH420" s="991"/>
      <c r="BI420" s="991"/>
      <c r="BJ420" s="991"/>
      <c r="BK420" s="991"/>
      <c r="BL420" s="991"/>
      <c r="BM420" s="991"/>
      <c r="BN420" s="991"/>
      <c r="BO420" s="991"/>
      <c r="BP420" s="991"/>
      <c r="BQ420" s="991"/>
      <c r="BR420" s="991"/>
      <c r="BS420" s="991"/>
      <c r="BT420" s="991"/>
      <c r="BU420" s="991"/>
      <c r="BV420" s="991"/>
      <c r="BW420" s="991"/>
      <c r="BX420" s="991"/>
      <c r="BY420" s="991"/>
      <c r="BZ420" s="991"/>
      <c r="CA420" s="991"/>
      <c r="CB420" s="991"/>
      <c r="CC420" s="991"/>
      <c r="CD420" s="991"/>
      <c r="CE420" s="991"/>
      <c r="CF420" s="991"/>
      <c r="CG420" s="991"/>
      <c r="CH420" s="991"/>
      <c r="CI420" s="991"/>
      <c r="CJ420" s="991"/>
      <c r="CK420" s="991"/>
      <c r="CL420" s="991"/>
      <c r="CM420" s="991"/>
      <c r="CN420" s="991"/>
      <c r="CO420" s="991"/>
      <c r="CP420" s="991"/>
      <c r="CQ420" s="991"/>
      <c r="CR420" s="991"/>
      <c r="CS420" s="991"/>
      <c r="CT420" s="991"/>
      <c r="CU420" s="991"/>
      <c r="CV420" s="991"/>
      <c r="CW420" s="991"/>
      <c r="CX420" s="991"/>
      <c r="CY420" s="991"/>
      <c r="CZ420" s="991"/>
      <c r="DA420" s="991"/>
      <c r="DB420" s="991"/>
      <c r="DC420" s="991"/>
      <c r="DD420" s="991"/>
      <c r="DE420" s="991"/>
      <c r="DF420" s="991"/>
      <c r="DG420" s="991"/>
      <c r="DH420" s="991"/>
      <c r="DI420" s="991"/>
    </row>
    <row r="421" spans="1:113" s="871" customFormat="1" ht="24">
      <c r="A421" s="1116"/>
      <c r="B421" s="1117"/>
      <c r="C421" s="866" t="s">
        <v>1874</v>
      </c>
      <c r="D421" s="1070"/>
      <c r="E421" s="747"/>
      <c r="F421" s="917"/>
      <c r="G421" s="917"/>
      <c r="H421" s="991"/>
      <c r="I421" s="991"/>
      <c r="J421" s="991"/>
      <c r="K421" s="991"/>
      <c r="L421" s="991"/>
      <c r="M421" s="991"/>
      <c r="N421" s="991"/>
      <c r="O421" s="991"/>
      <c r="P421" s="991"/>
      <c r="Q421" s="991"/>
      <c r="R421" s="991"/>
      <c r="S421" s="991"/>
      <c r="T421" s="991"/>
      <c r="U421" s="991"/>
      <c r="V421" s="991"/>
      <c r="W421" s="991"/>
      <c r="X421" s="991"/>
      <c r="Y421" s="991"/>
      <c r="Z421" s="991"/>
      <c r="AA421" s="991"/>
      <c r="AB421" s="991"/>
      <c r="AC421" s="991"/>
      <c r="AD421" s="991"/>
      <c r="AE421" s="991"/>
      <c r="AF421" s="991"/>
      <c r="AG421" s="991"/>
      <c r="AH421" s="991"/>
      <c r="AI421" s="991"/>
      <c r="AJ421" s="991"/>
      <c r="AK421" s="991"/>
      <c r="AL421" s="991"/>
      <c r="AM421" s="991"/>
      <c r="AN421" s="991"/>
      <c r="AO421" s="991"/>
      <c r="AP421" s="991"/>
      <c r="AQ421" s="991"/>
      <c r="AR421" s="991"/>
      <c r="AS421" s="991"/>
      <c r="AT421" s="991"/>
      <c r="AU421" s="991"/>
      <c r="AV421" s="991"/>
      <c r="AW421" s="991"/>
      <c r="AX421" s="991"/>
      <c r="AY421" s="991"/>
      <c r="AZ421" s="991"/>
      <c r="BA421" s="991"/>
      <c r="BB421" s="991"/>
      <c r="BC421" s="991"/>
      <c r="BD421" s="991"/>
      <c r="BE421" s="991"/>
      <c r="BF421" s="991"/>
      <c r="BG421" s="991"/>
      <c r="BH421" s="991"/>
      <c r="BI421" s="991"/>
      <c r="BJ421" s="991"/>
      <c r="BK421" s="991"/>
      <c r="BL421" s="991"/>
      <c r="BM421" s="991"/>
      <c r="BN421" s="991"/>
      <c r="BO421" s="991"/>
      <c r="BP421" s="991"/>
      <c r="BQ421" s="991"/>
      <c r="BR421" s="991"/>
      <c r="BS421" s="991"/>
      <c r="BT421" s="991"/>
      <c r="BU421" s="991"/>
      <c r="BV421" s="991"/>
      <c r="BW421" s="991"/>
      <c r="BX421" s="991"/>
      <c r="BY421" s="991"/>
      <c r="BZ421" s="991"/>
      <c r="CA421" s="991"/>
      <c r="CB421" s="991"/>
      <c r="CC421" s="991"/>
      <c r="CD421" s="991"/>
      <c r="CE421" s="991"/>
      <c r="CF421" s="991"/>
      <c r="CG421" s="991"/>
      <c r="CH421" s="991"/>
      <c r="CI421" s="991"/>
      <c r="CJ421" s="991"/>
      <c r="CK421" s="991"/>
      <c r="CL421" s="991"/>
      <c r="CM421" s="991"/>
      <c r="CN421" s="991"/>
      <c r="CO421" s="991"/>
      <c r="CP421" s="991"/>
      <c r="CQ421" s="991"/>
      <c r="CR421" s="991"/>
      <c r="CS421" s="991"/>
      <c r="CT421" s="991"/>
      <c r="CU421" s="991"/>
      <c r="CV421" s="991"/>
      <c r="CW421" s="991"/>
      <c r="CX421" s="991"/>
      <c r="CY421" s="991"/>
      <c r="CZ421" s="991"/>
      <c r="DA421" s="991"/>
      <c r="DB421" s="991"/>
      <c r="DC421" s="991"/>
      <c r="DD421" s="991"/>
      <c r="DE421" s="991"/>
      <c r="DF421" s="991"/>
      <c r="DG421" s="991"/>
      <c r="DH421" s="991"/>
      <c r="DI421" s="991"/>
    </row>
    <row r="422" spans="1:113" s="871" customFormat="1">
      <c r="A422" s="1116"/>
      <c r="B422" s="1117"/>
      <c r="C422" s="822"/>
      <c r="D422" s="746"/>
      <c r="E422" s="747"/>
      <c r="F422" s="917"/>
      <c r="G422" s="917"/>
      <c r="H422" s="991"/>
      <c r="I422" s="991"/>
      <c r="J422" s="991"/>
      <c r="K422" s="991"/>
      <c r="L422" s="991"/>
      <c r="M422" s="991"/>
      <c r="N422" s="991"/>
      <c r="O422" s="991"/>
      <c r="P422" s="991"/>
      <c r="Q422" s="991"/>
      <c r="R422" s="991"/>
      <c r="S422" s="991"/>
      <c r="T422" s="991"/>
      <c r="U422" s="991"/>
      <c r="V422" s="991"/>
      <c r="W422" s="991"/>
      <c r="X422" s="991"/>
      <c r="Y422" s="991"/>
      <c r="Z422" s="991"/>
      <c r="AA422" s="991"/>
      <c r="AB422" s="991"/>
      <c r="AC422" s="991"/>
      <c r="AD422" s="991"/>
      <c r="AE422" s="991"/>
      <c r="AF422" s="991"/>
      <c r="AG422" s="991"/>
      <c r="AH422" s="991"/>
      <c r="AI422" s="991"/>
      <c r="AJ422" s="991"/>
      <c r="AK422" s="991"/>
      <c r="AL422" s="991"/>
      <c r="AM422" s="991"/>
      <c r="AN422" s="991"/>
      <c r="AO422" s="991"/>
      <c r="AP422" s="991"/>
      <c r="AQ422" s="991"/>
      <c r="AR422" s="991"/>
      <c r="AS422" s="991"/>
      <c r="AT422" s="991"/>
      <c r="AU422" s="991"/>
      <c r="AV422" s="991"/>
      <c r="AW422" s="991"/>
      <c r="AX422" s="991"/>
      <c r="AY422" s="991"/>
      <c r="AZ422" s="991"/>
      <c r="BA422" s="991"/>
      <c r="BB422" s="991"/>
      <c r="BC422" s="991"/>
      <c r="BD422" s="991"/>
      <c r="BE422" s="991"/>
      <c r="BF422" s="991"/>
      <c r="BG422" s="991"/>
      <c r="BH422" s="991"/>
      <c r="BI422" s="991"/>
      <c r="BJ422" s="991"/>
      <c r="BK422" s="991"/>
      <c r="BL422" s="991"/>
      <c r="BM422" s="991"/>
      <c r="BN422" s="991"/>
      <c r="BO422" s="991"/>
      <c r="BP422" s="991"/>
      <c r="BQ422" s="991"/>
      <c r="BR422" s="991"/>
      <c r="BS422" s="991"/>
      <c r="BT422" s="991"/>
      <c r="BU422" s="991"/>
      <c r="BV422" s="991"/>
      <c r="BW422" s="991"/>
      <c r="BX422" s="991"/>
      <c r="BY422" s="991"/>
      <c r="BZ422" s="991"/>
      <c r="CA422" s="991"/>
      <c r="CB422" s="991"/>
      <c r="CC422" s="991"/>
      <c r="CD422" s="991"/>
      <c r="CE422" s="991"/>
      <c r="CF422" s="991"/>
      <c r="CG422" s="991"/>
      <c r="CH422" s="991"/>
      <c r="CI422" s="991"/>
      <c r="CJ422" s="991"/>
      <c r="CK422" s="991"/>
      <c r="CL422" s="991"/>
      <c r="CM422" s="991"/>
      <c r="CN422" s="991"/>
      <c r="CO422" s="991"/>
      <c r="CP422" s="991"/>
      <c r="CQ422" s="991"/>
      <c r="CR422" s="991"/>
      <c r="CS422" s="991"/>
      <c r="CT422" s="991"/>
      <c r="CU422" s="991"/>
      <c r="CV422" s="991"/>
      <c r="CW422" s="991"/>
      <c r="CX422" s="991"/>
      <c r="CY422" s="991"/>
      <c r="CZ422" s="991"/>
      <c r="DA422" s="991"/>
      <c r="DB422" s="991"/>
      <c r="DC422" s="991"/>
      <c r="DD422" s="991"/>
      <c r="DE422" s="991"/>
      <c r="DF422" s="991"/>
      <c r="DG422" s="991"/>
      <c r="DH422" s="991"/>
      <c r="DI422" s="991"/>
    </row>
    <row r="423" spans="1:113" s="871" customFormat="1">
      <c r="A423" s="1116" t="str">
        <f>$B$398</f>
        <v>III.</v>
      </c>
      <c r="B423" s="1117">
        <f>COUNT($A$400:$B422)+1</f>
        <v>6</v>
      </c>
      <c r="C423" s="1109" t="s">
        <v>1933</v>
      </c>
      <c r="D423" s="746" t="s">
        <v>188</v>
      </c>
      <c r="E423" s="747">
        <v>14</v>
      </c>
      <c r="F423" s="917"/>
      <c r="G423" s="917">
        <f>E423*F423</f>
        <v>0</v>
      </c>
      <c r="H423" s="1119"/>
      <c r="I423" s="1119"/>
      <c r="J423" s="991"/>
      <c r="K423" s="991"/>
      <c r="L423" s="991"/>
      <c r="M423" s="991"/>
      <c r="N423" s="991"/>
      <c r="O423" s="991"/>
      <c r="P423" s="991"/>
      <c r="Q423" s="991"/>
      <c r="R423" s="991"/>
      <c r="S423" s="991"/>
      <c r="T423" s="991"/>
      <c r="U423" s="991"/>
      <c r="V423" s="991"/>
      <c r="W423" s="991"/>
      <c r="X423" s="991"/>
      <c r="Y423" s="991"/>
      <c r="Z423" s="991"/>
      <c r="AA423" s="991"/>
      <c r="AB423" s="991"/>
      <c r="AC423" s="991"/>
      <c r="AD423" s="991"/>
      <c r="AE423" s="991"/>
      <c r="AF423" s="991"/>
      <c r="AG423" s="991"/>
      <c r="AH423" s="991"/>
      <c r="AI423" s="991"/>
      <c r="AJ423" s="991"/>
      <c r="AK423" s="991"/>
      <c r="AL423" s="991"/>
      <c r="AM423" s="991"/>
      <c r="AN423" s="991"/>
      <c r="AO423" s="991"/>
      <c r="AP423" s="991"/>
      <c r="AQ423" s="991"/>
      <c r="AR423" s="991"/>
      <c r="AS423" s="991"/>
      <c r="AT423" s="991"/>
      <c r="AU423" s="991"/>
      <c r="AV423" s="991"/>
      <c r="AW423" s="991"/>
      <c r="AX423" s="991"/>
      <c r="AY423" s="991"/>
      <c r="AZ423" s="991"/>
      <c r="BA423" s="991"/>
      <c r="BB423" s="991"/>
      <c r="BC423" s="991"/>
      <c r="BD423" s="991"/>
      <c r="BE423" s="991"/>
      <c r="BF423" s="991"/>
      <c r="BG423" s="991"/>
      <c r="BH423" s="991"/>
      <c r="BI423" s="991"/>
      <c r="BJ423" s="991"/>
      <c r="BK423" s="991"/>
      <c r="BL423" s="991"/>
      <c r="BM423" s="991"/>
      <c r="BN423" s="991"/>
      <c r="BO423" s="991"/>
      <c r="BP423" s="991"/>
      <c r="BQ423" s="991"/>
      <c r="BR423" s="991"/>
      <c r="BS423" s="991"/>
      <c r="BT423" s="991"/>
      <c r="BU423" s="991"/>
      <c r="BV423" s="991"/>
      <c r="BW423" s="991"/>
      <c r="BX423" s="991"/>
      <c r="BY423" s="991"/>
      <c r="BZ423" s="991"/>
      <c r="CA423" s="991"/>
      <c r="CB423" s="991"/>
      <c r="CC423" s="991"/>
      <c r="CD423" s="991"/>
      <c r="CE423" s="991"/>
      <c r="CF423" s="991"/>
      <c r="CG423" s="991"/>
      <c r="CH423" s="991"/>
      <c r="CI423" s="991"/>
      <c r="CJ423" s="991"/>
      <c r="CK423" s="991"/>
      <c r="CL423" s="991"/>
      <c r="CM423" s="991"/>
      <c r="CN423" s="991"/>
      <c r="CO423" s="991"/>
      <c r="CP423" s="991"/>
      <c r="CQ423" s="991"/>
      <c r="CR423" s="991"/>
      <c r="CS423" s="991"/>
      <c r="CT423" s="991"/>
      <c r="CU423" s="991"/>
      <c r="CV423" s="991"/>
      <c r="CW423" s="991"/>
      <c r="CX423" s="991"/>
      <c r="CY423" s="991"/>
      <c r="CZ423" s="991"/>
      <c r="DA423" s="991"/>
      <c r="DB423" s="991"/>
      <c r="DC423" s="991"/>
      <c r="DD423" s="991"/>
      <c r="DE423" s="991"/>
      <c r="DF423" s="991"/>
      <c r="DG423" s="991"/>
      <c r="DH423" s="991"/>
      <c r="DI423" s="991"/>
    </row>
    <row r="424" spans="1:113" s="871" customFormat="1" ht="60">
      <c r="A424" s="1116"/>
      <c r="B424" s="1117"/>
      <c r="C424" s="585" t="s">
        <v>1934</v>
      </c>
      <c r="D424" s="746"/>
      <c r="E424" s="747"/>
      <c r="F424" s="917"/>
      <c r="G424" s="917"/>
      <c r="H424" s="991"/>
      <c r="I424" s="991"/>
      <c r="J424" s="991"/>
      <c r="K424" s="991"/>
      <c r="L424" s="991"/>
      <c r="M424" s="991"/>
      <c r="N424" s="991"/>
      <c r="O424" s="991"/>
      <c r="P424" s="991"/>
      <c r="Q424" s="991"/>
      <c r="R424" s="991"/>
      <c r="S424" s="991"/>
      <c r="T424" s="991"/>
      <c r="U424" s="991"/>
      <c r="V424" s="991"/>
      <c r="W424" s="991"/>
      <c r="X424" s="991"/>
      <c r="Y424" s="991"/>
      <c r="Z424" s="991"/>
      <c r="AA424" s="991"/>
      <c r="AB424" s="991"/>
      <c r="AC424" s="991"/>
      <c r="AD424" s="991"/>
      <c r="AE424" s="991"/>
      <c r="AF424" s="991"/>
      <c r="AG424" s="991"/>
      <c r="AH424" s="991"/>
      <c r="AI424" s="991"/>
      <c r="AJ424" s="991"/>
      <c r="AK424" s="991"/>
      <c r="AL424" s="991"/>
      <c r="AM424" s="991"/>
      <c r="AN424" s="991"/>
      <c r="AO424" s="991"/>
      <c r="AP424" s="991"/>
      <c r="AQ424" s="991"/>
      <c r="AR424" s="991"/>
      <c r="AS424" s="991"/>
      <c r="AT424" s="991"/>
      <c r="AU424" s="991"/>
      <c r="AV424" s="991"/>
      <c r="AW424" s="991"/>
      <c r="AX424" s="991"/>
      <c r="AY424" s="991"/>
      <c r="AZ424" s="991"/>
      <c r="BA424" s="991"/>
      <c r="BB424" s="991"/>
      <c r="BC424" s="991"/>
      <c r="BD424" s="991"/>
      <c r="BE424" s="991"/>
      <c r="BF424" s="991"/>
      <c r="BG424" s="991"/>
      <c r="BH424" s="991"/>
      <c r="BI424" s="991"/>
      <c r="BJ424" s="991"/>
      <c r="BK424" s="991"/>
      <c r="BL424" s="991"/>
      <c r="BM424" s="991"/>
      <c r="BN424" s="991"/>
      <c r="BO424" s="991"/>
      <c r="BP424" s="991"/>
      <c r="BQ424" s="991"/>
      <c r="BR424" s="991"/>
      <c r="BS424" s="991"/>
      <c r="BT424" s="991"/>
      <c r="BU424" s="991"/>
      <c r="BV424" s="991"/>
      <c r="BW424" s="991"/>
      <c r="BX424" s="991"/>
      <c r="BY424" s="991"/>
      <c r="BZ424" s="991"/>
      <c r="CA424" s="991"/>
      <c r="CB424" s="991"/>
      <c r="CC424" s="991"/>
      <c r="CD424" s="991"/>
      <c r="CE424" s="991"/>
      <c r="CF424" s="991"/>
      <c r="CG424" s="991"/>
      <c r="CH424" s="991"/>
      <c r="CI424" s="991"/>
      <c r="CJ424" s="991"/>
      <c r="CK424" s="991"/>
      <c r="CL424" s="991"/>
      <c r="CM424" s="991"/>
      <c r="CN424" s="991"/>
      <c r="CO424" s="991"/>
      <c r="CP424" s="991"/>
      <c r="CQ424" s="991"/>
      <c r="CR424" s="991"/>
      <c r="CS424" s="991"/>
      <c r="CT424" s="991"/>
      <c r="CU424" s="991"/>
      <c r="CV424" s="991"/>
      <c r="CW424" s="991"/>
      <c r="CX424" s="991"/>
      <c r="CY424" s="991"/>
      <c r="CZ424" s="991"/>
      <c r="DA424" s="991"/>
      <c r="DB424" s="991"/>
      <c r="DC424" s="991"/>
      <c r="DD424" s="991"/>
      <c r="DE424" s="991"/>
      <c r="DF424" s="991"/>
      <c r="DG424" s="991"/>
      <c r="DH424" s="991"/>
      <c r="DI424" s="991"/>
    </row>
    <row r="425" spans="1:113" s="871" customFormat="1" ht="24">
      <c r="A425" s="1116"/>
      <c r="B425" s="1117"/>
      <c r="C425" s="866" t="s">
        <v>1935</v>
      </c>
      <c r="D425" s="746"/>
      <c r="E425" s="747"/>
      <c r="F425" s="917"/>
      <c r="G425" s="917"/>
      <c r="H425" s="991"/>
      <c r="I425" s="991"/>
      <c r="J425" s="991"/>
      <c r="K425" s="991"/>
      <c r="L425" s="991"/>
      <c r="M425" s="991"/>
      <c r="N425" s="991"/>
      <c r="O425" s="991"/>
      <c r="P425" s="991"/>
      <c r="Q425" s="991"/>
      <c r="R425" s="991"/>
      <c r="S425" s="991"/>
      <c r="T425" s="991"/>
      <c r="U425" s="991"/>
      <c r="V425" s="991"/>
      <c r="W425" s="991"/>
      <c r="X425" s="991"/>
      <c r="Y425" s="991"/>
      <c r="Z425" s="991"/>
      <c r="AA425" s="991"/>
      <c r="AB425" s="991"/>
      <c r="AC425" s="991"/>
      <c r="AD425" s="991"/>
      <c r="AE425" s="991"/>
      <c r="AF425" s="991"/>
      <c r="AG425" s="991"/>
      <c r="AH425" s="991"/>
      <c r="AI425" s="991"/>
      <c r="AJ425" s="991"/>
      <c r="AK425" s="991"/>
      <c r="AL425" s="991"/>
      <c r="AM425" s="991"/>
      <c r="AN425" s="991"/>
      <c r="AO425" s="991"/>
      <c r="AP425" s="991"/>
      <c r="AQ425" s="991"/>
      <c r="AR425" s="991"/>
      <c r="AS425" s="991"/>
      <c r="AT425" s="991"/>
      <c r="AU425" s="991"/>
      <c r="AV425" s="991"/>
      <c r="AW425" s="991"/>
      <c r="AX425" s="991"/>
      <c r="AY425" s="991"/>
      <c r="AZ425" s="991"/>
      <c r="BA425" s="991"/>
      <c r="BB425" s="991"/>
      <c r="BC425" s="991"/>
      <c r="BD425" s="991"/>
      <c r="BE425" s="991"/>
      <c r="BF425" s="991"/>
      <c r="BG425" s="991"/>
      <c r="BH425" s="991"/>
      <c r="BI425" s="991"/>
      <c r="BJ425" s="991"/>
      <c r="BK425" s="991"/>
      <c r="BL425" s="991"/>
      <c r="BM425" s="991"/>
      <c r="BN425" s="991"/>
      <c r="BO425" s="991"/>
      <c r="BP425" s="991"/>
      <c r="BQ425" s="991"/>
      <c r="BR425" s="991"/>
      <c r="BS425" s="991"/>
      <c r="BT425" s="991"/>
      <c r="BU425" s="991"/>
      <c r="BV425" s="991"/>
      <c r="BW425" s="991"/>
      <c r="BX425" s="991"/>
      <c r="BY425" s="991"/>
      <c r="BZ425" s="991"/>
      <c r="CA425" s="991"/>
      <c r="CB425" s="991"/>
      <c r="CC425" s="991"/>
      <c r="CD425" s="991"/>
      <c r="CE425" s="991"/>
      <c r="CF425" s="991"/>
      <c r="CG425" s="991"/>
      <c r="CH425" s="991"/>
      <c r="CI425" s="991"/>
      <c r="CJ425" s="991"/>
      <c r="CK425" s="991"/>
      <c r="CL425" s="991"/>
      <c r="CM425" s="991"/>
      <c r="CN425" s="991"/>
      <c r="CO425" s="991"/>
      <c r="CP425" s="991"/>
      <c r="CQ425" s="991"/>
      <c r="CR425" s="991"/>
      <c r="CS425" s="991"/>
      <c r="CT425" s="991"/>
      <c r="CU425" s="991"/>
      <c r="CV425" s="991"/>
      <c r="CW425" s="991"/>
      <c r="CX425" s="991"/>
      <c r="CY425" s="991"/>
      <c r="CZ425" s="991"/>
      <c r="DA425" s="991"/>
      <c r="DB425" s="991"/>
      <c r="DC425" s="991"/>
      <c r="DD425" s="991"/>
      <c r="DE425" s="991"/>
      <c r="DF425" s="991"/>
      <c r="DG425" s="991"/>
      <c r="DH425" s="991"/>
      <c r="DI425" s="991"/>
    </row>
    <row r="426" spans="1:113" s="871" customFormat="1">
      <c r="A426" s="1116"/>
      <c r="B426" s="1117"/>
      <c r="D426" s="1025"/>
      <c r="E426" s="747"/>
      <c r="F426" s="915"/>
      <c r="G426" s="917"/>
      <c r="H426" s="991"/>
      <c r="I426" s="991"/>
      <c r="J426" s="991"/>
      <c r="K426" s="991"/>
      <c r="L426" s="991"/>
      <c r="M426" s="991"/>
      <c r="N426" s="991"/>
      <c r="O426" s="991"/>
      <c r="P426" s="991"/>
      <c r="Q426" s="991"/>
      <c r="R426" s="991"/>
      <c r="S426" s="991"/>
      <c r="T426" s="991"/>
      <c r="U426" s="991"/>
      <c r="V426" s="991"/>
      <c r="W426" s="991"/>
      <c r="X426" s="991"/>
      <c r="Y426" s="991"/>
      <c r="Z426" s="991"/>
      <c r="AA426" s="991"/>
      <c r="AB426" s="991"/>
      <c r="AC426" s="991"/>
      <c r="AD426" s="991"/>
      <c r="AE426" s="991"/>
      <c r="AF426" s="991"/>
      <c r="AG426" s="991"/>
      <c r="AH426" s="991"/>
      <c r="AI426" s="991"/>
      <c r="AJ426" s="991"/>
      <c r="AK426" s="991"/>
      <c r="AL426" s="991"/>
      <c r="AM426" s="991"/>
      <c r="AN426" s="991"/>
      <c r="AO426" s="991"/>
      <c r="AP426" s="991"/>
      <c r="AQ426" s="991"/>
      <c r="AR426" s="991"/>
      <c r="AS426" s="991"/>
      <c r="AT426" s="991"/>
      <c r="AU426" s="991"/>
      <c r="AV426" s="991"/>
      <c r="AW426" s="991"/>
      <c r="AX426" s="991"/>
      <c r="AY426" s="991"/>
      <c r="AZ426" s="991"/>
      <c r="BA426" s="991"/>
      <c r="BB426" s="991"/>
      <c r="BC426" s="991"/>
      <c r="BD426" s="991"/>
      <c r="BE426" s="991"/>
      <c r="BF426" s="991"/>
      <c r="BG426" s="991"/>
      <c r="BH426" s="991"/>
      <c r="BI426" s="991"/>
      <c r="BJ426" s="991"/>
      <c r="BK426" s="991"/>
      <c r="BL426" s="991"/>
      <c r="BM426" s="991"/>
      <c r="BN426" s="991"/>
      <c r="BO426" s="991"/>
      <c r="BP426" s="991"/>
      <c r="BQ426" s="991"/>
      <c r="BR426" s="991"/>
      <c r="BS426" s="991"/>
      <c r="BT426" s="991"/>
      <c r="BU426" s="991"/>
      <c r="BV426" s="991"/>
      <c r="BW426" s="991"/>
      <c r="BX426" s="991"/>
      <c r="BY426" s="991"/>
      <c r="BZ426" s="991"/>
      <c r="CA426" s="991"/>
      <c r="CB426" s="991"/>
      <c r="CC426" s="991"/>
      <c r="CD426" s="991"/>
      <c r="CE426" s="991"/>
      <c r="CF426" s="991"/>
      <c r="CG426" s="991"/>
      <c r="CH426" s="991"/>
      <c r="CI426" s="991"/>
      <c r="CJ426" s="991"/>
      <c r="CK426" s="991"/>
      <c r="CL426" s="991"/>
      <c r="CM426" s="991"/>
      <c r="CN426" s="991"/>
      <c r="CO426" s="991"/>
      <c r="CP426" s="991"/>
      <c r="CQ426" s="991"/>
      <c r="CR426" s="991"/>
      <c r="CS426" s="991"/>
      <c r="CT426" s="991"/>
      <c r="CU426" s="991"/>
      <c r="CV426" s="991"/>
      <c r="CW426" s="991"/>
      <c r="CX426" s="991"/>
      <c r="CY426" s="991"/>
      <c r="CZ426" s="991"/>
      <c r="DA426" s="991"/>
      <c r="DB426" s="991"/>
      <c r="DC426" s="991"/>
      <c r="DD426" s="991"/>
      <c r="DE426" s="991"/>
      <c r="DF426" s="991"/>
      <c r="DG426" s="991"/>
      <c r="DH426" s="991"/>
      <c r="DI426" s="991"/>
    </row>
    <row r="427" spans="1:113" s="871" customFormat="1" ht="24">
      <c r="A427" s="1116" t="str">
        <f>$B$398</f>
        <v>III.</v>
      </c>
      <c r="B427" s="1117">
        <f>COUNT($A$400:$B426)+1</f>
        <v>7</v>
      </c>
      <c r="C427" s="1109" t="s">
        <v>1936</v>
      </c>
      <c r="D427" s="746" t="s">
        <v>188</v>
      </c>
      <c r="E427" s="747">
        <v>14</v>
      </c>
      <c r="F427" s="917"/>
      <c r="G427" s="917">
        <f>E427*F427</f>
        <v>0</v>
      </c>
      <c r="H427" s="991"/>
      <c r="I427" s="991"/>
      <c r="J427" s="991"/>
      <c r="K427" s="991"/>
      <c r="L427" s="991"/>
      <c r="M427" s="991"/>
      <c r="N427" s="991"/>
      <c r="O427" s="991"/>
      <c r="P427" s="991"/>
      <c r="Q427" s="991"/>
      <c r="R427" s="991"/>
      <c r="S427" s="991"/>
      <c r="T427" s="991"/>
      <c r="U427" s="991"/>
      <c r="V427" s="991"/>
      <c r="W427" s="991"/>
      <c r="X427" s="991"/>
      <c r="Y427" s="991"/>
      <c r="Z427" s="991"/>
      <c r="AA427" s="991"/>
      <c r="AB427" s="991"/>
      <c r="AC427" s="991"/>
      <c r="AD427" s="991"/>
      <c r="AE427" s="991"/>
      <c r="AF427" s="991"/>
      <c r="AG427" s="991"/>
      <c r="AH427" s="991"/>
      <c r="AI427" s="991"/>
      <c r="AJ427" s="991"/>
      <c r="AK427" s="991"/>
      <c r="AL427" s="991"/>
      <c r="AM427" s="991"/>
      <c r="AN427" s="991"/>
      <c r="AO427" s="991"/>
      <c r="AP427" s="991"/>
      <c r="AQ427" s="991"/>
      <c r="AR427" s="991"/>
      <c r="AS427" s="991"/>
      <c r="AT427" s="991"/>
      <c r="AU427" s="991"/>
      <c r="AV427" s="991"/>
      <c r="AW427" s="991"/>
      <c r="AX427" s="991"/>
      <c r="AY427" s="991"/>
      <c r="AZ427" s="991"/>
      <c r="BA427" s="991"/>
      <c r="BB427" s="991"/>
      <c r="BC427" s="991"/>
      <c r="BD427" s="991"/>
      <c r="BE427" s="991"/>
      <c r="BF427" s="991"/>
      <c r="BG427" s="991"/>
      <c r="BH427" s="991"/>
      <c r="BI427" s="991"/>
      <c r="BJ427" s="991"/>
      <c r="BK427" s="991"/>
      <c r="BL427" s="991"/>
      <c r="BM427" s="991"/>
      <c r="BN427" s="991"/>
      <c r="BO427" s="991"/>
      <c r="BP427" s="991"/>
      <c r="BQ427" s="991"/>
      <c r="BR427" s="991"/>
      <c r="BS427" s="991"/>
      <c r="BT427" s="991"/>
      <c r="BU427" s="991"/>
      <c r="BV427" s="991"/>
      <c r="BW427" s="991"/>
      <c r="BX427" s="991"/>
      <c r="BY427" s="991"/>
      <c r="BZ427" s="991"/>
      <c r="CA427" s="991"/>
      <c r="CB427" s="991"/>
      <c r="CC427" s="991"/>
      <c r="CD427" s="991"/>
      <c r="CE427" s="991"/>
      <c r="CF427" s="991"/>
      <c r="CG427" s="991"/>
      <c r="CH427" s="991"/>
      <c r="CI427" s="991"/>
      <c r="CJ427" s="991"/>
      <c r="CK427" s="991"/>
      <c r="CL427" s="991"/>
      <c r="CM427" s="991"/>
      <c r="CN427" s="991"/>
      <c r="CO427" s="991"/>
      <c r="CP427" s="991"/>
      <c r="CQ427" s="991"/>
      <c r="CR427" s="991"/>
      <c r="CS427" s="991"/>
      <c r="CT427" s="991"/>
      <c r="CU427" s="991"/>
      <c r="CV427" s="991"/>
      <c r="CW427" s="991"/>
      <c r="CX427" s="991"/>
      <c r="CY427" s="991"/>
      <c r="CZ427" s="991"/>
      <c r="DA427" s="991"/>
      <c r="DB427" s="991"/>
      <c r="DC427" s="991"/>
      <c r="DD427" s="991"/>
      <c r="DE427" s="991"/>
      <c r="DF427" s="991"/>
      <c r="DG427" s="991"/>
      <c r="DH427" s="991"/>
      <c r="DI427" s="991"/>
    </row>
    <row r="428" spans="1:113" s="871" customFormat="1" ht="61.5" customHeight="1">
      <c r="A428" s="1116"/>
      <c r="B428" s="1117"/>
      <c r="C428" s="585" t="s">
        <v>1937</v>
      </c>
      <c r="D428" s="746"/>
      <c r="E428" s="747"/>
      <c r="F428" s="917"/>
      <c r="G428" s="917"/>
      <c r="H428" s="991"/>
      <c r="I428" s="991"/>
      <c r="J428" s="991"/>
      <c r="K428" s="991"/>
      <c r="L428" s="991"/>
      <c r="M428" s="991"/>
      <c r="N428" s="991"/>
      <c r="O428" s="991"/>
      <c r="P428" s="991"/>
      <c r="Q428" s="991"/>
      <c r="R428" s="991"/>
      <c r="S428" s="991"/>
      <c r="T428" s="991"/>
      <c r="U428" s="991"/>
      <c r="V428" s="991"/>
      <c r="W428" s="991"/>
      <c r="X428" s="991"/>
      <c r="Y428" s="991"/>
      <c r="Z428" s="991"/>
      <c r="AA428" s="991"/>
      <c r="AB428" s="991"/>
      <c r="AC428" s="991"/>
      <c r="AD428" s="991"/>
      <c r="AE428" s="991"/>
      <c r="AF428" s="991"/>
      <c r="AG428" s="991"/>
      <c r="AH428" s="991"/>
      <c r="AI428" s="991"/>
      <c r="AJ428" s="991"/>
      <c r="AK428" s="991"/>
      <c r="AL428" s="991"/>
      <c r="AM428" s="991"/>
      <c r="AN428" s="991"/>
      <c r="AO428" s="991"/>
      <c r="AP428" s="991"/>
      <c r="AQ428" s="991"/>
      <c r="AR428" s="991"/>
      <c r="AS428" s="991"/>
      <c r="AT428" s="991"/>
      <c r="AU428" s="991"/>
      <c r="AV428" s="991"/>
      <c r="AW428" s="991"/>
      <c r="AX428" s="991"/>
      <c r="AY428" s="991"/>
      <c r="AZ428" s="991"/>
      <c r="BA428" s="991"/>
      <c r="BB428" s="991"/>
      <c r="BC428" s="991"/>
      <c r="BD428" s="991"/>
      <c r="BE428" s="991"/>
      <c r="BF428" s="991"/>
      <c r="BG428" s="991"/>
      <c r="BH428" s="991"/>
      <c r="BI428" s="991"/>
      <c r="BJ428" s="991"/>
      <c r="BK428" s="991"/>
      <c r="BL428" s="991"/>
      <c r="BM428" s="991"/>
      <c r="BN428" s="991"/>
      <c r="BO428" s="991"/>
      <c r="BP428" s="991"/>
      <c r="BQ428" s="991"/>
      <c r="BR428" s="991"/>
      <c r="BS428" s="991"/>
      <c r="BT428" s="991"/>
      <c r="BU428" s="991"/>
      <c r="BV428" s="991"/>
      <c r="BW428" s="991"/>
      <c r="BX428" s="991"/>
      <c r="BY428" s="991"/>
      <c r="BZ428" s="991"/>
      <c r="CA428" s="991"/>
      <c r="CB428" s="991"/>
      <c r="CC428" s="991"/>
      <c r="CD428" s="991"/>
      <c r="CE428" s="991"/>
      <c r="CF428" s="991"/>
      <c r="CG428" s="991"/>
      <c r="CH428" s="991"/>
      <c r="CI428" s="991"/>
      <c r="CJ428" s="991"/>
      <c r="CK428" s="991"/>
      <c r="CL428" s="991"/>
      <c r="CM428" s="991"/>
      <c r="CN428" s="991"/>
      <c r="CO428" s="991"/>
      <c r="CP428" s="991"/>
      <c r="CQ428" s="991"/>
      <c r="CR428" s="991"/>
      <c r="CS428" s="991"/>
      <c r="CT428" s="991"/>
      <c r="CU428" s="991"/>
      <c r="CV428" s="991"/>
      <c r="CW428" s="991"/>
      <c r="CX428" s="991"/>
      <c r="CY428" s="991"/>
      <c r="CZ428" s="991"/>
      <c r="DA428" s="991"/>
      <c r="DB428" s="991"/>
      <c r="DC428" s="991"/>
      <c r="DD428" s="991"/>
      <c r="DE428" s="991"/>
      <c r="DF428" s="991"/>
      <c r="DG428" s="991"/>
      <c r="DH428" s="991"/>
      <c r="DI428" s="991"/>
    </row>
    <row r="429" spans="1:113" s="871" customFormat="1" ht="24">
      <c r="A429" s="1116"/>
      <c r="B429" s="1117"/>
      <c r="C429" s="866" t="s">
        <v>1938</v>
      </c>
      <c r="D429" s="746"/>
      <c r="E429" s="747"/>
      <c r="F429" s="917"/>
      <c r="G429" s="917"/>
      <c r="H429" s="991"/>
      <c r="I429" s="991"/>
      <c r="J429" s="991"/>
      <c r="K429" s="991"/>
      <c r="L429" s="991"/>
      <c r="M429" s="991"/>
      <c r="N429" s="991"/>
      <c r="O429" s="991"/>
      <c r="P429" s="991"/>
      <c r="Q429" s="991"/>
      <c r="R429" s="991"/>
      <c r="S429" s="991"/>
      <c r="T429" s="991"/>
      <c r="U429" s="991"/>
      <c r="V429" s="991"/>
      <c r="W429" s="991"/>
      <c r="X429" s="991"/>
      <c r="Y429" s="991"/>
      <c r="Z429" s="991"/>
      <c r="AA429" s="991"/>
      <c r="AB429" s="991"/>
      <c r="AC429" s="991"/>
      <c r="AD429" s="991"/>
      <c r="AE429" s="991"/>
      <c r="AF429" s="991"/>
      <c r="AG429" s="991"/>
      <c r="AH429" s="991"/>
      <c r="AI429" s="991"/>
      <c r="AJ429" s="991"/>
      <c r="AK429" s="991"/>
      <c r="AL429" s="991"/>
      <c r="AM429" s="991"/>
      <c r="AN429" s="991"/>
      <c r="AO429" s="991"/>
      <c r="AP429" s="991"/>
      <c r="AQ429" s="991"/>
      <c r="AR429" s="991"/>
      <c r="AS429" s="991"/>
      <c r="AT429" s="991"/>
      <c r="AU429" s="991"/>
      <c r="AV429" s="991"/>
      <c r="AW429" s="991"/>
      <c r="AX429" s="991"/>
      <c r="AY429" s="991"/>
      <c r="AZ429" s="991"/>
      <c r="BA429" s="991"/>
      <c r="BB429" s="991"/>
      <c r="BC429" s="991"/>
      <c r="BD429" s="991"/>
      <c r="BE429" s="991"/>
      <c r="BF429" s="991"/>
      <c r="BG429" s="991"/>
      <c r="BH429" s="991"/>
      <c r="BI429" s="991"/>
      <c r="BJ429" s="991"/>
      <c r="BK429" s="991"/>
      <c r="BL429" s="991"/>
      <c r="BM429" s="991"/>
      <c r="BN429" s="991"/>
      <c r="BO429" s="991"/>
      <c r="BP429" s="991"/>
      <c r="BQ429" s="991"/>
      <c r="BR429" s="991"/>
      <c r="BS429" s="991"/>
      <c r="BT429" s="991"/>
      <c r="BU429" s="991"/>
      <c r="BV429" s="991"/>
      <c r="BW429" s="991"/>
      <c r="BX429" s="991"/>
      <c r="BY429" s="991"/>
      <c r="BZ429" s="991"/>
      <c r="CA429" s="991"/>
      <c r="CB429" s="991"/>
      <c r="CC429" s="991"/>
      <c r="CD429" s="991"/>
      <c r="CE429" s="991"/>
      <c r="CF429" s="991"/>
      <c r="CG429" s="991"/>
      <c r="CH429" s="991"/>
      <c r="CI429" s="991"/>
      <c r="CJ429" s="991"/>
      <c r="CK429" s="991"/>
      <c r="CL429" s="991"/>
      <c r="CM429" s="991"/>
      <c r="CN429" s="991"/>
      <c r="CO429" s="991"/>
      <c r="CP429" s="991"/>
      <c r="CQ429" s="991"/>
      <c r="CR429" s="991"/>
      <c r="CS429" s="991"/>
      <c r="CT429" s="991"/>
      <c r="CU429" s="991"/>
      <c r="CV429" s="991"/>
      <c r="CW429" s="991"/>
      <c r="CX429" s="991"/>
      <c r="CY429" s="991"/>
      <c r="CZ429" s="991"/>
      <c r="DA429" s="991"/>
      <c r="DB429" s="991"/>
      <c r="DC429" s="991"/>
      <c r="DD429" s="991"/>
      <c r="DE429" s="991"/>
      <c r="DF429" s="991"/>
      <c r="DG429" s="991"/>
      <c r="DH429" s="991"/>
      <c r="DI429" s="991"/>
    </row>
    <row r="430" spans="1:113" s="871" customFormat="1">
      <c r="A430" s="1116"/>
      <c r="B430" s="1117"/>
      <c r="D430" s="1025"/>
      <c r="E430" s="747"/>
      <c r="F430" s="915"/>
      <c r="G430" s="917"/>
      <c r="H430" s="991"/>
      <c r="I430" s="991"/>
      <c r="J430" s="991"/>
      <c r="K430" s="991"/>
      <c r="L430" s="991"/>
      <c r="M430" s="991"/>
      <c r="N430" s="991"/>
      <c r="O430" s="991"/>
      <c r="P430" s="991"/>
      <c r="Q430" s="991"/>
      <c r="R430" s="991"/>
      <c r="S430" s="991"/>
      <c r="T430" s="991"/>
      <c r="U430" s="991"/>
      <c r="V430" s="991"/>
      <c r="W430" s="991"/>
      <c r="X430" s="991"/>
      <c r="Y430" s="991"/>
      <c r="Z430" s="991"/>
      <c r="AA430" s="991"/>
      <c r="AB430" s="991"/>
      <c r="AC430" s="991"/>
      <c r="AD430" s="991"/>
      <c r="AE430" s="991"/>
      <c r="AF430" s="991"/>
      <c r="AG430" s="991"/>
      <c r="AH430" s="991"/>
      <c r="AI430" s="991"/>
      <c r="AJ430" s="991"/>
      <c r="AK430" s="991"/>
      <c r="AL430" s="991"/>
      <c r="AM430" s="991"/>
      <c r="AN430" s="991"/>
      <c r="AO430" s="991"/>
      <c r="AP430" s="991"/>
      <c r="AQ430" s="991"/>
      <c r="AR430" s="991"/>
      <c r="AS430" s="991"/>
      <c r="AT430" s="991"/>
      <c r="AU430" s="991"/>
      <c r="AV430" s="991"/>
      <c r="AW430" s="991"/>
      <c r="AX430" s="991"/>
      <c r="AY430" s="991"/>
      <c r="AZ430" s="991"/>
      <c r="BA430" s="991"/>
      <c r="BB430" s="991"/>
      <c r="BC430" s="991"/>
      <c r="BD430" s="991"/>
      <c r="BE430" s="991"/>
      <c r="BF430" s="991"/>
      <c r="BG430" s="991"/>
      <c r="BH430" s="991"/>
      <c r="BI430" s="991"/>
      <c r="BJ430" s="991"/>
      <c r="BK430" s="991"/>
      <c r="BL430" s="991"/>
      <c r="BM430" s="991"/>
      <c r="BN430" s="991"/>
      <c r="BO430" s="991"/>
      <c r="BP430" s="991"/>
      <c r="BQ430" s="991"/>
      <c r="BR430" s="991"/>
      <c r="BS430" s="991"/>
      <c r="BT430" s="991"/>
      <c r="BU430" s="991"/>
      <c r="BV430" s="991"/>
      <c r="BW430" s="991"/>
      <c r="BX430" s="991"/>
      <c r="BY430" s="991"/>
      <c r="BZ430" s="991"/>
      <c r="CA430" s="991"/>
      <c r="CB430" s="991"/>
      <c r="CC430" s="991"/>
      <c r="CD430" s="991"/>
      <c r="CE430" s="991"/>
      <c r="CF430" s="991"/>
      <c r="CG430" s="991"/>
      <c r="CH430" s="991"/>
      <c r="CI430" s="991"/>
      <c r="CJ430" s="991"/>
      <c r="CK430" s="991"/>
      <c r="CL430" s="991"/>
      <c r="CM430" s="991"/>
      <c r="CN430" s="991"/>
      <c r="CO430" s="991"/>
      <c r="CP430" s="991"/>
      <c r="CQ430" s="991"/>
      <c r="CR430" s="991"/>
      <c r="CS430" s="991"/>
      <c r="CT430" s="991"/>
      <c r="CU430" s="991"/>
      <c r="CV430" s="991"/>
      <c r="CW430" s="991"/>
      <c r="CX430" s="991"/>
      <c r="CY430" s="991"/>
      <c r="CZ430" s="991"/>
      <c r="DA430" s="991"/>
      <c r="DB430" s="991"/>
      <c r="DC430" s="991"/>
      <c r="DD430" s="991"/>
      <c r="DE430" s="991"/>
      <c r="DF430" s="991"/>
      <c r="DG430" s="991"/>
      <c r="DH430" s="991"/>
      <c r="DI430" s="991"/>
    </row>
    <row r="431" spans="1:113" s="871" customFormat="1" ht="24.75" customHeight="1">
      <c r="A431" s="1116" t="str">
        <f>$B$398</f>
        <v>III.</v>
      </c>
      <c r="B431" s="1117">
        <f>COUNT($A$400:$B430)+1</f>
        <v>8</v>
      </c>
      <c r="C431" s="1109" t="s">
        <v>1939</v>
      </c>
      <c r="D431" s="746" t="s">
        <v>188</v>
      </c>
      <c r="E431" s="747">
        <v>14</v>
      </c>
      <c r="F431" s="917"/>
      <c r="G431" s="917">
        <f>E431*F431</f>
        <v>0</v>
      </c>
      <c r="H431" s="991"/>
      <c r="I431" s="991"/>
      <c r="J431" s="991"/>
      <c r="K431" s="991"/>
      <c r="L431" s="991"/>
      <c r="M431" s="991"/>
      <c r="N431" s="991"/>
      <c r="O431" s="991"/>
      <c r="P431" s="991"/>
      <c r="Q431" s="991"/>
      <c r="R431" s="991"/>
      <c r="S431" s="991"/>
      <c r="T431" s="991"/>
      <c r="U431" s="991"/>
      <c r="V431" s="991"/>
      <c r="W431" s="991"/>
      <c r="X431" s="991"/>
      <c r="Y431" s="991"/>
      <c r="Z431" s="991"/>
      <c r="AA431" s="991"/>
      <c r="AB431" s="991"/>
      <c r="AC431" s="991"/>
      <c r="AD431" s="991"/>
      <c r="AE431" s="991"/>
      <c r="AF431" s="991"/>
      <c r="AG431" s="991"/>
      <c r="AH431" s="991"/>
      <c r="AI431" s="991"/>
      <c r="AJ431" s="991"/>
      <c r="AK431" s="991"/>
      <c r="AL431" s="991"/>
      <c r="AM431" s="991"/>
      <c r="AN431" s="991"/>
      <c r="AO431" s="991"/>
      <c r="AP431" s="991"/>
      <c r="AQ431" s="991"/>
      <c r="AR431" s="991"/>
      <c r="AS431" s="991"/>
      <c r="AT431" s="991"/>
      <c r="AU431" s="991"/>
      <c r="AV431" s="991"/>
      <c r="AW431" s="991"/>
      <c r="AX431" s="991"/>
      <c r="AY431" s="991"/>
      <c r="AZ431" s="991"/>
      <c r="BA431" s="991"/>
      <c r="BB431" s="991"/>
      <c r="BC431" s="991"/>
      <c r="BD431" s="991"/>
      <c r="BE431" s="991"/>
      <c r="BF431" s="991"/>
      <c r="BG431" s="991"/>
      <c r="BH431" s="991"/>
      <c r="BI431" s="991"/>
      <c r="BJ431" s="991"/>
      <c r="BK431" s="991"/>
      <c r="BL431" s="991"/>
      <c r="BM431" s="991"/>
      <c r="BN431" s="991"/>
      <c r="BO431" s="991"/>
      <c r="BP431" s="991"/>
      <c r="BQ431" s="991"/>
      <c r="BR431" s="991"/>
      <c r="BS431" s="991"/>
      <c r="BT431" s="991"/>
      <c r="BU431" s="991"/>
      <c r="BV431" s="991"/>
      <c r="BW431" s="991"/>
      <c r="BX431" s="991"/>
      <c r="BY431" s="991"/>
      <c r="BZ431" s="991"/>
      <c r="CA431" s="991"/>
      <c r="CB431" s="991"/>
      <c r="CC431" s="991"/>
      <c r="CD431" s="991"/>
      <c r="CE431" s="991"/>
      <c r="CF431" s="991"/>
      <c r="CG431" s="991"/>
      <c r="CH431" s="991"/>
      <c r="CI431" s="991"/>
      <c r="CJ431" s="991"/>
      <c r="CK431" s="991"/>
      <c r="CL431" s="991"/>
      <c r="CM431" s="991"/>
      <c r="CN431" s="991"/>
      <c r="CO431" s="991"/>
      <c r="CP431" s="991"/>
      <c r="CQ431" s="991"/>
      <c r="CR431" s="991"/>
      <c r="CS431" s="991"/>
      <c r="CT431" s="991"/>
      <c r="CU431" s="991"/>
      <c r="CV431" s="991"/>
      <c r="CW431" s="991"/>
      <c r="CX431" s="991"/>
      <c r="CY431" s="991"/>
      <c r="CZ431" s="991"/>
      <c r="DA431" s="991"/>
      <c r="DB431" s="991"/>
      <c r="DC431" s="991"/>
      <c r="DD431" s="991"/>
      <c r="DE431" s="991"/>
      <c r="DF431" s="991"/>
      <c r="DG431" s="991"/>
      <c r="DH431" s="991"/>
      <c r="DI431" s="991"/>
    </row>
    <row r="432" spans="1:113" s="871" customFormat="1" ht="48" customHeight="1">
      <c r="A432" s="1116"/>
      <c r="B432" s="1117"/>
      <c r="C432" s="585" t="s">
        <v>1940</v>
      </c>
      <c r="D432" s="746"/>
      <c r="E432" s="747"/>
      <c r="F432" s="917"/>
      <c r="G432" s="917"/>
      <c r="H432" s="991"/>
      <c r="I432" s="991"/>
      <c r="J432" s="991"/>
      <c r="K432" s="991"/>
      <c r="L432" s="991"/>
      <c r="M432" s="991"/>
      <c r="N432" s="991"/>
      <c r="O432" s="991"/>
      <c r="P432" s="991"/>
      <c r="Q432" s="991"/>
      <c r="R432" s="991"/>
      <c r="S432" s="991"/>
      <c r="T432" s="991"/>
      <c r="U432" s="991"/>
      <c r="V432" s="991"/>
      <c r="W432" s="991"/>
      <c r="X432" s="991"/>
      <c r="Y432" s="991"/>
      <c r="Z432" s="991"/>
      <c r="AA432" s="991"/>
      <c r="AB432" s="991"/>
      <c r="AC432" s="991"/>
      <c r="AD432" s="991"/>
      <c r="AE432" s="991"/>
      <c r="AF432" s="991"/>
      <c r="AG432" s="991"/>
      <c r="AH432" s="991"/>
      <c r="AI432" s="991"/>
      <c r="AJ432" s="991"/>
      <c r="AK432" s="991"/>
      <c r="AL432" s="991"/>
      <c r="AM432" s="991"/>
      <c r="AN432" s="991"/>
      <c r="AO432" s="991"/>
      <c r="AP432" s="991"/>
      <c r="AQ432" s="991"/>
      <c r="AR432" s="991"/>
      <c r="AS432" s="991"/>
      <c r="AT432" s="991"/>
      <c r="AU432" s="991"/>
      <c r="AV432" s="991"/>
      <c r="AW432" s="991"/>
      <c r="AX432" s="991"/>
      <c r="AY432" s="991"/>
      <c r="AZ432" s="991"/>
      <c r="BA432" s="991"/>
      <c r="BB432" s="991"/>
      <c r="BC432" s="991"/>
      <c r="BD432" s="991"/>
      <c r="BE432" s="991"/>
      <c r="BF432" s="991"/>
      <c r="BG432" s="991"/>
      <c r="BH432" s="991"/>
      <c r="BI432" s="991"/>
      <c r="BJ432" s="991"/>
      <c r="BK432" s="991"/>
      <c r="BL432" s="991"/>
      <c r="BM432" s="991"/>
      <c r="BN432" s="991"/>
      <c r="BO432" s="991"/>
      <c r="BP432" s="991"/>
      <c r="BQ432" s="991"/>
      <c r="BR432" s="991"/>
      <c r="BS432" s="991"/>
      <c r="BT432" s="991"/>
      <c r="BU432" s="991"/>
      <c r="BV432" s="991"/>
      <c r="BW432" s="991"/>
      <c r="BX432" s="991"/>
      <c r="BY432" s="991"/>
      <c r="BZ432" s="991"/>
      <c r="CA432" s="991"/>
      <c r="CB432" s="991"/>
      <c r="CC432" s="991"/>
      <c r="CD432" s="991"/>
      <c r="CE432" s="991"/>
      <c r="CF432" s="991"/>
      <c r="CG432" s="991"/>
      <c r="CH432" s="991"/>
      <c r="CI432" s="991"/>
      <c r="CJ432" s="991"/>
      <c r="CK432" s="991"/>
      <c r="CL432" s="991"/>
      <c r="CM432" s="991"/>
      <c r="CN432" s="991"/>
      <c r="CO432" s="991"/>
      <c r="CP432" s="991"/>
      <c r="CQ432" s="991"/>
      <c r="CR432" s="991"/>
      <c r="CS432" s="991"/>
      <c r="CT432" s="991"/>
      <c r="CU432" s="991"/>
      <c r="CV432" s="991"/>
      <c r="CW432" s="991"/>
      <c r="CX432" s="991"/>
      <c r="CY432" s="991"/>
      <c r="CZ432" s="991"/>
      <c r="DA432" s="991"/>
      <c r="DB432" s="991"/>
      <c r="DC432" s="991"/>
      <c r="DD432" s="991"/>
      <c r="DE432" s="991"/>
      <c r="DF432" s="991"/>
      <c r="DG432" s="991"/>
      <c r="DH432" s="991"/>
      <c r="DI432" s="991"/>
    </row>
    <row r="433" spans="1:113" s="871" customFormat="1" ht="24">
      <c r="A433" s="1116"/>
      <c r="B433" s="1117"/>
      <c r="C433" s="866" t="s">
        <v>1941</v>
      </c>
      <c r="D433" s="746"/>
      <c r="E433" s="747"/>
      <c r="F433" s="917"/>
      <c r="G433" s="917"/>
      <c r="H433" s="991"/>
      <c r="I433" s="991"/>
      <c r="J433" s="991"/>
      <c r="K433" s="991"/>
      <c r="L433" s="991"/>
      <c r="M433" s="991"/>
      <c r="N433" s="991"/>
      <c r="O433" s="991"/>
      <c r="P433" s="991"/>
      <c r="Q433" s="991"/>
      <c r="R433" s="991"/>
      <c r="S433" s="991"/>
      <c r="T433" s="991"/>
      <c r="U433" s="991"/>
      <c r="V433" s="991"/>
      <c r="W433" s="991"/>
      <c r="X433" s="991"/>
      <c r="Y433" s="991"/>
      <c r="Z433" s="991"/>
      <c r="AA433" s="991"/>
      <c r="AB433" s="991"/>
      <c r="AC433" s="991"/>
      <c r="AD433" s="991"/>
      <c r="AE433" s="991"/>
      <c r="AF433" s="991"/>
      <c r="AG433" s="991"/>
      <c r="AH433" s="991"/>
      <c r="AI433" s="991"/>
      <c r="AJ433" s="991"/>
      <c r="AK433" s="991"/>
      <c r="AL433" s="991"/>
      <c r="AM433" s="991"/>
      <c r="AN433" s="991"/>
      <c r="AO433" s="991"/>
      <c r="AP433" s="991"/>
      <c r="AQ433" s="991"/>
      <c r="AR433" s="991"/>
      <c r="AS433" s="991"/>
      <c r="AT433" s="991"/>
      <c r="AU433" s="991"/>
      <c r="AV433" s="991"/>
      <c r="AW433" s="991"/>
      <c r="AX433" s="991"/>
      <c r="AY433" s="991"/>
      <c r="AZ433" s="991"/>
      <c r="BA433" s="991"/>
      <c r="BB433" s="991"/>
      <c r="BC433" s="991"/>
      <c r="BD433" s="991"/>
      <c r="BE433" s="991"/>
      <c r="BF433" s="991"/>
      <c r="BG433" s="991"/>
      <c r="BH433" s="991"/>
      <c r="BI433" s="991"/>
      <c r="BJ433" s="991"/>
      <c r="BK433" s="991"/>
      <c r="BL433" s="991"/>
      <c r="BM433" s="991"/>
      <c r="BN433" s="991"/>
      <c r="BO433" s="991"/>
      <c r="BP433" s="991"/>
      <c r="BQ433" s="991"/>
      <c r="BR433" s="991"/>
      <c r="BS433" s="991"/>
      <c r="BT433" s="991"/>
      <c r="BU433" s="991"/>
      <c r="BV433" s="991"/>
      <c r="BW433" s="991"/>
      <c r="BX433" s="991"/>
      <c r="BY433" s="991"/>
      <c r="BZ433" s="991"/>
      <c r="CA433" s="991"/>
      <c r="CB433" s="991"/>
      <c r="CC433" s="991"/>
      <c r="CD433" s="991"/>
      <c r="CE433" s="991"/>
      <c r="CF433" s="991"/>
      <c r="CG433" s="991"/>
      <c r="CH433" s="991"/>
      <c r="CI433" s="991"/>
      <c r="CJ433" s="991"/>
      <c r="CK433" s="991"/>
      <c r="CL433" s="991"/>
      <c r="CM433" s="991"/>
      <c r="CN433" s="991"/>
      <c r="CO433" s="991"/>
      <c r="CP433" s="991"/>
      <c r="CQ433" s="991"/>
      <c r="CR433" s="991"/>
      <c r="CS433" s="991"/>
      <c r="CT433" s="991"/>
      <c r="CU433" s="991"/>
      <c r="CV433" s="991"/>
      <c r="CW433" s="991"/>
      <c r="CX433" s="991"/>
      <c r="CY433" s="991"/>
      <c r="CZ433" s="991"/>
      <c r="DA433" s="991"/>
      <c r="DB433" s="991"/>
      <c r="DC433" s="991"/>
      <c r="DD433" s="991"/>
      <c r="DE433" s="991"/>
      <c r="DF433" s="991"/>
      <c r="DG433" s="991"/>
      <c r="DH433" s="991"/>
      <c r="DI433" s="991"/>
    </row>
    <row r="434" spans="1:113" s="871" customFormat="1">
      <c r="A434" s="1116"/>
      <c r="B434" s="1117"/>
      <c r="C434" s="585"/>
      <c r="D434" s="746"/>
      <c r="E434" s="747"/>
      <c r="F434" s="917"/>
      <c r="G434" s="917"/>
      <c r="H434" s="991"/>
      <c r="I434" s="991"/>
      <c r="J434" s="991"/>
      <c r="K434" s="991"/>
      <c r="L434" s="991"/>
      <c r="M434" s="991"/>
      <c r="N434" s="991"/>
      <c r="O434" s="991"/>
      <c r="P434" s="991"/>
      <c r="Q434" s="991"/>
      <c r="R434" s="991"/>
      <c r="S434" s="991"/>
      <c r="T434" s="991"/>
      <c r="U434" s="991"/>
      <c r="V434" s="991"/>
      <c r="W434" s="991"/>
      <c r="X434" s="991"/>
      <c r="Y434" s="991"/>
      <c r="Z434" s="991"/>
      <c r="AA434" s="991"/>
      <c r="AB434" s="991"/>
      <c r="AC434" s="991"/>
      <c r="AD434" s="991"/>
      <c r="AE434" s="991"/>
      <c r="AF434" s="991"/>
      <c r="AG434" s="991"/>
      <c r="AH434" s="991"/>
      <c r="AI434" s="991"/>
      <c r="AJ434" s="991"/>
      <c r="AK434" s="991"/>
      <c r="AL434" s="991"/>
      <c r="AM434" s="991"/>
      <c r="AN434" s="991"/>
      <c r="AO434" s="991"/>
      <c r="AP434" s="991"/>
      <c r="AQ434" s="991"/>
      <c r="AR434" s="991"/>
      <c r="AS434" s="991"/>
      <c r="AT434" s="991"/>
      <c r="AU434" s="991"/>
      <c r="AV434" s="991"/>
      <c r="AW434" s="991"/>
      <c r="AX434" s="991"/>
      <c r="AY434" s="991"/>
      <c r="AZ434" s="991"/>
      <c r="BA434" s="991"/>
      <c r="BB434" s="991"/>
      <c r="BC434" s="991"/>
      <c r="BD434" s="991"/>
      <c r="BE434" s="991"/>
      <c r="BF434" s="991"/>
      <c r="BG434" s="991"/>
      <c r="BH434" s="991"/>
      <c r="BI434" s="991"/>
      <c r="BJ434" s="991"/>
      <c r="BK434" s="991"/>
      <c r="BL434" s="991"/>
      <c r="BM434" s="991"/>
      <c r="BN434" s="991"/>
      <c r="BO434" s="991"/>
      <c r="BP434" s="991"/>
      <c r="BQ434" s="991"/>
      <c r="BR434" s="991"/>
      <c r="BS434" s="991"/>
      <c r="BT434" s="991"/>
      <c r="BU434" s="991"/>
      <c r="BV434" s="991"/>
      <c r="BW434" s="991"/>
      <c r="BX434" s="991"/>
      <c r="BY434" s="991"/>
      <c r="BZ434" s="991"/>
      <c r="CA434" s="991"/>
      <c r="CB434" s="991"/>
      <c r="CC434" s="991"/>
      <c r="CD434" s="991"/>
      <c r="CE434" s="991"/>
      <c r="CF434" s="991"/>
      <c r="CG434" s="991"/>
      <c r="CH434" s="991"/>
      <c r="CI434" s="991"/>
      <c r="CJ434" s="991"/>
      <c r="CK434" s="991"/>
      <c r="CL434" s="991"/>
      <c r="CM434" s="991"/>
      <c r="CN434" s="991"/>
      <c r="CO434" s="991"/>
      <c r="CP434" s="991"/>
      <c r="CQ434" s="991"/>
      <c r="CR434" s="991"/>
      <c r="CS434" s="991"/>
      <c r="CT434" s="991"/>
      <c r="CU434" s="991"/>
      <c r="CV434" s="991"/>
      <c r="CW434" s="991"/>
      <c r="CX434" s="991"/>
      <c r="CY434" s="991"/>
      <c r="CZ434" s="991"/>
      <c r="DA434" s="991"/>
      <c r="DB434" s="991"/>
      <c r="DC434" s="991"/>
      <c r="DD434" s="991"/>
      <c r="DE434" s="991"/>
      <c r="DF434" s="991"/>
      <c r="DG434" s="991"/>
      <c r="DH434" s="991"/>
      <c r="DI434" s="991"/>
    </row>
    <row r="435" spans="1:113" s="871" customFormat="1" ht="24">
      <c r="A435" s="1116" t="str">
        <f>$B$398</f>
        <v>III.</v>
      </c>
      <c r="B435" s="1117">
        <f>COUNT($A$400:$B434)+1</f>
        <v>9</v>
      </c>
      <c r="C435" s="1109" t="s">
        <v>1942</v>
      </c>
      <c r="D435" s="746" t="s">
        <v>188</v>
      </c>
      <c r="E435" s="747">
        <v>14</v>
      </c>
      <c r="F435" s="917"/>
      <c r="G435" s="917">
        <f>E435*F435</f>
        <v>0</v>
      </c>
      <c r="H435" s="991"/>
      <c r="I435" s="991"/>
      <c r="J435" s="991"/>
      <c r="K435" s="991"/>
      <c r="L435" s="991"/>
      <c r="M435" s="991"/>
      <c r="N435" s="991"/>
      <c r="O435" s="991"/>
      <c r="P435" s="991"/>
      <c r="Q435" s="991"/>
      <c r="R435" s="991"/>
      <c r="S435" s="991"/>
      <c r="T435" s="991"/>
      <c r="U435" s="991"/>
      <c r="V435" s="991"/>
      <c r="W435" s="991"/>
      <c r="X435" s="991"/>
      <c r="Y435" s="991"/>
      <c r="Z435" s="991"/>
      <c r="AA435" s="991"/>
      <c r="AB435" s="991"/>
      <c r="AC435" s="991"/>
      <c r="AD435" s="991"/>
      <c r="AE435" s="991"/>
      <c r="AF435" s="991"/>
      <c r="AG435" s="991"/>
      <c r="AH435" s="991"/>
      <c r="AI435" s="991"/>
      <c r="AJ435" s="991"/>
      <c r="AK435" s="991"/>
      <c r="AL435" s="991"/>
      <c r="AM435" s="991"/>
      <c r="AN435" s="991"/>
      <c r="AO435" s="991"/>
      <c r="AP435" s="991"/>
      <c r="AQ435" s="991"/>
      <c r="AR435" s="991"/>
      <c r="AS435" s="991"/>
      <c r="AT435" s="991"/>
      <c r="AU435" s="991"/>
      <c r="AV435" s="991"/>
      <c r="AW435" s="991"/>
      <c r="AX435" s="991"/>
      <c r="AY435" s="991"/>
      <c r="AZ435" s="991"/>
      <c r="BA435" s="991"/>
      <c r="BB435" s="991"/>
      <c r="BC435" s="991"/>
      <c r="BD435" s="991"/>
      <c r="BE435" s="991"/>
      <c r="BF435" s="991"/>
      <c r="BG435" s="991"/>
      <c r="BH435" s="991"/>
      <c r="BI435" s="991"/>
      <c r="BJ435" s="991"/>
      <c r="BK435" s="991"/>
      <c r="BL435" s="991"/>
      <c r="BM435" s="991"/>
      <c r="BN435" s="991"/>
      <c r="BO435" s="991"/>
      <c r="BP435" s="991"/>
      <c r="BQ435" s="991"/>
      <c r="BR435" s="991"/>
      <c r="BS435" s="991"/>
      <c r="BT435" s="991"/>
      <c r="BU435" s="991"/>
      <c r="BV435" s="991"/>
      <c r="BW435" s="991"/>
      <c r="BX435" s="991"/>
      <c r="BY435" s="991"/>
      <c r="BZ435" s="991"/>
      <c r="CA435" s="991"/>
      <c r="CB435" s="991"/>
      <c r="CC435" s="991"/>
      <c r="CD435" s="991"/>
      <c r="CE435" s="991"/>
      <c r="CF435" s="991"/>
      <c r="CG435" s="991"/>
      <c r="CH435" s="991"/>
      <c r="CI435" s="991"/>
      <c r="CJ435" s="991"/>
      <c r="CK435" s="991"/>
      <c r="CL435" s="991"/>
      <c r="CM435" s="991"/>
      <c r="CN435" s="991"/>
      <c r="CO435" s="991"/>
      <c r="CP435" s="991"/>
      <c r="CQ435" s="991"/>
      <c r="CR435" s="991"/>
      <c r="CS435" s="991"/>
      <c r="CT435" s="991"/>
      <c r="CU435" s="991"/>
      <c r="CV435" s="991"/>
      <c r="CW435" s="991"/>
      <c r="CX435" s="991"/>
      <c r="CY435" s="991"/>
      <c r="CZ435" s="991"/>
      <c r="DA435" s="991"/>
      <c r="DB435" s="991"/>
      <c r="DC435" s="991"/>
      <c r="DD435" s="991"/>
      <c r="DE435" s="991"/>
      <c r="DF435" s="991"/>
      <c r="DG435" s="991"/>
      <c r="DH435" s="991"/>
      <c r="DI435" s="991"/>
    </row>
    <row r="436" spans="1:113" s="871" customFormat="1" ht="72">
      <c r="A436" s="1116"/>
      <c r="B436" s="1117"/>
      <c r="C436" s="585" t="s">
        <v>1888</v>
      </c>
      <c r="D436" s="1070"/>
      <c r="E436" s="747"/>
      <c r="F436" s="917"/>
      <c r="G436" s="917"/>
      <c r="H436" s="991"/>
      <c r="I436" s="991"/>
      <c r="J436" s="991"/>
      <c r="K436" s="991"/>
      <c r="L436" s="991"/>
      <c r="M436" s="991"/>
      <c r="N436" s="991"/>
      <c r="O436" s="991"/>
      <c r="P436" s="991"/>
      <c r="Q436" s="991"/>
      <c r="R436" s="991"/>
      <c r="S436" s="991"/>
      <c r="T436" s="991"/>
      <c r="U436" s="991"/>
      <c r="V436" s="991"/>
      <c r="W436" s="991"/>
      <c r="X436" s="991"/>
      <c r="Y436" s="991"/>
      <c r="Z436" s="991"/>
      <c r="AA436" s="991"/>
      <c r="AB436" s="991"/>
      <c r="AC436" s="991"/>
      <c r="AD436" s="991"/>
      <c r="AE436" s="991"/>
      <c r="AF436" s="991"/>
      <c r="AG436" s="991"/>
      <c r="AH436" s="991"/>
      <c r="AI436" s="991"/>
      <c r="AJ436" s="991"/>
      <c r="AK436" s="991"/>
      <c r="AL436" s="991"/>
      <c r="AM436" s="991"/>
      <c r="AN436" s="991"/>
      <c r="AO436" s="991"/>
      <c r="AP436" s="991"/>
      <c r="AQ436" s="991"/>
      <c r="AR436" s="991"/>
      <c r="AS436" s="991"/>
      <c r="AT436" s="991"/>
      <c r="AU436" s="991"/>
      <c r="AV436" s="991"/>
      <c r="AW436" s="991"/>
      <c r="AX436" s="991"/>
      <c r="AY436" s="991"/>
      <c r="AZ436" s="991"/>
      <c r="BA436" s="991"/>
      <c r="BB436" s="991"/>
      <c r="BC436" s="991"/>
      <c r="BD436" s="991"/>
      <c r="BE436" s="991"/>
      <c r="BF436" s="991"/>
      <c r="BG436" s="991"/>
      <c r="BH436" s="991"/>
      <c r="BI436" s="991"/>
      <c r="BJ436" s="991"/>
      <c r="BK436" s="991"/>
      <c r="BL436" s="991"/>
      <c r="BM436" s="991"/>
      <c r="BN436" s="991"/>
      <c r="BO436" s="991"/>
      <c r="BP436" s="991"/>
      <c r="BQ436" s="991"/>
      <c r="BR436" s="991"/>
      <c r="BS436" s="991"/>
      <c r="BT436" s="991"/>
      <c r="BU436" s="991"/>
      <c r="BV436" s="991"/>
      <c r="BW436" s="991"/>
      <c r="BX436" s="991"/>
      <c r="BY436" s="991"/>
      <c r="BZ436" s="991"/>
      <c r="CA436" s="991"/>
      <c r="CB436" s="991"/>
      <c r="CC436" s="991"/>
      <c r="CD436" s="991"/>
      <c r="CE436" s="991"/>
      <c r="CF436" s="991"/>
      <c r="CG436" s="991"/>
      <c r="CH436" s="991"/>
      <c r="CI436" s="991"/>
      <c r="CJ436" s="991"/>
      <c r="CK436" s="991"/>
      <c r="CL436" s="991"/>
      <c r="CM436" s="991"/>
      <c r="CN436" s="991"/>
      <c r="CO436" s="991"/>
      <c r="CP436" s="991"/>
      <c r="CQ436" s="991"/>
      <c r="CR436" s="991"/>
      <c r="CS436" s="991"/>
      <c r="CT436" s="991"/>
      <c r="CU436" s="991"/>
      <c r="CV436" s="991"/>
      <c r="CW436" s="991"/>
      <c r="CX436" s="991"/>
      <c r="CY436" s="991"/>
      <c r="CZ436" s="991"/>
      <c r="DA436" s="991"/>
      <c r="DB436" s="991"/>
      <c r="DC436" s="991"/>
      <c r="DD436" s="991"/>
      <c r="DE436" s="991"/>
      <c r="DF436" s="991"/>
      <c r="DG436" s="991"/>
      <c r="DH436" s="991"/>
      <c r="DI436" s="991"/>
    </row>
    <row r="437" spans="1:113" s="871" customFormat="1">
      <c r="A437" s="1116"/>
      <c r="B437" s="1117"/>
      <c r="C437" s="585" t="s">
        <v>1870</v>
      </c>
      <c r="D437" s="1070"/>
      <c r="E437" s="747"/>
      <c r="F437" s="917"/>
      <c r="G437" s="917"/>
      <c r="H437" s="991"/>
      <c r="I437" s="991"/>
      <c r="J437" s="991"/>
      <c r="K437" s="991"/>
      <c r="L437" s="991"/>
      <c r="M437" s="991"/>
      <c r="N437" s="991"/>
      <c r="O437" s="991"/>
      <c r="P437" s="991"/>
      <c r="Q437" s="991"/>
      <c r="R437" s="991"/>
      <c r="S437" s="991"/>
      <c r="T437" s="991"/>
      <c r="U437" s="991"/>
      <c r="V437" s="991"/>
      <c r="W437" s="991"/>
      <c r="X437" s="991"/>
      <c r="Y437" s="991"/>
      <c r="Z437" s="991"/>
      <c r="AA437" s="991"/>
      <c r="AB437" s="991"/>
      <c r="AC437" s="991"/>
      <c r="AD437" s="991"/>
      <c r="AE437" s="991"/>
      <c r="AF437" s="991"/>
      <c r="AG437" s="991"/>
      <c r="AH437" s="991"/>
      <c r="AI437" s="991"/>
      <c r="AJ437" s="991"/>
      <c r="AK437" s="991"/>
      <c r="AL437" s="991"/>
      <c r="AM437" s="991"/>
      <c r="AN437" s="991"/>
      <c r="AO437" s="991"/>
      <c r="AP437" s="991"/>
      <c r="AQ437" s="991"/>
      <c r="AR437" s="991"/>
      <c r="AS437" s="991"/>
      <c r="AT437" s="991"/>
      <c r="AU437" s="991"/>
      <c r="AV437" s="991"/>
      <c r="AW437" s="991"/>
      <c r="AX437" s="991"/>
      <c r="AY437" s="991"/>
      <c r="AZ437" s="991"/>
      <c r="BA437" s="991"/>
      <c r="BB437" s="991"/>
      <c r="BC437" s="991"/>
      <c r="BD437" s="991"/>
      <c r="BE437" s="991"/>
      <c r="BF437" s="991"/>
      <c r="BG437" s="991"/>
      <c r="BH437" s="991"/>
      <c r="BI437" s="991"/>
      <c r="BJ437" s="991"/>
      <c r="BK437" s="991"/>
      <c r="BL437" s="991"/>
      <c r="BM437" s="991"/>
      <c r="BN437" s="991"/>
      <c r="BO437" s="991"/>
      <c r="BP437" s="991"/>
      <c r="BQ437" s="991"/>
      <c r="BR437" s="991"/>
      <c r="BS437" s="991"/>
      <c r="BT437" s="991"/>
      <c r="BU437" s="991"/>
      <c r="BV437" s="991"/>
      <c r="BW437" s="991"/>
      <c r="BX437" s="991"/>
      <c r="BY437" s="991"/>
      <c r="BZ437" s="991"/>
      <c r="CA437" s="991"/>
      <c r="CB437" s="991"/>
      <c r="CC437" s="991"/>
      <c r="CD437" s="991"/>
      <c r="CE437" s="991"/>
      <c r="CF437" s="991"/>
      <c r="CG437" s="991"/>
      <c r="CH437" s="991"/>
      <c r="CI437" s="991"/>
      <c r="CJ437" s="991"/>
      <c r="CK437" s="991"/>
      <c r="CL437" s="991"/>
      <c r="CM437" s="991"/>
      <c r="CN437" s="991"/>
      <c r="CO437" s="991"/>
      <c r="CP437" s="991"/>
      <c r="CQ437" s="991"/>
      <c r="CR437" s="991"/>
      <c r="CS437" s="991"/>
      <c r="CT437" s="991"/>
      <c r="CU437" s="991"/>
      <c r="CV437" s="991"/>
      <c r="CW437" s="991"/>
      <c r="CX437" s="991"/>
      <c r="CY437" s="991"/>
      <c r="CZ437" s="991"/>
      <c r="DA437" s="991"/>
      <c r="DB437" s="991"/>
      <c r="DC437" s="991"/>
      <c r="DD437" s="991"/>
      <c r="DE437" s="991"/>
      <c r="DF437" s="991"/>
      <c r="DG437" s="991"/>
      <c r="DH437" s="991"/>
      <c r="DI437" s="991"/>
    </row>
    <row r="438" spans="1:113" s="871" customFormat="1" ht="24">
      <c r="A438" s="1116"/>
      <c r="B438" s="1117"/>
      <c r="C438" s="822" t="s">
        <v>1871</v>
      </c>
      <c r="D438" s="1070"/>
      <c r="E438" s="747"/>
      <c r="F438" s="917"/>
      <c r="G438" s="917"/>
      <c r="H438" s="991"/>
      <c r="I438" s="991"/>
      <c r="J438" s="991"/>
      <c r="K438" s="991"/>
      <c r="L438" s="991"/>
      <c r="M438" s="991"/>
      <c r="N438" s="991"/>
      <c r="O438" s="991"/>
      <c r="P438" s="991"/>
      <c r="Q438" s="991"/>
      <c r="R438" s="991"/>
      <c r="S438" s="991"/>
      <c r="T438" s="991"/>
      <c r="U438" s="991"/>
      <c r="V438" s="991"/>
      <c r="W438" s="991"/>
      <c r="X438" s="991"/>
      <c r="Y438" s="991"/>
      <c r="Z438" s="991"/>
      <c r="AA438" s="991"/>
      <c r="AB438" s="991"/>
      <c r="AC438" s="991"/>
      <c r="AD438" s="991"/>
      <c r="AE438" s="991"/>
      <c r="AF438" s="991"/>
      <c r="AG438" s="991"/>
      <c r="AH438" s="991"/>
      <c r="AI438" s="991"/>
      <c r="AJ438" s="991"/>
      <c r="AK438" s="991"/>
      <c r="AL438" s="991"/>
      <c r="AM438" s="991"/>
      <c r="AN438" s="991"/>
      <c r="AO438" s="991"/>
      <c r="AP438" s="991"/>
      <c r="AQ438" s="991"/>
      <c r="AR438" s="991"/>
      <c r="AS438" s="991"/>
      <c r="AT438" s="991"/>
      <c r="AU438" s="991"/>
      <c r="AV438" s="991"/>
      <c r="AW438" s="991"/>
      <c r="AX438" s="991"/>
      <c r="AY438" s="991"/>
      <c r="AZ438" s="991"/>
      <c r="BA438" s="991"/>
      <c r="BB438" s="991"/>
      <c r="BC438" s="991"/>
      <c r="BD438" s="991"/>
      <c r="BE438" s="991"/>
      <c r="BF438" s="991"/>
      <c r="BG438" s="991"/>
      <c r="BH438" s="991"/>
      <c r="BI438" s="991"/>
      <c r="BJ438" s="991"/>
      <c r="BK438" s="991"/>
      <c r="BL438" s="991"/>
      <c r="BM438" s="991"/>
      <c r="BN438" s="991"/>
      <c r="BO438" s="991"/>
      <c r="BP438" s="991"/>
      <c r="BQ438" s="991"/>
      <c r="BR438" s="991"/>
      <c r="BS438" s="991"/>
      <c r="BT438" s="991"/>
      <c r="BU438" s="991"/>
      <c r="BV438" s="991"/>
      <c r="BW438" s="991"/>
      <c r="BX438" s="991"/>
      <c r="BY438" s="991"/>
      <c r="BZ438" s="991"/>
      <c r="CA438" s="991"/>
      <c r="CB438" s="991"/>
      <c r="CC438" s="991"/>
      <c r="CD438" s="991"/>
      <c r="CE438" s="991"/>
      <c r="CF438" s="991"/>
      <c r="CG438" s="991"/>
      <c r="CH438" s="991"/>
      <c r="CI438" s="991"/>
      <c r="CJ438" s="991"/>
      <c r="CK438" s="991"/>
      <c r="CL438" s="991"/>
      <c r="CM438" s="991"/>
      <c r="CN438" s="991"/>
      <c r="CO438" s="991"/>
      <c r="CP438" s="991"/>
      <c r="CQ438" s="991"/>
      <c r="CR438" s="991"/>
      <c r="CS438" s="991"/>
      <c r="CT438" s="991"/>
      <c r="CU438" s="991"/>
      <c r="CV438" s="991"/>
      <c r="CW438" s="991"/>
      <c r="CX438" s="991"/>
      <c r="CY438" s="991"/>
      <c r="CZ438" s="991"/>
      <c r="DA438" s="991"/>
      <c r="DB438" s="991"/>
      <c r="DC438" s="991"/>
      <c r="DD438" s="991"/>
      <c r="DE438" s="991"/>
      <c r="DF438" s="991"/>
      <c r="DG438" s="991"/>
      <c r="DH438" s="991"/>
      <c r="DI438" s="991"/>
    </row>
    <row r="439" spans="1:113" s="871" customFormat="1">
      <c r="A439" s="1116"/>
      <c r="B439" s="1117"/>
      <c r="D439" s="746"/>
      <c r="E439" s="747"/>
      <c r="F439" s="917"/>
      <c r="G439" s="917"/>
      <c r="H439" s="991"/>
      <c r="I439" s="991"/>
      <c r="J439" s="991"/>
      <c r="K439" s="991"/>
      <c r="L439" s="991"/>
      <c r="M439" s="991"/>
      <c r="N439" s="991"/>
      <c r="O439" s="991"/>
      <c r="P439" s="991"/>
      <c r="Q439" s="991"/>
      <c r="R439" s="991"/>
      <c r="S439" s="991"/>
      <c r="T439" s="991"/>
      <c r="U439" s="991"/>
      <c r="V439" s="991"/>
      <c r="W439" s="991"/>
      <c r="X439" s="991"/>
      <c r="Y439" s="991"/>
      <c r="Z439" s="991"/>
      <c r="AA439" s="991"/>
      <c r="AB439" s="991"/>
      <c r="AC439" s="991"/>
      <c r="AD439" s="991"/>
      <c r="AE439" s="991"/>
      <c r="AF439" s="991"/>
      <c r="AG439" s="991"/>
      <c r="AH439" s="991"/>
      <c r="AI439" s="991"/>
      <c r="AJ439" s="991"/>
      <c r="AK439" s="991"/>
      <c r="AL439" s="991"/>
      <c r="AM439" s="991"/>
      <c r="AN439" s="991"/>
      <c r="AO439" s="991"/>
      <c r="AP439" s="991"/>
      <c r="AQ439" s="991"/>
      <c r="AR439" s="991"/>
      <c r="AS439" s="991"/>
      <c r="AT439" s="991"/>
      <c r="AU439" s="991"/>
      <c r="AV439" s="991"/>
      <c r="AW439" s="991"/>
      <c r="AX439" s="991"/>
      <c r="AY439" s="991"/>
      <c r="AZ439" s="991"/>
      <c r="BA439" s="991"/>
      <c r="BB439" s="991"/>
      <c r="BC439" s="991"/>
      <c r="BD439" s="991"/>
      <c r="BE439" s="991"/>
      <c r="BF439" s="991"/>
      <c r="BG439" s="991"/>
      <c r="BH439" s="991"/>
      <c r="BI439" s="991"/>
      <c r="BJ439" s="991"/>
      <c r="BK439" s="991"/>
      <c r="BL439" s="991"/>
      <c r="BM439" s="991"/>
      <c r="BN439" s="991"/>
      <c r="BO439" s="991"/>
      <c r="BP439" s="991"/>
      <c r="BQ439" s="991"/>
      <c r="BR439" s="991"/>
      <c r="BS439" s="991"/>
      <c r="BT439" s="991"/>
      <c r="BU439" s="991"/>
      <c r="BV439" s="991"/>
      <c r="BW439" s="991"/>
      <c r="BX439" s="991"/>
      <c r="BY439" s="991"/>
      <c r="BZ439" s="991"/>
      <c r="CA439" s="991"/>
      <c r="CB439" s="991"/>
      <c r="CC439" s="991"/>
      <c r="CD439" s="991"/>
      <c r="CE439" s="991"/>
      <c r="CF439" s="991"/>
      <c r="CG439" s="991"/>
      <c r="CH439" s="991"/>
      <c r="CI439" s="991"/>
      <c r="CJ439" s="991"/>
      <c r="CK439" s="991"/>
      <c r="CL439" s="991"/>
      <c r="CM439" s="991"/>
      <c r="CN439" s="991"/>
      <c r="CO439" s="991"/>
      <c r="CP439" s="991"/>
      <c r="CQ439" s="991"/>
      <c r="CR439" s="991"/>
      <c r="CS439" s="991"/>
      <c r="CT439" s="991"/>
      <c r="CU439" s="991"/>
      <c r="CV439" s="991"/>
      <c r="CW439" s="991"/>
      <c r="CX439" s="991"/>
      <c r="CY439" s="991"/>
      <c r="CZ439" s="991"/>
      <c r="DA439" s="991"/>
      <c r="DB439" s="991"/>
      <c r="DC439" s="991"/>
      <c r="DD439" s="991"/>
      <c r="DE439" s="991"/>
      <c r="DF439" s="991"/>
      <c r="DG439" s="991"/>
      <c r="DH439" s="991"/>
      <c r="DI439" s="991"/>
    </row>
    <row r="440" spans="1:113" s="871" customFormat="1" ht="24">
      <c r="A440" s="1116" t="str">
        <f>$B$398</f>
        <v>III.</v>
      </c>
      <c r="B440" s="1117">
        <f>COUNT($A$400:$B439)+1</f>
        <v>10</v>
      </c>
      <c r="C440" s="1109" t="s">
        <v>1943</v>
      </c>
      <c r="D440" s="746" t="s">
        <v>188</v>
      </c>
      <c r="E440" s="747">
        <v>14</v>
      </c>
      <c r="F440" s="917"/>
      <c r="G440" s="917">
        <f>E440*F440</f>
        <v>0</v>
      </c>
      <c r="H440" s="991"/>
      <c r="I440" s="991"/>
      <c r="J440" s="991"/>
      <c r="K440" s="991"/>
      <c r="L440" s="991"/>
      <c r="M440" s="991"/>
      <c r="N440" s="991"/>
      <c r="O440" s="991"/>
      <c r="P440" s="991"/>
      <c r="Q440" s="991"/>
      <c r="R440" s="991"/>
      <c r="S440" s="991"/>
      <c r="T440" s="991"/>
      <c r="U440" s="991"/>
      <c r="V440" s="991"/>
      <c r="W440" s="991"/>
      <c r="X440" s="991"/>
      <c r="Y440" s="991"/>
      <c r="Z440" s="991"/>
      <c r="AA440" s="991"/>
      <c r="AB440" s="991"/>
      <c r="AC440" s="991"/>
      <c r="AD440" s="991"/>
      <c r="AE440" s="991"/>
      <c r="AF440" s="991"/>
      <c r="AG440" s="991"/>
      <c r="AH440" s="991"/>
      <c r="AI440" s="991"/>
      <c r="AJ440" s="991"/>
      <c r="AK440" s="991"/>
      <c r="AL440" s="991"/>
      <c r="AM440" s="991"/>
      <c r="AN440" s="991"/>
      <c r="AO440" s="991"/>
      <c r="AP440" s="991"/>
      <c r="AQ440" s="991"/>
      <c r="AR440" s="991"/>
      <c r="AS440" s="991"/>
      <c r="AT440" s="991"/>
      <c r="AU440" s="991"/>
      <c r="AV440" s="991"/>
      <c r="AW440" s="991"/>
      <c r="AX440" s="991"/>
      <c r="AY440" s="991"/>
      <c r="AZ440" s="991"/>
      <c r="BA440" s="991"/>
      <c r="BB440" s="991"/>
      <c r="BC440" s="991"/>
      <c r="BD440" s="991"/>
      <c r="BE440" s="991"/>
      <c r="BF440" s="991"/>
      <c r="BG440" s="991"/>
      <c r="BH440" s="991"/>
      <c r="BI440" s="991"/>
      <c r="BJ440" s="991"/>
      <c r="BK440" s="991"/>
      <c r="BL440" s="991"/>
      <c r="BM440" s="991"/>
      <c r="BN440" s="991"/>
      <c r="BO440" s="991"/>
      <c r="BP440" s="991"/>
      <c r="BQ440" s="991"/>
      <c r="BR440" s="991"/>
      <c r="BS440" s="991"/>
      <c r="BT440" s="991"/>
      <c r="BU440" s="991"/>
      <c r="BV440" s="991"/>
      <c r="BW440" s="991"/>
      <c r="BX440" s="991"/>
      <c r="BY440" s="991"/>
      <c r="BZ440" s="991"/>
      <c r="CA440" s="991"/>
      <c r="CB440" s="991"/>
      <c r="CC440" s="991"/>
      <c r="CD440" s="991"/>
      <c r="CE440" s="991"/>
      <c r="CF440" s="991"/>
      <c r="CG440" s="991"/>
      <c r="CH440" s="991"/>
      <c r="CI440" s="991"/>
      <c r="CJ440" s="991"/>
      <c r="CK440" s="991"/>
      <c r="CL440" s="991"/>
      <c r="CM440" s="991"/>
      <c r="CN440" s="991"/>
      <c r="CO440" s="991"/>
      <c r="CP440" s="991"/>
      <c r="CQ440" s="991"/>
      <c r="CR440" s="991"/>
      <c r="CS440" s="991"/>
      <c r="CT440" s="991"/>
      <c r="CU440" s="991"/>
      <c r="CV440" s="991"/>
      <c r="CW440" s="991"/>
      <c r="CX440" s="991"/>
      <c r="CY440" s="991"/>
      <c r="CZ440" s="991"/>
      <c r="DA440" s="991"/>
      <c r="DB440" s="991"/>
      <c r="DC440" s="991"/>
      <c r="DD440" s="991"/>
      <c r="DE440" s="991"/>
      <c r="DF440" s="991"/>
      <c r="DG440" s="991"/>
      <c r="DH440" s="991"/>
      <c r="DI440" s="991"/>
    </row>
    <row r="441" spans="1:113" s="871" customFormat="1" ht="108">
      <c r="A441" s="1116"/>
      <c r="B441" s="1117"/>
      <c r="C441" s="822" t="s">
        <v>1896</v>
      </c>
      <c r="D441" s="1070"/>
      <c r="E441" s="747"/>
      <c r="F441" s="917"/>
      <c r="G441" s="917"/>
      <c r="H441" s="991"/>
      <c r="I441" s="991"/>
      <c r="J441" s="991"/>
      <c r="K441" s="991"/>
      <c r="L441" s="991"/>
      <c r="M441" s="991"/>
      <c r="N441" s="991"/>
      <c r="O441" s="991"/>
      <c r="P441" s="991"/>
      <c r="Q441" s="991"/>
      <c r="R441" s="991"/>
      <c r="S441" s="991"/>
      <c r="T441" s="991"/>
      <c r="U441" s="991"/>
      <c r="V441" s="991"/>
      <c r="W441" s="991"/>
      <c r="X441" s="991"/>
      <c r="Y441" s="991"/>
      <c r="Z441" s="991"/>
      <c r="AA441" s="991"/>
      <c r="AB441" s="991"/>
      <c r="AC441" s="991"/>
      <c r="AD441" s="991"/>
      <c r="AE441" s="991"/>
      <c r="AF441" s="991"/>
      <c r="AG441" s="991"/>
      <c r="AH441" s="991"/>
      <c r="AI441" s="991"/>
      <c r="AJ441" s="991"/>
      <c r="AK441" s="991"/>
      <c r="AL441" s="991"/>
      <c r="AM441" s="991"/>
      <c r="AN441" s="991"/>
      <c r="AO441" s="991"/>
      <c r="AP441" s="991"/>
      <c r="AQ441" s="991"/>
      <c r="AR441" s="991"/>
      <c r="AS441" s="991"/>
      <c r="AT441" s="991"/>
      <c r="AU441" s="991"/>
      <c r="AV441" s="991"/>
      <c r="AW441" s="991"/>
      <c r="AX441" s="991"/>
      <c r="AY441" s="991"/>
      <c r="AZ441" s="991"/>
      <c r="BA441" s="991"/>
      <c r="BB441" s="991"/>
      <c r="BC441" s="991"/>
      <c r="BD441" s="991"/>
      <c r="BE441" s="991"/>
      <c r="BF441" s="991"/>
      <c r="BG441" s="991"/>
      <c r="BH441" s="991"/>
      <c r="BI441" s="991"/>
      <c r="BJ441" s="991"/>
      <c r="BK441" s="991"/>
      <c r="BL441" s="991"/>
      <c r="BM441" s="991"/>
      <c r="BN441" s="991"/>
      <c r="BO441" s="991"/>
      <c r="BP441" s="991"/>
      <c r="BQ441" s="991"/>
      <c r="BR441" s="991"/>
      <c r="BS441" s="991"/>
      <c r="BT441" s="991"/>
      <c r="BU441" s="991"/>
      <c r="BV441" s="991"/>
      <c r="BW441" s="991"/>
      <c r="BX441" s="991"/>
      <c r="BY441" s="991"/>
      <c r="BZ441" s="991"/>
      <c r="CA441" s="991"/>
      <c r="CB441" s="991"/>
      <c r="CC441" s="991"/>
      <c r="CD441" s="991"/>
      <c r="CE441" s="991"/>
      <c r="CF441" s="991"/>
      <c r="CG441" s="991"/>
      <c r="CH441" s="991"/>
      <c r="CI441" s="991"/>
      <c r="CJ441" s="991"/>
      <c r="CK441" s="991"/>
      <c r="CL441" s="991"/>
      <c r="CM441" s="991"/>
      <c r="CN441" s="991"/>
      <c r="CO441" s="991"/>
      <c r="CP441" s="991"/>
      <c r="CQ441" s="991"/>
      <c r="CR441" s="991"/>
      <c r="CS441" s="991"/>
      <c r="CT441" s="991"/>
      <c r="CU441" s="991"/>
      <c r="CV441" s="991"/>
      <c r="CW441" s="991"/>
      <c r="CX441" s="991"/>
      <c r="CY441" s="991"/>
      <c r="CZ441" s="991"/>
      <c r="DA441" s="991"/>
      <c r="DB441" s="991"/>
      <c r="DC441" s="991"/>
      <c r="DD441" s="991"/>
      <c r="DE441" s="991"/>
      <c r="DF441" s="991"/>
      <c r="DG441" s="991"/>
      <c r="DH441" s="991"/>
      <c r="DI441" s="991"/>
    </row>
    <row r="442" spans="1:113" s="871" customFormat="1" ht="24">
      <c r="A442" s="1116"/>
      <c r="B442" s="1117"/>
      <c r="C442" s="1118" t="s">
        <v>1897</v>
      </c>
      <c r="D442" s="746"/>
      <c r="E442" s="747"/>
      <c r="F442" s="917"/>
      <c r="G442" s="917"/>
      <c r="H442" s="991"/>
      <c r="I442" s="991"/>
      <c r="J442" s="991"/>
      <c r="K442" s="991"/>
      <c r="L442" s="991"/>
      <c r="M442" s="991"/>
      <c r="N442" s="991"/>
      <c r="O442" s="991"/>
      <c r="P442" s="991"/>
      <c r="Q442" s="991"/>
      <c r="R442" s="991"/>
      <c r="S442" s="991"/>
      <c r="T442" s="991"/>
      <c r="U442" s="991"/>
      <c r="V442" s="991"/>
      <c r="W442" s="991"/>
      <c r="X442" s="991"/>
      <c r="Y442" s="991"/>
      <c r="Z442" s="991"/>
      <c r="AA442" s="991"/>
      <c r="AB442" s="991"/>
      <c r="AC442" s="991"/>
      <c r="AD442" s="991"/>
      <c r="AE442" s="991"/>
      <c r="AF442" s="991"/>
      <c r="AG442" s="991"/>
      <c r="AH442" s="991"/>
      <c r="AI442" s="991"/>
      <c r="AJ442" s="991"/>
      <c r="AK442" s="991"/>
      <c r="AL442" s="991"/>
      <c r="AM442" s="991"/>
      <c r="AN442" s="991"/>
      <c r="AO442" s="991"/>
      <c r="AP442" s="991"/>
      <c r="AQ442" s="991"/>
      <c r="AR442" s="991"/>
      <c r="AS442" s="991"/>
      <c r="AT442" s="991"/>
      <c r="AU442" s="991"/>
      <c r="AV442" s="991"/>
      <c r="AW442" s="991"/>
      <c r="AX442" s="991"/>
      <c r="AY442" s="991"/>
      <c r="AZ442" s="991"/>
      <c r="BA442" s="991"/>
      <c r="BB442" s="991"/>
      <c r="BC442" s="991"/>
      <c r="BD442" s="991"/>
      <c r="BE442" s="991"/>
      <c r="BF442" s="991"/>
      <c r="BG442" s="991"/>
      <c r="BH442" s="991"/>
      <c r="BI442" s="991"/>
      <c r="BJ442" s="991"/>
      <c r="BK442" s="991"/>
      <c r="BL442" s="991"/>
      <c r="BM442" s="991"/>
      <c r="BN442" s="991"/>
      <c r="BO442" s="991"/>
      <c r="BP442" s="991"/>
      <c r="BQ442" s="991"/>
      <c r="BR442" s="991"/>
      <c r="BS442" s="991"/>
      <c r="BT442" s="991"/>
      <c r="BU442" s="991"/>
      <c r="BV442" s="991"/>
      <c r="BW442" s="991"/>
      <c r="BX442" s="991"/>
      <c r="BY442" s="991"/>
      <c r="BZ442" s="991"/>
      <c r="CA442" s="991"/>
      <c r="CB442" s="991"/>
      <c r="CC442" s="991"/>
      <c r="CD442" s="991"/>
      <c r="CE442" s="991"/>
      <c r="CF442" s="991"/>
      <c r="CG442" s="991"/>
      <c r="CH442" s="991"/>
      <c r="CI442" s="991"/>
      <c r="CJ442" s="991"/>
      <c r="CK442" s="991"/>
      <c r="CL442" s="991"/>
      <c r="CM442" s="991"/>
      <c r="CN442" s="991"/>
      <c r="CO442" s="991"/>
      <c r="CP442" s="991"/>
      <c r="CQ442" s="991"/>
      <c r="CR442" s="991"/>
      <c r="CS442" s="991"/>
      <c r="CT442" s="991"/>
      <c r="CU442" s="991"/>
      <c r="CV442" s="991"/>
      <c r="CW442" s="991"/>
      <c r="CX442" s="991"/>
      <c r="CY442" s="991"/>
      <c r="CZ442" s="991"/>
      <c r="DA442" s="991"/>
      <c r="DB442" s="991"/>
      <c r="DC442" s="991"/>
      <c r="DD442" s="991"/>
      <c r="DE442" s="991"/>
      <c r="DF442" s="991"/>
      <c r="DG442" s="991"/>
      <c r="DH442" s="991"/>
      <c r="DI442" s="991"/>
    </row>
    <row r="443" spans="1:113" s="871" customFormat="1">
      <c r="A443" s="1116"/>
      <c r="B443" s="1117"/>
      <c r="D443" s="746"/>
      <c r="E443" s="747"/>
      <c r="F443" s="917"/>
      <c r="G443" s="917"/>
      <c r="H443" s="991"/>
      <c r="I443" s="991"/>
      <c r="J443" s="991"/>
      <c r="K443" s="991"/>
      <c r="L443" s="991"/>
      <c r="M443" s="991"/>
      <c r="N443" s="991"/>
      <c r="O443" s="991"/>
      <c r="P443" s="991"/>
      <c r="Q443" s="991"/>
      <c r="R443" s="991"/>
      <c r="S443" s="991"/>
      <c r="T443" s="991"/>
      <c r="U443" s="991"/>
      <c r="V443" s="991"/>
      <c r="W443" s="991"/>
      <c r="X443" s="991"/>
      <c r="Y443" s="991"/>
      <c r="Z443" s="991"/>
      <c r="AA443" s="991"/>
      <c r="AB443" s="991"/>
      <c r="AC443" s="991"/>
      <c r="AD443" s="991"/>
      <c r="AE443" s="991"/>
      <c r="AF443" s="991"/>
      <c r="AG443" s="991"/>
      <c r="AH443" s="991"/>
      <c r="AI443" s="991"/>
      <c r="AJ443" s="991"/>
      <c r="AK443" s="991"/>
      <c r="AL443" s="991"/>
      <c r="AM443" s="991"/>
      <c r="AN443" s="991"/>
      <c r="AO443" s="991"/>
      <c r="AP443" s="991"/>
      <c r="AQ443" s="991"/>
      <c r="AR443" s="991"/>
      <c r="AS443" s="991"/>
      <c r="AT443" s="991"/>
      <c r="AU443" s="991"/>
      <c r="AV443" s="991"/>
      <c r="AW443" s="991"/>
      <c r="AX443" s="991"/>
      <c r="AY443" s="991"/>
      <c r="AZ443" s="991"/>
      <c r="BA443" s="991"/>
      <c r="BB443" s="991"/>
      <c r="BC443" s="991"/>
      <c r="BD443" s="991"/>
      <c r="BE443" s="991"/>
      <c r="BF443" s="991"/>
      <c r="BG443" s="991"/>
      <c r="BH443" s="991"/>
      <c r="BI443" s="991"/>
      <c r="BJ443" s="991"/>
      <c r="BK443" s="991"/>
      <c r="BL443" s="991"/>
      <c r="BM443" s="991"/>
      <c r="BN443" s="991"/>
      <c r="BO443" s="991"/>
      <c r="BP443" s="991"/>
      <c r="BQ443" s="991"/>
      <c r="BR443" s="991"/>
      <c r="BS443" s="991"/>
      <c r="BT443" s="991"/>
      <c r="BU443" s="991"/>
      <c r="BV443" s="991"/>
      <c r="BW443" s="991"/>
      <c r="BX443" s="991"/>
      <c r="BY443" s="991"/>
      <c r="BZ443" s="991"/>
      <c r="CA443" s="991"/>
      <c r="CB443" s="991"/>
      <c r="CC443" s="991"/>
      <c r="CD443" s="991"/>
      <c r="CE443" s="991"/>
      <c r="CF443" s="991"/>
      <c r="CG443" s="991"/>
      <c r="CH443" s="991"/>
      <c r="CI443" s="991"/>
      <c r="CJ443" s="991"/>
      <c r="CK443" s="991"/>
      <c r="CL443" s="991"/>
      <c r="CM443" s="991"/>
      <c r="CN443" s="991"/>
      <c r="CO443" s="991"/>
      <c r="CP443" s="991"/>
      <c r="CQ443" s="991"/>
      <c r="CR443" s="991"/>
      <c r="CS443" s="991"/>
      <c r="CT443" s="991"/>
      <c r="CU443" s="991"/>
      <c r="CV443" s="991"/>
      <c r="CW443" s="991"/>
      <c r="CX443" s="991"/>
      <c r="CY443" s="991"/>
      <c r="CZ443" s="991"/>
      <c r="DA443" s="991"/>
      <c r="DB443" s="991"/>
      <c r="DC443" s="991"/>
      <c r="DD443" s="991"/>
      <c r="DE443" s="991"/>
      <c r="DF443" s="991"/>
      <c r="DG443" s="991"/>
      <c r="DH443" s="991"/>
      <c r="DI443" s="991"/>
    </row>
    <row r="444" spans="1:113" s="871" customFormat="1">
      <c r="A444" s="1116" t="str">
        <f>$B$398</f>
        <v>III.</v>
      </c>
      <c r="B444" s="1117">
        <f>COUNT($A$400:$B443)+1</f>
        <v>11</v>
      </c>
      <c r="C444" s="1109" t="s">
        <v>1944</v>
      </c>
      <c r="D444" s="746" t="s">
        <v>188</v>
      </c>
      <c r="E444" s="747">
        <v>14</v>
      </c>
      <c r="F444" s="917"/>
      <c r="G444" s="917">
        <f>E444*F444</f>
        <v>0</v>
      </c>
      <c r="H444" s="991"/>
      <c r="I444" s="991"/>
      <c r="J444" s="991"/>
      <c r="K444" s="991"/>
      <c r="L444" s="991"/>
      <c r="M444" s="991"/>
      <c r="N444" s="991"/>
      <c r="O444" s="991"/>
      <c r="P444" s="991"/>
      <c r="Q444" s="991"/>
      <c r="R444" s="991"/>
      <c r="S444" s="991"/>
      <c r="T444" s="991"/>
      <c r="U444" s="991"/>
      <c r="V444" s="991"/>
      <c r="W444" s="991"/>
      <c r="X444" s="991"/>
      <c r="Y444" s="991"/>
      <c r="Z444" s="991"/>
      <c r="AA444" s="991"/>
      <c r="AB444" s="991"/>
      <c r="AC444" s="991"/>
      <c r="AD444" s="991"/>
      <c r="AE444" s="991"/>
      <c r="AF444" s="991"/>
      <c r="AG444" s="991"/>
      <c r="AH444" s="991"/>
      <c r="AI444" s="991"/>
      <c r="AJ444" s="991"/>
      <c r="AK444" s="991"/>
      <c r="AL444" s="991"/>
      <c r="AM444" s="991"/>
      <c r="AN444" s="991"/>
      <c r="AO444" s="991"/>
      <c r="AP444" s="991"/>
      <c r="AQ444" s="991"/>
      <c r="AR444" s="991"/>
      <c r="AS444" s="991"/>
      <c r="AT444" s="991"/>
      <c r="AU444" s="991"/>
      <c r="AV444" s="991"/>
      <c r="AW444" s="991"/>
      <c r="AX444" s="991"/>
      <c r="AY444" s="991"/>
      <c r="AZ444" s="991"/>
      <c r="BA444" s="991"/>
      <c r="BB444" s="991"/>
      <c r="BC444" s="991"/>
      <c r="BD444" s="991"/>
      <c r="BE444" s="991"/>
      <c r="BF444" s="991"/>
      <c r="BG444" s="991"/>
      <c r="BH444" s="991"/>
      <c r="BI444" s="991"/>
      <c r="BJ444" s="991"/>
      <c r="BK444" s="991"/>
      <c r="BL444" s="991"/>
      <c r="BM444" s="991"/>
      <c r="BN444" s="991"/>
      <c r="BO444" s="991"/>
      <c r="BP444" s="991"/>
      <c r="BQ444" s="991"/>
      <c r="BR444" s="991"/>
      <c r="BS444" s="991"/>
      <c r="BT444" s="991"/>
      <c r="BU444" s="991"/>
      <c r="BV444" s="991"/>
      <c r="BW444" s="991"/>
      <c r="BX444" s="991"/>
      <c r="BY444" s="991"/>
      <c r="BZ444" s="991"/>
      <c r="CA444" s="991"/>
      <c r="CB444" s="991"/>
      <c r="CC444" s="991"/>
      <c r="CD444" s="991"/>
      <c r="CE444" s="991"/>
      <c r="CF444" s="991"/>
      <c r="CG444" s="991"/>
      <c r="CH444" s="991"/>
      <c r="CI444" s="991"/>
      <c r="CJ444" s="991"/>
      <c r="CK444" s="991"/>
      <c r="CL444" s="991"/>
      <c r="CM444" s="991"/>
      <c r="CN444" s="991"/>
      <c r="CO444" s="991"/>
      <c r="CP444" s="991"/>
      <c r="CQ444" s="991"/>
      <c r="CR444" s="991"/>
      <c r="CS444" s="991"/>
      <c r="CT444" s="991"/>
      <c r="CU444" s="991"/>
      <c r="CV444" s="991"/>
      <c r="CW444" s="991"/>
      <c r="CX444" s="991"/>
      <c r="CY444" s="991"/>
      <c r="CZ444" s="991"/>
      <c r="DA444" s="991"/>
      <c r="DB444" s="991"/>
      <c r="DC444" s="991"/>
      <c r="DD444" s="991"/>
      <c r="DE444" s="991"/>
      <c r="DF444" s="991"/>
      <c r="DG444" s="991"/>
      <c r="DH444" s="991"/>
      <c r="DI444" s="991"/>
    </row>
    <row r="445" spans="1:113" s="871" customFormat="1" ht="72.75" customHeight="1">
      <c r="A445" s="1116"/>
      <c r="B445" s="1117"/>
      <c r="C445" s="585" t="s">
        <v>1892</v>
      </c>
      <c r="D445" s="1070"/>
      <c r="E445" s="747"/>
      <c r="F445" s="917"/>
      <c r="G445" s="917"/>
      <c r="H445" s="991"/>
      <c r="I445" s="991"/>
      <c r="J445" s="991"/>
      <c r="K445" s="991"/>
      <c r="L445" s="991"/>
      <c r="M445" s="991"/>
      <c r="N445" s="991"/>
      <c r="O445" s="991"/>
      <c r="P445" s="991"/>
      <c r="Q445" s="991"/>
      <c r="R445" s="991"/>
      <c r="S445" s="991"/>
      <c r="T445" s="991"/>
      <c r="U445" s="991"/>
      <c r="V445" s="991"/>
      <c r="W445" s="991"/>
      <c r="X445" s="991"/>
      <c r="Y445" s="991"/>
      <c r="Z445" s="991"/>
      <c r="AA445" s="991"/>
      <c r="AB445" s="991"/>
      <c r="AC445" s="991"/>
      <c r="AD445" s="991"/>
      <c r="AE445" s="991"/>
      <c r="AF445" s="991"/>
      <c r="AG445" s="991"/>
      <c r="AH445" s="991"/>
      <c r="AI445" s="991"/>
      <c r="AJ445" s="991"/>
      <c r="AK445" s="991"/>
      <c r="AL445" s="991"/>
      <c r="AM445" s="991"/>
      <c r="AN445" s="991"/>
      <c r="AO445" s="991"/>
      <c r="AP445" s="991"/>
      <c r="AQ445" s="991"/>
      <c r="AR445" s="991"/>
      <c r="AS445" s="991"/>
      <c r="AT445" s="991"/>
      <c r="AU445" s="991"/>
      <c r="AV445" s="991"/>
      <c r="AW445" s="991"/>
      <c r="AX445" s="991"/>
      <c r="AY445" s="991"/>
      <c r="AZ445" s="991"/>
      <c r="BA445" s="991"/>
      <c r="BB445" s="991"/>
      <c r="BC445" s="991"/>
      <c r="BD445" s="991"/>
      <c r="BE445" s="991"/>
      <c r="BF445" s="991"/>
      <c r="BG445" s="991"/>
      <c r="BH445" s="991"/>
      <c r="BI445" s="991"/>
      <c r="BJ445" s="991"/>
      <c r="BK445" s="991"/>
      <c r="BL445" s="991"/>
      <c r="BM445" s="991"/>
      <c r="BN445" s="991"/>
      <c r="BO445" s="991"/>
      <c r="BP445" s="991"/>
      <c r="BQ445" s="991"/>
      <c r="BR445" s="991"/>
      <c r="BS445" s="991"/>
      <c r="BT445" s="991"/>
      <c r="BU445" s="991"/>
      <c r="BV445" s="991"/>
      <c r="BW445" s="991"/>
      <c r="BX445" s="991"/>
      <c r="BY445" s="991"/>
      <c r="BZ445" s="991"/>
      <c r="CA445" s="991"/>
      <c r="CB445" s="991"/>
      <c r="CC445" s="991"/>
      <c r="CD445" s="991"/>
      <c r="CE445" s="991"/>
      <c r="CF445" s="991"/>
      <c r="CG445" s="991"/>
      <c r="CH445" s="991"/>
      <c r="CI445" s="991"/>
      <c r="CJ445" s="991"/>
      <c r="CK445" s="991"/>
      <c r="CL445" s="991"/>
      <c r="CM445" s="991"/>
      <c r="CN445" s="991"/>
      <c r="CO445" s="991"/>
      <c r="CP445" s="991"/>
      <c r="CQ445" s="991"/>
      <c r="CR445" s="991"/>
      <c r="CS445" s="991"/>
      <c r="CT445" s="991"/>
      <c r="CU445" s="991"/>
      <c r="CV445" s="991"/>
      <c r="CW445" s="991"/>
      <c r="CX445" s="991"/>
      <c r="CY445" s="991"/>
      <c r="CZ445" s="991"/>
      <c r="DA445" s="991"/>
      <c r="DB445" s="991"/>
      <c r="DC445" s="991"/>
      <c r="DD445" s="991"/>
      <c r="DE445" s="991"/>
      <c r="DF445" s="991"/>
      <c r="DG445" s="991"/>
      <c r="DH445" s="991"/>
      <c r="DI445" s="991"/>
    </row>
    <row r="446" spans="1:113" s="871" customFormat="1">
      <c r="A446" s="1116"/>
      <c r="B446" s="1117"/>
      <c r="C446" s="585" t="s">
        <v>1893</v>
      </c>
      <c r="D446" s="746"/>
      <c r="E446" s="747"/>
      <c r="F446" s="917"/>
      <c r="G446" s="917"/>
      <c r="H446" s="991"/>
      <c r="I446" s="991"/>
      <c r="J446" s="991"/>
      <c r="K446" s="991"/>
      <c r="L446" s="991"/>
      <c r="M446" s="991"/>
      <c r="N446" s="991"/>
      <c r="O446" s="991"/>
      <c r="P446" s="991"/>
      <c r="Q446" s="991"/>
      <c r="R446" s="991"/>
      <c r="S446" s="991"/>
      <c r="T446" s="991"/>
      <c r="U446" s="991"/>
      <c r="V446" s="991"/>
      <c r="W446" s="991"/>
      <c r="X446" s="991"/>
      <c r="Y446" s="991"/>
      <c r="Z446" s="991"/>
      <c r="AA446" s="991"/>
      <c r="AB446" s="991"/>
      <c r="AC446" s="991"/>
      <c r="AD446" s="991"/>
      <c r="AE446" s="991"/>
      <c r="AF446" s="991"/>
      <c r="AG446" s="991"/>
      <c r="AH446" s="991"/>
      <c r="AI446" s="991"/>
      <c r="AJ446" s="991"/>
      <c r="AK446" s="991"/>
      <c r="AL446" s="991"/>
      <c r="AM446" s="991"/>
      <c r="AN446" s="991"/>
      <c r="AO446" s="991"/>
      <c r="AP446" s="991"/>
      <c r="AQ446" s="991"/>
      <c r="AR446" s="991"/>
      <c r="AS446" s="991"/>
      <c r="AT446" s="991"/>
      <c r="AU446" s="991"/>
      <c r="AV446" s="991"/>
      <c r="AW446" s="991"/>
      <c r="AX446" s="991"/>
      <c r="AY446" s="991"/>
      <c r="AZ446" s="991"/>
      <c r="BA446" s="991"/>
      <c r="BB446" s="991"/>
      <c r="BC446" s="991"/>
      <c r="BD446" s="991"/>
      <c r="BE446" s="991"/>
      <c r="BF446" s="991"/>
      <c r="BG446" s="991"/>
      <c r="BH446" s="991"/>
      <c r="BI446" s="991"/>
      <c r="BJ446" s="991"/>
      <c r="BK446" s="991"/>
      <c r="BL446" s="991"/>
      <c r="BM446" s="991"/>
      <c r="BN446" s="991"/>
      <c r="BO446" s="991"/>
      <c r="BP446" s="991"/>
      <c r="BQ446" s="991"/>
      <c r="BR446" s="991"/>
      <c r="BS446" s="991"/>
      <c r="BT446" s="991"/>
      <c r="BU446" s="991"/>
      <c r="BV446" s="991"/>
      <c r="BW446" s="991"/>
      <c r="BX446" s="991"/>
      <c r="BY446" s="991"/>
      <c r="BZ446" s="991"/>
      <c r="CA446" s="991"/>
      <c r="CB446" s="991"/>
      <c r="CC446" s="991"/>
      <c r="CD446" s="991"/>
      <c r="CE446" s="991"/>
      <c r="CF446" s="991"/>
      <c r="CG446" s="991"/>
      <c r="CH446" s="991"/>
      <c r="CI446" s="991"/>
      <c r="CJ446" s="991"/>
      <c r="CK446" s="991"/>
      <c r="CL446" s="991"/>
      <c r="CM446" s="991"/>
      <c r="CN446" s="991"/>
      <c r="CO446" s="991"/>
      <c r="CP446" s="991"/>
      <c r="CQ446" s="991"/>
      <c r="CR446" s="991"/>
      <c r="CS446" s="991"/>
      <c r="CT446" s="991"/>
      <c r="CU446" s="991"/>
      <c r="CV446" s="991"/>
      <c r="CW446" s="991"/>
      <c r="CX446" s="991"/>
      <c r="CY446" s="991"/>
      <c r="CZ446" s="991"/>
      <c r="DA446" s="991"/>
      <c r="DB446" s="991"/>
      <c r="DC446" s="991"/>
      <c r="DD446" s="991"/>
      <c r="DE446" s="991"/>
      <c r="DF446" s="991"/>
      <c r="DG446" s="991"/>
      <c r="DH446" s="991"/>
      <c r="DI446" s="991"/>
    </row>
    <row r="447" spans="1:113" s="871" customFormat="1" ht="24">
      <c r="A447" s="1116"/>
      <c r="B447" s="1117"/>
      <c r="C447" s="866" t="s">
        <v>1894</v>
      </c>
      <c r="D447" s="746"/>
      <c r="E447" s="747"/>
      <c r="F447" s="917"/>
      <c r="G447" s="917"/>
      <c r="H447" s="991"/>
      <c r="I447" s="991"/>
      <c r="J447" s="991"/>
      <c r="K447" s="991"/>
      <c r="L447" s="991"/>
      <c r="M447" s="991"/>
      <c r="N447" s="991"/>
      <c r="O447" s="991"/>
      <c r="P447" s="991"/>
      <c r="Q447" s="991"/>
      <c r="R447" s="991"/>
      <c r="S447" s="991"/>
      <c r="T447" s="991"/>
      <c r="U447" s="991"/>
      <c r="V447" s="991"/>
      <c r="W447" s="991"/>
      <c r="X447" s="991"/>
      <c r="Y447" s="991"/>
      <c r="Z447" s="991"/>
      <c r="AA447" s="991"/>
      <c r="AB447" s="991"/>
      <c r="AC447" s="991"/>
      <c r="AD447" s="991"/>
      <c r="AE447" s="991"/>
      <c r="AF447" s="991"/>
      <c r="AG447" s="991"/>
      <c r="AH447" s="991"/>
      <c r="AI447" s="991"/>
      <c r="AJ447" s="991"/>
      <c r="AK447" s="991"/>
      <c r="AL447" s="991"/>
      <c r="AM447" s="991"/>
      <c r="AN447" s="991"/>
      <c r="AO447" s="991"/>
      <c r="AP447" s="991"/>
      <c r="AQ447" s="991"/>
      <c r="AR447" s="991"/>
      <c r="AS447" s="991"/>
      <c r="AT447" s="991"/>
      <c r="AU447" s="991"/>
      <c r="AV447" s="991"/>
      <c r="AW447" s="991"/>
      <c r="AX447" s="991"/>
      <c r="AY447" s="991"/>
      <c r="AZ447" s="991"/>
      <c r="BA447" s="991"/>
      <c r="BB447" s="991"/>
      <c r="BC447" s="991"/>
      <c r="BD447" s="991"/>
      <c r="BE447" s="991"/>
      <c r="BF447" s="991"/>
      <c r="BG447" s="991"/>
      <c r="BH447" s="991"/>
      <c r="BI447" s="991"/>
      <c r="BJ447" s="991"/>
      <c r="BK447" s="991"/>
      <c r="BL447" s="991"/>
      <c r="BM447" s="991"/>
      <c r="BN447" s="991"/>
      <c r="BO447" s="991"/>
      <c r="BP447" s="991"/>
      <c r="BQ447" s="991"/>
      <c r="BR447" s="991"/>
      <c r="BS447" s="991"/>
      <c r="BT447" s="991"/>
      <c r="BU447" s="991"/>
      <c r="BV447" s="991"/>
      <c r="BW447" s="991"/>
      <c r="BX447" s="991"/>
      <c r="BY447" s="991"/>
      <c r="BZ447" s="991"/>
      <c r="CA447" s="991"/>
      <c r="CB447" s="991"/>
      <c r="CC447" s="991"/>
      <c r="CD447" s="991"/>
      <c r="CE447" s="991"/>
      <c r="CF447" s="991"/>
      <c r="CG447" s="991"/>
      <c r="CH447" s="991"/>
      <c r="CI447" s="991"/>
      <c r="CJ447" s="991"/>
      <c r="CK447" s="991"/>
      <c r="CL447" s="991"/>
      <c r="CM447" s="991"/>
      <c r="CN447" s="991"/>
      <c r="CO447" s="991"/>
      <c r="CP447" s="991"/>
      <c r="CQ447" s="991"/>
      <c r="CR447" s="991"/>
      <c r="CS447" s="991"/>
      <c r="CT447" s="991"/>
      <c r="CU447" s="991"/>
      <c r="CV447" s="991"/>
      <c r="CW447" s="991"/>
      <c r="CX447" s="991"/>
      <c r="CY447" s="991"/>
      <c r="CZ447" s="991"/>
      <c r="DA447" s="991"/>
      <c r="DB447" s="991"/>
      <c r="DC447" s="991"/>
      <c r="DD447" s="991"/>
      <c r="DE447" s="991"/>
      <c r="DF447" s="991"/>
      <c r="DG447" s="991"/>
      <c r="DH447" s="991"/>
      <c r="DI447" s="991"/>
    </row>
    <row r="448" spans="1:113" s="871" customFormat="1">
      <c r="A448" s="1116"/>
      <c r="B448" s="1117"/>
      <c r="D448" s="746"/>
      <c r="E448" s="747"/>
      <c r="F448" s="917"/>
      <c r="G448" s="917"/>
      <c r="H448" s="991"/>
      <c r="I448" s="991"/>
      <c r="J448" s="991"/>
      <c r="K448" s="991"/>
      <c r="L448" s="991"/>
      <c r="M448" s="991"/>
      <c r="N448" s="991"/>
      <c r="O448" s="991"/>
      <c r="P448" s="991"/>
      <c r="Q448" s="991"/>
      <c r="R448" s="991"/>
      <c r="S448" s="991"/>
      <c r="T448" s="991"/>
      <c r="U448" s="991"/>
      <c r="V448" s="991"/>
      <c r="W448" s="991"/>
      <c r="X448" s="991"/>
      <c r="Y448" s="991"/>
      <c r="Z448" s="991"/>
      <c r="AA448" s="991"/>
      <c r="AB448" s="991"/>
      <c r="AC448" s="991"/>
      <c r="AD448" s="991"/>
      <c r="AE448" s="991"/>
      <c r="AF448" s="991"/>
      <c r="AG448" s="991"/>
      <c r="AH448" s="991"/>
      <c r="AI448" s="991"/>
      <c r="AJ448" s="991"/>
      <c r="AK448" s="991"/>
      <c r="AL448" s="991"/>
      <c r="AM448" s="991"/>
      <c r="AN448" s="991"/>
      <c r="AO448" s="991"/>
      <c r="AP448" s="991"/>
      <c r="AQ448" s="991"/>
      <c r="AR448" s="991"/>
      <c r="AS448" s="991"/>
      <c r="AT448" s="991"/>
      <c r="AU448" s="991"/>
      <c r="AV448" s="991"/>
      <c r="AW448" s="991"/>
      <c r="AX448" s="991"/>
      <c r="AY448" s="991"/>
      <c r="AZ448" s="991"/>
      <c r="BA448" s="991"/>
      <c r="BB448" s="991"/>
      <c r="BC448" s="991"/>
      <c r="BD448" s="991"/>
      <c r="BE448" s="991"/>
      <c r="BF448" s="991"/>
      <c r="BG448" s="991"/>
      <c r="BH448" s="991"/>
      <c r="BI448" s="991"/>
      <c r="BJ448" s="991"/>
      <c r="BK448" s="991"/>
      <c r="BL448" s="991"/>
      <c r="BM448" s="991"/>
      <c r="BN448" s="991"/>
      <c r="BO448" s="991"/>
      <c r="BP448" s="991"/>
      <c r="BQ448" s="991"/>
      <c r="BR448" s="991"/>
      <c r="BS448" s="991"/>
      <c r="BT448" s="991"/>
      <c r="BU448" s="991"/>
      <c r="BV448" s="991"/>
      <c r="BW448" s="991"/>
      <c r="BX448" s="991"/>
      <c r="BY448" s="991"/>
      <c r="BZ448" s="991"/>
      <c r="CA448" s="991"/>
      <c r="CB448" s="991"/>
      <c r="CC448" s="991"/>
      <c r="CD448" s="991"/>
      <c r="CE448" s="991"/>
      <c r="CF448" s="991"/>
      <c r="CG448" s="991"/>
      <c r="CH448" s="991"/>
      <c r="CI448" s="991"/>
      <c r="CJ448" s="991"/>
      <c r="CK448" s="991"/>
      <c r="CL448" s="991"/>
      <c r="CM448" s="991"/>
      <c r="CN448" s="991"/>
      <c r="CO448" s="991"/>
      <c r="CP448" s="991"/>
      <c r="CQ448" s="991"/>
      <c r="CR448" s="991"/>
      <c r="CS448" s="991"/>
      <c r="CT448" s="991"/>
      <c r="CU448" s="991"/>
      <c r="CV448" s="991"/>
      <c r="CW448" s="991"/>
      <c r="CX448" s="991"/>
      <c r="CY448" s="991"/>
      <c r="CZ448" s="991"/>
      <c r="DA448" s="991"/>
      <c r="DB448" s="991"/>
      <c r="DC448" s="991"/>
      <c r="DD448" s="991"/>
      <c r="DE448" s="991"/>
      <c r="DF448" s="991"/>
      <c r="DG448" s="991"/>
      <c r="DH448" s="991"/>
      <c r="DI448" s="991"/>
    </row>
    <row r="449" spans="1:113" s="871" customFormat="1" ht="24">
      <c r="A449" s="1116" t="str">
        <f>$B$398</f>
        <v>III.</v>
      </c>
      <c r="B449" s="1117">
        <f>COUNT($A$400:$B448)+1</f>
        <v>12</v>
      </c>
      <c r="C449" s="1109" t="s">
        <v>1945</v>
      </c>
      <c r="D449" s="746" t="s">
        <v>125</v>
      </c>
      <c r="E449" s="747">
        <v>14</v>
      </c>
      <c r="F449" s="917"/>
      <c r="G449" s="917">
        <f>E449*F449</f>
        <v>0</v>
      </c>
      <c r="H449" s="991"/>
      <c r="I449" s="991"/>
      <c r="J449" s="991"/>
      <c r="K449" s="991"/>
      <c r="L449" s="991"/>
      <c r="M449" s="991"/>
      <c r="N449" s="991"/>
      <c r="O449" s="991"/>
      <c r="P449" s="991"/>
      <c r="Q449" s="991"/>
      <c r="R449" s="991"/>
      <c r="S449" s="991"/>
      <c r="T449" s="991"/>
      <c r="U449" s="991"/>
      <c r="V449" s="991"/>
      <c r="W449" s="991"/>
      <c r="X449" s="991"/>
      <c r="Y449" s="991"/>
      <c r="Z449" s="991"/>
      <c r="AA449" s="991"/>
      <c r="AB449" s="991"/>
      <c r="AC449" s="991"/>
      <c r="AD449" s="991"/>
      <c r="AE449" s="991"/>
      <c r="AF449" s="991"/>
      <c r="AG449" s="991"/>
      <c r="AH449" s="991"/>
      <c r="AI449" s="991"/>
      <c r="AJ449" s="991"/>
      <c r="AK449" s="991"/>
      <c r="AL449" s="991"/>
      <c r="AM449" s="991"/>
      <c r="AN449" s="991"/>
      <c r="AO449" s="991"/>
      <c r="AP449" s="991"/>
      <c r="AQ449" s="991"/>
      <c r="AR449" s="991"/>
      <c r="AS449" s="991"/>
      <c r="AT449" s="991"/>
      <c r="AU449" s="991"/>
      <c r="AV449" s="991"/>
      <c r="AW449" s="991"/>
      <c r="AX449" s="991"/>
      <c r="AY449" s="991"/>
      <c r="AZ449" s="991"/>
      <c r="BA449" s="991"/>
      <c r="BB449" s="991"/>
      <c r="BC449" s="991"/>
      <c r="BD449" s="991"/>
      <c r="BE449" s="991"/>
      <c r="BF449" s="991"/>
      <c r="BG449" s="991"/>
      <c r="BH449" s="991"/>
      <c r="BI449" s="991"/>
      <c r="BJ449" s="991"/>
      <c r="BK449" s="991"/>
      <c r="BL449" s="991"/>
      <c r="BM449" s="991"/>
      <c r="BN449" s="991"/>
      <c r="BO449" s="991"/>
      <c r="BP449" s="991"/>
      <c r="BQ449" s="991"/>
      <c r="BR449" s="991"/>
      <c r="BS449" s="991"/>
      <c r="BT449" s="991"/>
      <c r="BU449" s="991"/>
      <c r="BV449" s="991"/>
      <c r="BW449" s="991"/>
      <c r="BX449" s="991"/>
      <c r="BY449" s="991"/>
      <c r="BZ449" s="991"/>
      <c r="CA449" s="991"/>
      <c r="CB449" s="991"/>
      <c r="CC449" s="991"/>
      <c r="CD449" s="991"/>
      <c r="CE449" s="991"/>
      <c r="CF449" s="991"/>
      <c r="CG449" s="991"/>
      <c r="CH449" s="991"/>
      <c r="CI449" s="991"/>
      <c r="CJ449" s="991"/>
      <c r="CK449" s="991"/>
      <c r="CL449" s="991"/>
      <c r="CM449" s="991"/>
      <c r="CN449" s="991"/>
      <c r="CO449" s="991"/>
      <c r="CP449" s="991"/>
      <c r="CQ449" s="991"/>
      <c r="CR449" s="991"/>
      <c r="CS449" s="991"/>
      <c r="CT449" s="991"/>
      <c r="CU449" s="991"/>
      <c r="CV449" s="991"/>
      <c r="CW449" s="991"/>
      <c r="CX449" s="991"/>
      <c r="CY449" s="991"/>
      <c r="CZ449" s="991"/>
      <c r="DA449" s="991"/>
      <c r="DB449" s="991"/>
      <c r="DC449" s="991"/>
      <c r="DD449" s="991"/>
      <c r="DE449" s="991"/>
      <c r="DF449" s="991"/>
      <c r="DG449" s="991"/>
      <c r="DH449" s="991"/>
      <c r="DI449" s="991"/>
    </row>
    <row r="450" spans="1:113" s="871" customFormat="1" ht="72">
      <c r="A450" s="1116"/>
      <c r="B450" s="1117"/>
      <c r="C450" s="585" t="s">
        <v>1900</v>
      </c>
      <c r="D450" s="1070"/>
      <c r="E450" s="747"/>
      <c r="F450" s="917"/>
      <c r="G450" s="917"/>
      <c r="H450" s="991"/>
      <c r="I450" s="991"/>
      <c r="J450" s="991"/>
      <c r="K450" s="991"/>
      <c r="L450" s="991"/>
      <c r="M450" s="991"/>
      <c r="N450" s="991"/>
      <c r="O450" s="991"/>
      <c r="P450" s="991"/>
      <c r="Q450" s="991"/>
      <c r="R450" s="991"/>
      <c r="S450" s="991"/>
      <c r="T450" s="991"/>
      <c r="U450" s="991"/>
      <c r="V450" s="991"/>
      <c r="W450" s="991"/>
      <c r="X450" s="991"/>
      <c r="Y450" s="991"/>
      <c r="Z450" s="991"/>
      <c r="AA450" s="991"/>
      <c r="AB450" s="991"/>
      <c r="AC450" s="991"/>
      <c r="AD450" s="991"/>
      <c r="AE450" s="991"/>
      <c r="AF450" s="991"/>
      <c r="AG450" s="991"/>
      <c r="AH450" s="991"/>
      <c r="AI450" s="991"/>
      <c r="AJ450" s="991"/>
      <c r="AK450" s="991"/>
      <c r="AL450" s="991"/>
      <c r="AM450" s="991"/>
      <c r="AN450" s="991"/>
      <c r="AO450" s="991"/>
      <c r="AP450" s="991"/>
      <c r="AQ450" s="991"/>
      <c r="AR450" s="991"/>
      <c r="AS450" s="991"/>
      <c r="AT450" s="991"/>
      <c r="AU450" s="991"/>
      <c r="AV450" s="991"/>
      <c r="AW450" s="991"/>
      <c r="AX450" s="991"/>
      <c r="AY450" s="991"/>
      <c r="AZ450" s="991"/>
      <c r="BA450" s="991"/>
      <c r="BB450" s="991"/>
      <c r="BC450" s="991"/>
      <c r="BD450" s="991"/>
      <c r="BE450" s="991"/>
      <c r="BF450" s="991"/>
      <c r="BG450" s="991"/>
      <c r="BH450" s="991"/>
      <c r="BI450" s="991"/>
      <c r="BJ450" s="991"/>
      <c r="BK450" s="991"/>
      <c r="BL450" s="991"/>
      <c r="BM450" s="991"/>
      <c r="BN450" s="991"/>
      <c r="BO450" s="991"/>
      <c r="BP450" s="991"/>
      <c r="BQ450" s="991"/>
      <c r="BR450" s="991"/>
      <c r="BS450" s="991"/>
      <c r="BT450" s="991"/>
      <c r="BU450" s="991"/>
      <c r="BV450" s="991"/>
      <c r="BW450" s="991"/>
      <c r="BX450" s="991"/>
      <c r="BY450" s="991"/>
      <c r="BZ450" s="991"/>
      <c r="CA450" s="991"/>
      <c r="CB450" s="991"/>
      <c r="CC450" s="991"/>
      <c r="CD450" s="991"/>
      <c r="CE450" s="991"/>
      <c r="CF450" s="991"/>
      <c r="CG450" s="991"/>
      <c r="CH450" s="991"/>
      <c r="CI450" s="991"/>
      <c r="CJ450" s="991"/>
      <c r="CK450" s="991"/>
      <c r="CL450" s="991"/>
      <c r="CM450" s="991"/>
      <c r="CN450" s="991"/>
      <c r="CO450" s="991"/>
      <c r="CP450" s="991"/>
      <c r="CQ450" s="991"/>
      <c r="CR450" s="991"/>
      <c r="CS450" s="991"/>
      <c r="CT450" s="991"/>
      <c r="CU450" s="991"/>
      <c r="CV450" s="991"/>
      <c r="CW450" s="991"/>
      <c r="CX450" s="991"/>
      <c r="CY450" s="991"/>
      <c r="CZ450" s="991"/>
      <c r="DA450" s="991"/>
      <c r="DB450" s="991"/>
      <c r="DC450" s="991"/>
      <c r="DD450" s="991"/>
      <c r="DE450" s="991"/>
      <c r="DF450" s="991"/>
      <c r="DG450" s="991"/>
      <c r="DH450" s="991"/>
      <c r="DI450" s="991"/>
    </row>
    <row r="451" spans="1:113" s="871" customFormat="1">
      <c r="A451" s="1116"/>
      <c r="B451" s="1117"/>
      <c r="C451" s="822" t="s">
        <v>1901</v>
      </c>
      <c r="D451" s="1070"/>
      <c r="E451" s="747"/>
      <c r="F451" s="917"/>
      <c r="G451" s="917"/>
      <c r="H451" s="991"/>
      <c r="I451" s="991"/>
      <c r="J451" s="991"/>
      <c r="K451" s="991"/>
      <c r="L451" s="991"/>
      <c r="M451" s="991"/>
      <c r="N451" s="991"/>
      <c r="O451" s="991"/>
      <c r="P451" s="991"/>
      <c r="Q451" s="991"/>
      <c r="R451" s="991"/>
      <c r="S451" s="991"/>
      <c r="T451" s="991"/>
      <c r="U451" s="991"/>
      <c r="V451" s="991"/>
      <c r="W451" s="991"/>
      <c r="X451" s="991"/>
      <c r="Y451" s="991"/>
      <c r="Z451" s="991"/>
      <c r="AA451" s="991"/>
      <c r="AB451" s="991"/>
      <c r="AC451" s="991"/>
      <c r="AD451" s="991"/>
      <c r="AE451" s="991"/>
      <c r="AF451" s="991"/>
      <c r="AG451" s="991"/>
      <c r="AH451" s="991"/>
      <c r="AI451" s="991"/>
      <c r="AJ451" s="991"/>
      <c r="AK451" s="991"/>
      <c r="AL451" s="991"/>
      <c r="AM451" s="991"/>
      <c r="AN451" s="991"/>
      <c r="AO451" s="991"/>
      <c r="AP451" s="991"/>
      <c r="AQ451" s="991"/>
      <c r="AR451" s="991"/>
      <c r="AS451" s="991"/>
      <c r="AT451" s="991"/>
      <c r="AU451" s="991"/>
      <c r="AV451" s="991"/>
      <c r="AW451" s="991"/>
      <c r="AX451" s="991"/>
      <c r="AY451" s="991"/>
      <c r="AZ451" s="991"/>
      <c r="BA451" s="991"/>
      <c r="BB451" s="991"/>
      <c r="BC451" s="991"/>
      <c r="BD451" s="991"/>
      <c r="BE451" s="991"/>
      <c r="BF451" s="991"/>
      <c r="BG451" s="991"/>
      <c r="BH451" s="991"/>
      <c r="BI451" s="991"/>
      <c r="BJ451" s="991"/>
      <c r="BK451" s="991"/>
      <c r="BL451" s="991"/>
      <c r="BM451" s="991"/>
      <c r="BN451" s="991"/>
      <c r="BO451" s="991"/>
      <c r="BP451" s="991"/>
      <c r="BQ451" s="991"/>
      <c r="BR451" s="991"/>
      <c r="BS451" s="991"/>
      <c r="BT451" s="991"/>
      <c r="BU451" s="991"/>
      <c r="BV451" s="991"/>
      <c r="BW451" s="991"/>
      <c r="BX451" s="991"/>
      <c r="BY451" s="991"/>
      <c r="BZ451" s="991"/>
      <c r="CA451" s="991"/>
      <c r="CB451" s="991"/>
      <c r="CC451" s="991"/>
      <c r="CD451" s="991"/>
      <c r="CE451" s="991"/>
      <c r="CF451" s="991"/>
      <c r="CG451" s="991"/>
      <c r="CH451" s="991"/>
      <c r="CI451" s="991"/>
      <c r="CJ451" s="991"/>
      <c r="CK451" s="991"/>
      <c r="CL451" s="991"/>
      <c r="CM451" s="991"/>
      <c r="CN451" s="991"/>
      <c r="CO451" s="991"/>
      <c r="CP451" s="991"/>
      <c r="CQ451" s="991"/>
      <c r="CR451" s="991"/>
      <c r="CS451" s="991"/>
      <c r="CT451" s="991"/>
      <c r="CU451" s="991"/>
      <c r="CV451" s="991"/>
      <c r="CW451" s="991"/>
      <c r="CX451" s="991"/>
      <c r="CY451" s="991"/>
      <c r="CZ451" s="991"/>
      <c r="DA451" s="991"/>
      <c r="DB451" s="991"/>
      <c r="DC451" s="991"/>
      <c r="DD451" s="991"/>
      <c r="DE451" s="991"/>
      <c r="DF451" s="991"/>
      <c r="DG451" s="991"/>
      <c r="DH451" s="991"/>
      <c r="DI451" s="991"/>
    </row>
    <row r="452" spans="1:113" s="871" customFormat="1" ht="24">
      <c r="A452" s="1116"/>
      <c r="B452" s="1117"/>
      <c r="C452" s="866" t="s">
        <v>1902</v>
      </c>
      <c r="D452" s="1070"/>
      <c r="E452" s="747"/>
      <c r="F452" s="917"/>
      <c r="G452" s="917"/>
      <c r="H452" s="991"/>
      <c r="I452" s="991"/>
      <c r="J452" s="991"/>
      <c r="K452" s="991"/>
      <c r="L452" s="991"/>
      <c r="M452" s="991"/>
      <c r="N452" s="991"/>
      <c r="O452" s="991"/>
      <c r="P452" s="991"/>
      <c r="Q452" s="991"/>
      <c r="R452" s="991"/>
      <c r="S452" s="991"/>
      <c r="T452" s="991"/>
      <c r="U452" s="991"/>
      <c r="V452" s="991"/>
      <c r="W452" s="991"/>
      <c r="X452" s="991"/>
      <c r="Y452" s="991"/>
      <c r="Z452" s="991"/>
      <c r="AA452" s="991"/>
      <c r="AB452" s="991"/>
      <c r="AC452" s="991"/>
      <c r="AD452" s="991"/>
      <c r="AE452" s="991"/>
      <c r="AF452" s="991"/>
      <c r="AG452" s="991"/>
      <c r="AH452" s="991"/>
      <c r="AI452" s="991"/>
      <c r="AJ452" s="991"/>
      <c r="AK452" s="991"/>
      <c r="AL452" s="991"/>
      <c r="AM452" s="991"/>
      <c r="AN452" s="991"/>
      <c r="AO452" s="991"/>
      <c r="AP452" s="991"/>
      <c r="AQ452" s="991"/>
      <c r="AR452" s="991"/>
      <c r="AS452" s="991"/>
      <c r="AT452" s="991"/>
      <c r="AU452" s="991"/>
      <c r="AV452" s="991"/>
      <c r="AW452" s="991"/>
      <c r="AX452" s="991"/>
      <c r="AY452" s="991"/>
      <c r="AZ452" s="991"/>
      <c r="BA452" s="991"/>
      <c r="BB452" s="991"/>
      <c r="BC452" s="991"/>
      <c r="BD452" s="991"/>
      <c r="BE452" s="991"/>
      <c r="BF452" s="991"/>
      <c r="BG452" s="991"/>
      <c r="BH452" s="991"/>
      <c r="BI452" s="991"/>
      <c r="BJ452" s="991"/>
      <c r="BK452" s="991"/>
      <c r="BL452" s="991"/>
      <c r="BM452" s="991"/>
      <c r="BN452" s="991"/>
      <c r="BO452" s="991"/>
      <c r="BP452" s="991"/>
      <c r="BQ452" s="991"/>
      <c r="BR452" s="991"/>
      <c r="BS452" s="991"/>
      <c r="BT452" s="991"/>
      <c r="BU452" s="991"/>
      <c r="BV452" s="991"/>
      <c r="BW452" s="991"/>
      <c r="BX452" s="991"/>
      <c r="BY452" s="991"/>
      <c r="BZ452" s="991"/>
      <c r="CA452" s="991"/>
      <c r="CB452" s="991"/>
      <c r="CC452" s="991"/>
      <c r="CD452" s="991"/>
      <c r="CE452" s="991"/>
      <c r="CF452" s="991"/>
      <c r="CG452" s="991"/>
      <c r="CH452" s="991"/>
      <c r="CI452" s="991"/>
      <c r="CJ452" s="991"/>
      <c r="CK452" s="991"/>
      <c r="CL452" s="991"/>
      <c r="CM452" s="991"/>
      <c r="CN452" s="991"/>
      <c r="CO452" s="991"/>
      <c r="CP452" s="991"/>
      <c r="CQ452" s="991"/>
      <c r="CR452" s="991"/>
      <c r="CS452" s="991"/>
      <c r="CT452" s="991"/>
      <c r="CU452" s="991"/>
      <c r="CV452" s="991"/>
      <c r="CW452" s="991"/>
      <c r="CX452" s="991"/>
      <c r="CY452" s="991"/>
      <c r="CZ452" s="991"/>
      <c r="DA452" s="991"/>
      <c r="DB452" s="991"/>
      <c r="DC452" s="991"/>
      <c r="DD452" s="991"/>
      <c r="DE452" s="991"/>
      <c r="DF452" s="991"/>
      <c r="DG452" s="991"/>
      <c r="DH452" s="991"/>
      <c r="DI452" s="991"/>
    </row>
    <row r="453" spans="1:113" s="871" customFormat="1">
      <c r="A453" s="1116"/>
      <c r="B453" s="1117"/>
      <c r="C453" s="1120"/>
      <c r="D453" s="746"/>
      <c r="E453" s="747"/>
      <c r="F453" s="917"/>
      <c r="G453" s="917"/>
      <c r="H453" s="991"/>
      <c r="I453" s="991"/>
      <c r="J453" s="991"/>
      <c r="K453" s="991"/>
      <c r="L453" s="991"/>
      <c r="M453" s="991"/>
      <c r="N453" s="991"/>
      <c r="O453" s="991"/>
      <c r="P453" s="991"/>
      <c r="Q453" s="991"/>
      <c r="R453" s="991"/>
      <c r="S453" s="991"/>
      <c r="T453" s="991"/>
      <c r="U453" s="991"/>
      <c r="V453" s="991"/>
      <c r="W453" s="991"/>
      <c r="X453" s="991"/>
      <c r="Y453" s="991"/>
      <c r="Z453" s="991"/>
      <c r="AA453" s="991"/>
      <c r="AB453" s="991"/>
      <c r="AC453" s="991"/>
      <c r="AD453" s="991"/>
      <c r="AE453" s="991"/>
      <c r="AF453" s="991"/>
      <c r="AG453" s="991"/>
      <c r="AH453" s="991"/>
      <c r="AI453" s="991"/>
      <c r="AJ453" s="991"/>
      <c r="AK453" s="991"/>
      <c r="AL453" s="991"/>
      <c r="AM453" s="991"/>
      <c r="AN453" s="991"/>
      <c r="AO453" s="991"/>
      <c r="AP453" s="991"/>
      <c r="AQ453" s="991"/>
      <c r="AR453" s="991"/>
      <c r="AS453" s="991"/>
      <c r="AT453" s="991"/>
      <c r="AU453" s="991"/>
      <c r="AV453" s="991"/>
      <c r="AW453" s="991"/>
      <c r="AX453" s="991"/>
      <c r="AY453" s="991"/>
      <c r="AZ453" s="991"/>
      <c r="BA453" s="991"/>
      <c r="BB453" s="991"/>
      <c r="BC453" s="991"/>
      <c r="BD453" s="991"/>
      <c r="BE453" s="991"/>
      <c r="BF453" s="991"/>
      <c r="BG453" s="991"/>
      <c r="BH453" s="991"/>
      <c r="BI453" s="991"/>
      <c r="BJ453" s="991"/>
      <c r="BK453" s="991"/>
      <c r="BL453" s="991"/>
      <c r="BM453" s="991"/>
      <c r="BN453" s="991"/>
      <c r="BO453" s="991"/>
      <c r="BP453" s="991"/>
      <c r="BQ453" s="991"/>
      <c r="BR453" s="991"/>
      <c r="BS453" s="991"/>
      <c r="BT453" s="991"/>
      <c r="BU453" s="991"/>
      <c r="BV453" s="991"/>
      <c r="BW453" s="991"/>
      <c r="BX453" s="991"/>
      <c r="BY453" s="991"/>
      <c r="BZ453" s="991"/>
      <c r="CA453" s="991"/>
      <c r="CB453" s="991"/>
      <c r="CC453" s="991"/>
      <c r="CD453" s="991"/>
      <c r="CE453" s="991"/>
      <c r="CF453" s="991"/>
      <c r="CG453" s="991"/>
      <c r="CH453" s="991"/>
      <c r="CI453" s="991"/>
      <c r="CJ453" s="991"/>
      <c r="CK453" s="991"/>
      <c r="CL453" s="991"/>
      <c r="CM453" s="991"/>
      <c r="CN453" s="991"/>
      <c r="CO453" s="991"/>
      <c r="CP453" s="991"/>
      <c r="CQ453" s="991"/>
      <c r="CR453" s="991"/>
      <c r="CS453" s="991"/>
      <c r="CT453" s="991"/>
      <c r="CU453" s="991"/>
      <c r="CV453" s="991"/>
      <c r="CW453" s="991"/>
      <c r="CX453" s="991"/>
      <c r="CY453" s="991"/>
      <c r="CZ453" s="991"/>
      <c r="DA453" s="991"/>
      <c r="DB453" s="991"/>
      <c r="DC453" s="991"/>
      <c r="DD453" s="991"/>
      <c r="DE453" s="991"/>
      <c r="DF453" s="991"/>
      <c r="DG453" s="991"/>
      <c r="DH453" s="991"/>
      <c r="DI453" s="991"/>
    </row>
    <row r="454" spans="1:113" s="871" customFormat="1" ht="24">
      <c r="A454" s="1116" t="str">
        <f>$B$398</f>
        <v>III.</v>
      </c>
      <c r="B454" s="1117">
        <f>COUNT($A$400:$B453)+1</f>
        <v>13</v>
      </c>
      <c r="C454" s="165" t="s">
        <v>1946</v>
      </c>
      <c r="D454" s="746" t="s">
        <v>125</v>
      </c>
      <c r="E454" s="747">
        <v>4</v>
      </c>
      <c r="F454" s="917"/>
      <c r="G454" s="917">
        <f>E454*F454</f>
        <v>0</v>
      </c>
      <c r="H454" s="991"/>
      <c r="I454" s="991"/>
      <c r="J454" s="991"/>
      <c r="K454" s="991"/>
      <c r="L454" s="991"/>
      <c r="M454" s="991"/>
      <c r="N454" s="991"/>
      <c r="O454" s="991"/>
      <c r="P454" s="991"/>
      <c r="Q454" s="991"/>
      <c r="R454" s="991"/>
      <c r="S454" s="991"/>
      <c r="T454" s="991"/>
      <c r="U454" s="991"/>
      <c r="V454" s="991"/>
      <c r="W454" s="991"/>
      <c r="X454" s="991"/>
      <c r="Y454" s="991"/>
      <c r="Z454" s="991"/>
      <c r="AA454" s="991"/>
      <c r="AB454" s="991"/>
      <c r="AC454" s="991"/>
      <c r="AD454" s="991"/>
      <c r="AE454" s="991"/>
      <c r="AF454" s="991"/>
      <c r="AG454" s="991"/>
      <c r="AH454" s="991"/>
      <c r="AI454" s="991"/>
      <c r="AJ454" s="991"/>
      <c r="AK454" s="991"/>
      <c r="AL454" s="991"/>
      <c r="AM454" s="991"/>
      <c r="AN454" s="991"/>
      <c r="AO454" s="991"/>
      <c r="AP454" s="991"/>
      <c r="AQ454" s="991"/>
      <c r="AR454" s="991"/>
      <c r="AS454" s="991"/>
      <c r="AT454" s="991"/>
      <c r="AU454" s="991"/>
      <c r="AV454" s="991"/>
      <c r="AW454" s="991"/>
      <c r="AX454" s="991"/>
      <c r="AY454" s="991"/>
      <c r="AZ454" s="991"/>
      <c r="BA454" s="991"/>
      <c r="BB454" s="991"/>
      <c r="BC454" s="991"/>
      <c r="BD454" s="991"/>
      <c r="BE454" s="991"/>
      <c r="BF454" s="991"/>
      <c r="BG454" s="991"/>
      <c r="BH454" s="991"/>
      <c r="BI454" s="991"/>
      <c r="BJ454" s="991"/>
      <c r="BK454" s="991"/>
      <c r="BL454" s="991"/>
      <c r="BM454" s="991"/>
      <c r="BN454" s="991"/>
      <c r="BO454" s="991"/>
      <c r="BP454" s="991"/>
      <c r="BQ454" s="991"/>
      <c r="BR454" s="991"/>
      <c r="BS454" s="991"/>
      <c r="BT454" s="991"/>
      <c r="BU454" s="991"/>
      <c r="BV454" s="991"/>
      <c r="BW454" s="991"/>
      <c r="BX454" s="991"/>
      <c r="BY454" s="991"/>
      <c r="BZ454" s="991"/>
      <c r="CA454" s="991"/>
      <c r="CB454" s="991"/>
      <c r="CC454" s="991"/>
      <c r="CD454" s="991"/>
      <c r="CE454" s="991"/>
      <c r="CF454" s="991"/>
      <c r="CG454" s="991"/>
      <c r="CH454" s="991"/>
      <c r="CI454" s="991"/>
      <c r="CJ454" s="991"/>
      <c r="CK454" s="991"/>
      <c r="CL454" s="991"/>
      <c r="CM454" s="991"/>
      <c r="CN454" s="991"/>
      <c r="CO454" s="991"/>
      <c r="CP454" s="991"/>
      <c r="CQ454" s="991"/>
      <c r="CR454" s="991"/>
      <c r="CS454" s="991"/>
      <c r="CT454" s="991"/>
      <c r="CU454" s="991"/>
      <c r="CV454" s="991"/>
      <c r="CW454" s="991"/>
      <c r="CX454" s="991"/>
      <c r="CY454" s="991"/>
      <c r="CZ454" s="991"/>
      <c r="DA454" s="991"/>
      <c r="DB454" s="991"/>
      <c r="DC454" s="991"/>
      <c r="DD454" s="991"/>
      <c r="DE454" s="991"/>
      <c r="DF454" s="991"/>
      <c r="DG454" s="991"/>
      <c r="DH454" s="991"/>
      <c r="DI454" s="991"/>
    </row>
    <row r="455" spans="1:113" s="871" customFormat="1" ht="130.5" customHeight="1">
      <c r="A455" s="1116"/>
      <c r="B455" s="1117"/>
      <c r="C455" s="585" t="s">
        <v>1947</v>
      </c>
      <c r="D455" s="746"/>
      <c r="E455" s="747"/>
      <c r="F455" s="917"/>
      <c r="G455" s="917"/>
      <c r="H455" s="991"/>
      <c r="I455" s="991"/>
      <c r="J455" s="991"/>
      <c r="K455" s="991"/>
      <c r="L455" s="991"/>
      <c r="M455" s="991"/>
      <c r="N455" s="991"/>
      <c r="O455" s="991"/>
      <c r="P455" s="991"/>
      <c r="Q455" s="991"/>
      <c r="R455" s="991"/>
      <c r="S455" s="991"/>
      <c r="T455" s="991"/>
      <c r="U455" s="991"/>
      <c r="V455" s="991"/>
      <c r="W455" s="991"/>
      <c r="X455" s="991"/>
      <c r="Y455" s="991"/>
      <c r="Z455" s="991"/>
      <c r="AA455" s="991"/>
      <c r="AB455" s="991"/>
      <c r="AC455" s="991"/>
      <c r="AD455" s="991"/>
      <c r="AE455" s="991"/>
      <c r="AF455" s="991"/>
      <c r="AG455" s="991"/>
      <c r="AH455" s="991"/>
      <c r="AI455" s="991"/>
      <c r="AJ455" s="991"/>
      <c r="AK455" s="991"/>
      <c r="AL455" s="991"/>
      <c r="AM455" s="991"/>
      <c r="AN455" s="991"/>
      <c r="AO455" s="991"/>
      <c r="AP455" s="991"/>
      <c r="AQ455" s="991"/>
      <c r="AR455" s="991"/>
      <c r="AS455" s="991"/>
      <c r="AT455" s="991"/>
      <c r="AU455" s="991"/>
      <c r="AV455" s="991"/>
      <c r="AW455" s="991"/>
      <c r="AX455" s="991"/>
      <c r="AY455" s="991"/>
      <c r="AZ455" s="991"/>
      <c r="BA455" s="991"/>
      <c r="BB455" s="991"/>
      <c r="BC455" s="991"/>
      <c r="BD455" s="991"/>
      <c r="BE455" s="991"/>
      <c r="BF455" s="991"/>
      <c r="BG455" s="991"/>
      <c r="BH455" s="991"/>
      <c r="BI455" s="991"/>
      <c r="BJ455" s="991"/>
      <c r="BK455" s="991"/>
      <c r="BL455" s="991"/>
      <c r="BM455" s="991"/>
      <c r="BN455" s="991"/>
      <c r="BO455" s="991"/>
      <c r="BP455" s="991"/>
      <c r="BQ455" s="991"/>
      <c r="BR455" s="991"/>
      <c r="BS455" s="991"/>
      <c r="BT455" s="991"/>
      <c r="BU455" s="991"/>
      <c r="BV455" s="991"/>
      <c r="BW455" s="991"/>
      <c r="BX455" s="991"/>
      <c r="BY455" s="991"/>
      <c r="BZ455" s="991"/>
      <c r="CA455" s="991"/>
      <c r="CB455" s="991"/>
      <c r="CC455" s="991"/>
      <c r="CD455" s="991"/>
      <c r="CE455" s="991"/>
      <c r="CF455" s="991"/>
      <c r="CG455" s="991"/>
      <c r="CH455" s="991"/>
      <c r="CI455" s="991"/>
      <c r="CJ455" s="991"/>
      <c r="CK455" s="991"/>
      <c r="CL455" s="991"/>
      <c r="CM455" s="991"/>
      <c r="CN455" s="991"/>
      <c r="CO455" s="991"/>
      <c r="CP455" s="991"/>
      <c r="CQ455" s="991"/>
      <c r="CR455" s="991"/>
      <c r="CS455" s="991"/>
      <c r="CT455" s="991"/>
      <c r="CU455" s="991"/>
      <c r="CV455" s="991"/>
      <c r="CW455" s="991"/>
      <c r="CX455" s="991"/>
      <c r="CY455" s="991"/>
      <c r="CZ455" s="991"/>
      <c r="DA455" s="991"/>
      <c r="DB455" s="991"/>
      <c r="DC455" s="991"/>
      <c r="DD455" s="991"/>
      <c r="DE455" s="991"/>
      <c r="DF455" s="991"/>
      <c r="DG455" s="991"/>
      <c r="DH455" s="991"/>
      <c r="DI455" s="991"/>
    </row>
    <row r="456" spans="1:113" s="871" customFormat="1" ht="36">
      <c r="A456" s="1116"/>
      <c r="B456" s="1117"/>
      <c r="C456" s="866" t="s">
        <v>1948</v>
      </c>
      <c r="D456" s="746"/>
      <c r="E456" s="747"/>
      <c r="F456" s="917"/>
      <c r="G456" s="917"/>
      <c r="H456" s="991"/>
      <c r="I456" s="991"/>
      <c r="J456" s="991"/>
      <c r="K456" s="991"/>
      <c r="L456" s="991"/>
      <c r="M456" s="991"/>
      <c r="N456" s="991"/>
      <c r="O456" s="991"/>
      <c r="P456" s="991"/>
      <c r="Q456" s="991"/>
      <c r="R456" s="991"/>
      <c r="S456" s="991"/>
      <c r="T456" s="991"/>
      <c r="U456" s="991"/>
      <c r="V456" s="991"/>
      <c r="W456" s="991"/>
      <c r="X456" s="991"/>
      <c r="Y456" s="991"/>
      <c r="Z456" s="991"/>
      <c r="AA456" s="991"/>
      <c r="AB456" s="991"/>
      <c r="AC456" s="991"/>
      <c r="AD456" s="991"/>
      <c r="AE456" s="991"/>
      <c r="AF456" s="991"/>
      <c r="AG456" s="991"/>
      <c r="AH456" s="991"/>
      <c r="AI456" s="991"/>
      <c r="AJ456" s="991"/>
      <c r="AK456" s="991"/>
      <c r="AL456" s="991"/>
      <c r="AM456" s="991"/>
      <c r="AN456" s="991"/>
      <c r="AO456" s="991"/>
      <c r="AP456" s="991"/>
      <c r="AQ456" s="991"/>
      <c r="AR456" s="991"/>
      <c r="AS456" s="991"/>
      <c r="AT456" s="991"/>
      <c r="AU456" s="991"/>
      <c r="AV456" s="991"/>
      <c r="AW456" s="991"/>
      <c r="AX456" s="991"/>
      <c r="AY456" s="991"/>
      <c r="AZ456" s="991"/>
      <c r="BA456" s="991"/>
      <c r="BB456" s="991"/>
      <c r="BC456" s="991"/>
      <c r="BD456" s="991"/>
      <c r="BE456" s="991"/>
      <c r="BF456" s="991"/>
      <c r="BG456" s="991"/>
      <c r="BH456" s="991"/>
      <c r="BI456" s="991"/>
      <c r="BJ456" s="991"/>
      <c r="BK456" s="991"/>
      <c r="BL456" s="991"/>
      <c r="BM456" s="991"/>
      <c r="BN456" s="991"/>
      <c r="BO456" s="991"/>
      <c r="BP456" s="991"/>
      <c r="BQ456" s="991"/>
      <c r="BR456" s="991"/>
      <c r="BS456" s="991"/>
      <c r="BT456" s="991"/>
      <c r="BU456" s="991"/>
      <c r="BV456" s="991"/>
      <c r="BW456" s="991"/>
      <c r="BX456" s="991"/>
      <c r="BY456" s="991"/>
      <c r="BZ456" s="991"/>
      <c r="CA456" s="991"/>
      <c r="CB456" s="991"/>
      <c r="CC456" s="991"/>
      <c r="CD456" s="991"/>
      <c r="CE456" s="991"/>
      <c r="CF456" s="991"/>
      <c r="CG456" s="991"/>
      <c r="CH456" s="991"/>
      <c r="CI456" s="991"/>
      <c r="CJ456" s="991"/>
      <c r="CK456" s="991"/>
      <c r="CL456" s="991"/>
      <c r="CM456" s="991"/>
      <c r="CN456" s="991"/>
      <c r="CO456" s="991"/>
      <c r="CP456" s="991"/>
      <c r="CQ456" s="991"/>
      <c r="CR456" s="991"/>
      <c r="CS456" s="991"/>
      <c r="CT456" s="991"/>
      <c r="CU456" s="991"/>
      <c r="CV456" s="991"/>
      <c r="CW456" s="991"/>
      <c r="CX456" s="991"/>
      <c r="CY456" s="991"/>
      <c r="CZ456" s="991"/>
      <c r="DA456" s="991"/>
      <c r="DB456" s="991"/>
      <c r="DC456" s="991"/>
      <c r="DD456" s="991"/>
      <c r="DE456" s="991"/>
      <c r="DF456" s="991"/>
      <c r="DG456" s="991"/>
      <c r="DH456" s="991"/>
      <c r="DI456" s="991"/>
    </row>
    <row r="457" spans="1:113" s="871" customFormat="1">
      <c r="A457" s="1116"/>
      <c r="B457" s="1117"/>
      <c r="D457" s="746"/>
      <c r="E457" s="747"/>
      <c r="F457" s="917"/>
      <c r="G457" s="917"/>
      <c r="H457" s="991"/>
      <c r="I457" s="991"/>
      <c r="J457" s="991"/>
      <c r="K457" s="991"/>
      <c r="L457" s="991"/>
      <c r="M457" s="991"/>
      <c r="N457" s="991"/>
      <c r="O457" s="991"/>
      <c r="P457" s="991"/>
      <c r="Q457" s="991"/>
      <c r="R457" s="991"/>
      <c r="S457" s="991"/>
      <c r="T457" s="991"/>
      <c r="U457" s="991"/>
      <c r="V457" s="991"/>
      <c r="W457" s="991"/>
      <c r="X457" s="991"/>
      <c r="Y457" s="991"/>
      <c r="Z457" s="991"/>
      <c r="AA457" s="991"/>
      <c r="AB457" s="991"/>
      <c r="AC457" s="991"/>
      <c r="AD457" s="991"/>
      <c r="AE457" s="991"/>
      <c r="AF457" s="991"/>
      <c r="AG457" s="991"/>
      <c r="AH457" s="991"/>
      <c r="AI457" s="991"/>
      <c r="AJ457" s="991"/>
      <c r="AK457" s="991"/>
      <c r="AL457" s="991"/>
      <c r="AM457" s="991"/>
      <c r="AN457" s="991"/>
      <c r="AO457" s="991"/>
      <c r="AP457" s="991"/>
      <c r="AQ457" s="991"/>
      <c r="AR457" s="991"/>
      <c r="AS457" s="991"/>
      <c r="AT457" s="991"/>
      <c r="AU457" s="991"/>
      <c r="AV457" s="991"/>
      <c r="AW457" s="991"/>
      <c r="AX457" s="991"/>
      <c r="AY457" s="991"/>
      <c r="AZ457" s="991"/>
      <c r="BA457" s="991"/>
      <c r="BB457" s="991"/>
      <c r="BC457" s="991"/>
      <c r="BD457" s="991"/>
      <c r="BE457" s="991"/>
      <c r="BF457" s="991"/>
      <c r="BG457" s="991"/>
      <c r="BH457" s="991"/>
      <c r="BI457" s="991"/>
      <c r="BJ457" s="991"/>
      <c r="BK457" s="991"/>
      <c r="BL457" s="991"/>
      <c r="BM457" s="991"/>
      <c r="BN457" s="991"/>
      <c r="BO457" s="991"/>
      <c r="BP457" s="991"/>
      <c r="BQ457" s="991"/>
      <c r="BR457" s="991"/>
      <c r="BS457" s="991"/>
      <c r="BT457" s="991"/>
      <c r="BU457" s="991"/>
      <c r="BV457" s="991"/>
      <c r="BW457" s="991"/>
      <c r="BX457" s="991"/>
      <c r="BY457" s="991"/>
      <c r="BZ457" s="991"/>
      <c r="CA457" s="991"/>
      <c r="CB457" s="991"/>
      <c r="CC457" s="991"/>
      <c r="CD457" s="991"/>
      <c r="CE457" s="991"/>
      <c r="CF457" s="991"/>
      <c r="CG457" s="991"/>
      <c r="CH457" s="991"/>
      <c r="CI457" s="991"/>
      <c r="CJ457" s="991"/>
      <c r="CK457" s="991"/>
      <c r="CL457" s="991"/>
      <c r="CM457" s="991"/>
      <c r="CN457" s="991"/>
      <c r="CO457" s="991"/>
      <c r="CP457" s="991"/>
      <c r="CQ457" s="991"/>
      <c r="CR457" s="991"/>
      <c r="CS457" s="991"/>
      <c r="CT457" s="991"/>
      <c r="CU457" s="991"/>
      <c r="CV457" s="991"/>
      <c r="CW457" s="991"/>
      <c r="CX457" s="991"/>
      <c r="CY457" s="991"/>
      <c r="CZ457" s="991"/>
      <c r="DA457" s="991"/>
      <c r="DB457" s="991"/>
      <c r="DC457" s="991"/>
      <c r="DD457" s="991"/>
      <c r="DE457" s="991"/>
      <c r="DF457" s="991"/>
      <c r="DG457" s="991"/>
      <c r="DH457" s="991"/>
      <c r="DI457" s="991"/>
    </row>
    <row r="458" spans="1:113" s="871" customFormat="1">
      <c r="A458" s="1116" t="str">
        <f>$B$398</f>
        <v>III.</v>
      </c>
      <c r="B458" s="1117">
        <f>COUNT($A$400:$B457)+1</f>
        <v>14</v>
      </c>
      <c r="C458" s="1109" t="s">
        <v>1949</v>
      </c>
      <c r="D458" s="746" t="s">
        <v>188</v>
      </c>
      <c r="E458" s="747">
        <v>22</v>
      </c>
      <c r="F458" s="917"/>
      <c r="G458" s="917">
        <f>E458*F458</f>
        <v>0</v>
      </c>
      <c r="H458" s="991"/>
      <c r="I458" s="991"/>
      <c r="J458" s="991"/>
      <c r="K458" s="991"/>
      <c r="L458" s="991"/>
      <c r="M458" s="991"/>
      <c r="N458" s="991"/>
      <c r="O458" s="991"/>
      <c r="P458" s="991"/>
      <c r="Q458" s="991"/>
      <c r="R458" s="991"/>
      <c r="S458" s="991"/>
      <c r="T458" s="991"/>
      <c r="U458" s="991"/>
      <c r="V458" s="991"/>
      <c r="W458" s="991"/>
      <c r="X458" s="991"/>
      <c r="Y458" s="991"/>
      <c r="Z458" s="991"/>
      <c r="AA458" s="991"/>
      <c r="AB458" s="991"/>
      <c r="AC458" s="991"/>
      <c r="AD458" s="991"/>
      <c r="AE458" s="991"/>
      <c r="AF458" s="991"/>
      <c r="AG458" s="991"/>
      <c r="AH458" s="991"/>
      <c r="AI458" s="991"/>
      <c r="AJ458" s="991"/>
      <c r="AK458" s="991"/>
      <c r="AL458" s="991"/>
      <c r="AM458" s="991"/>
      <c r="AN458" s="991"/>
      <c r="AO458" s="991"/>
      <c r="AP458" s="991"/>
      <c r="AQ458" s="991"/>
      <c r="AR458" s="991"/>
      <c r="AS458" s="991"/>
      <c r="AT458" s="991"/>
      <c r="AU458" s="991"/>
      <c r="AV458" s="991"/>
      <c r="AW458" s="991"/>
      <c r="AX458" s="991"/>
      <c r="AY458" s="991"/>
      <c r="AZ458" s="991"/>
      <c r="BA458" s="991"/>
      <c r="BB458" s="991"/>
      <c r="BC458" s="991"/>
      <c r="BD458" s="991"/>
      <c r="BE458" s="991"/>
      <c r="BF458" s="991"/>
      <c r="BG458" s="991"/>
      <c r="BH458" s="991"/>
      <c r="BI458" s="991"/>
      <c r="BJ458" s="991"/>
      <c r="BK458" s="991"/>
      <c r="BL458" s="991"/>
      <c r="BM458" s="991"/>
      <c r="BN458" s="991"/>
      <c r="BO458" s="991"/>
      <c r="BP458" s="991"/>
      <c r="BQ458" s="991"/>
      <c r="BR458" s="991"/>
      <c r="BS458" s="991"/>
      <c r="BT458" s="991"/>
      <c r="BU458" s="991"/>
      <c r="BV458" s="991"/>
      <c r="BW458" s="991"/>
      <c r="BX458" s="991"/>
      <c r="BY458" s="991"/>
      <c r="BZ458" s="991"/>
      <c r="CA458" s="991"/>
      <c r="CB458" s="991"/>
      <c r="CC458" s="991"/>
      <c r="CD458" s="991"/>
      <c r="CE458" s="991"/>
      <c r="CF458" s="991"/>
      <c r="CG458" s="991"/>
      <c r="CH458" s="991"/>
      <c r="CI458" s="991"/>
      <c r="CJ458" s="991"/>
      <c r="CK458" s="991"/>
      <c r="CL458" s="991"/>
      <c r="CM458" s="991"/>
      <c r="CN458" s="991"/>
      <c r="CO458" s="991"/>
      <c r="CP458" s="991"/>
      <c r="CQ458" s="991"/>
      <c r="CR458" s="991"/>
      <c r="CS458" s="991"/>
      <c r="CT458" s="991"/>
      <c r="CU458" s="991"/>
      <c r="CV458" s="991"/>
      <c r="CW458" s="991"/>
      <c r="CX458" s="991"/>
      <c r="CY458" s="991"/>
      <c r="CZ458" s="991"/>
      <c r="DA458" s="991"/>
      <c r="DB458" s="991"/>
      <c r="DC458" s="991"/>
      <c r="DD458" s="991"/>
      <c r="DE458" s="991"/>
      <c r="DF458" s="991"/>
      <c r="DG458" s="991"/>
      <c r="DH458" s="991"/>
      <c r="DI458" s="991"/>
    </row>
    <row r="459" spans="1:113" s="871" customFormat="1" ht="132">
      <c r="A459" s="1116"/>
      <c r="B459" s="1117"/>
      <c r="C459" s="585" t="s">
        <v>1860</v>
      </c>
      <c r="D459" s="746"/>
      <c r="E459" s="747"/>
      <c r="F459" s="917"/>
      <c r="G459" s="917"/>
      <c r="H459" s="991"/>
      <c r="I459" s="991"/>
      <c r="J459" s="991"/>
      <c r="K459" s="991"/>
      <c r="L459" s="991"/>
      <c r="M459" s="991"/>
      <c r="N459" s="991"/>
      <c r="O459" s="991"/>
      <c r="P459" s="991"/>
      <c r="Q459" s="991"/>
      <c r="R459" s="991"/>
      <c r="S459" s="991"/>
      <c r="T459" s="991"/>
      <c r="U459" s="991"/>
      <c r="V459" s="991"/>
      <c r="W459" s="991"/>
      <c r="X459" s="991"/>
      <c r="Y459" s="991"/>
      <c r="Z459" s="991"/>
      <c r="AA459" s="991"/>
      <c r="AB459" s="991"/>
      <c r="AC459" s="991"/>
      <c r="AD459" s="991"/>
      <c r="AE459" s="991"/>
      <c r="AF459" s="991"/>
      <c r="AG459" s="991"/>
      <c r="AH459" s="991"/>
      <c r="AI459" s="991"/>
      <c r="AJ459" s="991"/>
      <c r="AK459" s="991"/>
      <c r="AL459" s="991"/>
      <c r="AM459" s="991"/>
      <c r="AN459" s="991"/>
      <c r="AO459" s="991"/>
      <c r="AP459" s="991"/>
      <c r="AQ459" s="991"/>
      <c r="AR459" s="991"/>
      <c r="AS459" s="991"/>
      <c r="AT459" s="991"/>
      <c r="AU459" s="991"/>
      <c r="AV459" s="991"/>
      <c r="AW459" s="991"/>
      <c r="AX459" s="991"/>
      <c r="AY459" s="991"/>
      <c r="AZ459" s="991"/>
      <c r="BA459" s="991"/>
      <c r="BB459" s="991"/>
      <c r="BC459" s="991"/>
      <c r="BD459" s="991"/>
      <c r="BE459" s="991"/>
      <c r="BF459" s="991"/>
      <c r="BG459" s="991"/>
      <c r="BH459" s="991"/>
      <c r="BI459" s="991"/>
      <c r="BJ459" s="991"/>
      <c r="BK459" s="991"/>
      <c r="BL459" s="991"/>
      <c r="BM459" s="991"/>
      <c r="BN459" s="991"/>
      <c r="BO459" s="991"/>
      <c r="BP459" s="991"/>
      <c r="BQ459" s="991"/>
      <c r="BR459" s="991"/>
      <c r="BS459" s="991"/>
      <c r="BT459" s="991"/>
      <c r="BU459" s="991"/>
      <c r="BV459" s="991"/>
      <c r="BW459" s="991"/>
      <c r="BX459" s="991"/>
      <c r="BY459" s="991"/>
      <c r="BZ459" s="991"/>
      <c r="CA459" s="991"/>
      <c r="CB459" s="991"/>
      <c r="CC459" s="991"/>
      <c r="CD459" s="991"/>
      <c r="CE459" s="991"/>
      <c r="CF459" s="991"/>
      <c r="CG459" s="991"/>
      <c r="CH459" s="991"/>
      <c r="CI459" s="991"/>
      <c r="CJ459" s="991"/>
      <c r="CK459" s="991"/>
      <c r="CL459" s="991"/>
      <c r="CM459" s="991"/>
      <c r="CN459" s="991"/>
      <c r="CO459" s="991"/>
      <c r="CP459" s="991"/>
      <c r="CQ459" s="991"/>
      <c r="CR459" s="991"/>
      <c r="CS459" s="991"/>
      <c r="CT459" s="991"/>
      <c r="CU459" s="991"/>
      <c r="CV459" s="991"/>
      <c r="CW459" s="991"/>
      <c r="CX459" s="991"/>
      <c r="CY459" s="991"/>
      <c r="CZ459" s="991"/>
      <c r="DA459" s="991"/>
      <c r="DB459" s="991"/>
      <c r="DC459" s="991"/>
      <c r="DD459" s="991"/>
      <c r="DE459" s="991"/>
      <c r="DF459" s="991"/>
      <c r="DG459" s="991"/>
      <c r="DH459" s="991"/>
      <c r="DI459" s="991"/>
    </row>
    <row r="460" spans="1:113" s="871" customFormat="1" ht="37.5" customHeight="1">
      <c r="A460" s="1116"/>
      <c r="B460" s="1117"/>
      <c r="C460" s="866" t="s">
        <v>1861</v>
      </c>
      <c r="D460" s="746"/>
      <c r="E460" s="747"/>
      <c r="F460" s="917"/>
      <c r="G460" s="917"/>
      <c r="H460" s="991"/>
      <c r="I460" s="991"/>
      <c r="J460" s="991"/>
      <c r="K460" s="991"/>
      <c r="L460" s="991"/>
      <c r="M460" s="991"/>
      <c r="N460" s="991"/>
      <c r="O460" s="991"/>
      <c r="P460" s="991"/>
      <c r="Q460" s="991"/>
      <c r="R460" s="991"/>
      <c r="S460" s="991"/>
      <c r="T460" s="991"/>
      <c r="U460" s="991"/>
      <c r="V460" s="991"/>
      <c r="W460" s="991"/>
      <c r="X460" s="991"/>
      <c r="Y460" s="991"/>
      <c r="Z460" s="991"/>
      <c r="AA460" s="991"/>
      <c r="AB460" s="991"/>
      <c r="AC460" s="991"/>
      <c r="AD460" s="991"/>
      <c r="AE460" s="991"/>
      <c r="AF460" s="991"/>
      <c r="AG460" s="991"/>
      <c r="AH460" s="991"/>
      <c r="AI460" s="991"/>
      <c r="AJ460" s="991"/>
      <c r="AK460" s="991"/>
      <c r="AL460" s="991"/>
      <c r="AM460" s="991"/>
      <c r="AN460" s="991"/>
      <c r="AO460" s="991"/>
      <c r="AP460" s="991"/>
      <c r="AQ460" s="991"/>
      <c r="AR460" s="991"/>
      <c r="AS460" s="991"/>
      <c r="AT460" s="991"/>
      <c r="AU460" s="991"/>
      <c r="AV460" s="991"/>
      <c r="AW460" s="991"/>
      <c r="AX460" s="991"/>
      <c r="AY460" s="991"/>
      <c r="AZ460" s="991"/>
      <c r="BA460" s="991"/>
      <c r="BB460" s="991"/>
      <c r="BC460" s="991"/>
      <c r="BD460" s="991"/>
      <c r="BE460" s="991"/>
      <c r="BF460" s="991"/>
      <c r="BG460" s="991"/>
      <c r="BH460" s="991"/>
      <c r="BI460" s="991"/>
      <c r="BJ460" s="991"/>
      <c r="BK460" s="991"/>
      <c r="BL460" s="991"/>
      <c r="BM460" s="991"/>
      <c r="BN460" s="991"/>
      <c r="BO460" s="991"/>
      <c r="BP460" s="991"/>
      <c r="BQ460" s="991"/>
      <c r="BR460" s="991"/>
      <c r="BS460" s="991"/>
      <c r="BT460" s="991"/>
      <c r="BU460" s="991"/>
      <c r="BV460" s="991"/>
      <c r="BW460" s="991"/>
      <c r="BX460" s="991"/>
      <c r="BY460" s="991"/>
      <c r="BZ460" s="991"/>
      <c r="CA460" s="991"/>
      <c r="CB460" s="991"/>
      <c r="CC460" s="991"/>
      <c r="CD460" s="991"/>
      <c r="CE460" s="991"/>
      <c r="CF460" s="991"/>
      <c r="CG460" s="991"/>
      <c r="CH460" s="991"/>
      <c r="CI460" s="991"/>
      <c r="CJ460" s="991"/>
      <c r="CK460" s="991"/>
      <c r="CL460" s="991"/>
      <c r="CM460" s="991"/>
      <c r="CN460" s="991"/>
      <c r="CO460" s="991"/>
      <c r="CP460" s="991"/>
      <c r="CQ460" s="991"/>
      <c r="CR460" s="991"/>
      <c r="CS460" s="991"/>
      <c r="CT460" s="991"/>
      <c r="CU460" s="991"/>
      <c r="CV460" s="991"/>
      <c r="CW460" s="991"/>
      <c r="CX460" s="991"/>
      <c r="CY460" s="991"/>
      <c r="CZ460" s="991"/>
      <c r="DA460" s="991"/>
      <c r="DB460" s="991"/>
      <c r="DC460" s="991"/>
      <c r="DD460" s="991"/>
      <c r="DE460" s="991"/>
      <c r="DF460" s="991"/>
      <c r="DG460" s="991"/>
      <c r="DH460" s="991"/>
      <c r="DI460" s="991"/>
    </row>
    <row r="461" spans="1:113" s="871" customFormat="1">
      <c r="A461" s="1116"/>
      <c r="B461" s="1117"/>
      <c r="C461" s="866"/>
      <c r="D461" s="746"/>
      <c r="E461" s="747"/>
      <c r="F461" s="917"/>
      <c r="G461" s="917"/>
      <c r="H461" s="991"/>
      <c r="I461" s="991"/>
      <c r="J461" s="991"/>
      <c r="K461" s="991"/>
      <c r="L461" s="991"/>
      <c r="M461" s="991"/>
      <c r="N461" s="991"/>
      <c r="O461" s="991"/>
      <c r="P461" s="991"/>
      <c r="Q461" s="991"/>
      <c r="R461" s="991"/>
      <c r="S461" s="991"/>
      <c r="T461" s="991"/>
      <c r="U461" s="991"/>
      <c r="V461" s="991"/>
      <c r="W461" s="991"/>
      <c r="X461" s="991"/>
      <c r="Y461" s="991"/>
      <c r="Z461" s="991"/>
      <c r="AA461" s="991"/>
      <c r="AB461" s="991"/>
      <c r="AC461" s="991"/>
      <c r="AD461" s="991"/>
      <c r="AE461" s="991"/>
      <c r="AF461" s="991"/>
      <c r="AG461" s="991"/>
      <c r="AH461" s="991"/>
      <c r="AI461" s="991"/>
      <c r="AJ461" s="991"/>
      <c r="AK461" s="991"/>
      <c r="AL461" s="991"/>
      <c r="AM461" s="991"/>
      <c r="AN461" s="991"/>
      <c r="AO461" s="991"/>
      <c r="AP461" s="991"/>
      <c r="AQ461" s="991"/>
      <c r="AR461" s="991"/>
      <c r="AS461" s="991"/>
      <c r="AT461" s="991"/>
      <c r="AU461" s="991"/>
      <c r="AV461" s="991"/>
      <c r="AW461" s="991"/>
      <c r="AX461" s="991"/>
      <c r="AY461" s="991"/>
      <c r="AZ461" s="991"/>
      <c r="BA461" s="991"/>
      <c r="BB461" s="991"/>
      <c r="BC461" s="991"/>
      <c r="BD461" s="991"/>
      <c r="BE461" s="991"/>
      <c r="BF461" s="991"/>
      <c r="BG461" s="991"/>
      <c r="BH461" s="991"/>
      <c r="BI461" s="991"/>
      <c r="BJ461" s="991"/>
      <c r="BK461" s="991"/>
      <c r="BL461" s="991"/>
      <c r="BM461" s="991"/>
      <c r="BN461" s="991"/>
      <c r="BO461" s="991"/>
      <c r="BP461" s="991"/>
      <c r="BQ461" s="991"/>
      <c r="BR461" s="991"/>
      <c r="BS461" s="991"/>
      <c r="BT461" s="991"/>
      <c r="BU461" s="991"/>
      <c r="BV461" s="991"/>
      <c r="BW461" s="991"/>
      <c r="BX461" s="991"/>
      <c r="BY461" s="991"/>
      <c r="BZ461" s="991"/>
      <c r="CA461" s="991"/>
      <c r="CB461" s="991"/>
      <c r="CC461" s="991"/>
      <c r="CD461" s="991"/>
      <c r="CE461" s="991"/>
      <c r="CF461" s="991"/>
      <c r="CG461" s="991"/>
      <c r="CH461" s="991"/>
      <c r="CI461" s="991"/>
      <c r="CJ461" s="991"/>
      <c r="CK461" s="991"/>
      <c r="CL461" s="991"/>
      <c r="CM461" s="991"/>
      <c r="CN461" s="991"/>
      <c r="CO461" s="991"/>
      <c r="CP461" s="991"/>
      <c r="CQ461" s="991"/>
      <c r="CR461" s="991"/>
      <c r="CS461" s="991"/>
      <c r="CT461" s="991"/>
      <c r="CU461" s="991"/>
      <c r="CV461" s="991"/>
      <c r="CW461" s="991"/>
      <c r="CX461" s="991"/>
      <c r="CY461" s="991"/>
      <c r="CZ461" s="991"/>
      <c r="DA461" s="991"/>
      <c r="DB461" s="991"/>
      <c r="DC461" s="991"/>
      <c r="DD461" s="991"/>
      <c r="DE461" s="991"/>
      <c r="DF461" s="991"/>
      <c r="DG461" s="991"/>
      <c r="DH461" s="991"/>
      <c r="DI461" s="991"/>
    </row>
    <row r="462" spans="1:113" s="871" customFormat="1">
      <c r="A462" s="1116" t="str">
        <f t="shared" ref="A462:A483" si="19">$B$398</f>
        <v>III.</v>
      </c>
      <c r="B462" s="1117">
        <f>COUNT($A$400:$B461)+1</f>
        <v>15</v>
      </c>
      <c r="C462" s="1109" t="s">
        <v>1950</v>
      </c>
      <c r="D462" s="746" t="s">
        <v>125</v>
      </c>
      <c r="E462" s="747">
        <v>2</v>
      </c>
      <c r="F462" s="917"/>
      <c r="G462" s="917">
        <f>E462*F462</f>
        <v>0</v>
      </c>
      <c r="H462" s="991"/>
      <c r="I462" s="991"/>
      <c r="J462" s="991"/>
      <c r="K462" s="991"/>
      <c r="L462" s="991"/>
      <c r="M462" s="991"/>
      <c r="N462" s="991"/>
      <c r="O462" s="991"/>
      <c r="P462" s="991"/>
      <c r="Q462" s="991"/>
      <c r="R462" s="991"/>
      <c r="S462" s="991"/>
      <c r="T462" s="991"/>
      <c r="U462" s="991"/>
      <c r="V462" s="991"/>
      <c r="W462" s="991"/>
      <c r="X462" s="991"/>
      <c r="Y462" s="991"/>
      <c r="Z462" s="991"/>
      <c r="AA462" s="991"/>
      <c r="AB462" s="991"/>
      <c r="AC462" s="991"/>
      <c r="AD462" s="991"/>
      <c r="AE462" s="991"/>
      <c r="AF462" s="991"/>
      <c r="AG462" s="991"/>
      <c r="AH462" s="991"/>
      <c r="AI462" s="991"/>
      <c r="AJ462" s="991"/>
      <c r="AK462" s="991"/>
      <c r="AL462" s="991"/>
      <c r="AM462" s="991"/>
      <c r="AN462" s="991"/>
      <c r="AO462" s="991"/>
      <c r="AP462" s="991"/>
      <c r="AQ462" s="991"/>
      <c r="AR462" s="991"/>
      <c r="AS462" s="991"/>
      <c r="AT462" s="991"/>
      <c r="AU462" s="991"/>
      <c r="AV462" s="991"/>
      <c r="AW462" s="991"/>
      <c r="AX462" s="991"/>
      <c r="AY462" s="991"/>
      <c r="AZ462" s="991"/>
      <c r="BA462" s="991"/>
      <c r="BB462" s="991"/>
      <c r="BC462" s="991"/>
      <c r="BD462" s="991"/>
      <c r="BE462" s="991"/>
      <c r="BF462" s="991"/>
      <c r="BG462" s="991"/>
      <c r="BH462" s="991"/>
      <c r="BI462" s="991"/>
      <c r="BJ462" s="991"/>
      <c r="BK462" s="991"/>
      <c r="BL462" s="991"/>
      <c r="BM462" s="991"/>
      <c r="BN462" s="991"/>
      <c r="BO462" s="991"/>
      <c r="BP462" s="991"/>
      <c r="BQ462" s="991"/>
      <c r="BR462" s="991"/>
      <c r="BS462" s="991"/>
      <c r="BT462" s="991"/>
      <c r="BU462" s="991"/>
      <c r="BV462" s="991"/>
      <c r="BW462" s="991"/>
      <c r="BX462" s="991"/>
      <c r="BY462" s="991"/>
      <c r="BZ462" s="991"/>
      <c r="CA462" s="991"/>
      <c r="CB462" s="991"/>
      <c r="CC462" s="991"/>
      <c r="CD462" s="991"/>
      <c r="CE462" s="991"/>
      <c r="CF462" s="991"/>
      <c r="CG462" s="991"/>
      <c r="CH462" s="991"/>
      <c r="CI462" s="991"/>
      <c r="CJ462" s="991"/>
      <c r="CK462" s="991"/>
      <c r="CL462" s="991"/>
      <c r="CM462" s="991"/>
      <c r="CN462" s="991"/>
      <c r="CO462" s="991"/>
      <c r="CP462" s="991"/>
      <c r="CQ462" s="991"/>
      <c r="CR462" s="991"/>
      <c r="CS462" s="991"/>
      <c r="CT462" s="991"/>
      <c r="CU462" s="991"/>
      <c r="CV462" s="991"/>
      <c r="CW462" s="991"/>
      <c r="CX462" s="991"/>
      <c r="CY462" s="991"/>
      <c r="CZ462" s="991"/>
      <c r="DA462" s="991"/>
      <c r="DB462" s="991"/>
      <c r="DC462" s="991"/>
      <c r="DD462" s="991"/>
      <c r="DE462" s="991"/>
      <c r="DF462" s="991"/>
      <c r="DG462" s="991"/>
      <c r="DH462" s="991"/>
      <c r="DI462" s="991"/>
    </row>
    <row r="463" spans="1:113" s="871" customFormat="1" ht="120.75" customHeight="1">
      <c r="A463" s="1116"/>
      <c r="B463" s="1117"/>
      <c r="C463" s="585" t="s">
        <v>1951</v>
      </c>
      <c r="D463" s="746"/>
      <c r="E463" s="747"/>
      <c r="F463" s="917"/>
      <c r="G463" s="917"/>
      <c r="H463" s="991"/>
      <c r="I463" s="991"/>
      <c r="J463" s="991"/>
      <c r="K463" s="991"/>
      <c r="L463" s="991"/>
      <c r="M463" s="991"/>
      <c r="N463" s="991"/>
      <c r="O463" s="991"/>
      <c r="P463" s="991"/>
      <c r="Q463" s="991"/>
      <c r="R463" s="991"/>
      <c r="S463" s="991"/>
      <c r="T463" s="991"/>
      <c r="U463" s="991"/>
      <c r="V463" s="991"/>
      <c r="W463" s="991"/>
      <c r="X463" s="991"/>
      <c r="Y463" s="991"/>
      <c r="Z463" s="991"/>
      <c r="AA463" s="991"/>
      <c r="AB463" s="991"/>
      <c r="AC463" s="991"/>
      <c r="AD463" s="991"/>
      <c r="AE463" s="991"/>
      <c r="AF463" s="991"/>
      <c r="AG463" s="991"/>
      <c r="AH463" s="991"/>
      <c r="AI463" s="991"/>
      <c r="AJ463" s="991"/>
      <c r="AK463" s="991"/>
      <c r="AL463" s="991"/>
      <c r="AM463" s="991"/>
      <c r="AN463" s="991"/>
      <c r="AO463" s="991"/>
      <c r="AP463" s="991"/>
      <c r="AQ463" s="991"/>
      <c r="AR463" s="991"/>
      <c r="AS463" s="991"/>
      <c r="AT463" s="991"/>
      <c r="AU463" s="991"/>
      <c r="AV463" s="991"/>
      <c r="AW463" s="991"/>
      <c r="AX463" s="991"/>
      <c r="AY463" s="991"/>
      <c r="AZ463" s="991"/>
      <c r="BA463" s="991"/>
      <c r="BB463" s="991"/>
      <c r="BC463" s="991"/>
      <c r="BD463" s="991"/>
      <c r="BE463" s="991"/>
      <c r="BF463" s="991"/>
      <c r="BG463" s="991"/>
      <c r="BH463" s="991"/>
      <c r="BI463" s="991"/>
      <c r="BJ463" s="991"/>
      <c r="BK463" s="991"/>
      <c r="BL463" s="991"/>
      <c r="BM463" s="991"/>
      <c r="BN463" s="991"/>
      <c r="BO463" s="991"/>
      <c r="BP463" s="991"/>
      <c r="BQ463" s="991"/>
      <c r="BR463" s="991"/>
      <c r="BS463" s="991"/>
      <c r="BT463" s="991"/>
      <c r="BU463" s="991"/>
      <c r="BV463" s="991"/>
      <c r="BW463" s="991"/>
      <c r="BX463" s="991"/>
      <c r="BY463" s="991"/>
      <c r="BZ463" s="991"/>
      <c r="CA463" s="991"/>
      <c r="CB463" s="991"/>
      <c r="CC463" s="991"/>
      <c r="CD463" s="991"/>
      <c r="CE463" s="991"/>
      <c r="CF463" s="991"/>
      <c r="CG463" s="991"/>
      <c r="CH463" s="991"/>
      <c r="CI463" s="991"/>
      <c r="CJ463" s="991"/>
      <c r="CK463" s="991"/>
      <c r="CL463" s="991"/>
      <c r="CM463" s="991"/>
      <c r="CN463" s="991"/>
      <c r="CO463" s="991"/>
      <c r="CP463" s="991"/>
      <c r="CQ463" s="991"/>
      <c r="CR463" s="991"/>
      <c r="CS463" s="991"/>
      <c r="CT463" s="991"/>
      <c r="CU463" s="991"/>
      <c r="CV463" s="991"/>
      <c r="CW463" s="991"/>
      <c r="CX463" s="991"/>
      <c r="CY463" s="991"/>
      <c r="CZ463" s="991"/>
      <c r="DA463" s="991"/>
      <c r="DB463" s="991"/>
      <c r="DC463" s="991"/>
      <c r="DD463" s="991"/>
      <c r="DE463" s="991"/>
      <c r="DF463" s="991"/>
      <c r="DG463" s="991"/>
      <c r="DH463" s="991"/>
      <c r="DI463" s="991"/>
    </row>
    <row r="464" spans="1:113" s="871" customFormat="1" ht="36">
      <c r="A464" s="1116"/>
      <c r="B464" s="1117"/>
      <c r="C464" s="866" t="s">
        <v>1952</v>
      </c>
      <c r="D464" s="746"/>
      <c r="E464" s="747"/>
      <c r="F464" s="917"/>
      <c r="G464" s="917"/>
      <c r="H464" s="991"/>
      <c r="I464" s="991"/>
      <c r="J464" s="991"/>
      <c r="K464" s="991"/>
      <c r="L464" s="991"/>
      <c r="M464" s="991"/>
      <c r="N464" s="991"/>
      <c r="O464" s="991"/>
      <c r="P464" s="991"/>
      <c r="Q464" s="991"/>
      <c r="R464" s="991"/>
      <c r="S464" s="991"/>
      <c r="T464" s="991"/>
      <c r="U464" s="991"/>
      <c r="V464" s="991"/>
      <c r="W464" s="991"/>
      <c r="X464" s="991"/>
      <c r="Y464" s="991"/>
      <c r="Z464" s="991"/>
      <c r="AA464" s="991"/>
      <c r="AB464" s="991"/>
      <c r="AC464" s="991"/>
      <c r="AD464" s="991"/>
      <c r="AE464" s="991"/>
      <c r="AF464" s="991"/>
      <c r="AG464" s="991"/>
      <c r="AH464" s="991"/>
      <c r="AI464" s="991"/>
      <c r="AJ464" s="991"/>
      <c r="AK464" s="991"/>
      <c r="AL464" s="991"/>
      <c r="AM464" s="991"/>
      <c r="AN464" s="991"/>
      <c r="AO464" s="991"/>
      <c r="AP464" s="991"/>
      <c r="AQ464" s="991"/>
      <c r="AR464" s="991"/>
      <c r="AS464" s="991"/>
      <c r="AT464" s="991"/>
      <c r="AU464" s="991"/>
      <c r="AV464" s="991"/>
      <c r="AW464" s="991"/>
      <c r="AX464" s="991"/>
      <c r="AY464" s="991"/>
      <c r="AZ464" s="991"/>
      <c r="BA464" s="991"/>
      <c r="BB464" s="991"/>
      <c r="BC464" s="991"/>
      <c r="BD464" s="991"/>
      <c r="BE464" s="991"/>
      <c r="BF464" s="991"/>
      <c r="BG464" s="991"/>
      <c r="BH464" s="991"/>
      <c r="BI464" s="991"/>
      <c r="BJ464" s="991"/>
      <c r="BK464" s="991"/>
      <c r="BL464" s="991"/>
      <c r="BM464" s="991"/>
      <c r="BN464" s="991"/>
      <c r="BO464" s="991"/>
      <c r="BP464" s="991"/>
      <c r="BQ464" s="991"/>
      <c r="BR464" s="991"/>
      <c r="BS464" s="991"/>
      <c r="BT464" s="991"/>
      <c r="BU464" s="991"/>
      <c r="BV464" s="991"/>
      <c r="BW464" s="991"/>
      <c r="BX464" s="991"/>
      <c r="BY464" s="991"/>
      <c r="BZ464" s="991"/>
      <c r="CA464" s="991"/>
      <c r="CB464" s="991"/>
      <c r="CC464" s="991"/>
      <c r="CD464" s="991"/>
      <c r="CE464" s="991"/>
      <c r="CF464" s="991"/>
      <c r="CG464" s="991"/>
      <c r="CH464" s="991"/>
      <c r="CI464" s="991"/>
      <c r="CJ464" s="991"/>
      <c r="CK464" s="991"/>
      <c r="CL464" s="991"/>
      <c r="CM464" s="991"/>
      <c r="CN464" s="991"/>
      <c r="CO464" s="991"/>
      <c r="CP464" s="991"/>
      <c r="CQ464" s="991"/>
      <c r="CR464" s="991"/>
      <c r="CS464" s="991"/>
      <c r="CT464" s="991"/>
      <c r="CU464" s="991"/>
      <c r="CV464" s="991"/>
      <c r="CW464" s="991"/>
      <c r="CX464" s="991"/>
      <c r="CY464" s="991"/>
      <c r="CZ464" s="991"/>
      <c r="DA464" s="991"/>
      <c r="DB464" s="991"/>
      <c r="DC464" s="991"/>
      <c r="DD464" s="991"/>
      <c r="DE464" s="991"/>
      <c r="DF464" s="991"/>
      <c r="DG464" s="991"/>
      <c r="DH464" s="991"/>
      <c r="DI464" s="991"/>
    </row>
    <row r="465" spans="1:113" s="871" customFormat="1">
      <c r="A465" s="1116"/>
      <c r="B465" s="1117"/>
      <c r="D465" s="746"/>
      <c r="E465" s="747"/>
      <c r="F465" s="917"/>
      <c r="G465" s="917"/>
      <c r="H465" s="991"/>
      <c r="I465" s="991"/>
      <c r="J465" s="991"/>
      <c r="K465" s="991"/>
      <c r="L465" s="991"/>
      <c r="M465" s="991"/>
      <c r="N465" s="991"/>
      <c r="O465" s="991"/>
      <c r="P465" s="991"/>
      <c r="Q465" s="991"/>
      <c r="R465" s="991"/>
      <c r="S465" s="991"/>
      <c r="T465" s="991"/>
      <c r="U465" s="991"/>
      <c r="V465" s="991"/>
      <c r="W465" s="991"/>
      <c r="X465" s="991"/>
      <c r="Y465" s="991"/>
      <c r="Z465" s="991"/>
      <c r="AA465" s="991"/>
      <c r="AB465" s="991"/>
      <c r="AC465" s="991"/>
      <c r="AD465" s="991"/>
      <c r="AE465" s="991"/>
      <c r="AF465" s="991"/>
      <c r="AG465" s="991"/>
      <c r="AH465" s="991"/>
      <c r="AI465" s="991"/>
      <c r="AJ465" s="991"/>
      <c r="AK465" s="991"/>
      <c r="AL465" s="991"/>
      <c r="AM465" s="991"/>
      <c r="AN465" s="991"/>
      <c r="AO465" s="991"/>
      <c r="AP465" s="991"/>
      <c r="AQ465" s="991"/>
      <c r="AR465" s="991"/>
      <c r="AS465" s="991"/>
      <c r="AT465" s="991"/>
      <c r="AU465" s="991"/>
      <c r="AV465" s="991"/>
      <c r="AW465" s="991"/>
      <c r="AX465" s="991"/>
      <c r="AY465" s="991"/>
      <c r="AZ465" s="991"/>
      <c r="BA465" s="991"/>
      <c r="BB465" s="991"/>
      <c r="BC465" s="991"/>
      <c r="BD465" s="991"/>
      <c r="BE465" s="991"/>
      <c r="BF465" s="991"/>
      <c r="BG465" s="991"/>
      <c r="BH465" s="991"/>
      <c r="BI465" s="991"/>
      <c r="BJ465" s="991"/>
      <c r="BK465" s="991"/>
      <c r="BL465" s="991"/>
      <c r="BM465" s="991"/>
      <c r="BN465" s="991"/>
      <c r="BO465" s="991"/>
      <c r="BP465" s="991"/>
      <c r="BQ465" s="991"/>
      <c r="BR465" s="991"/>
      <c r="BS465" s="991"/>
      <c r="BT465" s="991"/>
      <c r="BU465" s="991"/>
      <c r="BV465" s="991"/>
      <c r="BW465" s="991"/>
      <c r="BX465" s="991"/>
      <c r="BY465" s="991"/>
      <c r="BZ465" s="991"/>
      <c r="CA465" s="991"/>
      <c r="CB465" s="991"/>
      <c r="CC465" s="991"/>
      <c r="CD465" s="991"/>
      <c r="CE465" s="991"/>
      <c r="CF465" s="991"/>
      <c r="CG465" s="991"/>
      <c r="CH465" s="991"/>
      <c r="CI465" s="991"/>
      <c r="CJ465" s="991"/>
      <c r="CK465" s="991"/>
      <c r="CL465" s="991"/>
      <c r="CM465" s="991"/>
      <c r="CN465" s="991"/>
      <c r="CO465" s="991"/>
      <c r="CP465" s="991"/>
      <c r="CQ465" s="991"/>
      <c r="CR465" s="991"/>
      <c r="CS465" s="991"/>
      <c r="CT465" s="991"/>
      <c r="CU465" s="991"/>
      <c r="CV465" s="991"/>
      <c r="CW465" s="991"/>
      <c r="CX465" s="991"/>
      <c r="CY465" s="991"/>
      <c r="CZ465" s="991"/>
      <c r="DA465" s="991"/>
      <c r="DB465" s="991"/>
      <c r="DC465" s="991"/>
      <c r="DD465" s="991"/>
      <c r="DE465" s="991"/>
      <c r="DF465" s="991"/>
      <c r="DG465" s="991"/>
      <c r="DH465" s="991"/>
      <c r="DI465" s="991"/>
    </row>
    <row r="466" spans="1:113" s="871" customFormat="1" ht="24">
      <c r="A466" s="1116" t="str">
        <f t="shared" si="19"/>
        <v>III.</v>
      </c>
      <c r="B466" s="1117">
        <f>COUNT($A$400:$B465)+1</f>
        <v>16</v>
      </c>
      <c r="C466" s="1109" t="s">
        <v>1953</v>
      </c>
      <c r="D466" s="746" t="s">
        <v>188</v>
      </c>
      <c r="E466" s="747">
        <v>22</v>
      </c>
      <c r="F466" s="917"/>
      <c r="G466" s="917">
        <f>E466*F466</f>
        <v>0</v>
      </c>
      <c r="H466" s="991"/>
      <c r="I466" s="991"/>
      <c r="J466" s="991"/>
      <c r="K466" s="991"/>
      <c r="L466" s="991"/>
      <c r="M466" s="991"/>
      <c r="N466" s="991"/>
      <c r="O466" s="991"/>
      <c r="P466" s="991"/>
      <c r="Q466" s="991"/>
      <c r="R466" s="991"/>
      <c r="S466" s="991"/>
      <c r="T466" s="991"/>
      <c r="U466" s="991"/>
      <c r="V466" s="991"/>
      <c r="W466" s="991"/>
      <c r="X466" s="991"/>
      <c r="Y466" s="991"/>
      <c r="Z466" s="991"/>
      <c r="AA466" s="991"/>
      <c r="AB466" s="991"/>
      <c r="AC466" s="991"/>
      <c r="AD466" s="991"/>
      <c r="AE466" s="991"/>
      <c r="AF466" s="991"/>
      <c r="AG466" s="991"/>
      <c r="AH466" s="991"/>
      <c r="AI466" s="991"/>
      <c r="AJ466" s="991"/>
      <c r="AK466" s="991"/>
      <c r="AL466" s="991"/>
      <c r="AM466" s="991"/>
      <c r="AN466" s="991"/>
      <c r="AO466" s="991"/>
      <c r="AP466" s="991"/>
      <c r="AQ466" s="991"/>
      <c r="AR466" s="991"/>
      <c r="AS466" s="991"/>
      <c r="AT466" s="991"/>
      <c r="AU466" s="991"/>
      <c r="AV466" s="991"/>
      <c r="AW466" s="991"/>
      <c r="AX466" s="991"/>
      <c r="AY466" s="991"/>
      <c r="AZ466" s="991"/>
      <c r="BA466" s="991"/>
      <c r="BB466" s="991"/>
      <c r="BC466" s="991"/>
      <c r="BD466" s="991"/>
      <c r="BE466" s="991"/>
      <c r="BF466" s="991"/>
      <c r="BG466" s="991"/>
      <c r="BH466" s="991"/>
      <c r="BI466" s="991"/>
      <c r="BJ466" s="991"/>
      <c r="BK466" s="991"/>
      <c r="BL466" s="991"/>
      <c r="BM466" s="991"/>
      <c r="BN466" s="991"/>
      <c r="BO466" s="991"/>
      <c r="BP466" s="991"/>
      <c r="BQ466" s="991"/>
      <c r="BR466" s="991"/>
      <c r="BS466" s="991"/>
      <c r="BT466" s="991"/>
      <c r="BU466" s="991"/>
      <c r="BV466" s="991"/>
      <c r="BW466" s="991"/>
      <c r="BX466" s="991"/>
      <c r="BY466" s="991"/>
      <c r="BZ466" s="991"/>
      <c r="CA466" s="991"/>
      <c r="CB466" s="991"/>
      <c r="CC466" s="991"/>
      <c r="CD466" s="991"/>
      <c r="CE466" s="991"/>
      <c r="CF466" s="991"/>
      <c r="CG466" s="991"/>
      <c r="CH466" s="991"/>
      <c r="CI466" s="991"/>
      <c r="CJ466" s="991"/>
      <c r="CK466" s="991"/>
      <c r="CL466" s="991"/>
      <c r="CM466" s="991"/>
      <c r="CN466" s="991"/>
      <c r="CO466" s="991"/>
      <c r="CP466" s="991"/>
      <c r="CQ466" s="991"/>
      <c r="CR466" s="991"/>
      <c r="CS466" s="991"/>
      <c r="CT466" s="991"/>
      <c r="CU466" s="991"/>
      <c r="CV466" s="991"/>
      <c r="CW466" s="991"/>
      <c r="CX466" s="991"/>
      <c r="CY466" s="991"/>
      <c r="CZ466" s="991"/>
      <c r="DA466" s="991"/>
      <c r="DB466" s="991"/>
      <c r="DC466" s="991"/>
      <c r="DD466" s="991"/>
      <c r="DE466" s="991"/>
      <c r="DF466" s="991"/>
      <c r="DG466" s="991"/>
      <c r="DH466" s="991"/>
      <c r="DI466" s="991"/>
    </row>
    <row r="467" spans="1:113" s="871" customFormat="1" ht="72">
      <c r="A467" s="1116"/>
      <c r="B467" s="1117"/>
      <c r="C467" s="585" t="s">
        <v>1954</v>
      </c>
      <c r="D467" s="746"/>
      <c r="E467" s="747"/>
      <c r="F467" s="917"/>
      <c r="G467" s="917"/>
      <c r="H467" s="991"/>
      <c r="I467" s="991"/>
      <c r="J467" s="991"/>
      <c r="K467" s="991"/>
      <c r="L467" s="991"/>
      <c r="M467" s="991"/>
      <c r="N467" s="991"/>
      <c r="O467" s="991"/>
      <c r="P467" s="991"/>
      <c r="Q467" s="991"/>
      <c r="R467" s="991"/>
      <c r="S467" s="991"/>
      <c r="T467" s="991"/>
      <c r="U467" s="991"/>
      <c r="V467" s="991"/>
      <c r="W467" s="991"/>
      <c r="X467" s="991"/>
      <c r="Y467" s="991"/>
      <c r="Z467" s="991"/>
      <c r="AA467" s="991"/>
      <c r="AB467" s="991"/>
      <c r="AC467" s="991"/>
      <c r="AD467" s="991"/>
      <c r="AE467" s="991"/>
      <c r="AF467" s="991"/>
      <c r="AG467" s="991"/>
      <c r="AH467" s="991"/>
      <c r="AI467" s="991"/>
      <c r="AJ467" s="991"/>
      <c r="AK467" s="991"/>
      <c r="AL467" s="991"/>
      <c r="AM467" s="991"/>
      <c r="AN467" s="991"/>
      <c r="AO467" s="991"/>
      <c r="AP467" s="991"/>
      <c r="AQ467" s="991"/>
      <c r="AR467" s="991"/>
      <c r="AS467" s="991"/>
      <c r="AT467" s="991"/>
      <c r="AU467" s="991"/>
      <c r="AV467" s="991"/>
      <c r="AW467" s="991"/>
      <c r="AX467" s="991"/>
      <c r="AY467" s="991"/>
      <c r="AZ467" s="991"/>
      <c r="BA467" s="991"/>
      <c r="BB467" s="991"/>
      <c r="BC467" s="991"/>
      <c r="BD467" s="991"/>
      <c r="BE467" s="991"/>
      <c r="BF467" s="991"/>
      <c r="BG467" s="991"/>
      <c r="BH467" s="991"/>
      <c r="BI467" s="991"/>
      <c r="BJ467" s="991"/>
      <c r="BK467" s="991"/>
      <c r="BL467" s="991"/>
      <c r="BM467" s="991"/>
      <c r="BN467" s="991"/>
      <c r="BO467" s="991"/>
      <c r="BP467" s="991"/>
      <c r="BQ467" s="991"/>
      <c r="BR467" s="991"/>
      <c r="BS467" s="991"/>
      <c r="BT467" s="991"/>
      <c r="BU467" s="991"/>
      <c r="BV467" s="991"/>
      <c r="BW467" s="991"/>
      <c r="BX467" s="991"/>
      <c r="BY467" s="991"/>
      <c r="BZ467" s="991"/>
      <c r="CA467" s="991"/>
      <c r="CB467" s="991"/>
      <c r="CC467" s="991"/>
      <c r="CD467" s="991"/>
      <c r="CE467" s="991"/>
      <c r="CF467" s="991"/>
      <c r="CG467" s="991"/>
      <c r="CH467" s="991"/>
      <c r="CI467" s="991"/>
      <c r="CJ467" s="991"/>
      <c r="CK467" s="991"/>
      <c r="CL467" s="991"/>
      <c r="CM467" s="991"/>
      <c r="CN467" s="991"/>
      <c r="CO467" s="991"/>
      <c r="CP467" s="991"/>
      <c r="CQ467" s="991"/>
      <c r="CR467" s="991"/>
      <c r="CS467" s="991"/>
      <c r="CT467" s="991"/>
      <c r="CU467" s="991"/>
      <c r="CV467" s="991"/>
      <c r="CW467" s="991"/>
      <c r="CX467" s="991"/>
      <c r="CY467" s="991"/>
      <c r="CZ467" s="991"/>
      <c r="DA467" s="991"/>
      <c r="DB467" s="991"/>
      <c r="DC467" s="991"/>
      <c r="DD467" s="991"/>
      <c r="DE467" s="991"/>
      <c r="DF467" s="991"/>
      <c r="DG467" s="991"/>
      <c r="DH467" s="991"/>
      <c r="DI467" s="991"/>
    </row>
    <row r="468" spans="1:113" s="871" customFormat="1" ht="24">
      <c r="A468" s="1116"/>
      <c r="B468" s="1117"/>
      <c r="C468" s="866" t="s">
        <v>1955</v>
      </c>
      <c r="D468" s="746"/>
      <c r="E468" s="747"/>
      <c r="F468" s="917"/>
      <c r="G468" s="917"/>
      <c r="H468" s="991"/>
      <c r="I468" s="991"/>
      <c r="J468" s="991"/>
      <c r="K468" s="991"/>
      <c r="L468" s="991"/>
      <c r="M468" s="991"/>
      <c r="N468" s="991"/>
      <c r="O468" s="991"/>
      <c r="P468" s="991"/>
      <c r="Q468" s="991"/>
      <c r="R468" s="991"/>
      <c r="S468" s="991"/>
      <c r="T468" s="991"/>
      <c r="U468" s="991"/>
      <c r="V468" s="991"/>
      <c r="W468" s="991"/>
      <c r="X468" s="991"/>
      <c r="Y468" s="991"/>
      <c r="Z468" s="991"/>
      <c r="AA468" s="991"/>
      <c r="AB468" s="991"/>
      <c r="AC468" s="991"/>
      <c r="AD468" s="991"/>
      <c r="AE468" s="991"/>
      <c r="AF468" s="991"/>
      <c r="AG468" s="991"/>
      <c r="AH468" s="991"/>
      <c r="AI468" s="991"/>
      <c r="AJ468" s="991"/>
      <c r="AK468" s="991"/>
      <c r="AL468" s="991"/>
      <c r="AM468" s="991"/>
      <c r="AN468" s="991"/>
      <c r="AO468" s="991"/>
      <c r="AP468" s="991"/>
      <c r="AQ468" s="991"/>
      <c r="AR468" s="991"/>
      <c r="AS468" s="991"/>
      <c r="AT468" s="991"/>
      <c r="AU468" s="991"/>
      <c r="AV468" s="991"/>
      <c r="AW468" s="991"/>
      <c r="AX468" s="991"/>
      <c r="AY468" s="991"/>
      <c r="AZ468" s="991"/>
      <c r="BA468" s="991"/>
      <c r="BB468" s="991"/>
      <c r="BC468" s="991"/>
      <c r="BD468" s="991"/>
      <c r="BE468" s="991"/>
      <c r="BF468" s="991"/>
      <c r="BG468" s="991"/>
      <c r="BH468" s="991"/>
      <c r="BI468" s="991"/>
      <c r="BJ468" s="991"/>
      <c r="BK468" s="991"/>
      <c r="BL468" s="991"/>
      <c r="BM468" s="991"/>
      <c r="BN468" s="991"/>
      <c r="BO468" s="991"/>
      <c r="BP468" s="991"/>
      <c r="BQ468" s="991"/>
      <c r="BR468" s="991"/>
      <c r="BS468" s="991"/>
      <c r="BT468" s="991"/>
      <c r="BU468" s="991"/>
      <c r="BV468" s="991"/>
      <c r="BW468" s="991"/>
      <c r="BX468" s="991"/>
      <c r="BY468" s="991"/>
      <c r="BZ468" s="991"/>
      <c r="CA468" s="991"/>
      <c r="CB468" s="991"/>
      <c r="CC468" s="991"/>
      <c r="CD468" s="991"/>
      <c r="CE468" s="991"/>
      <c r="CF468" s="991"/>
      <c r="CG468" s="991"/>
      <c r="CH468" s="991"/>
      <c r="CI468" s="991"/>
      <c r="CJ468" s="991"/>
      <c r="CK468" s="991"/>
      <c r="CL468" s="991"/>
      <c r="CM468" s="991"/>
      <c r="CN468" s="991"/>
      <c r="CO468" s="991"/>
      <c r="CP468" s="991"/>
      <c r="CQ468" s="991"/>
      <c r="CR468" s="991"/>
      <c r="CS468" s="991"/>
      <c r="CT468" s="991"/>
      <c r="CU468" s="991"/>
      <c r="CV468" s="991"/>
      <c r="CW468" s="991"/>
      <c r="CX468" s="991"/>
      <c r="CY468" s="991"/>
      <c r="CZ468" s="991"/>
      <c r="DA468" s="991"/>
      <c r="DB468" s="991"/>
      <c r="DC468" s="991"/>
      <c r="DD468" s="991"/>
      <c r="DE468" s="991"/>
      <c r="DF468" s="991"/>
      <c r="DG468" s="991"/>
      <c r="DH468" s="991"/>
      <c r="DI468" s="991"/>
    </row>
    <row r="469" spans="1:113" s="871" customFormat="1">
      <c r="A469" s="1116"/>
      <c r="B469" s="1117"/>
      <c r="D469" s="746"/>
      <c r="E469" s="747"/>
      <c r="F469" s="917"/>
      <c r="G469" s="917"/>
      <c r="H469" s="991"/>
      <c r="I469" s="991"/>
      <c r="J469" s="991"/>
      <c r="K469" s="991"/>
      <c r="L469" s="991"/>
      <c r="M469" s="991"/>
      <c r="N469" s="991"/>
      <c r="O469" s="991"/>
      <c r="P469" s="991"/>
      <c r="Q469" s="991"/>
      <c r="R469" s="991"/>
      <c r="S469" s="991"/>
      <c r="T469" s="991"/>
      <c r="U469" s="991"/>
      <c r="V469" s="991"/>
      <c r="W469" s="991"/>
      <c r="X469" s="991"/>
      <c r="Y469" s="991"/>
      <c r="Z469" s="991"/>
      <c r="AA469" s="991"/>
      <c r="AB469" s="991"/>
      <c r="AC469" s="991"/>
      <c r="AD469" s="991"/>
      <c r="AE469" s="991"/>
      <c r="AF469" s="991"/>
      <c r="AG469" s="991"/>
      <c r="AH469" s="991"/>
      <c r="AI469" s="991"/>
      <c r="AJ469" s="991"/>
      <c r="AK469" s="991"/>
      <c r="AL469" s="991"/>
      <c r="AM469" s="991"/>
      <c r="AN469" s="991"/>
      <c r="AO469" s="991"/>
      <c r="AP469" s="991"/>
      <c r="AQ469" s="991"/>
      <c r="AR469" s="991"/>
      <c r="AS469" s="991"/>
      <c r="AT469" s="991"/>
      <c r="AU469" s="991"/>
      <c r="AV469" s="991"/>
      <c r="AW469" s="991"/>
      <c r="AX469" s="991"/>
      <c r="AY469" s="991"/>
      <c r="AZ469" s="991"/>
      <c r="BA469" s="991"/>
      <c r="BB469" s="991"/>
      <c r="BC469" s="991"/>
      <c r="BD469" s="991"/>
      <c r="BE469" s="991"/>
      <c r="BF469" s="991"/>
      <c r="BG469" s="991"/>
      <c r="BH469" s="991"/>
      <c r="BI469" s="991"/>
      <c r="BJ469" s="991"/>
      <c r="BK469" s="991"/>
      <c r="BL469" s="991"/>
      <c r="BM469" s="991"/>
      <c r="BN469" s="991"/>
      <c r="BO469" s="991"/>
      <c r="BP469" s="991"/>
      <c r="BQ469" s="991"/>
      <c r="BR469" s="991"/>
      <c r="BS469" s="991"/>
      <c r="BT469" s="991"/>
      <c r="BU469" s="991"/>
      <c r="BV469" s="991"/>
      <c r="BW469" s="991"/>
      <c r="BX469" s="991"/>
      <c r="BY469" s="991"/>
      <c r="BZ469" s="991"/>
      <c r="CA469" s="991"/>
      <c r="CB469" s="991"/>
      <c r="CC469" s="991"/>
      <c r="CD469" s="991"/>
      <c r="CE469" s="991"/>
      <c r="CF469" s="991"/>
      <c r="CG469" s="991"/>
      <c r="CH469" s="991"/>
      <c r="CI469" s="991"/>
      <c r="CJ469" s="991"/>
      <c r="CK469" s="991"/>
      <c r="CL469" s="991"/>
      <c r="CM469" s="991"/>
      <c r="CN469" s="991"/>
      <c r="CO469" s="991"/>
      <c r="CP469" s="991"/>
      <c r="CQ469" s="991"/>
      <c r="CR469" s="991"/>
      <c r="CS469" s="991"/>
      <c r="CT469" s="991"/>
      <c r="CU469" s="991"/>
      <c r="CV469" s="991"/>
      <c r="CW469" s="991"/>
      <c r="CX469" s="991"/>
      <c r="CY469" s="991"/>
      <c r="CZ469" s="991"/>
      <c r="DA469" s="991"/>
      <c r="DB469" s="991"/>
      <c r="DC469" s="991"/>
      <c r="DD469" s="991"/>
      <c r="DE469" s="991"/>
      <c r="DF469" s="991"/>
      <c r="DG469" s="991"/>
      <c r="DH469" s="991"/>
      <c r="DI469" s="991"/>
    </row>
    <row r="470" spans="1:113" s="871" customFormat="1" ht="24">
      <c r="A470" s="1116" t="str">
        <f t="shared" si="19"/>
        <v>III.</v>
      </c>
      <c r="B470" s="1117">
        <f>COUNT($A$400:$B469)+1</f>
        <v>17</v>
      </c>
      <c r="C470" s="1109" t="s">
        <v>1956</v>
      </c>
      <c r="D470" s="746" t="s">
        <v>188</v>
      </c>
      <c r="E470" s="747">
        <v>2</v>
      </c>
      <c r="F470" s="917"/>
      <c r="G470" s="917">
        <f>E470*F470</f>
        <v>0</v>
      </c>
      <c r="H470" s="991"/>
      <c r="I470" s="991"/>
      <c r="J470" s="991"/>
      <c r="K470" s="991"/>
      <c r="L470" s="991"/>
      <c r="M470" s="991"/>
      <c r="N470" s="991"/>
      <c r="O470" s="991"/>
      <c r="P470" s="991"/>
      <c r="Q470" s="991"/>
      <c r="R470" s="991"/>
      <c r="S470" s="991"/>
      <c r="T470" s="991"/>
      <c r="U470" s="991"/>
      <c r="V470" s="991"/>
      <c r="W470" s="991"/>
      <c r="X470" s="991"/>
      <c r="Y470" s="991"/>
      <c r="Z470" s="991"/>
      <c r="AA470" s="991"/>
      <c r="AB470" s="991"/>
      <c r="AC470" s="991"/>
      <c r="AD470" s="991"/>
      <c r="AE470" s="991"/>
      <c r="AF470" s="991"/>
      <c r="AG470" s="991"/>
      <c r="AH470" s="991"/>
      <c r="AI470" s="991"/>
      <c r="AJ470" s="991"/>
      <c r="AK470" s="991"/>
      <c r="AL470" s="991"/>
      <c r="AM470" s="991"/>
      <c r="AN470" s="991"/>
      <c r="AO470" s="991"/>
      <c r="AP470" s="991"/>
      <c r="AQ470" s="991"/>
      <c r="AR470" s="991"/>
      <c r="AS470" s="991"/>
      <c r="AT470" s="991"/>
      <c r="AU470" s="991"/>
      <c r="AV470" s="991"/>
      <c r="AW470" s="991"/>
      <c r="AX470" s="991"/>
      <c r="AY470" s="991"/>
      <c r="AZ470" s="991"/>
      <c r="BA470" s="991"/>
      <c r="BB470" s="991"/>
      <c r="BC470" s="991"/>
      <c r="BD470" s="991"/>
      <c r="BE470" s="991"/>
      <c r="BF470" s="991"/>
      <c r="BG470" s="991"/>
      <c r="BH470" s="991"/>
      <c r="BI470" s="991"/>
      <c r="BJ470" s="991"/>
      <c r="BK470" s="991"/>
      <c r="BL470" s="991"/>
      <c r="BM470" s="991"/>
      <c r="BN470" s="991"/>
      <c r="BO470" s="991"/>
      <c r="BP470" s="991"/>
      <c r="BQ470" s="991"/>
      <c r="BR470" s="991"/>
      <c r="BS470" s="991"/>
      <c r="BT470" s="991"/>
      <c r="BU470" s="991"/>
      <c r="BV470" s="991"/>
      <c r="BW470" s="991"/>
      <c r="BX470" s="991"/>
      <c r="BY470" s="991"/>
      <c r="BZ470" s="991"/>
      <c r="CA470" s="991"/>
      <c r="CB470" s="991"/>
      <c r="CC470" s="991"/>
      <c r="CD470" s="991"/>
      <c r="CE470" s="991"/>
      <c r="CF470" s="991"/>
      <c r="CG470" s="991"/>
      <c r="CH470" s="991"/>
      <c r="CI470" s="991"/>
      <c r="CJ470" s="991"/>
      <c r="CK470" s="991"/>
      <c r="CL470" s="991"/>
      <c r="CM470" s="991"/>
      <c r="CN470" s="991"/>
      <c r="CO470" s="991"/>
      <c r="CP470" s="991"/>
      <c r="CQ470" s="991"/>
      <c r="CR470" s="991"/>
      <c r="CS470" s="991"/>
      <c r="CT470" s="991"/>
      <c r="CU470" s="991"/>
      <c r="CV470" s="991"/>
      <c r="CW470" s="991"/>
      <c r="CX470" s="991"/>
      <c r="CY470" s="991"/>
      <c r="CZ470" s="991"/>
      <c r="DA470" s="991"/>
      <c r="DB470" s="991"/>
      <c r="DC470" s="991"/>
      <c r="DD470" s="991"/>
      <c r="DE470" s="991"/>
      <c r="DF470" s="991"/>
      <c r="DG470" s="991"/>
      <c r="DH470" s="991"/>
      <c r="DI470" s="991"/>
    </row>
    <row r="471" spans="1:113" s="871" customFormat="1" ht="84">
      <c r="A471" s="1116"/>
      <c r="B471" s="1117"/>
      <c r="C471" s="585" t="s">
        <v>1863</v>
      </c>
      <c r="D471" s="746"/>
      <c r="E471" s="747"/>
      <c r="F471" s="917"/>
      <c r="G471" s="917"/>
      <c r="H471" s="991"/>
      <c r="I471" s="991"/>
      <c r="J471" s="991"/>
      <c r="K471" s="991"/>
      <c r="L471" s="991"/>
      <c r="M471" s="991"/>
      <c r="N471" s="991"/>
      <c r="O471" s="991"/>
      <c r="P471" s="991"/>
      <c r="Q471" s="991"/>
      <c r="R471" s="991"/>
      <c r="S471" s="991"/>
      <c r="T471" s="991"/>
      <c r="U471" s="991"/>
      <c r="V471" s="991"/>
      <c r="W471" s="991"/>
      <c r="X471" s="991"/>
      <c r="Y471" s="991"/>
      <c r="Z471" s="991"/>
      <c r="AA471" s="991"/>
      <c r="AB471" s="991"/>
      <c r="AC471" s="991"/>
      <c r="AD471" s="991"/>
      <c r="AE471" s="991"/>
      <c r="AF471" s="991"/>
      <c r="AG471" s="991"/>
      <c r="AH471" s="991"/>
      <c r="AI471" s="991"/>
      <c r="AJ471" s="991"/>
      <c r="AK471" s="991"/>
      <c r="AL471" s="991"/>
      <c r="AM471" s="991"/>
      <c r="AN471" s="991"/>
      <c r="AO471" s="991"/>
      <c r="AP471" s="991"/>
      <c r="AQ471" s="991"/>
      <c r="AR471" s="991"/>
      <c r="AS471" s="991"/>
      <c r="AT471" s="991"/>
      <c r="AU471" s="991"/>
      <c r="AV471" s="991"/>
      <c r="AW471" s="991"/>
      <c r="AX471" s="991"/>
      <c r="AY471" s="991"/>
      <c r="AZ471" s="991"/>
      <c r="BA471" s="991"/>
      <c r="BB471" s="991"/>
      <c r="BC471" s="991"/>
      <c r="BD471" s="991"/>
      <c r="BE471" s="991"/>
      <c r="BF471" s="991"/>
      <c r="BG471" s="991"/>
      <c r="BH471" s="991"/>
      <c r="BI471" s="991"/>
      <c r="BJ471" s="991"/>
      <c r="BK471" s="991"/>
      <c r="BL471" s="991"/>
      <c r="BM471" s="991"/>
      <c r="BN471" s="991"/>
      <c r="BO471" s="991"/>
      <c r="BP471" s="991"/>
      <c r="BQ471" s="991"/>
      <c r="BR471" s="991"/>
      <c r="BS471" s="991"/>
      <c r="BT471" s="991"/>
      <c r="BU471" s="991"/>
      <c r="BV471" s="991"/>
      <c r="BW471" s="991"/>
      <c r="BX471" s="991"/>
      <c r="BY471" s="991"/>
      <c r="BZ471" s="991"/>
      <c r="CA471" s="991"/>
      <c r="CB471" s="991"/>
      <c r="CC471" s="991"/>
      <c r="CD471" s="991"/>
      <c r="CE471" s="991"/>
      <c r="CF471" s="991"/>
      <c r="CG471" s="991"/>
      <c r="CH471" s="991"/>
      <c r="CI471" s="991"/>
      <c r="CJ471" s="991"/>
      <c r="CK471" s="991"/>
      <c r="CL471" s="991"/>
      <c r="CM471" s="991"/>
      <c r="CN471" s="991"/>
      <c r="CO471" s="991"/>
      <c r="CP471" s="991"/>
      <c r="CQ471" s="991"/>
      <c r="CR471" s="991"/>
      <c r="CS471" s="991"/>
      <c r="CT471" s="991"/>
      <c r="CU471" s="991"/>
      <c r="CV471" s="991"/>
      <c r="CW471" s="991"/>
      <c r="CX471" s="991"/>
      <c r="CY471" s="991"/>
      <c r="CZ471" s="991"/>
      <c r="DA471" s="991"/>
      <c r="DB471" s="991"/>
      <c r="DC471" s="991"/>
      <c r="DD471" s="991"/>
      <c r="DE471" s="991"/>
      <c r="DF471" s="991"/>
      <c r="DG471" s="991"/>
      <c r="DH471" s="991"/>
      <c r="DI471" s="991"/>
    </row>
    <row r="472" spans="1:113" s="871" customFormat="1" ht="24">
      <c r="A472" s="1116"/>
      <c r="B472" s="1117"/>
      <c r="C472" s="866" t="s">
        <v>1864</v>
      </c>
      <c r="D472" s="1070"/>
      <c r="E472" s="747"/>
      <c r="F472" s="917"/>
      <c r="G472" s="917"/>
      <c r="H472" s="991"/>
      <c r="I472" s="991"/>
      <c r="J472" s="991"/>
      <c r="K472" s="991"/>
      <c r="L472" s="991"/>
      <c r="M472" s="991"/>
      <c r="N472" s="991"/>
      <c r="O472" s="991"/>
      <c r="P472" s="991"/>
      <c r="Q472" s="991"/>
      <c r="R472" s="991"/>
      <c r="S472" s="991"/>
      <c r="T472" s="991"/>
      <c r="U472" s="991"/>
      <c r="V472" s="991"/>
      <c r="W472" s="991"/>
      <c r="X472" s="991"/>
      <c r="Y472" s="991"/>
      <c r="Z472" s="991"/>
      <c r="AA472" s="991"/>
      <c r="AB472" s="991"/>
      <c r="AC472" s="991"/>
      <c r="AD472" s="991"/>
      <c r="AE472" s="991"/>
      <c r="AF472" s="991"/>
      <c r="AG472" s="991"/>
      <c r="AH472" s="991"/>
      <c r="AI472" s="991"/>
      <c r="AJ472" s="991"/>
      <c r="AK472" s="991"/>
      <c r="AL472" s="991"/>
      <c r="AM472" s="991"/>
      <c r="AN472" s="991"/>
      <c r="AO472" s="991"/>
      <c r="AP472" s="991"/>
      <c r="AQ472" s="991"/>
      <c r="AR472" s="991"/>
      <c r="AS472" s="991"/>
      <c r="AT472" s="991"/>
      <c r="AU472" s="991"/>
      <c r="AV472" s="991"/>
      <c r="AW472" s="991"/>
      <c r="AX472" s="991"/>
      <c r="AY472" s="991"/>
      <c r="AZ472" s="991"/>
      <c r="BA472" s="991"/>
      <c r="BB472" s="991"/>
      <c r="BC472" s="991"/>
      <c r="BD472" s="991"/>
      <c r="BE472" s="991"/>
      <c r="BF472" s="991"/>
      <c r="BG472" s="991"/>
      <c r="BH472" s="991"/>
      <c r="BI472" s="991"/>
      <c r="BJ472" s="991"/>
      <c r="BK472" s="991"/>
      <c r="BL472" s="991"/>
      <c r="BM472" s="991"/>
      <c r="BN472" s="991"/>
      <c r="BO472" s="991"/>
      <c r="BP472" s="991"/>
      <c r="BQ472" s="991"/>
      <c r="BR472" s="991"/>
      <c r="BS472" s="991"/>
      <c r="BT472" s="991"/>
      <c r="BU472" s="991"/>
      <c r="BV472" s="991"/>
      <c r="BW472" s="991"/>
      <c r="BX472" s="991"/>
      <c r="BY472" s="991"/>
      <c r="BZ472" s="991"/>
      <c r="CA472" s="991"/>
      <c r="CB472" s="991"/>
      <c r="CC472" s="991"/>
      <c r="CD472" s="991"/>
      <c r="CE472" s="991"/>
      <c r="CF472" s="991"/>
      <c r="CG472" s="991"/>
      <c r="CH472" s="991"/>
      <c r="CI472" s="991"/>
      <c r="CJ472" s="991"/>
      <c r="CK472" s="991"/>
      <c r="CL472" s="991"/>
      <c r="CM472" s="991"/>
      <c r="CN472" s="991"/>
      <c r="CO472" s="991"/>
      <c r="CP472" s="991"/>
      <c r="CQ472" s="991"/>
      <c r="CR472" s="991"/>
      <c r="CS472" s="991"/>
      <c r="CT472" s="991"/>
      <c r="CU472" s="991"/>
      <c r="CV472" s="991"/>
      <c r="CW472" s="991"/>
      <c r="CX472" s="991"/>
      <c r="CY472" s="991"/>
      <c r="CZ472" s="991"/>
      <c r="DA472" s="991"/>
      <c r="DB472" s="991"/>
      <c r="DC472" s="991"/>
      <c r="DD472" s="991"/>
      <c r="DE472" s="991"/>
      <c r="DF472" s="991"/>
      <c r="DG472" s="991"/>
      <c r="DH472" s="991"/>
      <c r="DI472" s="991"/>
    </row>
    <row r="473" spans="1:113" s="871" customFormat="1">
      <c r="A473" s="1116"/>
      <c r="B473" s="1117"/>
      <c r="D473" s="746"/>
      <c r="E473" s="747"/>
      <c r="F473" s="917"/>
      <c r="G473" s="917"/>
      <c r="H473" s="991"/>
      <c r="I473" s="991"/>
      <c r="J473" s="991"/>
      <c r="K473" s="991"/>
      <c r="L473" s="991"/>
      <c r="M473" s="991"/>
      <c r="N473" s="991"/>
      <c r="O473" s="991"/>
      <c r="P473" s="991"/>
      <c r="Q473" s="991"/>
      <c r="R473" s="991"/>
      <c r="S473" s="991"/>
      <c r="T473" s="991"/>
      <c r="U473" s="991"/>
      <c r="V473" s="991"/>
      <c r="W473" s="991"/>
      <c r="X473" s="991"/>
      <c r="Y473" s="991"/>
      <c r="Z473" s="991"/>
      <c r="AA473" s="991"/>
      <c r="AB473" s="991"/>
      <c r="AC473" s="991"/>
      <c r="AD473" s="991"/>
      <c r="AE473" s="991"/>
      <c r="AF473" s="991"/>
      <c r="AG473" s="991"/>
      <c r="AH473" s="991"/>
      <c r="AI473" s="991"/>
      <c r="AJ473" s="991"/>
      <c r="AK473" s="991"/>
      <c r="AL473" s="991"/>
      <c r="AM473" s="991"/>
      <c r="AN473" s="991"/>
      <c r="AO473" s="991"/>
      <c r="AP473" s="991"/>
      <c r="AQ473" s="991"/>
      <c r="AR473" s="991"/>
      <c r="AS473" s="991"/>
      <c r="AT473" s="991"/>
      <c r="AU473" s="991"/>
      <c r="AV473" s="991"/>
      <c r="AW473" s="991"/>
      <c r="AX473" s="991"/>
      <c r="AY473" s="991"/>
      <c r="AZ473" s="991"/>
      <c r="BA473" s="991"/>
      <c r="BB473" s="991"/>
      <c r="BC473" s="991"/>
      <c r="BD473" s="991"/>
      <c r="BE473" s="991"/>
      <c r="BF473" s="991"/>
      <c r="BG473" s="991"/>
      <c r="BH473" s="991"/>
      <c r="BI473" s="991"/>
      <c r="BJ473" s="991"/>
      <c r="BK473" s="991"/>
      <c r="BL473" s="991"/>
      <c r="BM473" s="991"/>
      <c r="BN473" s="991"/>
      <c r="BO473" s="991"/>
      <c r="BP473" s="991"/>
      <c r="BQ473" s="991"/>
      <c r="BR473" s="991"/>
      <c r="BS473" s="991"/>
      <c r="BT473" s="991"/>
      <c r="BU473" s="991"/>
      <c r="BV473" s="991"/>
      <c r="BW473" s="991"/>
      <c r="BX473" s="991"/>
      <c r="BY473" s="991"/>
      <c r="BZ473" s="991"/>
      <c r="CA473" s="991"/>
      <c r="CB473" s="991"/>
      <c r="CC473" s="991"/>
      <c r="CD473" s="991"/>
      <c r="CE473" s="991"/>
      <c r="CF473" s="991"/>
      <c r="CG473" s="991"/>
      <c r="CH473" s="991"/>
      <c r="CI473" s="991"/>
      <c r="CJ473" s="991"/>
      <c r="CK473" s="991"/>
      <c r="CL473" s="991"/>
      <c r="CM473" s="991"/>
      <c r="CN473" s="991"/>
      <c r="CO473" s="991"/>
      <c r="CP473" s="991"/>
      <c r="CQ473" s="991"/>
      <c r="CR473" s="991"/>
      <c r="CS473" s="991"/>
      <c r="CT473" s="991"/>
      <c r="CU473" s="991"/>
      <c r="CV473" s="991"/>
      <c r="CW473" s="991"/>
      <c r="CX473" s="991"/>
      <c r="CY473" s="991"/>
      <c r="CZ473" s="991"/>
      <c r="DA473" s="991"/>
      <c r="DB473" s="991"/>
      <c r="DC473" s="991"/>
      <c r="DD473" s="991"/>
      <c r="DE473" s="991"/>
      <c r="DF473" s="991"/>
      <c r="DG473" s="991"/>
      <c r="DH473" s="991"/>
      <c r="DI473" s="991"/>
    </row>
    <row r="474" spans="1:113" s="871" customFormat="1" ht="26.25" customHeight="1">
      <c r="A474" s="1116" t="str">
        <f t="shared" si="19"/>
        <v>III.</v>
      </c>
      <c r="B474" s="1117">
        <f>COUNT($A$400:$B473)+1</f>
        <v>18</v>
      </c>
      <c r="C474" s="1109" t="s">
        <v>1957</v>
      </c>
      <c r="D474" s="746"/>
      <c r="E474" s="747"/>
      <c r="F474" s="917"/>
      <c r="G474" s="917"/>
      <c r="H474" s="991"/>
      <c r="I474" s="991"/>
      <c r="J474" s="991"/>
      <c r="K474" s="991"/>
      <c r="L474" s="991"/>
      <c r="M474" s="991"/>
      <c r="N474" s="991"/>
      <c r="O474" s="991"/>
      <c r="P474" s="991"/>
      <c r="Q474" s="991"/>
      <c r="R474" s="991"/>
      <c r="S474" s="991"/>
      <c r="T474" s="991"/>
      <c r="U474" s="991"/>
      <c r="V474" s="991"/>
      <c r="W474" s="991"/>
      <c r="X474" s="991"/>
      <c r="Y474" s="991"/>
      <c r="Z474" s="991"/>
      <c r="AA474" s="991"/>
      <c r="AB474" s="991"/>
      <c r="AC474" s="991"/>
      <c r="AD474" s="991"/>
      <c r="AE474" s="991"/>
      <c r="AF474" s="991"/>
      <c r="AG474" s="991"/>
      <c r="AH474" s="991"/>
      <c r="AI474" s="991"/>
      <c r="AJ474" s="991"/>
      <c r="AK474" s="991"/>
      <c r="AL474" s="991"/>
      <c r="AM474" s="991"/>
      <c r="AN474" s="991"/>
      <c r="AO474" s="991"/>
      <c r="AP474" s="991"/>
      <c r="AQ474" s="991"/>
      <c r="AR474" s="991"/>
      <c r="AS474" s="991"/>
      <c r="AT474" s="991"/>
      <c r="AU474" s="991"/>
      <c r="AV474" s="991"/>
      <c r="AW474" s="991"/>
      <c r="AX474" s="991"/>
      <c r="AY474" s="991"/>
      <c r="AZ474" s="991"/>
      <c r="BA474" s="991"/>
      <c r="BB474" s="991"/>
      <c r="BC474" s="991"/>
      <c r="BD474" s="991"/>
      <c r="BE474" s="991"/>
      <c r="BF474" s="991"/>
      <c r="BG474" s="991"/>
      <c r="BH474" s="991"/>
      <c r="BI474" s="991"/>
      <c r="BJ474" s="991"/>
      <c r="BK474" s="991"/>
      <c r="BL474" s="991"/>
      <c r="BM474" s="991"/>
      <c r="BN474" s="991"/>
      <c r="BO474" s="991"/>
      <c r="BP474" s="991"/>
      <c r="BQ474" s="991"/>
      <c r="BR474" s="991"/>
      <c r="BS474" s="991"/>
      <c r="BT474" s="991"/>
      <c r="BU474" s="991"/>
      <c r="BV474" s="991"/>
      <c r="BW474" s="991"/>
      <c r="BX474" s="991"/>
      <c r="BY474" s="991"/>
      <c r="BZ474" s="991"/>
      <c r="CA474" s="991"/>
      <c r="CB474" s="991"/>
      <c r="CC474" s="991"/>
      <c r="CD474" s="991"/>
      <c r="CE474" s="991"/>
      <c r="CF474" s="991"/>
      <c r="CG474" s="991"/>
      <c r="CH474" s="991"/>
      <c r="CI474" s="991"/>
      <c r="CJ474" s="991"/>
      <c r="CK474" s="991"/>
      <c r="CL474" s="991"/>
      <c r="CM474" s="991"/>
      <c r="CN474" s="991"/>
      <c r="CO474" s="991"/>
      <c r="CP474" s="991"/>
      <c r="CQ474" s="991"/>
      <c r="CR474" s="991"/>
      <c r="CS474" s="991"/>
      <c r="CT474" s="991"/>
      <c r="CU474" s="991"/>
      <c r="CV474" s="991"/>
      <c r="CW474" s="991"/>
      <c r="CX474" s="991"/>
      <c r="CY474" s="991"/>
      <c r="CZ474" s="991"/>
      <c r="DA474" s="991"/>
      <c r="DB474" s="991"/>
      <c r="DC474" s="991"/>
      <c r="DD474" s="991"/>
      <c r="DE474" s="991"/>
      <c r="DF474" s="991"/>
      <c r="DG474" s="991"/>
      <c r="DH474" s="991"/>
      <c r="DI474" s="991"/>
    </row>
    <row r="475" spans="1:113" s="871" customFormat="1" ht="62.25" customHeight="1">
      <c r="A475" s="1116"/>
      <c r="B475" s="1117"/>
      <c r="C475" s="585" t="s">
        <v>1866</v>
      </c>
      <c r="D475" s="746"/>
      <c r="E475" s="747"/>
      <c r="F475" s="917"/>
      <c r="G475" s="917"/>
      <c r="H475" s="991"/>
      <c r="I475" s="991"/>
      <c r="J475" s="991"/>
      <c r="K475" s="991"/>
      <c r="L475" s="991"/>
      <c r="M475" s="991"/>
      <c r="N475" s="991"/>
      <c r="O475" s="991"/>
      <c r="P475" s="991"/>
      <c r="Q475" s="991"/>
      <c r="R475" s="991"/>
      <c r="S475" s="991"/>
      <c r="T475" s="991"/>
      <c r="U475" s="991"/>
      <c r="V475" s="991"/>
      <c r="W475" s="991"/>
      <c r="X475" s="991"/>
      <c r="Y475" s="991"/>
      <c r="Z475" s="991"/>
      <c r="AA475" s="991"/>
      <c r="AB475" s="991"/>
      <c r="AC475" s="991"/>
      <c r="AD475" s="991"/>
      <c r="AE475" s="991"/>
      <c r="AF475" s="991"/>
      <c r="AG475" s="991"/>
      <c r="AH475" s="991"/>
      <c r="AI475" s="991"/>
      <c r="AJ475" s="991"/>
      <c r="AK475" s="991"/>
      <c r="AL475" s="991"/>
      <c r="AM475" s="991"/>
      <c r="AN475" s="991"/>
      <c r="AO475" s="991"/>
      <c r="AP475" s="991"/>
      <c r="AQ475" s="991"/>
      <c r="AR475" s="991"/>
      <c r="AS475" s="991"/>
      <c r="AT475" s="991"/>
      <c r="AU475" s="991"/>
      <c r="AV475" s="991"/>
      <c r="AW475" s="991"/>
      <c r="AX475" s="991"/>
      <c r="AY475" s="991"/>
      <c r="AZ475" s="991"/>
      <c r="BA475" s="991"/>
      <c r="BB475" s="991"/>
      <c r="BC475" s="991"/>
      <c r="BD475" s="991"/>
      <c r="BE475" s="991"/>
      <c r="BF475" s="991"/>
      <c r="BG475" s="991"/>
      <c r="BH475" s="991"/>
      <c r="BI475" s="991"/>
      <c r="BJ475" s="991"/>
      <c r="BK475" s="991"/>
      <c r="BL475" s="991"/>
      <c r="BM475" s="991"/>
      <c r="BN475" s="991"/>
      <c r="BO475" s="991"/>
      <c r="BP475" s="991"/>
      <c r="BQ475" s="991"/>
      <c r="BR475" s="991"/>
      <c r="BS475" s="991"/>
      <c r="BT475" s="991"/>
      <c r="BU475" s="991"/>
      <c r="BV475" s="991"/>
      <c r="BW475" s="991"/>
      <c r="BX475" s="991"/>
      <c r="BY475" s="991"/>
      <c r="BZ475" s="991"/>
      <c r="CA475" s="991"/>
      <c r="CB475" s="991"/>
      <c r="CC475" s="991"/>
      <c r="CD475" s="991"/>
      <c r="CE475" s="991"/>
      <c r="CF475" s="991"/>
      <c r="CG475" s="991"/>
      <c r="CH475" s="991"/>
      <c r="CI475" s="991"/>
      <c r="CJ475" s="991"/>
      <c r="CK475" s="991"/>
      <c r="CL475" s="991"/>
      <c r="CM475" s="991"/>
      <c r="CN475" s="991"/>
      <c r="CO475" s="991"/>
      <c r="CP475" s="991"/>
      <c r="CQ475" s="991"/>
      <c r="CR475" s="991"/>
      <c r="CS475" s="991"/>
      <c r="CT475" s="991"/>
      <c r="CU475" s="991"/>
      <c r="CV475" s="991"/>
      <c r="CW475" s="991"/>
      <c r="CX475" s="991"/>
      <c r="CY475" s="991"/>
      <c r="CZ475" s="991"/>
      <c r="DA475" s="991"/>
      <c r="DB475" s="991"/>
      <c r="DC475" s="991"/>
      <c r="DD475" s="991"/>
      <c r="DE475" s="991"/>
      <c r="DF475" s="991"/>
      <c r="DG475" s="991"/>
      <c r="DH475" s="991"/>
      <c r="DI475" s="991"/>
    </row>
    <row r="476" spans="1:113" s="871" customFormat="1" ht="24">
      <c r="A476" s="1116"/>
      <c r="B476" s="1117"/>
      <c r="C476" s="866" t="s">
        <v>1867</v>
      </c>
      <c r="D476" s="746" t="s">
        <v>188</v>
      </c>
      <c r="E476" s="747">
        <v>24</v>
      </c>
      <c r="F476" s="917"/>
      <c r="G476" s="917">
        <f>E476*F476</f>
        <v>0</v>
      </c>
      <c r="H476" s="991"/>
      <c r="I476" s="991"/>
      <c r="J476" s="991"/>
      <c r="K476" s="991"/>
      <c r="L476" s="991"/>
      <c r="M476" s="991"/>
      <c r="N476" s="991"/>
      <c r="O476" s="991"/>
      <c r="P476" s="991"/>
      <c r="Q476" s="991"/>
      <c r="R476" s="991"/>
      <c r="S476" s="991"/>
      <c r="T476" s="991"/>
      <c r="U476" s="991"/>
      <c r="V476" s="991"/>
      <c r="W476" s="991"/>
      <c r="X476" s="991"/>
      <c r="Y476" s="991"/>
      <c r="Z476" s="991"/>
      <c r="AA476" s="991"/>
      <c r="AB476" s="991"/>
      <c r="AC476" s="991"/>
      <c r="AD476" s="991"/>
      <c r="AE476" s="991"/>
      <c r="AF476" s="991"/>
      <c r="AG476" s="991"/>
      <c r="AH476" s="991"/>
      <c r="AI476" s="991"/>
      <c r="AJ476" s="991"/>
      <c r="AK476" s="991"/>
      <c r="AL476" s="991"/>
      <c r="AM476" s="991"/>
      <c r="AN476" s="991"/>
      <c r="AO476" s="991"/>
      <c r="AP476" s="991"/>
      <c r="AQ476" s="991"/>
      <c r="AR476" s="991"/>
      <c r="AS476" s="991"/>
      <c r="AT476" s="991"/>
      <c r="AU476" s="991"/>
      <c r="AV476" s="991"/>
      <c r="AW476" s="991"/>
      <c r="AX476" s="991"/>
      <c r="AY476" s="991"/>
      <c r="AZ476" s="991"/>
      <c r="BA476" s="991"/>
      <c r="BB476" s="991"/>
      <c r="BC476" s="991"/>
      <c r="BD476" s="991"/>
      <c r="BE476" s="991"/>
      <c r="BF476" s="991"/>
      <c r="BG476" s="991"/>
      <c r="BH476" s="991"/>
      <c r="BI476" s="991"/>
      <c r="BJ476" s="991"/>
      <c r="BK476" s="991"/>
      <c r="BL476" s="991"/>
      <c r="BM476" s="991"/>
      <c r="BN476" s="991"/>
      <c r="BO476" s="991"/>
      <c r="BP476" s="991"/>
      <c r="BQ476" s="991"/>
      <c r="BR476" s="991"/>
      <c r="BS476" s="991"/>
      <c r="BT476" s="991"/>
      <c r="BU476" s="991"/>
      <c r="BV476" s="991"/>
      <c r="BW476" s="991"/>
      <c r="BX476" s="991"/>
      <c r="BY476" s="991"/>
      <c r="BZ476" s="991"/>
      <c r="CA476" s="991"/>
      <c r="CB476" s="991"/>
      <c r="CC476" s="991"/>
      <c r="CD476" s="991"/>
      <c r="CE476" s="991"/>
      <c r="CF476" s="991"/>
      <c r="CG476" s="991"/>
      <c r="CH476" s="991"/>
      <c r="CI476" s="991"/>
      <c r="CJ476" s="991"/>
      <c r="CK476" s="991"/>
      <c r="CL476" s="991"/>
      <c r="CM476" s="991"/>
      <c r="CN476" s="991"/>
      <c r="CO476" s="991"/>
      <c r="CP476" s="991"/>
      <c r="CQ476" s="991"/>
      <c r="CR476" s="991"/>
      <c r="CS476" s="991"/>
      <c r="CT476" s="991"/>
      <c r="CU476" s="991"/>
      <c r="CV476" s="991"/>
      <c r="CW476" s="991"/>
      <c r="CX476" s="991"/>
      <c r="CY476" s="991"/>
      <c r="CZ476" s="991"/>
      <c r="DA476" s="991"/>
      <c r="DB476" s="991"/>
      <c r="DC476" s="991"/>
      <c r="DD476" s="991"/>
      <c r="DE476" s="991"/>
      <c r="DF476" s="991"/>
      <c r="DG476" s="991"/>
      <c r="DH476" s="991"/>
      <c r="DI476" s="991"/>
    </row>
    <row r="477" spans="1:113" s="871" customFormat="1">
      <c r="A477" s="1116"/>
      <c r="B477" s="1117"/>
      <c r="D477" s="746"/>
      <c r="E477" s="747"/>
      <c r="F477" s="917"/>
      <c r="G477" s="917"/>
      <c r="H477" s="991"/>
      <c r="I477" s="991"/>
      <c r="J477" s="991"/>
      <c r="K477" s="991"/>
      <c r="L477" s="991"/>
      <c r="M477" s="991"/>
      <c r="N477" s="991"/>
      <c r="O477" s="991"/>
      <c r="P477" s="991"/>
      <c r="Q477" s="991"/>
      <c r="R477" s="991"/>
      <c r="S477" s="991"/>
      <c r="T477" s="991"/>
      <c r="U477" s="991"/>
      <c r="V477" s="991"/>
      <c r="W477" s="991"/>
      <c r="X477" s="991"/>
      <c r="Y477" s="991"/>
      <c r="Z477" s="991"/>
      <c r="AA477" s="991"/>
      <c r="AB477" s="991"/>
      <c r="AC477" s="991"/>
      <c r="AD477" s="991"/>
      <c r="AE477" s="991"/>
      <c r="AF477" s="991"/>
      <c r="AG477" s="991"/>
      <c r="AH477" s="991"/>
      <c r="AI477" s="991"/>
      <c r="AJ477" s="991"/>
      <c r="AK477" s="991"/>
      <c r="AL477" s="991"/>
      <c r="AM477" s="991"/>
      <c r="AN477" s="991"/>
      <c r="AO477" s="991"/>
      <c r="AP477" s="991"/>
      <c r="AQ477" s="991"/>
      <c r="AR477" s="991"/>
      <c r="AS477" s="991"/>
      <c r="AT477" s="991"/>
      <c r="AU477" s="991"/>
      <c r="AV477" s="991"/>
      <c r="AW477" s="991"/>
      <c r="AX477" s="991"/>
      <c r="AY477" s="991"/>
      <c r="AZ477" s="991"/>
      <c r="BA477" s="991"/>
      <c r="BB477" s="991"/>
      <c r="BC477" s="991"/>
      <c r="BD477" s="991"/>
      <c r="BE477" s="991"/>
      <c r="BF477" s="991"/>
      <c r="BG477" s="991"/>
      <c r="BH477" s="991"/>
      <c r="BI477" s="991"/>
      <c r="BJ477" s="991"/>
      <c r="BK477" s="991"/>
      <c r="BL477" s="991"/>
      <c r="BM477" s="991"/>
      <c r="BN477" s="991"/>
      <c r="BO477" s="991"/>
      <c r="BP477" s="991"/>
      <c r="BQ477" s="991"/>
      <c r="BR477" s="991"/>
      <c r="BS477" s="991"/>
      <c r="BT477" s="991"/>
      <c r="BU477" s="991"/>
      <c r="BV477" s="991"/>
      <c r="BW477" s="991"/>
      <c r="BX477" s="991"/>
      <c r="BY477" s="991"/>
      <c r="BZ477" s="991"/>
      <c r="CA477" s="991"/>
      <c r="CB477" s="991"/>
      <c r="CC477" s="991"/>
      <c r="CD477" s="991"/>
      <c r="CE477" s="991"/>
      <c r="CF477" s="991"/>
      <c r="CG477" s="991"/>
      <c r="CH477" s="991"/>
      <c r="CI477" s="991"/>
      <c r="CJ477" s="991"/>
      <c r="CK477" s="991"/>
      <c r="CL477" s="991"/>
      <c r="CM477" s="991"/>
      <c r="CN477" s="991"/>
      <c r="CO477" s="991"/>
      <c r="CP477" s="991"/>
      <c r="CQ477" s="991"/>
      <c r="CR477" s="991"/>
      <c r="CS477" s="991"/>
      <c r="CT477" s="991"/>
      <c r="CU477" s="991"/>
      <c r="CV477" s="991"/>
      <c r="CW477" s="991"/>
      <c r="CX477" s="991"/>
      <c r="CY477" s="991"/>
      <c r="CZ477" s="991"/>
      <c r="DA477" s="991"/>
      <c r="DB477" s="991"/>
      <c r="DC477" s="991"/>
      <c r="DD477" s="991"/>
      <c r="DE477" s="991"/>
      <c r="DF477" s="991"/>
      <c r="DG477" s="991"/>
      <c r="DH477" s="991"/>
      <c r="DI477" s="991"/>
    </row>
    <row r="478" spans="1:113" s="871" customFormat="1" ht="24">
      <c r="A478" s="1116" t="str">
        <f t="shared" si="19"/>
        <v>III.</v>
      </c>
      <c r="B478" s="1117">
        <f>COUNT($A$400:$B477)+1</f>
        <v>19</v>
      </c>
      <c r="C478" s="1109" t="s">
        <v>1958</v>
      </c>
      <c r="D478" s="746" t="s">
        <v>188</v>
      </c>
      <c r="E478" s="747">
        <v>6</v>
      </c>
      <c r="F478" s="917"/>
      <c r="G478" s="917">
        <f>E478*F478</f>
        <v>0</v>
      </c>
      <c r="H478" s="991"/>
      <c r="I478" s="991"/>
      <c r="J478" s="991"/>
      <c r="K478" s="991"/>
      <c r="L478" s="991"/>
      <c r="M478" s="991"/>
      <c r="N478" s="991"/>
      <c r="O478" s="991"/>
      <c r="P478" s="991"/>
      <c r="Q478" s="991"/>
      <c r="R478" s="991"/>
      <c r="S478" s="991"/>
      <c r="T478" s="991"/>
      <c r="U478" s="991"/>
      <c r="V478" s="991"/>
      <c r="W478" s="991"/>
      <c r="X478" s="991"/>
      <c r="Y478" s="991"/>
      <c r="Z478" s="991"/>
      <c r="AA478" s="991"/>
      <c r="AB478" s="991"/>
      <c r="AC478" s="991"/>
      <c r="AD478" s="991"/>
      <c r="AE478" s="991"/>
      <c r="AF478" s="991"/>
      <c r="AG478" s="991"/>
      <c r="AH478" s="991"/>
      <c r="AI478" s="991"/>
      <c r="AJ478" s="991"/>
      <c r="AK478" s="991"/>
      <c r="AL478" s="991"/>
      <c r="AM478" s="991"/>
      <c r="AN478" s="991"/>
      <c r="AO478" s="991"/>
      <c r="AP478" s="991"/>
      <c r="AQ478" s="991"/>
      <c r="AR478" s="991"/>
      <c r="AS478" s="991"/>
      <c r="AT478" s="991"/>
      <c r="AU478" s="991"/>
      <c r="AV478" s="991"/>
      <c r="AW478" s="991"/>
      <c r="AX478" s="991"/>
      <c r="AY478" s="991"/>
      <c r="AZ478" s="991"/>
      <c r="BA478" s="991"/>
      <c r="BB478" s="991"/>
      <c r="BC478" s="991"/>
      <c r="BD478" s="991"/>
      <c r="BE478" s="991"/>
      <c r="BF478" s="991"/>
      <c r="BG478" s="991"/>
      <c r="BH478" s="991"/>
      <c r="BI478" s="991"/>
      <c r="BJ478" s="991"/>
      <c r="BK478" s="991"/>
      <c r="BL478" s="991"/>
      <c r="BM478" s="991"/>
      <c r="BN478" s="991"/>
      <c r="BO478" s="991"/>
      <c r="BP478" s="991"/>
      <c r="BQ478" s="991"/>
      <c r="BR478" s="991"/>
      <c r="BS478" s="991"/>
      <c r="BT478" s="991"/>
      <c r="BU478" s="991"/>
      <c r="BV478" s="991"/>
      <c r="BW478" s="991"/>
      <c r="BX478" s="991"/>
      <c r="BY478" s="991"/>
      <c r="BZ478" s="991"/>
      <c r="CA478" s="991"/>
      <c r="CB478" s="991"/>
      <c r="CC478" s="991"/>
      <c r="CD478" s="991"/>
      <c r="CE478" s="991"/>
      <c r="CF478" s="991"/>
      <c r="CG478" s="991"/>
      <c r="CH478" s="991"/>
      <c r="CI478" s="991"/>
      <c r="CJ478" s="991"/>
      <c r="CK478" s="991"/>
      <c r="CL478" s="991"/>
      <c r="CM478" s="991"/>
      <c r="CN478" s="991"/>
      <c r="CO478" s="991"/>
      <c r="CP478" s="991"/>
      <c r="CQ478" s="991"/>
      <c r="CR478" s="991"/>
      <c r="CS478" s="991"/>
      <c r="CT478" s="991"/>
      <c r="CU478" s="991"/>
      <c r="CV478" s="991"/>
      <c r="CW478" s="991"/>
      <c r="CX478" s="991"/>
      <c r="CY478" s="991"/>
      <c r="CZ478" s="991"/>
      <c r="DA478" s="991"/>
      <c r="DB478" s="991"/>
      <c r="DC478" s="991"/>
      <c r="DD478" s="991"/>
      <c r="DE478" s="991"/>
      <c r="DF478" s="991"/>
      <c r="DG478" s="991"/>
      <c r="DH478" s="991"/>
      <c r="DI478" s="991"/>
    </row>
    <row r="479" spans="1:113" s="871" customFormat="1" ht="72">
      <c r="A479" s="1116"/>
      <c r="B479" s="1117"/>
      <c r="C479" s="585" t="s">
        <v>1869</v>
      </c>
      <c r="D479" s="1070"/>
      <c r="E479" s="747"/>
      <c r="F479" s="917"/>
      <c r="G479" s="917"/>
      <c r="H479" s="991"/>
      <c r="I479" s="991"/>
      <c r="J479" s="991"/>
      <c r="K479" s="991"/>
      <c r="L479" s="991"/>
      <c r="M479" s="991"/>
      <c r="N479" s="991"/>
      <c r="O479" s="991"/>
      <c r="P479" s="991"/>
      <c r="Q479" s="991"/>
      <c r="R479" s="991"/>
      <c r="S479" s="991"/>
      <c r="T479" s="991"/>
      <c r="U479" s="991"/>
      <c r="V479" s="991"/>
      <c r="W479" s="991"/>
      <c r="X479" s="991"/>
      <c r="Y479" s="991"/>
      <c r="Z479" s="991"/>
      <c r="AA479" s="991"/>
      <c r="AB479" s="991"/>
      <c r="AC479" s="991"/>
      <c r="AD479" s="991"/>
      <c r="AE479" s="991"/>
      <c r="AF479" s="991"/>
      <c r="AG479" s="991"/>
      <c r="AH479" s="991"/>
      <c r="AI479" s="991"/>
      <c r="AJ479" s="991"/>
      <c r="AK479" s="991"/>
      <c r="AL479" s="991"/>
      <c r="AM479" s="991"/>
      <c r="AN479" s="991"/>
      <c r="AO479" s="991"/>
      <c r="AP479" s="991"/>
      <c r="AQ479" s="991"/>
      <c r="AR479" s="991"/>
      <c r="AS479" s="991"/>
      <c r="AT479" s="991"/>
      <c r="AU479" s="991"/>
      <c r="AV479" s="991"/>
      <c r="AW479" s="991"/>
      <c r="AX479" s="991"/>
      <c r="AY479" s="991"/>
      <c r="AZ479" s="991"/>
      <c r="BA479" s="991"/>
      <c r="BB479" s="991"/>
      <c r="BC479" s="991"/>
      <c r="BD479" s="991"/>
      <c r="BE479" s="991"/>
      <c r="BF479" s="991"/>
      <c r="BG479" s="991"/>
      <c r="BH479" s="991"/>
      <c r="BI479" s="991"/>
      <c r="BJ479" s="991"/>
      <c r="BK479" s="991"/>
      <c r="BL479" s="991"/>
      <c r="BM479" s="991"/>
      <c r="BN479" s="991"/>
      <c r="BO479" s="991"/>
      <c r="BP479" s="991"/>
      <c r="BQ479" s="991"/>
      <c r="BR479" s="991"/>
      <c r="BS479" s="991"/>
      <c r="BT479" s="991"/>
      <c r="BU479" s="991"/>
      <c r="BV479" s="991"/>
      <c r="BW479" s="991"/>
      <c r="BX479" s="991"/>
      <c r="BY479" s="991"/>
      <c r="BZ479" s="991"/>
      <c r="CA479" s="991"/>
      <c r="CB479" s="991"/>
      <c r="CC479" s="991"/>
      <c r="CD479" s="991"/>
      <c r="CE479" s="991"/>
      <c r="CF479" s="991"/>
      <c r="CG479" s="991"/>
      <c r="CH479" s="991"/>
      <c r="CI479" s="991"/>
      <c r="CJ479" s="991"/>
      <c r="CK479" s="991"/>
      <c r="CL479" s="991"/>
      <c r="CM479" s="991"/>
      <c r="CN479" s="991"/>
      <c r="CO479" s="991"/>
      <c r="CP479" s="991"/>
      <c r="CQ479" s="991"/>
      <c r="CR479" s="991"/>
      <c r="CS479" s="991"/>
      <c r="CT479" s="991"/>
      <c r="CU479" s="991"/>
      <c r="CV479" s="991"/>
      <c r="CW479" s="991"/>
      <c r="CX479" s="991"/>
      <c r="CY479" s="991"/>
      <c r="CZ479" s="991"/>
      <c r="DA479" s="991"/>
      <c r="DB479" s="991"/>
      <c r="DC479" s="991"/>
      <c r="DD479" s="991"/>
      <c r="DE479" s="991"/>
      <c r="DF479" s="991"/>
      <c r="DG479" s="991"/>
      <c r="DH479" s="991"/>
      <c r="DI479" s="991"/>
    </row>
    <row r="480" spans="1:113" s="871" customFormat="1">
      <c r="A480" s="1116"/>
      <c r="B480" s="1117"/>
      <c r="C480" s="991" t="s">
        <v>1870</v>
      </c>
      <c r="D480" s="1070"/>
      <c r="E480" s="747"/>
      <c r="F480" s="917"/>
      <c r="G480" s="917"/>
      <c r="H480" s="991"/>
      <c r="I480" s="991"/>
      <c r="J480" s="991"/>
      <c r="K480" s="991"/>
      <c r="L480" s="991"/>
      <c r="M480" s="991"/>
      <c r="N480" s="991"/>
      <c r="O480" s="991"/>
      <c r="P480" s="991"/>
      <c r="Q480" s="991"/>
      <c r="R480" s="991"/>
      <c r="S480" s="991"/>
      <c r="T480" s="991"/>
      <c r="U480" s="991"/>
      <c r="V480" s="991"/>
      <c r="W480" s="991"/>
      <c r="X480" s="991"/>
      <c r="Y480" s="991"/>
      <c r="Z480" s="991"/>
      <c r="AA480" s="991"/>
      <c r="AB480" s="991"/>
      <c r="AC480" s="991"/>
      <c r="AD480" s="991"/>
      <c r="AE480" s="991"/>
      <c r="AF480" s="991"/>
      <c r="AG480" s="991"/>
      <c r="AH480" s="991"/>
      <c r="AI480" s="991"/>
      <c r="AJ480" s="991"/>
      <c r="AK480" s="991"/>
      <c r="AL480" s="991"/>
      <c r="AM480" s="991"/>
      <c r="AN480" s="991"/>
      <c r="AO480" s="991"/>
      <c r="AP480" s="991"/>
      <c r="AQ480" s="991"/>
      <c r="AR480" s="991"/>
      <c r="AS480" s="991"/>
      <c r="AT480" s="991"/>
      <c r="AU480" s="991"/>
      <c r="AV480" s="991"/>
      <c r="AW480" s="991"/>
      <c r="AX480" s="991"/>
      <c r="AY480" s="991"/>
      <c r="AZ480" s="991"/>
      <c r="BA480" s="991"/>
      <c r="BB480" s="991"/>
      <c r="BC480" s="991"/>
      <c r="BD480" s="991"/>
      <c r="BE480" s="991"/>
      <c r="BF480" s="991"/>
      <c r="BG480" s="991"/>
      <c r="BH480" s="991"/>
      <c r="BI480" s="991"/>
      <c r="BJ480" s="991"/>
      <c r="BK480" s="991"/>
      <c r="BL480" s="991"/>
      <c r="BM480" s="991"/>
      <c r="BN480" s="991"/>
      <c r="BO480" s="991"/>
      <c r="BP480" s="991"/>
      <c r="BQ480" s="991"/>
      <c r="BR480" s="991"/>
      <c r="BS480" s="991"/>
      <c r="BT480" s="991"/>
      <c r="BU480" s="991"/>
      <c r="BV480" s="991"/>
      <c r="BW480" s="991"/>
      <c r="BX480" s="991"/>
      <c r="BY480" s="991"/>
      <c r="BZ480" s="991"/>
      <c r="CA480" s="991"/>
      <c r="CB480" s="991"/>
      <c r="CC480" s="991"/>
      <c r="CD480" s="991"/>
      <c r="CE480" s="991"/>
      <c r="CF480" s="991"/>
      <c r="CG480" s="991"/>
      <c r="CH480" s="991"/>
      <c r="CI480" s="991"/>
      <c r="CJ480" s="991"/>
      <c r="CK480" s="991"/>
      <c r="CL480" s="991"/>
      <c r="CM480" s="991"/>
      <c r="CN480" s="991"/>
      <c r="CO480" s="991"/>
      <c r="CP480" s="991"/>
      <c r="CQ480" s="991"/>
      <c r="CR480" s="991"/>
      <c r="CS480" s="991"/>
      <c r="CT480" s="991"/>
      <c r="CU480" s="991"/>
      <c r="CV480" s="991"/>
      <c r="CW480" s="991"/>
      <c r="CX480" s="991"/>
      <c r="CY480" s="991"/>
      <c r="CZ480" s="991"/>
      <c r="DA480" s="991"/>
      <c r="DB480" s="991"/>
      <c r="DC480" s="991"/>
      <c r="DD480" s="991"/>
      <c r="DE480" s="991"/>
      <c r="DF480" s="991"/>
      <c r="DG480" s="991"/>
      <c r="DH480" s="991"/>
      <c r="DI480" s="991"/>
    </row>
    <row r="481" spans="1:113" s="871" customFormat="1" ht="24">
      <c r="A481" s="1116"/>
      <c r="B481" s="1117"/>
      <c r="C481" s="866" t="s">
        <v>1871</v>
      </c>
      <c r="D481" s="1070"/>
      <c r="E481" s="747"/>
      <c r="F481" s="917"/>
      <c r="G481" s="917"/>
      <c r="H481" s="991"/>
      <c r="I481" s="991"/>
      <c r="J481" s="991"/>
      <c r="K481" s="991"/>
      <c r="L481" s="991"/>
      <c r="M481" s="991"/>
      <c r="N481" s="991"/>
      <c r="O481" s="991"/>
      <c r="P481" s="991"/>
      <c r="Q481" s="991"/>
      <c r="R481" s="991"/>
      <c r="S481" s="991"/>
      <c r="T481" s="991"/>
      <c r="U481" s="991"/>
      <c r="V481" s="991"/>
      <c r="W481" s="991"/>
      <c r="X481" s="991"/>
      <c r="Y481" s="991"/>
      <c r="Z481" s="991"/>
      <c r="AA481" s="991"/>
      <c r="AB481" s="991"/>
      <c r="AC481" s="991"/>
      <c r="AD481" s="991"/>
      <c r="AE481" s="991"/>
      <c r="AF481" s="991"/>
      <c r="AG481" s="991"/>
      <c r="AH481" s="991"/>
      <c r="AI481" s="991"/>
      <c r="AJ481" s="991"/>
      <c r="AK481" s="991"/>
      <c r="AL481" s="991"/>
      <c r="AM481" s="991"/>
      <c r="AN481" s="991"/>
      <c r="AO481" s="991"/>
      <c r="AP481" s="991"/>
      <c r="AQ481" s="991"/>
      <c r="AR481" s="991"/>
      <c r="AS481" s="991"/>
      <c r="AT481" s="991"/>
      <c r="AU481" s="991"/>
      <c r="AV481" s="991"/>
      <c r="AW481" s="991"/>
      <c r="AX481" s="991"/>
      <c r="AY481" s="991"/>
      <c r="AZ481" s="991"/>
      <c r="BA481" s="991"/>
      <c r="BB481" s="991"/>
      <c r="BC481" s="991"/>
      <c r="BD481" s="991"/>
      <c r="BE481" s="991"/>
      <c r="BF481" s="991"/>
      <c r="BG481" s="991"/>
      <c r="BH481" s="991"/>
      <c r="BI481" s="991"/>
      <c r="BJ481" s="991"/>
      <c r="BK481" s="991"/>
      <c r="BL481" s="991"/>
      <c r="BM481" s="991"/>
      <c r="BN481" s="991"/>
      <c r="BO481" s="991"/>
      <c r="BP481" s="991"/>
      <c r="BQ481" s="991"/>
      <c r="BR481" s="991"/>
      <c r="BS481" s="991"/>
      <c r="BT481" s="991"/>
      <c r="BU481" s="991"/>
      <c r="BV481" s="991"/>
      <c r="BW481" s="991"/>
      <c r="BX481" s="991"/>
      <c r="BY481" s="991"/>
      <c r="BZ481" s="991"/>
      <c r="CA481" s="991"/>
      <c r="CB481" s="991"/>
      <c r="CC481" s="991"/>
      <c r="CD481" s="991"/>
      <c r="CE481" s="991"/>
      <c r="CF481" s="991"/>
      <c r="CG481" s="991"/>
      <c r="CH481" s="991"/>
      <c r="CI481" s="991"/>
      <c r="CJ481" s="991"/>
      <c r="CK481" s="991"/>
      <c r="CL481" s="991"/>
      <c r="CM481" s="991"/>
      <c r="CN481" s="991"/>
      <c r="CO481" s="991"/>
      <c r="CP481" s="991"/>
      <c r="CQ481" s="991"/>
      <c r="CR481" s="991"/>
      <c r="CS481" s="991"/>
      <c r="CT481" s="991"/>
      <c r="CU481" s="991"/>
      <c r="CV481" s="991"/>
      <c r="CW481" s="991"/>
      <c r="CX481" s="991"/>
      <c r="CY481" s="991"/>
      <c r="CZ481" s="991"/>
      <c r="DA481" s="991"/>
      <c r="DB481" s="991"/>
      <c r="DC481" s="991"/>
      <c r="DD481" s="991"/>
      <c r="DE481" s="991"/>
      <c r="DF481" s="991"/>
      <c r="DG481" s="991"/>
      <c r="DH481" s="991"/>
      <c r="DI481" s="991"/>
    </row>
    <row r="482" spans="1:113" s="871" customFormat="1">
      <c r="A482" s="1116"/>
      <c r="B482" s="1117"/>
      <c r="C482" s="991"/>
      <c r="D482" s="1070"/>
      <c r="E482" s="747"/>
      <c r="F482" s="917"/>
      <c r="G482" s="917"/>
      <c r="H482" s="991"/>
      <c r="I482" s="991"/>
      <c r="J482" s="991"/>
      <c r="K482" s="991"/>
      <c r="L482" s="991"/>
      <c r="M482" s="991"/>
      <c r="N482" s="991"/>
      <c r="O482" s="991"/>
      <c r="P482" s="991"/>
      <c r="Q482" s="991"/>
      <c r="R482" s="991"/>
      <c r="S482" s="991"/>
      <c r="T482" s="991"/>
      <c r="U482" s="991"/>
      <c r="V482" s="991"/>
      <c r="W482" s="991"/>
      <c r="X482" s="991"/>
      <c r="Y482" s="991"/>
      <c r="Z482" s="991"/>
      <c r="AA482" s="991"/>
      <c r="AB482" s="991"/>
      <c r="AC482" s="991"/>
      <c r="AD482" s="991"/>
      <c r="AE482" s="991"/>
      <c r="AF482" s="991"/>
      <c r="AG482" s="991"/>
      <c r="AH482" s="991"/>
      <c r="AI482" s="991"/>
      <c r="AJ482" s="991"/>
      <c r="AK482" s="991"/>
      <c r="AL482" s="991"/>
      <c r="AM482" s="991"/>
      <c r="AN482" s="991"/>
      <c r="AO482" s="991"/>
      <c r="AP482" s="991"/>
      <c r="AQ482" s="991"/>
      <c r="AR482" s="991"/>
      <c r="AS482" s="991"/>
      <c r="AT482" s="991"/>
      <c r="AU482" s="991"/>
      <c r="AV482" s="991"/>
      <c r="AW482" s="991"/>
      <c r="AX482" s="991"/>
      <c r="AY482" s="991"/>
      <c r="AZ482" s="991"/>
      <c r="BA482" s="991"/>
      <c r="BB482" s="991"/>
      <c r="BC482" s="991"/>
      <c r="BD482" s="991"/>
      <c r="BE482" s="991"/>
      <c r="BF482" s="991"/>
      <c r="BG482" s="991"/>
      <c r="BH482" s="991"/>
      <c r="BI482" s="991"/>
      <c r="BJ482" s="991"/>
      <c r="BK482" s="991"/>
      <c r="BL482" s="991"/>
      <c r="BM482" s="991"/>
      <c r="BN482" s="991"/>
      <c r="BO482" s="991"/>
      <c r="BP482" s="991"/>
      <c r="BQ482" s="991"/>
      <c r="BR482" s="991"/>
      <c r="BS482" s="991"/>
      <c r="BT482" s="991"/>
      <c r="BU482" s="991"/>
      <c r="BV482" s="991"/>
      <c r="BW482" s="991"/>
      <c r="BX482" s="991"/>
      <c r="BY482" s="991"/>
      <c r="BZ482" s="991"/>
      <c r="CA482" s="991"/>
      <c r="CB482" s="991"/>
      <c r="CC482" s="991"/>
      <c r="CD482" s="991"/>
      <c r="CE482" s="991"/>
      <c r="CF482" s="991"/>
      <c r="CG482" s="991"/>
      <c r="CH482" s="991"/>
      <c r="CI482" s="991"/>
      <c r="CJ482" s="991"/>
      <c r="CK482" s="991"/>
      <c r="CL482" s="991"/>
      <c r="CM482" s="991"/>
      <c r="CN482" s="991"/>
      <c r="CO482" s="991"/>
      <c r="CP482" s="991"/>
      <c r="CQ482" s="991"/>
      <c r="CR482" s="991"/>
      <c r="CS482" s="991"/>
      <c r="CT482" s="991"/>
      <c r="CU482" s="991"/>
      <c r="CV482" s="991"/>
      <c r="CW482" s="991"/>
      <c r="CX482" s="991"/>
      <c r="CY482" s="991"/>
      <c r="CZ482" s="991"/>
      <c r="DA482" s="991"/>
      <c r="DB482" s="991"/>
      <c r="DC482" s="991"/>
      <c r="DD482" s="991"/>
      <c r="DE482" s="991"/>
      <c r="DF482" s="991"/>
      <c r="DG482" s="991"/>
      <c r="DH482" s="991"/>
      <c r="DI482" s="991"/>
    </row>
    <row r="483" spans="1:113" s="871" customFormat="1" ht="24">
      <c r="A483" s="1116" t="str">
        <f t="shared" si="19"/>
        <v>III.</v>
      </c>
      <c r="B483" s="1117">
        <f>COUNT($A$400:$B482)+1</f>
        <v>20</v>
      </c>
      <c r="C483" s="1109" t="s">
        <v>1932</v>
      </c>
      <c r="D483" s="746" t="s">
        <v>188</v>
      </c>
      <c r="E483" s="747">
        <v>6</v>
      </c>
      <c r="F483" s="917"/>
      <c r="G483" s="917">
        <f>E483*F483</f>
        <v>0</v>
      </c>
      <c r="H483" s="991"/>
      <c r="I483" s="991"/>
      <c r="J483" s="991"/>
      <c r="K483" s="991"/>
      <c r="L483" s="991"/>
      <c r="M483" s="991"/>
      <c r="N483" s="991"/>
      <c r="O483" s="991"/>
      <c r="P483" s="991"/>
      <c r="Q483" s="991"/>
      <c r="R483" s="991"/>
      <c r="S483" s="991"/>
      <c r="T483" s="991"/>
      <c r="U483" s="991"/>
      <c r="V483" s="991"/>
      <c r="W483" s="991"/>
      <c r="X483" s="991"/>
      <c r="Y483" s="991"/>
      <c r="Z483" s="991"/>
      <c r="AA483" s="991"/>
      <c r="AB483" s="991"/>
      <c r="AC483" s="991"/>
      <c r="AD483" s="991"/>
      <c r="AE483" s="991"/>
      <c r="AF483" s="991"/>
      <c r="AG483" s="991"/>
      <c r="AH483" s="991"/>
      <c r="AI483" s="991"/>
      <c r="AJ483" s="991"/>
      <c r="AK483" s="991"/>
      <c r="AL483" s="991"/>
      <c r="AM483" s="991"/>
      <c r="AN483" s="991"/>
      <c r="AO483" s="991"/>
      <c r="AP483" s="991"/>
      <c r="AQ483" s="991"/>
      <c r="AR483" s="991"/>
      <c r="AS483" s="991"/>
      <c r="AT483" s="991"/>
      <c r="AU483" s="991"/>
      <c r="AV483" s="991"/>
      <c r="AW483" s="991"/>
      <c r="AX483" s="991"/>
      <c r="AY483" s="991"/>
      <c r="AZ483" s="991"/>
      <c r="BA483" s="991"/>
      <c r="BB483" s="991"/>
      <c r="BC483" s="991"/>
      <c r="BD483" s="991"/>
      <c r="BE483" s="991"/>
      <c r="BF483" s="991"/>
      <c r="BG483" s="991"/>
      <c r="BH483" s="991"/>
      <c r="BI483" s="991"/>
      <c r="BJ483" s="991"/>
      <c r="BK483" s="991"/>
      <c r="BL483" s="991"/>
      <c r="BM483" s="991"/>
      <c r="BN483" s="991"/>
      <c r="BO483" s="991"/>
      <c r="BP483" s="991"/>
      <c r="BQ483" s="991"/>
      <c r="BR483" s="991"/>
      <c r="BS483" s="991"/>
      <c r="BT483" s="991"/>
      <c r="BU483" s="991"/>
      <c r="BV483" s="991"/>
      <c r="BW483" s="991"/>
      <c r="BX483" s="991"/>
      <c r="BY483" s="991"/>
      <c r="BZ483" s="991"/>
      <c r="CA483" s="991"/>
      <c r="CB483" s="991"/>
      <c r="CC483" s="991"/>
      <c r="CD483" s="991"/>
      <c r="CE483" s="991"/>
      <c r="CF483" s="991"/>
      <c r="CG483" s="991"/>
      <c r="CH483" s="991"/>
      <c r="CI483" s="991"/>
      <c r="CJ483" s="991"/>
      <c r="CK483" s="991"/>
      <c r="CL483" s="991"/>
      <c r="CM483" s="991"/>
      <c r="CN483" s="991"/>
      <c r="CO483" s="991"/>
      <c r="CP483" s="991"/>
      <c r="CQ483" s="991"/>
      <c r="CR483" s="991"/>
      <c r="CS483" s="991"/>
      <c r="CT483" s="991"/>
      <c r="CU483" s="991"/>
      <c r="CV483" s="991"/>
      <c r="CW483" s="991"/>
      <c r="CX483" s="991"/>
      <c r="CY483" s="991"/>
      <c r="CZ483" s="991"/>
      <c r="DA483" s="991"/>
      <c r="DB483" s="991"/>
      <c r="DC483" s="991"/>
      <c r="DD483" s="991"/>
      <c r="DE483" s="991"/>
      <c r="DF483" s="991"/>
      <c r="DG483" s="991"/>
      <c r="DH483" s="991"/>
      <c r="DI483" s="991"/>
    </row>
    <row r="484" spans="1:113" s="871" customFormat="1" ht="72">
      <c r="A484" s="1116"/>
      <c r="B484" s="1117"/>
      <c r="C484" s="585" t="s">
        <v>1873</v>
      </c>
      <c r="D484" s="1070"/>
      <c r="E484" s="747"/>
      <c r="F484" s="917"/>
      <c r="G484" s="917"/>
      <c r="H484" s="991"/>
      <c r="I484" s="991"/>
      <c r="J484" s="991"/>
      <c r="K484" s="991"/>
      <c r="L484" s="991"/>
      <c r="M484" s="991"/>
      <c r="N484" s="991"/>
      <c r="O484" s="991"/>
      <c r="P484" s="991"/>
      <c r="Q484" s="991"/>
      <c r="R484" s="991"/>
      <c r="S484" s="991"/>
      <c r="T484" s="991"/>
      <c r="U484" s="991"/>
      <c r="V484" s="991"/>
      <c r="W484" s="991"/>
      <c r="X484" s="991"/>
      <c r="Y484" s="991"/>
      <c r="Z484" s="991"/>
      <c r="AA484" s="991"/>
      <c r="AB484" s="991"/>
      <c r="AC484" s="991"/>
      <c r="AD484" s="991"/>
      <c r="AE484" s="991"/>
      <c r="AF484" s="991"/>
      <c r="AG484" s="991"/>
      <c r="AH484" s="991"/>
      <c r="AI484" s="991"/>
      <c r="AJ484" s="991"/>
      <c r="AK484" s="991"/>
      <c r="AL484" s="991"/>
      <c r="AM484" s="991"/>
      <c r="AN484" s="991"/>
      <c r="AO484" s="991"/>
      <c r="AP484" s="991"/>
      <c r="AQ484" s="991"/>
      <c r="AR484" s="991"/>
      <c r="AS484" s="991"/>
      <c r="AT484" s="991"/>
      <c r="AU484" s="991"/>
      <c r="AV484" s="991"/>
      <c r="AW484" s="991"/>
      <c r="AX484" s="991"/>
      <c r="AY484" s="991"/>
      <c r="AZ484" s="991"/>
      <c r="BA484" s="991"/>
      <c r="BB484" s="991"/>
      <c r="BC484" s="991"/>
      <c r="BD484" s="991"/>
      <c r="BE484" s="991"/>
      <c r="BF484" s="991"/>
      <c r="BG484" s="991"/>
      <c r="BH484" s="991"/>
      <c r="BI484" s="991"/>
      <c r="BJ484" s="991"/>
      <c r="BK484" s="991"/>
      <c r="BL484" s="991"/>
      <c r="BM484" s="991"/>
      <c r="BN484" s="991"/>
      <c r="BO484" s="991"/>
      <c r="BP484" s="991"/>
      <c r="BQ484" s="991"/>
      <c r="BR484" s="991"/>
      <c r="BS484" s="991"/>
      <c r="BT484" s="991"/>
      <c r="BU484" s="991"/>
      <c r="BV484" s="991"/>
      <c r="BW484" s="991"/>
      <c r="BX484" s="991"/>
      <c r="BY484" s="991"/>
      <c r="BZ484" s="991"/>
      <c r="CA484" s="991"/>
      <c r="CB484" s="991"/>
      <c r="CC484" s="991"/>
      <c r="CD484" s="991"/>
      <c r="CE484" s="991"/>
      <c r="CF484" s="991"/>
      <c r="CG484" s="991"/>
      <c r="CH484" s="991"/>
      <c r="CI484" s="991"/>
      <c r="CJ484" s="991"/>
      <c r="CK484" s="991"/>
      <c r="CL484" s="991"/>
      <c r="CM484" s="991"/>
      <c r="CN484" s="991"/>
      <c r="CO484" s="991"/>
      <c r="CP484" s="991"/>
      <c r="CQ484" s="991"/>
      <c r="CR484" s="991"/>
      <c r="CS484" s="991"/>
      <c r="CT484" s="991"/>
      <c r="CU484" s="991"/>
      <c r="CV484" s="991"/>
      <c r="CW484" s="991"/>
      <c r="CX484" s="991"/>
      <c r="CY484" s="991"/>
      <c r="CZ484" s="991"/>
      <c r="DA484" s="991"/>
      <c r="DB484" s="991"/>
      <c r="DC484" s="991"/>
      <c r="DD484" s="991"/>
      <c r="DE484" s="991"/>
      <c r="DF484" s="991"/>
      <c r="DG484" s="991"/>
      <c r="DH484" s="991"/>
      <c r="DI484" s="991"/>
    </row>
    <row r="485" spans="1:113" s="871" customFormat="1">
      <c r="A485" s="1116"/>
      <c r="B485" s="1117"/>
      <c r="C485" s="991" t="s">
        <v>1870</v>
      </c>
      <c r="D485" s="1070"/>
      <c r="E485" s="747"/>
      <c r="F485" s="917"/>
      <c r="G485" s="917"/>
      <c r="H485" s="991"/>
      <c r="I485" s="991"/>
      <c r="J485" s="991"/>
      <c r="K485" s="991"/>
      <c r="L485" s="991"/>
      <c r="M485" s="991"/>
      <c r="N485" s="991"/>
      <c r="O485" s="991"/>
      <c r="P485" s="991"/>
      <c r="Q485" s="991"/>
      <c r="R485" s="991"/>
      <c r="S485" s="991"/>
      <c r="T485" s="991"/>
      <c r="U485" s="991"/>
      <c r="V485" s="991"/>
      <c r="W485" s="991"/>
      <c r="X485" s="991"/>
      <c r="Y485" s="991"/>
      <c r="Z485" s="991"/>
      <c r="AA485" s="991"/>
      <c r="AB485" s="991"/>
      <c r="AC485" s="991"/>
      <c r="AD485" s="991"/>
      <c r="AE485" s="991"/>
      <c r="AF485" s="991"/>
      <c r="AG485" s="991"/>
      <c r="AH485" s="991"/>
      <c r="AI485" s="991"/>
      <c r="AJ485" s="991"/>
      <c r="AK485" s="991"/>
      <c r="AL485" s="991"/>
      <c r="AM485" s="991"/>
      <c r="AN485" s="991"/>
      <c r="AO485" s="991"/>
      <c r="AP485" s="991"/>
      <c r="AQ485" s="991"/>
      <c r="AR485" s="991"/>
      <c r="AS485" s="991"/>
      <c r="AT485" s="991"/>
      <c r="AU485" s="991"/>
      <c r="AV485" s="991"/>
      <c r="AW485" s="991"/>
      <c r="AX485" s="991"/>
      <c r="AY485" s="991"/>
      <c r="AZ485" s="991"/>
      <c r="BA485" s="991"/>
      <c r="BB485" s="991"/>
      <c r="BC485" s="991"/>
      <c r="BD485" s="991"/>
      <c r="BE485" s="991"/>
      <c r="BF485" s="991"/>
      <c r="BG485" s="991"/>
      <c r="BH485" s="991"/>
      <c r="BI485" s="991"/>
      <c r="BJ485" s="991"/>
      <c r="BK485" s="991"/>
      <c r="BL485" s="991"/>
      <c r="BM485" s="991"/>
      <c r="BN485" s="991"/>
      <c r="BO485" s="991"/>
      <c r="BP485" s="991"/>
      <c r="BQ485" s="991"/>
      <c r="BR485" s="991"/>
      <c r="BS485" s="991"/>
      <c r="BT485" s="991"/>
      <c r="BU485" s="991"/>
      <c r="BV485" s="991"/>
      <c r="BW485" s="991"/>
      <c r="BX485" s="991"/>
      <c r="BY485" s="991"/>
      <c r="BZ485" s="991"/>
      <c r="CA485" s="991"/>
      <c r="CB485" s="991"/>
      <c r="CC485" s="991"/>
      <c r="CD485" s="991"/>
      <c r="CE485" s="991"/>
      <c r="CF485" s="991"/>
      <c r="CG485" s="991"/>
      <c r="CH485" s="991"/>
      <c r="CI485" s="991"/>
      <c r="CJ485" s="991"/>
      <c r="CK485" s="991"/>
      <c r="CL485" s="991"/>
      <c r="CM485" s="991"/>
      <c r="CN485" s="991"/>
      <c r="CO485" s="991"/>
      <c r="CP485" s="991"/>
      <c r="CQ485" s="991"/>
      <c r="CR485" s="991"/>
      <c r="CS485" s="991"/>
      <c r="CT485" s="991"/>
      <c r="CU485" s="991"/>
      <c r="CV485" s="991"/>
      <c r="CW485" s="991"/>
      <c r="CX485" s="991"/>
      <c r="CY485" s="991"/>
      <c r="CZ485" s="991"/>
      <c r="DA485" s="991"/>
      <c r="DB485" s="991"/>
      <c r="DC485" s="991"/>
      <c r="DD485" s="991"/>
      <c r="DE485" s="991"/>
      <c r="DF485" s="991"/>
      <c r="DG485" s="991"/>
      <c r="DH485" s="991"/>
      <c r="DI485" s="991"/>
    </row>
    <row r="486" spans="1:113" s="871" customFormat="1" ht="24">
      <c r="A486" s="1116"/>
      <c r="B486" s="1117"/>
      <c r="C486" s="866" t="s">
        <v>1874</v>
      </c>
      <c r="D486" s="1070"/>
      <c r="E486" s="747"/>
      <c r="F486" s="917"/>
      <c r="G486" s="917"/>
      <c r="H486" s="991"/>
      <c r="I486" s="991"/>
      <c r="J486" s="991"/>
      <c r="K486" s="991"/>
      <c r="L486" s="991"/>
      <c r="M486" s="991"/>
      <c r="N486" s="991"/>
      <c r="O486" s="991"/>
      <c r="P486" s="991"/>
      <c r="Q486" s="991"/>
      <c r="R486" s="991"/>
      <c r="S486" s="991"/>
      <c r="T486" s="991"/>
      <c r="U486" s="991"/>
      <c r="V486" s="991"/>
      <c r="W486" s="991"/>
      <c r="X486" s="991"/>
      <c r="Y486" s="991"/>
      <c r="Z486" s="991"/>
      <c r="AA486" s="991"/>
      <c r="AB486" s="991"/>
      <c r="AC486" s="991"/>
      <c r="AD486" s="991"/>
      <c r="AE486" s="991"/>
      <c r="AF486" s="991"/>
      <c r="AG486" s="991"/>
      <c r="AH486" s="991"/>
      <c r="AI486" s="991"/>
      <c r="AJ486" s="991"/>
      <c r="AK486" s="991"/>
      <c r="AL486" s="991"/>
      <c r="AM486" s="991"/>
      <c r="AN486" s="991"/>
      <c r="AO486" s="991"/>
      <c r="AP486" s="991"/>
      <c r="AQ486" s="991"/>
      <c r="AR486" s="991"/>
      <c r="AS486" s="991"/>
      <c r="AT486" s="991"/>
      <c r="AU486" s="991"/>
      <c r="AV486" s="991"/>
      <c r="AW486" s="991"/>
      <c r="AX486" s="991"/>
      <c r="AY486" s="991"/>
      <c r="AZ486" s="991"/>
      <c r="BA486" s="991"/>
      <c r="BB486" s="991"/>
      <c r="BC486" s="991"/>
      <c r="BD486" s="991"/>
      <c r="BE486" s="991"/>
      <c r="BF486" s="991"/>
      <c r="BG486" s="991"/>
      <c r="BH486" s="991"/>
      <c r="BI486" s="991"/>
      <c r="BJ486" s="991"/>
      <c r="BK486" s="991"/>
      <c r="BL486" s="991"/>
      <c r="BM486" s="991"/>
      <c r="BN486" s="991"/>
      <c r="BO486" s="991"/>
      <c r="BP486" s="991"/>
      <c r="BQ486" s="991"/>
      <c r="BR486" s="991"/>
      <c r="BS486" s="991"/>
      <c r="BT486" s="991"/>
      <c r="BU486" s="991"/>
      <c r="BV486" s="991"/>
      <c r="BW486" s="991"/>
      <c r="BX486" s="991"/>
      <c r="BY486" s="991"/>
      <c r="BZ486" s="991"/>
      <c r="CA486" s="991"/>
      <c r="CB486" s="991"/>
      <c r="CC486" s="991"/>
      <c r="CD486" s="991"/>
      <c r="CE486" s="991"/>
      <c r="CF486" s="991"/>
      <c r="CG486" s="991"/>
      <c r="CH486" s="991"/>
      <c r="CI486" s="991"/>
      <c r="CJ486" s="991"/>
      <c r="CK486" s="991"/>
      <c r="CL486" s="991"/>
      <c r="CM486" s="991"/>
      <c r="CN486" s="991"/>
      <c r="CO486" s="991"/>
      <c r="CP486" s="991"/>
      <c r="CQ486" s="991"/>
      <c r="CR486" s="991"/>
      <c r="CS486" s="991"/>
      <c r="CT486" s="991"/>
      <c r="CU486" s="991"/>
      <c r="CV486" s="991"/>
      <c r="CW486" s="991"/>
      <c r="CX486" s="991"/>
      <c r="CY486" s="991"/>
      <c r="CZ486" s="991"/>
      <c r="DA486" s="991"/>
      <c r="DB486" s="991"/>
      <c r="DC486" s="991"/>
      <c r="DD486" s="991"/>
      <c r="DE486" s="991"/>
      <c r="DF486" s="991"/>
      <c r="DG486" s="991"/>
      <c r="DH486" s="991"/>
      <c r="DI486" s="991"/>
    </row>
    <row r="487" spans="1:113" s="871" customFormat="1">
      <c r="A487" s="1116"/>
      <c r="B487" s="1117"/>
      <c r="D487" s="746"/>
      <c r="E487" s="747"/>
      <c r="F487" s="917"/>
      <c r="G487" s="917"/>
      <c r="H487" s="991"/>
      <c r="I487" s="991"/>
      <c r="J487" s="991"/>
      <c r="K487" s="991"/>
      <c r="L487" s="991"/>
      <c r="M487" s="991"/>
      <c r="N487" s="991"/>
      <c r="O487" s="991"/>
      <c r="P487" s="991"/>
      <c r="Q487" s="991"/>
      <c r="R487" s="991"/>
      <c r="S487" s="991"/>
      <c r="T487" s="991"/>
      <c r="U487" s="991"/>
      <c r="V487" s="991"/>
      <c r="W487" s="991"/>
      <c r="X487" s="991"/>
      <c r="Y487" s="991"/>
      <c r="Z487" s="991"/>
      <c r="AA487" s="991"/>
      <c r="AB487" s="991"/>
      <c r="AC487" s="991"/>
      <c r="AD487" s="991"/>
      <c r="AE487" s="991"/>
      <c r="AF487" s="991"/>
      <c r="AG487" s="991"/>
      <c r="AH487" s="991"/>
      <c r="AI487" s="991"/>
      <c r="AJ487" s="991"/>
      <c r="AK487" s="991"/>
      <c r="AL487" s="991"/>
      <c r="AM487" s="991"/>
      <c r="AN487" s="991"/>
      <c r="AO487" s="991"/>
      <c r="AP487" s="991"/>
      <c r="AQ487" s="991"/>
      <c r="AR487" s="991"/>
      <c r="AS487" s="991"/>
      <c r="AT487" s="991"/>
      <c r="AU487" s="991"/>
      <c r="AV487" s="991"/>
      <c r="AW487" s="991"/>
      <c r="AX487" s="991"/>
      <c r="AY487" s="991"/>
      <c r="AZ487" s="991"/>
      <c r="BA487" s="991"/>
      <c r="BB487" s="991"/>
      <c r="BC487" s="991"/>
      <c r="BD487" s="991"/>
      <c r="BE487" s="991"/>
      <c r="BF487" s="991"/>
      <c r="BG487" s="991"/>
      <c r="BH487" s="991"/>
      <c r="BI487" s="991"/>
      <c r="BJ487" s="991"/>
      <c r="BK487" s="991"/>
      <c r="BL487" s="991"/>
      <c r="BM487" s="991"/>
      <c r="BN487" s="991"/>
      <c r="BO487" s="991"/>
      <c r="BP487" s="991"/>
      <c r="BQ487" s="991"/>
      <c r="BR487" s="991"/>
      <c r="BS487" s="991"/>
      <c r="BT487" s="991"/>
      <c r="BU487" s="991"/>
      <c r="BV487" s="991"/>
      <c r="BW487" s="991"/>
      <c r="BX487" s="991"/>
      <c r="BY487" s="991"/>
      <c r="BZ487" s="991"/>
      <c r="CA487" s="991"/>
      <c r="CB487" s="991"/>
      <c r="CC487" s="991"/>
      <c r="CD487" s="991"/>
      <c r="CE487" s="991"/>
      <c r="CF487" s="991"/>
      <c r="CG487" s="991"/>
      <c r="CH487" s="991"/>
      <c r="CI487" s="991"/>
      <c r="CJ487" s="991"/>
      <c r="CK487" s="991"/>
      <c r="CL487" s="991"/>
      <c r="CM487" s="991"/>
      <c r="CN487" s="991"/>
      <c r="CO487" s="991"/>
      <c r="CP487" s="991"/>
      <c r="CQ487" s="991"/>
      <c r="CR487" s="991"/>
      <c r="CS487" s="991"/>
      <c r="CT487" s="991"/>
      <c r="CU487" s="991"/>
      <c r="CV487" s="991"/>
      <c r="CW487" s="991"/>
      <c r="CX487" s="991"/>
      <c r="CY487" s="991"/>
      <c r="CZ487" s="991"/>
      <c r="DA487" s="991"/>
      <c r="DB487" s="991"/>
      <c r="DC487" s="991"/>
      <c r="DD487" s="991"/>
      <c r="DE487" s="991"/>
      <c r="DF487" s="991"/>
      <c r="DG487" s="991"/>
      <c r="DH487" s="991"/>
      <c r="DI487" s="991"/>
    </row>
    <row r="488" spans="1:113" s="871" customFormat="1">
      <c r="A488" s="1116" t="str">
        <f>$B$398</f>
        <v>III.</v>
      </c>
      <c r="B488" s="1117">
        <f>COUNT($A$400:$B487)+1</f>
        <v>21</v>
      </c>
      <c r="C488" s="1109" t="s">
        <v>1959</v>
      </c>
      <c r="D488" s="1070"/>
      <c r="E488" s="747"/>
      <c r="F488" s="917"/>
      <c r="G488" s="917"/>
      <c r="H488" s="991"/>
      <c r="I488" s="991"/>
      <c r="J488" s="991"/>
      <c r="K488" s="991"/>
      <c r="L488" s="991"/>
      <c r="M488" s="991"/>
      <c r="N488" s="991"/>
      <c r="O488" s="991"/>
      <c r="P488" s="991"/>
      <c r="Q488" s="991"/>
      <c r="R488" s="991"/>
      <c r="S488" s="991"/>
      <c r="T488" s="991"/>
      <c r="U488" s="991"/>
      <c r="V488" s="991"/>
      <c r="W488" s="991"/>
      <c r="X488" s="991"/>
      <c r="Y488" s="991"/>
      <c r="Z488" s="991"/>
      <c r="AA488" s="991"/>
      <c r="AB488" s="991"/>
      <c r="AC488" s="991"/>
      <c r="AD488" s="991"/>
      <c r="AE488" s="991"/>
      <c r="AF488" s="991"/>
      <c r="AG488" s="991"/>
      <c r="AH488" s="991"/>
      <c r="AI488" s="991"/>
      <c r="AJ488" s="991"/>
      <c r="AK488" s="991"/>
      <c r="AL488" s="991"/>
      <c r="AM488" s="991"/>
      <c r="AN488" s="991"/>
      <c r="AO488" s="991"/>
      <c r="AP488" s="991"/>
      <c r="AQ488" s="991"/>
      <c r="AR488" s="991"/>
      <c r="AS488" s="991"/>
      <c r="AT488" s="991"/>
      <c r="AU488" s="991"/>
      <c r="AV488" s="991"/>
      <c r="AW488" s="991"/>
      <c r="AX488" s="991"/>
      <c r="AY488" s="991"/>
      <c r="AZ488" s="991"/>
      <c r="BA488" s="991"/>
      <c r="BB488" s="991"/>
      <c r="BC488" s="991"/>
      <c r="BD488" s="991"/>
      <c r="BE488" s="991"/>
      <c r="BF488" s="991"/>
      <c r="BG488" s="991"/>
      <c r="BH488" s="991"/>
      <c r="BI488" s="991"/>
      <c r="BJ488" s="991"/>
      <c r="BK488" s="991"/>
      <c r="BL488" s="991"/>
      <c r="BM488" s="991"/>
      <c r="BN488" s="991"/>
      <c r="BO488" s="991"/>
      <c r="BP488" s="991"/>
      <c r="BQ488" s="991"/>
      <c r="BR488" s="991"/>
      <c r="BS488" s="991"/>
      <c r="BT488" s="991"/>
      <c r="BU488" s="991"/>
      <c r="BV488" s="991"/>
      <c r="BW488" s="991"/>
      <c r="BX488" s="991"/>
      <c r="BY488" s="991"/>
      <c r="BZ488" s="991"/>
      <c r="CA488" s="991"/>
      <c r="CB488" s="991"/>
      <c r="CC488" s="991"/>
      <c r="CD488" s="991"/>
      <c r="CE488" s="991"/>
      <c r="CF488" s="991"/>
      <c r="CG488" s="991"/>
      <c r="CH488" s="991"/>
      <c r="CI488" s="991"/>
      <c r="CJ488" s="991"/>
      <c r="CK488" s="991"/>
      <c r="CL488" s="991"/>
      <c r="CM488" s="991"/>
      <c r="CN488" s="991"/>
      <c r="CO488" s="991"/>
      <c r="CP488" s="991"/>
      <c r="CQ488" s="991"/>
      <c r="CR488" s="991"/>
      <c r="CS488" s="991"/>
      <c r="CT488" s="991"/>
      <c r="CU488" s="991"/>
      <c r="CV488" s="991"/>
      <c r="CW488" s="991"/>
      <c r="CX488" s="991"/>
      <c r="CY488" s="991"/>
      <c r="CZ488" s="991"/>
      <c r="DA488" s="991"/>
      <c r="DB488" s="991"/>
      <c r="DC488" s="991"/>
      <c r="DD488" s="991"/>
      <c r="DE488" s="991"/>
      <c r="DF488" s="991"/>
      <c r="DG488" s="991"/>
      <c r="DH488" s="991"/>
      <c r="DI488" s="991"/>
    </row>
    <row r="489" spans="1:113" s="871" customFormat="1" ht="48">
      <c r="A489" s="1116"/>
      <c r="B489" s="1117"/>
      <c r="C489" s="585" t="s">
        <v>1960</v>
      </c>
      <c r="D489" s="746"/>
      <c r="E489" s="747"/>
      <c r="F489" s="917"/>
      <c r="G489" s="917"/>
      <c r="H489" s="991"/>
      <c r="I489" s="991"/>
      <c r="J489" s="991"/>
      <c r="K489" s="991"/>
      <c r="L489" s="991"/>
      <c r="M489" s="991"/>
      <c r="N489" s="991"/>
      <c r="O489" s="991"/>
      <c r="P489" s="991"/>
      <c r="Q489" s="991"/>
      <c r="R489" s="991"/>
      <c r="S489" s="991"/>
      <c r="T489" s="991"/>
      <c r="U489" s="991"/>
      <c r="V489" s="991"/>
      <c r="W489" s="991"/>
      <c r="X489" s="991"/>
      <c r="Y489" s="991"/>
      <c r="Z489" s="991"/>
      <c r="AA489" s="991"/>
      <c r="AB489" s="991"/>
      <c r="AC489" s="991"/>
      <c r="AD489" s="991"/>
      <c r="AE489" s="991"/>
      <c r="AF489" s="991"/>
      <c r="AG489" s="991"/>
      <c r="AH489" s="991"/>
      <c r="AI489" s="991"/>
      <c r="AJ489" s="991"/>
      <c r="AK489" s="991"/>
      <c r="AL489" s="991"/>
      <c r="AM489" s="991"/>
      <c r="AN489" s="991"/>
      <c r="AO489" s="991"/>
      <c r="AP489" s="991"/>
      <c r="AQ489" s="991"/>
      <c r="AR489" s="991"/>
      <c r="AS489" s="991"/>
      <c r="AT489" s="991"/>
      <c r="AU489" s="991"/>
      <c r="AV489" s="991"/>
      <c r="AW489" s="991"/>
      <c r="AX489" s="991"/>
      <c r="AY489" s="991"/>
      <c r="AZ489" s="991"/>
      <c r="BA489" s="991"/>
      <c r="BB489" s="991"/>
      <c r="BC489" s="991"/>
      <c r="BD489" s="991"/>
      <c r="BE489" s="991"/>
      <c r="BF489" s="991"/>
      <c r="BG489" s="991"/>
      <c r="BH489" s="991"/>
      <c r="BI489" s="991"/>
      <c r="BJ489" s="991"/>
      <c r="BK489" s="991"/>
      <c r="BL489" s="991"/>
      <c r="BM489" s="991"/>
      <c r="BN489" s="991"/>
      <c r="BO489" s="991"/>
      <c r="BP489" s="991"/>
      <c r="BQ489" s="991"/>
      <c r="BR489" s="991"/>
      <c r="BS489" s="991"/>
      <c r="BT489" s="991"/>
      <c r="BU489" s="991"/>
      <c r="BV489" s="991"/>
      <c r="BW489" s="991"/>
      <c r="BX489" s="991"/>
      <c r="BY489" s="991"/>
      <c r="BZ489" s="991"/>
      <c r="CA489" s="991"/>
      <c r="CB489" s="991"/>
      <c r="CC489" s="991"/>
      <c r="CD489" s="991"/>
      <c r="CE489" s="991"/>
      <c r="CF489" s="991"/>
      <c r="CG489" s="991"/>
      <c r="CH489" s="991"/>
      <c r="CI489" s="991"/>
      <c r="CJ489" s="991"/>
      <c r="CK489" s="991"/>
      <c r="CL489" s="991"/>
      <c r="CM489" s="991"/>
      <c r="CN489" s="991"/>
      <c r="CO489" s="991"/>
      <c r="CP489" s="991"/>
      <c r="CQ489" s="991"/>
      <c r="CR489" s="991"/>
      <c r="CS489" s="991"/>
      <c r="CT489" s="991"/>
      <c r="CU489" s="991"/>
      <c r="CV489" s="991"/>
      <c r="CW489" s="991"/>
      <c r="CX489" s="991"/>
      <c r="CY489" s="991"/>
      <c r="CZ489" s="991"/>
      <c r="DA489" s="991"/>
      <c r="DB489" s="991"/>
      <c r="DC489" s="991"/>
      <c r="DD489" s="991"/>
      <c r="DE489" s="991"/>
      <c r="DF489" s="991"/>
      <c r="DG489" s="991"/>
      <c r="DH489" s="991"/>
      <c r="DI489" s="991"/>
    </row>
    <row r="490" spans="1:113" s="871" customFormat="1" ht="24">
      <c r="A490" s="1116"/>
      <c r="B490" s="1117"/>
      <c r="C490" s="866" t="s">
        <v>1961</v>
      </c>
      <c r="D490" s="746"/>
      <c r="E490" s="747"/>
      <c r="F490" s="917"/>
      <c r="G490" s="917"/>
      <c r="H490" s="991"/>
      <c r="I490" s="991"/>
      <c r="J490" s="991"/>
      <c r="K490" s="991"/>
      <c r="L490" s="991"/>
      <c r="M490" s="991"/>
      <c r="N490" s="991"/>
      <c r="O490" s="991"/>
      <c r="P490" s="991"/>
      <c r="Q490" s="991"/>
      <c r="R490" s="991"/>
      <c r="S490" s="991"/>
      <c r="T490" s="991"/>
      <c r="U490" s="991"/>
      <c r="V490" s="991"/>
      <c r="W490" s="991"/>
      <c r="X490" s="991"/>
      <c r="Y490" s="991"/>
      <c r="Z490" s="991"/>
      <c r="AA490" s="991"/>
      <c r="AB490" s="991"/>
      <c r="AC490" s="991"/>
      <c r="AD490" s="991"/>
      <c r="AE490" s="991"/>
      <c r="AF490" s="991"/>
      <c r="AG490" s="991"/>
      <c r="AH490" s="991"/>
      <c r="AI490" s="991"/>
      <c r="AJ490" s="991"/>
      <c r="AK490" s="991"/>
      <c r="AL490" s="991"/>
      <c r="AM490" s="991"/>
      <c r="AN490" s="991"/>
      <c r="AO490" s="991"/>
      <c r="AP490" s="991"/>
      <c r="AQ490" s="991"/>
      <c r="AR490" s="991"/>
      <c r="AS490" s="991"/>
      <c r="AT490" s="991"/>
      <c r="AU490" s="991"/>
      <c r="AV490" s="991"/>
      <c r="AW490" s="991"/>
      <c r="AX490" s="991"/>
      <c r="AY490" s="991"/>
      <c r="AZ490" s="991"/>
      <c r="BA490" s="991"/>
      <c r="BB490" s="991"/>
      <c r="BC490" s="991"/>
      <c r="BD490" s="991"/>
      <c r="BE490" s="991"/>
      <c r="BF490" s="991"/>
      <c r="BG490" s="991"/>
      <c r="BH490" s="991"/>
      <c r="BI490" s="991"/>
      <c r="BJ490" s="991"/>
      <c r="BK490" s="991"/>
      <c r="BL490" s="991"/>
      <c r="BM490" s="991"/>
      <c r="BN490" s="991"/>
      <c r="BO490" s="991"/>
      <c r="BP490" s="991"/>
      <c r="BQ490" s="991"/>
      <c r="BR490" s="991"/>
      <c r="BS490" s="991"/>
      <c r="BT490" s="991"/>
      <c r="BU490" s="991"/>
      <c r="BV490" s="991"/>
      <c r="BW490" s="991"/>
      <c r="BX490" s="991"/>
      <c r="BY490" s="991"/>
      <c r="BZ490" s="991"/>
      <c r="CA490" s="991"/>
      <c r="CB490" s="991"/>
      <c r="CC490" s="991"/>
      <c r="CD490" s="991"/>
      <c r="CE490" s="991"/>
      <c r="CF490" s="991"/>
      <c r="CG490" s="991"/>
      <c r="CH490" s="991"/>
      <c r="CI490" s="991"/>
      <c r="CJ490" s="991"/>
      <c r="CK490" s="991"/>
      <c r="CL490" s="991"/>
      <c r="CM490" s="991"/>
      <c r="CN490" s="991"/>
      <c r="CO490" s="991"/>
      <c r="CP490" s="991"/>
      <c r="CQ490" s="991"/>
      <c r="CR490" s="991"/>
      <c r="CS490" s="991"/>
      <c r="CT490" s="991"/>
      <c r="CU490" s="991"/>
      <c r="CV490" s="991"/>
      <c r="CW490" s="991"/>
      <c r="CX490" s="991"/>
      <c r="CY490" s="991"/>
      <c r="CZ490" s="991"/>
      <c r="DA490" s="991"/>
      <c r="DB490" s="991"/>
      <c r="DC490" s="991"/>
      <c r="DD490" s="991"/>
      <c r="DE490" s="991"/>
      <c r="DF490" s="991"/>
      <c r="DG490" s="991"/>
      <c r="DH490" s="991"/>
      <c r="DI490" s="991"/>
    </row>
    <row r="491" spans="1:113" s="871" customFormat="1" ht="24">
      <c r="A491" s="1116"/>
      <c r="B491" s="1117"/>
      <c r="C491" s="866" t="s">
        <v>1962</v>
      </c>
      <c r="D491" s="746" t="s">
        <v>188</v>
      </c>
      <c r="E491" s="747">
        <v>7</v>
      </c>
      <c r="F491" s="917"/>
      <c r="G491" s="917">
        <f>E491*F491</f>
        <v>0</v>
      </c>
      <c r="H491" s="991"/>
      <c r="I491" s="991"/>
      <c r="J491" s="991"/>
      <c r="K491" s="991"/>
      <c r="L491" s="991"/>
      <c r="M491" s="991"/>
      <c r="N491" s="991"/>
      <c r="O491" s="991"/>
      <c r="P491" s="991"/>
      <c r="Q491" s="991"/>
      <c r="R491" s="991"/>
      <c r="S491" s="991"/>
      <c r="T491" s="991"/>
      <c r="U491" s="991"/>
      <c r="V491" s="991"/>
      <c r="W491" s="991"/>
      <c r="X491" s="991"/>
      <c r="Y491" s="991"/>
      <c r="Z491" s="991"/>
      <c r="AA491" s="991"/>
      <c r="AB491" s="991"/>
      <c r="AC491" s="991"/>
      <c r="AD491" s="991"/>
      <c r="AE491" s="991"/>
      <c r="AF491" s="991"/>
      <c r="AG491" s="991"/>
      <c r="AH491" s="991"/>
      <c r="AI491" s="991"/>
      <c r="AJ491" s="991"/>
      <c r="AK491" s="991"/>
      <c r="AL491" s="991"/>
      <c r="AM491" s="991"/>
      <c r="AN491" s="991"/>
      <c r="AO491" s="991"/>
      <c r="AP491" s="991"/>
      <c r="AQ491" s="991"/>
      <c r="AR491" s="991"/>
      <c r="AS491" s="991"/>
      <c r="AT491" s="991"/>
      <c r="AU491" s="991"/>
      <c r="AV491" s="991"/>
      <c r="AW491" s="991"/>
      <c r="AX491" s="991"/>
      <c r="AY491" s="991"/>
      <c r="AZ491" s="991"/>
      <c r="BA491" s="991"/>
      <c r="BB491" s="991"/>
      <c r="BC491" s="991"/>
      <c r="BD491" s="991"/>
      <c r="BE491" s="991"/>
      <c r="BF491" s="991"/>
      <c r="BG491" s="991"/>
      <c r="BH491" s="991"/>
      <c r="BI491" s="991"/>
      <c r="BJ491" s="991"/>
      <c r="BK491" s="991"/>
      <c r="BL491" s="991"/>
      <c r="BM491" s="991"/>
      <c r="BN491" s="991"/>
      <c r="BO491" s="991"/>
      <c r="BP491" s="991"/>
      <c r="BQ491" s="991"/>
      <c r="BR491" s="991"/>
      <c r="BS491" s="991"/>
      <c r="BT491" s="991"/>
      <c r="BU491" s="991"/>
      <c r="BV491" s="991"/>
      <c r="BW491" s="991"/>
      <c r="BX491" s="991"/>
      <c r="BY491" s="991"/>
      <c r="BZ491" s="991"/>
      <c r="CA491" s="991"/>
      <c r="CB491" s="991"/>
      <c r="CC491" s="991"/>
      <c r="CD491" s="991"/>
      <c r="CE491" s="991"/>
      <c r="CF491" s="991"/>
      <c r="CG491" s="991"/>
      <c r="CH491" s="991"/>
      <c r="CI491" s="991"/>
      <c r="CJ491" s="991"/>
      <c r="CK491" s="991"/>
      <c r="CL491" s="991"/>
      <c r="CM491" s="991"/>
      <c r="CN491" s="991"/>
      <c r="CO491" s="991"/>
      <c r="CP491" s="991"/>
      <c r="CQ491" s="991"/>
      <c r="CR491" s="991"/>
      <c r="CS491" s="991"/>
      <c r="CT491" s="991"/>
      <c r="CU491" s="991"/>
      <c r="CV491" s="991"/>
      <c r="CW491" s="991"/>
      <c r="CX491" s="991"/>
      <c r="CY491" s="991"/>
      <c r="CZ491" s="991"/>
      <c r="DA491" s="991"/>
      <c r="DB491" s="991"/>
      <c r="DC491" s="991"/>
      <c r="DD491" s="991"/>
      <c r="DE491" s="991"/>
      <c r="DF491" s="991"/>
      <c r="DG491" s="991"/>
      <c r="DH491" s="991"/>
      <c r="DI491" s="991"/>
    </row>
    <row r="492" spans="1:113" s="871" customFormat="1" ht="24">
      <c r="A492" s="1116"/>
      <c r="B492" s="1117"/>
      <c r="C492" s="866" t="s">
        <v>1963</v>
      </c>
      <c r="D492" s="746" t="s">
        <v>188</v>
      </c>
      <c r="E492" s="747">
        <v>21</v>
      </c>
      <c r="F492" s="917"/>
      <c r="G492" s="917">
        <f>E492*F492</f>
        <v>0</v>
      </c>
      <c r="H492" s="991"/>
      <c r="I492" s="991"/>
      <c r="J492" s="991"/>
      <c r="K492" s="991"/>
      <c r="L492" s="991"/>
      <c r="M492" s="991"/>
      <c r="N492" s="991"/>
      <c r="O492" s="991"/>
      <c r="P492" s="991"/>
      <c r="Q492" s="991"/>
      <c r="R492" s="991"/>
      <c r="S492" s="991"/>
      <c r="T492" s="991"/>
      <c r="U492" s="991"/>
      <c r="V492" s="991"/>
      <c r="W492" s="991"/>
      <c r="X492" s="991"/>
      <c r="Y492" s="991"/>
      <c r="Z492" s="991"/>
      <c r="AA492" s="991"/>
      <c r="AB492" s="991"/>
      <c r="AC492" s="991"/>
      <c r="AD492" s="991"/>
      <c r="AE492" s="991"/>
      <c r="AF492" s="991"/>
      <c r="AG492" s="991"/>
      <c r="AH492" s="991"/>
      <c r="AI492" s="991"/>
      <c r="AJ492" s="991"/>
      <c r="AK492" s="991"/>
      <c r="AL492" s="991"/>
      <c r="AM492" s="991"/>
      <c r="AN492" s="991"/>
      <c r="AO492" s="991"/>
      <c r="AP492" s="991"/>
      <c r="AQ492" s="991"/>
      <c r="AR492" s="991"/>
      <c r="AS492" s="991"/>
      <c r="AT492" s="991"/>
      <c r="AU492" s="991"/>
      <c r="AV492" s="991"/>
      <c r="AW492" s="991"/>
      <c r="AX492" s="991"/>
      <c r="AY492" s="991"/>
      <c r="AZ492" s="991"/>
      <c r="BA492" s="991"/>
      <c r="BB492" s="991"/>
      <c r="BC492" s="991"/>
      <c r="BD492" s="991"/>
      <c r="BE492" s="991"/>
      <c r="BF492" s="991"/>
      <c r="BG492" s="991"/>
      <c r="BH492" s="991"/>
      <c r="BI492" s="991"/>
      <c r="BJ492" s="991"/>
      <c r="BK492" s="991"/>
      <c r="BL492" s="991"/>
      <c r="BM492" s="991"/>
      <c r="BN492" s="991"/>
      <c r="BO492" s="991"/>
      <c r="BP492" s="991"/>
      <c r="BQ492" s="991"/>
      <c r="BR492" s="991"/>
      <c r="BS492" s="991"/>
      <c r="BT492" s="991"/>
      <c r="BU492" s="991"/>
      <c r="BV492" s="991"/>
      <c r="BW492" s="991"/>
      <c r="BX492" s="991"/>
      <c r="BY492" s="991"/>
      <c r="BZ492" s="991"/>
      <c r="CA492" s="991"/>
      <c r="CB492" s="991"/>
      <c r="CC492" s="991"/>
      <c r="CD492" s="991"/>
      <c r="CE492" s="991"/>
      <c r="CF492" s="991"/>
      <c r="CG492" s="991"/>
      <c r="CH492" s="991"/>
      <c r="CI492" s="991"/>
      <c r="CJ492" s="991"/>
      <c r="CK492" s="991"/>
      <c r="CL492" s="991"/>
      <c r="CM492" s="991"/>
      <c r="CN492" s="991"/>
      <c r="CO492" s="991"/>
      <c r="CP492" s="991"/>
      <c r="CQ492" s="991"/>
      <c r="CR492" s="991"/>
      <c r="CS492" s="991"/>
      <c r="CT492" s="991"/>
      <c r="CU492" s="991"/>
      <c r="CV492" s="991"/>
      <c r="CW492" s="991"/>
      <c r="CX492" s="991"/>
      <c r="CY492" s="991"/>
      <c r="CZ492" s="991"/>
      <c r="DA492" s="991"/>
      <c r="DB492" s="991"/>
      <c r="DC492" s="991"/>
      <c r="DD492" s="991"/>
      <c r="DE492" s="991"/>
      <c r="DF492" s="991"/>
      <c r="DG492" s="991"/>
      <c r="DH492" s="991"/>
      <c r="DI492" s="991"/>
    </row>
    <row r="493" spans="1:113" s="871" customFormat="1">
      <c r="A493" s="1116"/>
      <c r="B493" s="1117"/>
      <c r="C493" s="585"/>
      <c r="D493" s="746"/>
      <c r="E493" s="747"/>
      <c r="F493" s="917"/>
      <c r="G493" s="917"/>
      <c r="H493" s="991"/>
      <c r="I493" s="991"/>
      <c r="J493" s="991"/>
      <c r="K493" s="991"/>
      <c r="L493" s="991"/>
      <c r="M493" s="991"/>
      <c r="N493" s="991"/>
      <c r="O493" s="991"/>
      <c r="P493" s="991"/>
      <c r="Q493" s="991"/>
      <c r="R493" s="991"/>
      <c r="S493" s="991"/>
      <c r="T493" s="991"/>
      <c r="U493" s="991"/>
      <c r="V493" s="991"/>
      <c r="W493" s="991"/>
      <c r="X493" s="991"/>
      <c r="Y493" s="991"/>
      <c r="Z493" s="991"/>
      <c r="AA493" s="991"/>
      <c r="AB493" s="991"/>
      <c r="AC493" s="991"/>
      <c r="AD493" s="991"/>
      <c r="AE493" s="991"/>
      <c r="AF493" s="991"/>
      <c r="AG493" s="991"/>
      <c r="AH493" s="991"/>
      <c r="AI493" s="991"/>
      <c r="AJ493" s="991"/>
      <c r="AK493" s="991"/>
      <c r="AL493" s="991"/>
      <c r="AM493" s="991"/>
      <c r="AN493" s="991"/>
      <c r="AO493" s="991"/>
      <c r="AP493" s="991"/>
      <c r="AQ493" s="991"/>
      <c r="AR493" s="991"/>
      <c r="AS493" s="991"/>
      <c r="AT493" s="991"/>
      <c r="AU493" s="991"/>
      <c r="AV493" s="991"/>
      <c r="AW493" s="991"/>
      <c r="AX493" s="991"/>
      <c r="AY493" s="991"/>
      <c r="AZ493" s="991"/>
      <c r="BA493" s="991"/>
      <c r="BB493" s="991"/>
      <c r="BC493" s="991"/>
      <c r="BD493" s="991"/>
      <c r="BE493" s="991"/>
      <c r="BF493" s="991"/>
      <c r="BG493" s="991"/>
      <c r="BH493" s="991"/>
      <c r="BI493" s="991"/>
      <c r="BJ493" s="991"/>
      <c r="BK493" s="991"/>
      <c r="BL493" s="991"/>
      <c r="BM493" s="991"/>
      <c r="BN493" s="991"/>
      <c r="BO493" s="991"/>
      <c r="BP493" s="991"/>
      <c r="BQ493" s="991"/>
      <c r="BR493" s="991"/>
      <c r="BS493" s="991"/>
      <c r="BT493" s="991"/>
      <c r="BU493" s="991"/>
      <c r="BV493" s="991"/>
      <c r="BW493" s="991"/>
      <c r="BX493" s="991"/>
      <c r="BY493" s="991"/>
      <c r="BZ493" s="991"/>
      <c r="CA493" s="991"/>
      <c r="CB493" s="991"/>
      <c r="CC493" s="991"/>
      <c r="CD493" s="991"/>
      <c r="CE493" s="991"/>
      <c r="CF493" s="991"/>
      <c r="CG493" s="991"/>
      <c r="CH493" s="991"/>
      <c r="CI493" s="991"/>
      <c r="CJ493" s="991"/>
      <c r="CK493" s="991"/>
      <c r="CL493" s="991"/>
      <c r="CM493" s="991"/>
      <c r="CN493" s="991"/>
      <c r="CO493" s="991"/>
      <c r="CP493" s="991"/>
      <c r="CQ493" s="991"/>
      <c r="CR493" s="991"/>
      <c r="CS493" s="991"/>
      <c r="CT493" s="991"/>
      <c r="CU493" s="991"/>
      <c r="CV493" s="991"/>
      <c r="CW493" s="991"/>
      <c r="CX493" s="991"/>
      <c r="CY493" s="991"/>
      <c r="CZ493" s="991"/>
      <c r="DA493" s="991"/>
      <c r="DB493" s="991"/>
      <c r="DC493" s="991"/>
      <c r="DD493" s="991"/>
      <c r="DE493" s="991"/>
      <c r="DF493" s="991"/>
      <c r="DG493" s="991"/>
      <c r="DH493" s="991"/>
      <c r="DI493" s="991"/>
    </row>
    <row r="494" spans="1:113" s="871" customFormat="1">
      <c r="A494" s="1116" t="str">
        <f>$B$398</f>
        <v>III.</v>
      </c>
      <c r="B494" s="1117">
        <f>COUNT($A$400:$B493)+1</f>
        <v>22</v>
      </c>
      <c r="C494" s="1109" t="s">
        <v>1964</v>
      </c>
      <c r="D494" s="746" t="s">
        <v>188</v>
      </c>
      <c r="E494" s="747">
        <v>6</v>
      </c>
      <c r="F494" s="917"/>
      <c r="G494" s="917">
        <f>E494*F494</f>
        <v>0</v>
      </c>
      <c r="H494" s="991"/>
      <c r="I494" s="991"/>
      <c r="J494" s="991"/>
      <c r="K494" s="991"/>
      <c r="L494" s="991"/>
      <c r="M494" s="991"/>
      <c r="N494" s="991"/>
      <c r="O494" s="991"/>
      <c r="P494" s="991"/>
      <c r="Q494" s="991"/>
      <c r="R494" s="991"/>
      <c r="S494" s="991"/>
      <c r="T494" s="991"/>
      <c r="U494" s="991"/>
      <c r="V494" s="991"/>
      <c r="W494" s="991"/>
      <c r="X494" s="991"/>
      <c r="Y494" s="991"/>
      <c r="Z494" s="991"/>
      <c r="AA494" s="991"/>
      <c r="AB494" s="991"/>
      <c r="AC494" s="991"/>
      <c r="AD494" s="991"/>
      <c r="AE494" s="991"/>
      <c r="AF494" s="991"/>
      <c r="AG494" s="991"/>
      <c r="AH494" s="991"/>
      <c r="AI494" s="991"/>
      <c r="AJ494" s="991"/>
      <c r="AK494" s="991"/>
      <c r="AL494" s="991"/>
      <c r="AM494" s="991"/>
      <c r="AN494" s="991"/>
      <c r="AO494" s="991"/>
      <c r="AP494" s="991"/>
      <c r="AQ494" s="991"/>
      <c r="AR494" s="991"/>
      <c r="AS494" s="991"/>
      <c r="AT494" s="991"/>
      <c r="AU494" s="991"/>
      <c r="AV494" s="991"/>
      <c r="AW494" s="991"/>
      <c r="AX494" s="991"/>
      <c r="AY494" s="991"/>
      <c r="AZ494" s="991"/>
      <c r="BA494" s="991"/>
      <c r="BB494" s="991"/>
      <c r="BC494" s="991"/>
      <c r="BD494" s="991"/>
      <c r="BE494" s="991"/>
      <c r="BF494" s="991"/>
      <c r="BG494" s="991"/>
      <c r="BH494" s="991"/>
      <c r="BI494" s="991"/>
      <c r="BJ494" s="991"/>
      <c r="BK494" s="991"/>
      <c r="BL494" s="991"/>
      <c r="BM494" s="991"/>
      <c r="BN494" s="991"/>
      <c r="BO494" s="991"/>
      <c r="BP494" s="991"/>
      <c r="BQ494" s="991"/>
      <c r="BR494" s="991"/>
      <c r="BS494" s="991"/>
      <c r="BT494" s="991"/>
      <c r="BU494" s="991"/>
      <c r="BV494" s="991"/>
      <c r="BW494" s="991"/>
      <c r="BX494" s="991"/>
      <c r="BY494" s="991"/>
      <c r="BZ494" s="991"/>
      <c r="CA494" s="991"/>
      <c r="CB494" s="991"/>
      <c r="CC494" s="991"/>
      <c r="CD494" s="991"/>
      <c r="CE494" s="991"/>
      <c r="CF494" s="991"/>
      <c r="CG494" s="991"/>
      <c r="CH494" s="991"/>
      <c r="CI494" s="991"/>
      <c r="CJ494" s="991"/>
      <c r="CK494" s="991"/>
      <c r="CL494" s="991"/>
      <c r="CM494" s="991"/>
      <c r="CN494" s="991"/>
      <c r="CO494" s="991"/>
      <c r="CP494" s="991"/>
      <c r="CQ494" s="991"/>
      <c r="CR494" s="991"/>
      <c r="CS494" s="991"/>
      <c r="CT494" s="991"/>
      <c r="CU494" s="991"/>
      <c r="CV494" s="991"/>
      <c r="CW494" s="991"/>
      <c r="CX494" s="991"/>
      <c r="CY494" s="991"/>
      <c r="CZ494" s="991"/>
      <c r="DA494" s="991"/>
      <c r="DB494" s="991"/>
      <c r="DC494" s="991"/>
      <c r="DD494" s="991"/>
      <c r="DE494" s="991"/>
      <c r="DF494" s="991"/>
      <c r="DG494" s="991"/>
      <c r="DH494" s="991"/>
      <c r="DI494" s="991"/>
    </row>
    <row r="495" spans="1:113" s="871" customFormat="1" ht="60">
      <c r="A495" s="1116"/>
      <c r="B495" s="1117"/>
      <c r="C495" s="585" t="s">
        <v>1965</v>
      </c>
      <c r="D495" s="746"/>
      <c r="E495" s="747"/>
      <c r="F495" s="917"/>
      <c r="G495" s="917"/>
      <c r="H495" s="991"/>
      <c r="I495" s="991"/>
      <c r="J495" s="991"/>
      <c r="K495" s="991"/>
      <c r="L495" s="991"/>
      <c r="M495" s="991"/>
      <c r="N495" s="991"/>
      <c r="O495" s="991"/>
      <c r="P495" s="991"/>
      <c r="Q495" s="991"/>
      <c r="R495" s="991"/>
      <c r="S495" s="991"/>
      <c r="T495" s="991"/>
      <c r="U495" s="991"/>
      <c r="V495" s="991"/>
      <c r="W495" s="991"/>
      <c r="X495" s="991"/>
      <c r="Y495" s="991"/>
      <c r="Z495" s="991"/>
      <c r="AA495" s="991"/>
      <c r="AB495" s="991"/>
      <c r="AC495" s="991"/>
      <c r="AD495" s="991"/>
      <c r="AE495" s="991"/>
      <c r="AF495" s="991"/>
      <c r="AG495" s="991"/>
      <c r="AH495" s="991"/>
      <c r="AI495" s="991"/>
      <c r="AJ495" s="991"/>
      <c r="AK495" s="991"/>
      <c r="AL495" s="991"/>
      <c r="AM495" s="991"/>
      <c r="AN495" s="991"/>
      <c r="AO495" s="991"/>
      <c r="AP495" s="991"/>
      <c r="AQ495" s="991"/>
      <c r="AR495" s="991"/>
      <c r="AS495" s="991"/>
      <c r="AT495" s="991"/>
      <c r="AU495" s="991"/>
      <c r="AV495" s="991"/>
      <c r="AW495" s="991"/>
      <c r="AX495" s="991"/>
      <c r="AY495" s="991"/>
      <c r="AZ495" s="991"/>
      <c r="BA495" s="991"/>
      <c r="BB495" s="991"/>
      <c r="BC495" s="991"/>
      <c r="BD495" s="991"/>
      <c r="BE495" s="991"/>
      <c r="BF495" s="991"/>
      <c r="BG495" s="991"/>
      <c r="BH495" s="991"/>
      <c r="BI495" s="991"/>
      <c r="BJ495" s="991"/>
      <c r="BK495" s="991"/>
      <c r="BL495" s="991"/>
      <c r="BM495" s="991"/>
      <c r="BN495" s="991"/>
      <c r="BO495" s="991"/>
      <c r="BP495" s="991"/>
      <c r="BQ495" s="991"/>
      <c r="BR495" s="991"/>
      <c r="BS495" s="991"/>
      <c r="BT495" s="991"/>
      <c r="BU495" s="991"/>
      <c r="BV495" s="991"/>
      <c r="BW495" s="991"/>
      <c r="BX495" s="991"/>
      <c r="BY495" s="991"/>
      <c r="BZ495" s="991"/>
      <c r="CA495" s="991"/>
      <c r="CB495" s="991"/>
      <c r="CC495" s="991"/>
      <c r="CD495" s="991"/>
      <c r="CE495" s="991"/>
      <c r="CF495" s="991"/>
      <c r="CG495" s="991"/>
      <c r="CH495" s="991"/>
      <c r="CI495" s="991"/>
      <c r="CJ495" s="991"/>
      <c r="CK495" s="991"/>
      <c r="CL495" s="991"/>
      <c r="CM495" s="991"/>
      <c r="CN495" s="991"/>
      <c r="CO495" s="991"/>
      <c r="CP495" s="991"/>
      <c r="CQ495" s="991"/>
      <c r="CR495" s="991"/>
      <c r="CS495" s="991"/>
      <c r="CT495" s="991"/>
      <c r="CU495" s="991"/>
      <c r="CV495" s="991"/>
      <c r="CW495" s="991"/>
      <c r="CX495" s="991"/>
      <c r="CY495" s="991"/>
      <c r="CZ495" s="991"/>
      <c r="DA495" s="991"/>
      <c r="DB495" s="991"/>
      <c r="DC495" s="991"/>
      <c r="DD495" s="991"/>
      <c r="DE495" s="991"/>
      <c r="DF495" s="991"/>
      <c r="DG495" s="991"/>
      <c r="DH495" s="991"/>
      <c r="DI495" s="991"/>
    </row>
    <row r="496" spans="1:113" s="871" customFormat="1" ht="24">
      <c r="A496" s="1116"/>
      <c r="B496" s="1117"/>
      <c r="C496" s="866" t="s">
        <v>1966</v>
      </c>
      <c r="D496" s="746"/>
      <c r="E496" s="747"/>
      <c r="F496" s="917"/>
      <c r="G496" s="917"/>
      <c r="H496" s="991"/>
      <c r="I496" s="991"/>
      <c r="J496" s="991"/>
      <c r="K496" s="991"/>
      <c r="L496" s="991"/>
      <c r="M496" s="991"/>
      <c r="N496" s="991"/>
      <c r="O496" s="991"/>
      <c r="P496" s="991"/>
      <c r="Q496" s="991"/>
      <c r="R496" s="991"/>
      <c r="S496" s="991"/>
      <c r="T496" s="991"/>
      <c r="U496" s="991"/>
      <c r="V496" s="991"/>
      <c r="W496" s="991"/>
      <c r="X496" s="991"/>
      <c r="Y496" s="991"/>
      <c r="Z496" s="991"/>
      <c r="AA496" s="991"/>
      <c r="AB496" s="991"/>
      <c r="AC496" s="991"/>
      <c r="AD496" s="991"/>
      <c r="AE496" s="991"/>
      <c r="AF496" s="991"/>
      <c r="AG496" s="991"/>
      <c r="AH496" s="991"/>
      <c r="AI496" s="991"/>
      <c r="AJ496" s="991"/>
      <c r="AK496" s="991"/>
      <c r="AL496" s="991"/>
      <c r="AM496" s="991"/>
      <c r="AN496" s="991"/>
      <c r="AO496" s="991"/>
      <c r="AP496" s="991"/>
      <c r="AQ496" s="991"/>
      <c r="AR496" s="991"/>
      <c r="AS496" s="991"/>
      <c r="AT496" s="991"/>
      <c r="AU496" s="991"/>
      <c r="AV496" s="991"/>
      <c r="AW496" s="991"/>
      <c r="AX496" s="991"/>
      <c r="AY496" s="991"/>
      <c r="AZ496" s="991"/>
      <c r="BA496" s="991"/>
      <c r="BB496" s="991"/>
      <c r="BC496" s="991"/>
      <c r="BD496" s="991"/>
      <c r="BE496" s="991"/>
      <c r="BF496" s="991"/>
      <c r="BG496" s="991"/>
      <c r="BH496" s="991"/>
      <c r="BI496" s="991"/>
      <c r="BJ496" s="991"/>
      <c r="BK496" s="991"/>
      <c r="BL496" s="991"/>
      <c r="BM496" s="991"/>
      <c r="BN496" s="991"/>
      <c r="BO496" s="991"/>
      <c r="BP496" s="991"/>
      <c r="BQ496" s="991"/>
      <c r="BR496" s="991"/>
      <c r="BS496" s="991"/>
      <c r="BT496" s="991"/>
      <c r="BU496" s="991"/>
      <c r="BV496" s="991"/>
      <c r="BW496" s="991"/>
      <c r="BX496" s="991"/>
      <c r="BY496" s="991"/>
      <c r="BZ496" s="991"/>
      <c r="CA496" s="991"/>
      <c r="CB496" s="991"/>
      <c r="CC496" s="991"/>
      <c r="CD496" s="991"/>
      <c r="CE496" s="991"/>
      <c r="CF496" s="991"/>
      <c r="CG496" s="991"/>
      <c r="CH496" s="991"/>
      <c r="CI496" s="991"/>
      <c r="CJ496" s="991"/>
      <c r="CK496" s="991"/>
      <c r="CL496" s="991"/>
      <c r="CM496" s="991"/>
      <c r="CN496" s="991"/>
      <c r="CO496" s="991"/>
      <c r="CP496" s="991"/>
      <c r="CQ496" s="991"/>
      <c r="CR496" s="991"/>
      <c r="CS496" s="991"/>
      <c r="CT496" s="991"/>
      <c r="CU496" s="991"/>
      <c r="CV496" s="991"/>
      <c r="CW496" s="991"/>
      <c r="CX496" s="991"/>
      <c r="CY496" s="991"/>
      <c r="CZ496" s="991"/>
      <c r="DA496" s="991"/>
      <c r="DB496" s="991"/>
      <c r="DC496" s="991"/>
      <c r="DD496" s="991"/>
      <c r="DE496" s="991"/>
      <c r="DF496" s="991"/>
      <c r="DG496" s="991"/>
      <c r="DH496" s="991"/>
      <c r="DI496" s="991"/>
    </row>
    <row r="497" spans="1:113" s="871" customFormat="1">
      <c r="A497" s="1116"/>
      <c r="B497" s="1117"/>
      <c r="D497" s="746"/>
      <c r="E497" s="747"/>
      <c r="F497" s="917"/>
      <c r="G497" s="917"/>
      <c r="H497" s="991"/>
      <c r="I497" s="991"/>
      <c r="J497" s="991"/>
      <c r="K497" s="991"/>
      <c r="L497" s="991"/>
      <c r="M497" s="991"/>
      <c r="N497" s="991"/>
      <c r="O497" s="991"/>
      <c r="P497" s="991"/>
      <c r="Q497" s="991"/>
      <c r="R497" s="991"/>
      <c r="S497" s="991"/>
      <c r="T497" s="991"/>
      <c r="U497" s="991"/>
      <c r="V497" s="991"/>
      <c r="W497" s="991"/>
      <c r="X497" s="991"/>
      <c r="Y497" s="991"/>
      <c r="Z497" s="991"/>
      <c r="AA497" s="991"/>
      <c r="AB497" s="991"/>
      <c r="AC497" s="991"/>
      <c r="AD497" s="991"/>
      <c r="AE497" s="991"/>
      <c r="AF497" s="991"/>
      <c r="AG497" s="991"/>
      <c r="AH497" s="991"/>
      <c r="AI497" s="991"/>
      <c r="AJ497" s="991"/>
      <c r="AK497" s="991"/>
      <c r="AL497" s="991"/>
      <c r="AM497" s="991"/>
      <c r="AN497" s="991"/>
      <c r="AO497" s="991"/>
      <c r="AP497" s="991"/>
      <c r="AQ497" s="991"/>
      <c r="AR497" s="991"/>
      <c r="AS497" s="991"/>
      <c r="AT497" s="991"/>
      <c r="AU497" s="991"/>
      <c r="AV497" s="991"/>
      <c r="AW497" s="991"/>
      <c r="AX497" s="991"/>
      <c r="AY497" s="991"/>
      <c r="AZ497" s="991"/>
      <c r="BA497" s="991"/>
      <c r="BB497" s="991"/>
      <c r="BC497" s="991"/>
      <c r="BD497" s="991"/>
      <c r="BE497" s="991"/>
      <c r="BF497" s="991"/>
      <c r="BG497" s="991"/>
      <c r="BH497" s="991"/>
      <c r="BI497" s="991"/>
      <c r="BJ497" s="991"/>
      <c r="BK497" s="991"/>
      <c r="BL497" s="991"/>
      <c r="BM497" s="991"/>
      <c r="BN497" s="991"/>
      <c r="BO497" s="991"/>
      <c r="BP497" s="991"/>
      <c r="BQ497" s="991"/>
      <c r="BR497" s="991"/>
      <c r="BS497" s="991"/>
      <c r="BT497" s="991"/>
      <c r="BU497" s="991"/>
      <c r="BV497" s="991"/>
      <c r="BW497" s="991"/>
      <c r="BX497" s="991"/>
      <c r="BY497" s="991"/>
      <c r="BZ497" s="991"/>
      <c r="CA497" s="991"/>
      <c r="CB497" s="991"/>
      <c r="CC497" s="991"/>
      <c r="CD497" s="991"/>
      <c r="CE497" s="991"/>
      <c r="CF497" s="991"/>
      <c r="CG497" s="991"/>
      <c r="CH497" s="991"/>
      <c r="CI497" s="991"/>
      <c r="CJ497" s="991"/>
      <c r="CK497" s="991"/>
      <c r="CL497" s="991"/>
      <c r="CM497" s="991"/>
      <c r="CN497" s="991"/>
      <c r="CO497" s="991"/>
      <c r="CP497" s="991"/>
      <c r="CQ497" s="991"/>
      <c r="CR497" s="991"/>
      <c r="CS497" s="991"/>
      <c r="CT497" s="991"/>
      <c r="CU497" s="991"/>
      <c r="CV497" s="991"/>
      <c r="CW497" s="991"/>
      <c r="CX497" s="991"/>
      <c r="CY497" s="991"/>
      <c r="CZ497" s="991"/>
      <c r="DA497" s="991"/>
      <c r="DB497" s="991"/>
      <c r="DC497" s="991"/>
      <c r="DD497" s="991"/>
      <c r="DE497" s="991"/>
      <c r="DF497" s="991"/>
      <c r="DG497" s="991"/>
      <c r="DH497" s="991"/>
      <c r="DI497" s="991"/>
    </row>
    <row r="498" spans="1:113" s="871" customFormat="1" ht="24" customHeight="1">
      <c r="A498" s="1116" t="str">
        <f>$B$398</f>
        <v>III.</v>
      </c>
      <c r="B498" s="1117">
        <f>COUNT($A$400:$B497)+1</f>
        <v>23</v>
      </c>
      <c r="C498" s="1109" t="s">
        <v>1967</v>
      </c>
      <c r="D498" s="746" t="s">
        <v>188</v>
      </c>
      <c r="E498" s="747">
        <v>27</v>
      </c>
      <c r="F498" s="917"/>
      <c r="G498" s="917">
        <f>E498*F498</f>
        <v>0</v>
      </c>
      <c r="H498" s="991"/>
      <c r="I498" s="991"/>
      <c r="J498" s="991"/>
      <c r="K498" s="991"/>
      <c r="L498" s="991"/>
      <c r="M498" s="991"/>
      <c r="N498" s="991"/>
      <c r="O498" s="991"/>
      <c r="P498" s="991"/>
      <c r="Q498" s="991"/>
      <c r="R498" s="991"/>
      <c r="S498" s="991"/>
      <c r="T498" s="991"/>
      <c r="U498" s="991"/>
      <c r="V498" s="991"/>
      <c r="W498" s="991"/>
      <c r="X498" s="991"/>
      <c r="Y498" s="991"/>
      <c r="Z498" s="991"/>
      <c r="AA498" s="991"/>
      <c r="AB498" s="991"/>
      <c r="AC498" s="991"/>
      <c r="AD498" s="991"/>
      <c r="AE498" s="991"/>
      <c r="AF498" s="991"/>
      <c r="AG498" s="991"/>
      <c r="AH498" s="991"/>
      <c r="AI498" s="991"/>
      <c r="AJ498" s="991"/>
      <c r="AK498" s="991"/>
      <c r="AL498" s="991"/>
      <c r="AM498" s="991"/>
      <c r="AN498" s="991"/>
      <c r="AO498" s="991"/>
      <c r="AP498" s="991"/>
      <c r="AQ498" s="991"/>
      <c r="AR498" s="991"/>
      <c r="AS498" s="991"/>
      <c r="AT498" s="991"/>
      <c r="AU498" s="991"/>
      <c r="AV498" s="991"/>
      <c r="AW498" s="991"/>
      <c r="AX498" s="991"/>
      <c r="AY498" s="991"/>
      <c r="AZ498" s="991"/>
      <c r="BA498" s="991"/>
      <c r="BB498" s="991"/>
      <c r="BC498" s="991"/>
      <c r="BD498" s="991"/>
      <c r="BE498" s="991"/>
      <c r="BF498" s="991"/>
      <c r="BG498" s="991"/>
      <c r="BH498" s="991"/>
      <c r="BI498" s="991"/>
      <c r="BJ498" s="991"/>
      <c r="BK498" s="991"/>
      <c r="BL498" s="991"/>
      <c r="BM498" s="991"/>
      <c r="BN498" s="991"/>
      <c r="BO498" s="991"/>
      <c r="BP498" s="991"/>
      <c r="BQ498" s="991"/>
      <c r="BR498" s="991"/>
      <c r="BS498" s="991"/>
      <c r="BT498" s="991"/>
      <c r="BU498" s="991"/>
      <c r="BV498" s="991"/>
      <c r="BW498" s="991"/>
      <c r="BX498" s="991"/>
      <c r="BY498" s="991"/>
      <c r="BZ498" s="991"/>
      <c r="CA498" s="991"/>
      <c r="CB498" s="991"/>
      <c r="CC498" s="991"/>
      <c r="CD498" s="991"/>
      <c r="CE498" s="991"/>
      <c r="CF498" s="991"/>
      <c r="CG498" s="991"/>
      <c r="CH498" s="991"/>
      <c r="CI498" s="991"/>
      <c r="CJ498" s="991"/>
      <c r="CK498" s="991"/>
      <c r="CL498" s="991"/>
      <c r="CM498" s="991"/>
      <c r="CN498" s="991"/>
      <c r="CO498" s="991"/>
      <c r="CP498" s="991"/>
      <c r="CQ498" s="991"/>
      <c r="CR498" s="991"/>
      <c r="CS498" s="991"/>
      <c r="CT498" s="991"/>
      <c r="CU498" s="991"/>
      <c r="CV498" s="991"/>
      <c r="CW498" s="991"/>
      <c r="CX498" s="991"/>
      <c r="CY498" s="991"/>
      <c r="CZ498" s="991"/>
      <c r="DA498" s="991"/>
      <c r="DB498" s="991"/>
      <c r="DC498" s="991"/>
      <c r="DD498" s="991"/>
      <c r="DE498" s="991"/>
      <c r="DF498" s="991"/>
      <c r="DG498" s="991"/>
      <c r="DH498" s="991"/>
      <c r="DI498" s="991"/>
    </row>
    <row r="499" spans="1:113" s="871" customFormat="1" ht="48.75" customHeight="1">
      <c r="A499" s="1116"/>
      <c r="B499" s="1117"/>
      <c r="C499" s="585" t="s">
        <v>1880</v>
      </c>
      <c r="D499" s="746"/>
      <c r="E499" s="747"/>
      <c r="F499" s="917"/>
      <c r="G499" s="917"/>
      <c r="H499" s="991"/>
      <c r="I499" s="991"/>
      <c r="J499" s="991"/>
      <c r="K499" s="991"/>
      <c r="L499" s="991"/>
      <c r="M499" s="991"/>
      <c r="N499" s="991"/>
      <c r="O499" s="991"/>
      <c r="P499" s="991"/>
      <c r="Q499" s="991"/>
      <c r="R499" s="991"/>
      <c r="S499" s="991"/>
      <c r="T499" s="991"/>
      <c r="U499" s="991"/>
      <c r="V499" s="991"/>
      <c r="W499" s="991"/>
      <c r="X499" s="991"/>
      <c r="Y499" s="991"/>
      <c r="Z499" s="991"/>
      <c r="AA499" s="991"/>
      <c r="AB499" s="991"/>
      <c r="AC499" s="991"/>
      <c r="AD499" s="991"/>
      <c r="AE499" s="991"/>
      <c r="AF499" s="991"/>
      <c r="AG499" s="991"/>
      <c r="AH499" s="991"/>
      <c r="AI499" s="991"/>
      <c r="AJ499" s="991"/>
      <c r="AK499" s="991"/>
      <c r="AL499" s="991"/>
      <c r="AM499" s="991"/>
      <c r="AN499" s="991"/>
      <c r="AO499" s="991"/>
      <c r="AP499" s="991"/>
      <c r="AQ499" s="991"/>
      <c r="AR499" s="991"/>
      <c r="AS499" s="991"/>
      <c r="AT499" s="991"/>
      <c r="AU499" s="991"/>
      <c r="AV499" s="991"/>
      <c r="AW499" s="991"/>
      <c r="AX499" s="991"/>
      <c r="AY499" s="991"/>
      <c r="AZ499" s="991"/>
      <c r="BA499" s="991"/>
      <c r="BB499" s="991"/>
      <c r="BC499" s="991"/>
      <c r="BD499" s="991"/>
      <c r="BE499" s="991"/>
      <c r="BF499" s="991"/>
      <c r="BG499" s="991"/>
      <c r="BH499" s="991"/>
      <c r="BI499" s="991"/>
      <c r="BJ499" s="991"/>
      <c r="BK499" s="991"/>
      <c r="BL499" s="991"/>
      <c r="BM499" s="991"/>
      <c r="BN499" s="991"/>
      <c r="BO499" s="991"/>
      <c r="BP499" s="991"/>
      <c r="BQ499" s="991"/>
      <c r="BR499" s="991"/>
      <c r="BS499" s="991"/>
      <c r="BT499" s="991"/>
      <c r="BU499" s="991"/>
      <c r="BV499" s="991"/>
      <c r="BW499" s="991"/>
      <c r="BX499" s="991"/>
      <c r="BY499" s="991"/>
      <c r="BZ499" s="991"/>
      <c r="CA499" s="991"/>
      <c r="CB499" s="991"/>
      <c r="CC499" s="991"/>
      <c r="CD499" s="991"/>
      <c r="CE499" s="991"/>
      <c r="CF499" s="991"/>
      <c r="CG499" s="991"/>
      <c r="CH499" s="991"/>
      <c r="CI499" s="991"/>
      <c r="CJ499" s="991"/>
      <c r="CK499" s="991"/>
      <c r="CL499" s="991"/>
      <c r="CM499" s="991"/>
      <c r="CN499" s="991"/>
      <c r="CO499" s="991"/>
      <c r="CP499" s="991"/>
      <c r="CQ499" s="991"/>
      <c r="CR499" s="991"/>
      <c r="CS499" s="991"/>
      <c r="CT499" s="991"/>
      <c r="CU499" s="991"/>
      <c r="CV499" s="991"/>
      <c r="CW499" s="991"/>
      <c r="CX499" s="991"/>
      <c r="CY499" s="991"/>
      <c r="CZ499" s="991"/>
      <c r="DA499" s="991"/>
      <c r="DB499" s="991"/>
      <c r="DC499" s="991"/>
      <c r="DD499" s="991"/>
      <c r="DE499" s="991"/>
      <c r="DF499" s="991"/>
      <c r="DG499" s="991"/>
      <c r="DH499" s="991"/>
      <c r="DI499" s="991"/>
    </row>
    <row r="500" spans="1:113" s="871" customFormat="1" ht="36" customHeight="1">
      <c r="A500" s="1116"/>
      <c r="B500" s="1117"/>
      <c r="C500" s="866" t="s">
        <v>1881</v>
      </c>
      <c r="D500" s="746"/>
      <c r="E500" s="747"/>
      <c r="F500" s="917"/>
      <c r="G500" s="917"/>
      <c r="H500" s="991"/>
      <c r="I500" s="991"/>
      <c r="J500" s="991"/>
      <c r="K500" s="991"/>
      <c r="L500" s="991"/>
      <c r="M500" s="991"/>
      <c r="N500" s="991"/>
      <c r="O500" s="991"/>
      <c r="P500" s="991"/>
      <c r="Q500" s="991"/>
      <c r="R500" s="991"/>
      <c r="S500" s="991"/>
      <c r="T500" s="991"/>
      <c r="U500" s="991"/>
      <c r="V500" s="991"/>
      <c r="W500" s="991"/>
      <c r="X500" s="991"/>
      <c r="Y500" s="991"/>
      <c r="Z500" s="991"/>
      <c r="AA500" s="991"/>
      <c r="AB500" s="991"/>
      <c r="AC500" s="991"/>
      <c r="AD500" s="991"/>
      <c r="AE500" s="991"/>
      <c r="AF500" s="991"/>
      <c r="AG500" s="991"/>
      <c r="AH500" s="991"/>
      <c r="AI500" s="991"/>
      <c r="AJ500" s="991"/>
      <c r="AK500" s="991"/>
      <c r="AL500" s="991"/>
      <c r="AM500" s="991"/>
      <c r="AN500" s="991"/>
      <c r="AO500" s="991"/>
      <c r="AP500" s="991"/>
      <c r="AQ500" s="991"/>
      <c r="AR500" s="991"/>
      <c r="AS500" s="991"/>
      <c r="AT500" s="991"/>
      <c r="AU500" s="991"/>
      <c r="AV500" s="991"/>
      <c r="AW500" s="991"/>
      <c r="AX500" s="991"/>
      <c r="AY500" s="991"/>
      <c r="AZ500" s="991"/>
      <c r="BA500" s="991"/>
      <c r="BB500" s="991"/>
      <c r="BC500" s="991"/>
      <c r="BD500" s="991"/>
      <c r="BE500" s="991"/>
      <c r="BF500" s="991"/>
      <c r="BG500" s="991"/>
      <c r="BH500" s="991"/>
      <c r="BI500" s="991"/>
      <c r="BJ500" s="991"/>
      <c r="BK500" s="991"/>
      <c r="BL500" s="991"/>
      <c r="BM500" s="991"/>
      <c r="BN500" s="991"/>
      <c r="BO500" s="991"/>
      <c r="BP500" s="991"/>
      <c r="BQ500" s="991"/>
      <c r="BR500" s="991"/>
      <c r="BS500" s="991"/>
      <c r="BT500" s="991"/>
      <c r="BU500" s="991"/>
      <c r="BV500" s="991"/>
      <c r="BW500" s="991"/>
      <c r="BX500" s="991"/>
      <c r="BY500" s="991"/>
      <c r="BZ500" s="991"/>
      <c r="CA500" s="991"/>
      <c r="CB500" s="991"/>
      <c r="CC500" s="991"/>
      <c r="CD500" s="991"/>
      <c r="CE500" s="991"/>
      <c r="CF500" s="991"/>
      <c r="CG500" s="991"/>
      <c r="CH500" s="991"/>
      <c r="CI500" s="991"/>
      <c r="CJ500" s="991"/>
      <c r="CK500" s="991"/>
      <c r="CL500" s="991"/>
      <c r="CM500" s="991"/>
      <c r="CN500" s="991"/>
      <c r="CO500" s="991"/>
      <c r="CP500" s="991"/>
      <c r="CQ500" s="991"/>
      <c r="CR500" s="991"/>
      <c r="CS500" s="991"/>
      <c r="CT500" s="991"/>
      <c r="CU500" s="991"/>
      <c r="CV500" s="991"/>
      <c r="CW500" s="991"/>
      <c r="CX500" s="991"/>
      <c r="CY500" s="991"/>
      <c r="CZ500" s="991"/>
      <c r="DA500" s="991"/>
      <c r="DB500" s="991"/>
      <c r="DC500" s="991"/>
      <c r="DD500" s="991"/>
      <c r="DE500" s="991"/>
      <c r="DF500" s="991"/>
      <c r="DG500" s="991"/>
      <c r="DH500" s="991"/>
      <c r="DI500" s="991"/>
    </row>
    <row r="501" spans="1:113" s="871" customFormat="1">
      <c r="A501" s="1116"/>
      <c r="B501" s="1117"/>
      <c r="D501" s="746"/>
      <c r="E501" s="747"/>
      <c r="F501" s="917"/>
      <c r="G501" s="917"/>
      <c r="H501" s="991"/>
      <c r="I501" s="991"/>
      <c r="J501" s="991"/>
      <c r="K501" s="991"/>
      <c r="L501" s="991"/>
      <c r="M501" s="991"/>
      <c r="N501" s="991"/>
      <c r="O501" s="991"/>
      <c r="P501" s="991"/>
      <c r="Q501" s="991"/>
      <c r="R501" s="991"/>
      <c r="S501" s="991"/>
      <c r="T501" s="991"/>
      <c r="U501" s="991"/>
      <c r="V501" s="991"/>
      <c r="W501" s="991"/>
      <c r="X501" s="991"/>
      <c r="Y501" s="991"/>
      <c r="Z501" s="991"/>
      <c r="AA501" s="991"/>
      <c r="AB501" s="991"/>
      <c r="AC501" s="991"/>
      <c r="AD501" s="991"/>
      <c r="AE501" s="991"/>
      <c r="AF501" s="991"/>
      <c r="AG501" s="991"/>
      <c r="AH501" s="991"/>
      <c r="AI501" s="991"/>
      <c r="AJ501" s="991"/>
      <c r="AK501" s="991"/>
      <c r="AL501" s="991"/>
      <c r="AM501" s="991"/>
      <c r="AN501" s="991"/>
      <c r="AO501" s="991"/>
      <c r="AP501" s="991"/>
      <c r="AQ501" s="991"/>
      <c r="AR501" s="991"/>
      <c r="AS501" s="991"/>
      <c r="AT501" s="991"/>
      <c r="AU501" s="991"/>
      <c r="AV501" s="991"/>
      <c r="AW501" s="991"/>
      <c r="AX501" s="991"/>
      <c r="AY501" s="991"/>
      <c r="AZ501" s="991"/>
      <c r="BA501" s="991"/>
      <c r="BB501" s="991"/>
      <c r="BC501" s="991"/>
      <c r="BD501" s="991"/>
      <c r="BE501" s="991"/>
      <c r="BF501" s="991"/>
      <c r="BG501" s="991"/>
      <c r="BH501" s="991"/>
      <c r="BI501" s="991"/>
      <c r="BJ501" s="991"/>
      <c r="BK501" s="991"/>
      <c r="BL501" s="991"/>
      <c r="BM501" s="991"/>
      <c r="BN501" s="991"/>
      <c r="BO501" s="991"/>
      <c r="BP501" s="991"/>
      <c r="BQ501" s="991"/>
      <c r="BR501" s="991"/>
      <c r="BS501" s="991"/>
      <c r="BT501" s="991"/>
      <c r="BU501" s="991"/>
      <c r="BV501" s="991"/>
      <c r="BW501" s="991"/>
      <c r="BX501" s="991"/>
      <c r="BY501" s="991"/>
      <c r="BZ501" s="991"/>
      <c r="CA501" s="991"/>
      <c r="CB501" s="991"/>
      <c r="CC501" s="991"/>
      <c r="CD501" s="991"/>
      <c r="CE501" s="991"/>
      <c r="CF501" s="991"/>
      <c r="CG501" s="991"/>
      <c r="CH501" s="991"/>
      <c r="CI501" s="991"/>
      <c r="CJ501" s="991"/>
      <c r="CK501" s="991"/>
      <c r="CL501" s="991"/>
      <c r="CM501" s="991"/>
      <c r="CN501" s="991"/>
      <c r="CO501" s="991"/>
      <c r="CP501" s="991"/>
      <c r="CQ501" s="991"/>
      <c r="CR501" s="991"/>
      <c r="CS501" s="991"/>
      <c r="CT501" s="991"/>
      <c r="CU501" s="991"/>
      <c r="CV501" s="991"/>
      <c r="CW501" s="991"/>
      <c r="CX501" s="991"/>
      <c r="CY501" s="991"/>
      <c r="CZ501" s="991"/>
      <c r="DA501" s="991"/>
      <c r="DB501" s="991"/>
      <c r="DC501" s="991"/>
      <c r="DD501" s="991"/>
      <c r="DE501" s="991"/>
      <c r="DF501" s="991"/>
      <c r="DG501" s="991"/>
      <c r="DH501" s="991"/>
      <c r="DI501" s="991"/>
    </row>
    <row r="502" spans="1:113" s="871" customFormat="1" ht="24">
      <c r="A502" s="1116" t="str">
        <f>$B$398</f>
        <v>III.</v>
      </c>
      <c r="B502" s="1117">
        <f>COUNT($A$400:$B501)+1</f>
        <v>24</v>
      </c>
      <c r="C502" s="1109" t="s">
        <v>1968</v>
      </c>
      <c r="D502" s="746" t="s">
        <v>188</v>
      </c>
      <c r="E502" s="747">
        <v>6</v>
      </c>
      <c r="F502" s="917"/>
      <c r="G502" s="917">
        <f>E502*F502</f>
        <v>0</v>
      </c>
      <c r="H502" s="991"/>
      <c r="I502" s="991"/>
      <c r="J502" s="991"/>
      <c r="K502" s="991"/>
      <c r="L502" s="991"/>
      <c r="M502" s="991"/>
      <c r="N502" s="991"/>
      <c r="O502" s="991"/>
      <c r="P502" s="991"/>
      <c r="Q502" s="991"/>
      <c r="R502" s="991"/>
      <c r="S502" s="991"/>
      <c r="T502" s="991"/>
      <c r="U502" s="991"/>
      <c r="V502" s="991"/>
      <c r="W502" s="991"/>
      <c r="X502" s="991"/>
      <c r="Y502" s="991"/>
      <c r="Z502" s="991"/>
      <c r="AA502" s="991"/>
      <c r="AB502" s="991"/>
      <c r="AC502" s="991"/>
      <c r="AD502" s="991"/>
      <c r="AE502" s="991"/>
      <c r="AF502" s="991"/>
      <c r="AG502" s="991"/>
      <c r="AH502" s="991"/>
      <c r="AI502" s="991"/>
      <c r="AJ502" s="991"/>
      <c r="AK502" s="991"/>
      <c r="AL502" s="991"/>
      <c r="AM502" s="991"/>
      <c r="AN502" s="991"/>
      <c r="AO502" s="991"/>
      <c r="AP502" s="991"/>
      <c r="AQ502" s="991"/>
      <c r="AR502" s="991"/>
      <c r="AS502" s="991"/>
      <c r="AT502" s="991"/>
      <c r="AU502" s="991"/>
      <c r="AV502" s="991"/>
      <c r="AW502" s="991"/>
      <c r="AX502" s="991"/>
      <c r="AY502" s="991"/>
      <c r="AZ502" s="991"/>
      <c r="BA502" s="991"/>
      <c r="BB502" s="991"/>
      <c r="BC502" s="991"/>
      <c r="BD502" s="991"/>
      <c r="BE502" s="991"/>
      <c r="BF502" s="991"/>
      <c r="BG502" s="991"/>
      <c r="BH502" s="991"/>
      <c r="BI502" s="991"/>
      <c r="BJ502" s="991"/>
      <c r="BK502" s="991"/>
      <c r="BL502" s="991"/>
      <c r="BM502" s="991"/>
      <c r="BN502" s="991"/>
      <c r="BO502" s="991"/>
      <c r="BP502" s="991"/>
      <c r="BQ502" s="991"/>
      <c r="BR502" s="991"/>
      <c r="BS502" s="991"/>
      <c r="BT502" s="991"/>
      <c r="BU502" s="991"/>
      <c r="BV502" s="991"/>
      <c r="BW502" s="991"/>
      <c r="BX502" s="991"/>
      <c r="BY502" s="991"/>
      <c r="BZ502" s="991"/>
      <c r="CA502" s="991"/>
      <c r="CB502" s="991"/>
      <c r="CC502" s="991"/>
      <c r="CD502" s="991"/>
      <c r="CE502" s="991"/>
      <c r="CF502" s="991"/>
      <c r="CG502" s="991"/>
      <c r="CH502" s="991"/>
      <c r="CI502" s="991"/>
      <c r="CJ502" s="991"/>
      <c r="CK502" s="991"/>
      <c r="CL502" s="991"/>
      <c r="CM502" s="991"/>
      <c r="CN502" s="991"/>
      <c r="CO502" s="991"/>
      <c r="CP502" s="991"/>
      <c r="CQ502" s="991"/>
      <c r="CR502" s="991"/>
      <c r="CS502" s="991"/>
      <c r="CT502" s="991"/>
      <c r="CU502" s="991"/>
      <c r="CV502" s="991"/>
      <c r="CW502" s="991"/>
      <c r="CX502" s="991"/>
      <c r="CY502" s="991"/>
      <c r="CZ502" s="991"/>
      <c r="DA502" s="991"/>
      <c r="DB502" s="991"/>
      <c r="DC502" s="991"/>
      <c r="DD502" s="991"/>
      <c r="DE502" s="991"/>
      <c r="DF502" s="991"/>
      <c r="DG502" s="991"/>
      <c r="DH502" s="991"/>
      <c r="DI502" s="991"/>
    </row>
    <row r="503" spans="1:113" s="871" customFormat="1" ht="72">
      <c r="A503" s="1116"/>
      <c r="B503" s="1117"/>
      <c r="C503" s="585" t="s">
        <v>1888</v>
      </c>
      <c r="D503" s="1070"/>
      <c r="E503" s="747"/>
      <c r="F503" s="917"/>
      <c r="G503" s="917"/>
      <c r="H503" s="991"/>
      <c r="I503" s="991"/>
      <c r="J503" s="991"/>
      <c r="K503" s="991"/>
      <c r="L503" s="991"/>
      <c r="M503" s="991"/>
      <c r="N503" s="991"/>
      <c r="O503" s="991"/>
      <c r="P503" s="991"/>
      <c r="Q503" s="991"/>
      <c r="R503" s="991"/>
      <c r="S503" s="991"/>
      <c r="T503" s="991"/>
      <c r="U503" s="991"/>
      <c r="V503" s="991"/>
      <c r="W503" s="991"/>
      <c r="X503" s="991"/>
      <c r="Y503" s="991"/>
      <c r="Z503" s="991"/>
      <c r="AA503" s="991"/>
      <c r="AB503" s="991"/>
      <c r="AC503" s="991"/>
      <c r="AD503" s="991"/>
      <c r="AE503" s="991"/>
      <c r="AF503" s="991"/>
      <c r="AG503" s="991"/>
      <c r="AH503" s="991"/>
      <c r="AI503" s="991"/>
      <c r="AJ503" s="991"/>
      <c r="AK503" s="991"/>
      <c r="AL503" s="991"/>
      <c r="AM503" s="991"/>
      <c r="AN503" s="991"/>
      <c r="AO503" s="991"/>
      <c r="AP503" s="991"/>
      <c r="AQ503" s="991"/>
      <c r="AR503" s="991"/>
      <c r="AS503" s="991"/>
      <c r="AT503" s="991"/>
      <c r="AU503" s="991"/>
      <c r="AV503" s="991"/>
      <c r="AW503" s="991"/>
      <c r="AX503" s="991"/>
      <c r="AY503" s="991"/>
      <c r="AZ503" s="991"/>
      <c r="BA503" s="991"/>
      <c r="BB503" s="991"/>
      <c r="BC503" s="991"/>
      <c r="BD503" s="991"/>
      <c r="BE503" s="991"/>
      <c r="BF503" s="991"/>
      <c r="BG503" s="991"/>
      <c r="BH503" s="991"/>
      <c r="BI503" s="991"/>
      <c r="BJ503" s="991"/>
      <c r="BK503" s="991"/>
      <c r="BL503" s="991"/>
      <c r="BM503" s="991"/>
      <c r="BN503" s="991"/>
      <c r="BO503" s="991"/>
      <c r="BP503" s="991"/>
      <c r="BQ503" s="991"/>
      <c r="BR503" s="991"/>
      <c r="BS503" s="991"/>
      <c r="BT503" s="991"/>
      <c r="BU503" s="991"/>
      <c r="BV503" s="991"/>
      <c r="BW503" s="991"/>
      <c r="BX503" s="991"/>
      <c r="BY503" s="991"/>
      <c r="BZ503" s="991"/>
      <c r="CA503" s="991"/>
      <c r="CB503" s="991"/>
      <c r="CC503" s="991"/>
      <c r="CD503" s="991"/>
      <c r="CE503" s="991"/>
      <c r="CF503" s="991"/>
      <c r="CG503" s="991"/>
      <c r="CH503" s="991"/>
      <c r="CI503" s="991"/>
      <c r="CJ503" s="991"/>
      <c r="CK503" s="991"/>
      <c r="CL503" s="991"/>
      <c r="CM503" s="991"/>
      <c r="CN503" s="991"/>
      <c r="CO503" s="991"/>
      <c r="CP503" s="991"/>
      <c r="CQ503" s="991"/>
      <c r="CR503" s="991"/>
      <c r="CS503" s="991"/>
      <c r="CT503" s="991"/>
      <c r="CU503" s="991"/>
      <c r="CV503" s="991"/>
      <c r="CW503" s="991"/>
      <c r="CX503" s="991"/>
      <c r="CY503" s="991"/>
      <c r="CZ503" s="991"/>
      <c r="DA503" s="991"/>
      <c r="DB503" s="991"/>
      <c r="DC503" s="991"/>
      <c r="DD503" s="991"/>
      <c r="DE503" s="991"/>
      <c r="DF503" s="991"/>
      <c r="DG503" s="991"/>
      <c r="DH503" s="991"/>
      <c r="DI503" s="991"/>
    </row>
    <row r="504" spans="1:113" s="871" customFormat="1">
      <c r="A504" s="1116"/>
      <c r="B504" s="1117"/>
      <c r="C504" s="585" t="s">
        <v>1870</v>
      </c>
      <c r="D504" s="1070"/>
      <c r="E504" s="747"/>
      <c r="F504" s="917"/>
      <c r="G504" s="917"/>
      <c r="H504" s="991"/>
      <c r="I504" s="991"/>
      <c r="J504" s="991"/>
      <c r="K504" s="991"/>
      <c r="L504" s="991"/>
      <c r="M504" s="991"/>
      <c r="N504" s="991"/>
      <c r="O504" s="991"/>
      <c r="P504" s="991"/>
      <c r="Q504" s="991"/>
      <c r="R504" s="991"/>
      <c r="S504" s="991"/>
      <c r="T504" s="991"/>
      <c r="U504" s="991"/>
      <c r="V504" s="991"/>
      <c r="W504" s="991"/>
      <c r="X504" s="991"/>
      <c r="Y504" s="991"/>
      <c r="Z504" s="991"/>
      <c r="AA504" s="991"/>
      <c r="AB504" s="991"/>
      <c r="AC504" s="991"/>
      <c r="AD504" s="991"/>
      <c r="AE504" s="991"/>
      <c r="AF504" s="991"/>
      <c r="AG504" s="991"/>
      <c r="AH504" s="991"/>
      <c r="AI504" s="991"/>
      <c r="AJ504" s="991"/>
      <c r="AK504" s="991"/>
      <c r="AL504" s="991"/>
      <c r="AM504" s="991"/>
      <c r="AN504" s="991"/>
      <c r="AO504" s="991"/>
      <c r="AP504" s="991"/>
      <c r="AQ504" s="991"/>
      <c r="AR504" s="991"/>
      <c r="AS504" s="991"/>
      <c r="AT504" s="991"/>
      <c r="AU504" s="991"/>
      <c r="AV504" s="991"/>
      <c r="AW504" s="991"/>
      <c r="AX504" s="991"/>
      <c r="AY504" s="991"/>
      <c r="AZ504" s="991"/>
      <c r="BA504" s="991"/>
      <c r="BB504" s="991"/>
      <c r="BC504" s="991"/>
      <c r="BD504" s="991"/>
      <c r="BE504" s="991"/>
      <c r="BF504" s="991"/>
      <c r="BG504" s="991"/>
      <c r="BH504" s="991"/>
      <c r="BI504" s="991"/>
      <c r="BJ504" s="991"/>
      <c r="BK504" s="991"/>
      <c r="BL504" s="991"/>
      <c r="BM504" s="991"/>
      <c r="BN504" s="991"/>
      <c r="BO504" s="991"/>
      <c r="BP504" s="991"/>
      <c r="BQ504" s="991"/>
      <c r="BR504" s="991"/>
      <c r="BS504" s="991"/>
      <c r="BT504" s="991"/>
      <c r="BU504" s="991"/>
      <c r="BV504" s="991"/>
      <c r="BW504" s="991"/>
      <c r="BX504" s="991"/>
      <c r="BY504" s="991"/>
      <c r="BZ504" s="991"/>
      <c r="CA504" s="991"/>
      <c r="CB504" s="991"/>
      <c r="CC504" s="991"/>
      <c r="CD504" s="991"/>
      <c r="CE504" s="991"/>
      <c r="CF504" s="991"/>
      <c r="CG504" s="991"/>
      <c r="CH504" s="991"/>
      <c r="CI504" s="991"/>
      <c r="CJ504" s="991"/>
      <c r="CK504" s="991"/>
      <c r="CL504" s="991"/>
      <c r="CM504" s="991"/>
      <c r="CN504" s="991"/>
      <c r="CO504" s="991"/>
      <c r="CP504" s="991"/>
      <c r="CQ504" s="991"/>
      <c r="CR504" s="991"/>
      <c r="CS504" s="991"/>
      <c r="CT504" s="991"/>
      <c r="CU504" s="991"/>
      <c r="CV504" s="991"/>
      <c r="CW504" s="991"/>
      <c r="CX504" s="991"/>
      <c r="CY504" s="991"/>
      <c r="CZ504" s="991"/>
      <c r="DA504" s="991"/>
      <c r="DB504" s="991"/>
      <c r="DC504" s="991"/>
      <c r="DD504" s="991"/>
      <c r="DE504" s="991"/>
      <c r="DF504" s="991"/>
      <c r="DG504" s="991"/>
      <c r="DH504" s="991"/>
      <c r="DI504" s="991"/>
    </row>
    <row r="505" spans="1:113" s="871" customFormat="1" ht="24">
      <c r="A505" s="1116"/>
      <c r="B505" s="1117"/>
      <c r="C505" s="822" t="s">
        <v>1871</v>
      </c>
      <c r="D505" s="1070"/>
      <c r="E505" s="747"/>
      <c r="F505" s="917"/>
      <c r="G505" s="917"/>
      <c r="H505" s="991"/>
      <c r="I505" s="991"/>
      <c r="J505" s="991"/>
      <c r="K505" s="991"/>
      <c r="L505" s="991"/>
      <c r="M505" s="991"/>
      <c r="N505" s="991"/>
      <c r="O505" s="991"/>
      <c r="P505" s="991"/>
      <c r="Q505" s="991"/>
      <c r="R505" s="991"/>
      <c r="S505" s="991"/>
      <c r="T505" s="991"/>
      <c r="U505" s="991"/>
      <c r="V505" s="991"/>
      <c r="W505" s="991"/>
      <c r="X505" s="991"/>
      <c r="Y505" s="991"/>
      <c r="Z505" s="991"/>
      <c r="AA505" s="991"/>
      <c r="AB505" s="991"/>
      <c r="AC505" s="991"/>
      <c r="AD505" s="991"/>
      <c r="AE505" s="991"/>
      <c r="AF505" s="991"/>
      <c r="AG505" s="991"/>
      <c r="AH505" s="991"/>
      <c r="AI505" s="991"/>
      <c r="AJ505" s="991"/>
      <c r="AK505" s="991"/>
      <c r="AL505" s="991"/>
      <c r="AM505" s="991"/>
      <c r="AN505" s="991"/>
      <c r="AO505" s="991"/>
      <c r="AP505" s="991"/>
      <c r="AQ505" s="991"/>
      <c r="AR505" s="991"/>
      <c r="AS505" s="991"/>
      <c r="AT505" s="991"/>
      <c r="AU505" s="991"/>
      <c r="AV505" s="991"/>
      <c r="AW505" s="991"/>
      <c r="AX505" s="991"/>
      <c r="AY505" s="991"/>
      <c r="AZ505" s="991"/>
      <c r="BA505" s="991"/>
      <c r="BB505" s="991"/>
      <c r="BC505" s="991"/>
      <c r="BD505" s="991"/>
      <c r="BE505" s="991"/>
      <c r="BF505" s="991"/>
      <c r="BG505" s="991"/>
      <c r="BH505" s="991"/>
      <c r="BI505" s="991"/>
      <c r="BJ505" s="991"/>
      <c r="BK505" s="991"/>
      <c r="BL505" s="991"/>
      <c r="BM505" s="991"/>
      <c r="BN505" s="991"/>
      <c r="BO505" s="991"/>
      <c r="BP505" s="991"/>
      <c r="BQ505" s="991"/>
      <c r="BR505" s="991"/>
      <c r="BS505" s="991"/>
      <c r="BT505" s="991"/>
      <c r="BU505" s="991"/>
      <c r="BV505" s="991"/>
      <c r="BW505" s="991"/>
      <c r="BX505" s="991"/>
      <c r="BY505" s="991"/>
      <c r="BZ505" s="991"/>
      <c r="CA505" s="991"/>
      <c r="CB505" s="991"/>
      <c r="CC505" s="991"/>
      <c r="CD505" s="991"/>
      <c r="CE505" s="991"/>
      <c r="CF505" s="991"/>
      <c r="CG505" s="991"/>
      <c r="CH505" s="991"/>
      <c r="CI505" s="991"/>
      <c r="CJ505" s="991"/>
      <c r="CK505" s="991"/>
      <c r="CL505" s="991"/>
      <c r="CM505" s="991"/>
      <c r="CN505" s="991"/>
      <c r="CO505" s="991"/>
      <c r="CP505" s="991"/>
      <c r="CQ505" s="991"/>
      <c r="CR505" s="991"/>
      <c r="CS505" s="991"/>
      <c r="CT505" s="991"/>
      <c r="CU505" s="991"/>
      <c r="CV505" s="991"/>
      <c r="CW505" s="991"/>
      <c r="CX505" s="991"/>
      <c r="CY505" s="991"/>
      <c r="CZ505" s="991"/>
      <c r="DA505" s="991"/>
      <c r="DB505" s="991"/>
      <c r="DC505" s="991"/>
      <c r="DD505" s="991"/>
      <c r="DE505" s="991"/>
      <c r="DF505" s="991"/>
      <c r="DG505" s="991"/>
      <c r="DH505" s="991"/>
      <c r="DI505" s="991"/>
    </row>
    <row r="506" spans="1:113" s="871" customFormat="1">
      <c r="A506" s="1116"/>
      <c r="B506" s="1117"/>
      <c r="D506" s="746"/>
      <c r="E506" s="747"/>
      <c r="F506" s="917"/>
      <c r="G506" s="917"/>
      <c r="H506" s="991"/>
      <c r="I506" s="991"/>
      <c r="J506" s="991"/>
      <c r="K506" s="991"/>
      <c r="L506" s="991"/>
      <c r="M506" s="991"/>
      <c r="N506" s="991"/>
      <c r="O506" s="991"/>
      <c r="P506" s="991"/>
      <c r="Q506" s="991"/>
      <c r="R506" s="991"/>
      <c r="S506" s="991"/>
      <c r="T506" s="991"/>
      <c r="U506" s="991"/>
      <c r="V506" s="991"/>
      <c r="W506" s="991"/>
      <c r="X506" s="991"/>
      <c r="Y506" s="991"/>
      <c r="Z506" s="991"/>
      <c r="AA506" s="991"/>
      <c r="AB506" s="991"/>
      <c r="AC506" s="991"/>
      <c r="AD506" s="991"/>
      <c r="AE506" s="991"/>
      <c r="AF506" s="991"/>
      <c r="AG506" s="991"/>
      <c r="AH506" s="991"/>
      <c r="AI506" s="991"/>
      <c r="AJ506" s="991"/>
      <c r="AK506" s="991"/>
      <c r="AL506" s="991"/>
      <c r="AM506" s="991"/>
      <c r="AN506" s="991"/>
      <c r="AO506" s="991"/>
      <c r="AP506" s="991"/>
      <c r="AQ506" s="991"/>
      <c r="AR506" s="991"/>
      <c r="AS506" s="991"/>
      <c r="AT506" s="991"/>
      <c r="AU506" s="991"/>
      <c r="AV506" s="991"/>
      <c r="AW506" s="991"/>
      <c r="AX506" s="991"/>
      <c r="AY506" s="991"/>
      <c r="AZ506" s="991"/>
      <c r="BA506" s="991"/>
      <c r="BB506" s="991"/>
      <c r="BC506" s="991"/>
      <c r="BD506" s="991"/>
      <c r="BE506" s="991"/>
      <c r="BF506" s="991"/>
      <c r="BG506" s="991"/>
      <c r="BH506" s="991"/>
      <c r="BI506" s="991"/>
      <c r="BJ506" s="991"/>
      <c r="BK506" s="991"/>
      <c r="BL506" s="991"/>
      <c r="BM506" s="991"/>
      <c r="BN506" s="991"/>
      <c r="BO506" s="991"/>
      <c r="BP506" s="991"/>
      <c r="BQ506" s="991"/>
      <c r="BR506" s="991"/>
      <c r="BS506" s="991"/>
      <c r="BT506" s="991"/>
      <c r="BU506" s="991"/>
      <c r="BV506" s="991"/>
      <c r="BW506" s="991"/>
      <c r="BX506" s="991"/>
      <c r="BY506" s="991"/>
      <c r="BZ506" s="991"/>
      <c r="CA506" s="991"/>
      <c r="CB506" s="991"/>
      <c r="CC506" s="991"/>
      <c r="CD506" s="991"/>
      <c r="CE506" s="991"/>
      <c r="CF506" s="991"/>
      <c r="CG506" s="991"/>
      <c r="CH506" s="991"/>
      <c r="CI506" s="991"/>
      <c r="CJ506" s="991"/>
      <c r="CK506" s="991"/>
      <c r="CL506" s="991"/>
      <c r="CM506" s="991"/>
      <c r="CN506" s="991"/>
      <c r="CO506" s="991"/>
      <c r="CP506" s="991"/>
      <c r="CQ506" s="991"/>
      <c r="CR506" s="991"/>
      <c r="CS506" s="991"/>
      <c r="CT506" s="991"/>
      <c r="CU506" s="991"/>
      <c r="CV506" s="991"/>
      <c r="CW506" s="991"/>
      <c r="CX506" s="991"/>
      <c r="CY506" s="991"/>
      <c r="CZ506" s="991"/>
      <c r="DA506" s="991"/>
      <c r="DB506" s="991"/>
      <c r="DC506" s="991"/>
      <c r="DD506" s="991"/>
      <c r="DE506" s="991"/>
      <c r="DF506" s="991"/>
      <c r="DG506" s="991"/>
      <c r="DH506" s="991"/>
      <c r="DI506" s="991"/>
    </row>
    <row r="507" spans="1:113" s="871" customFormat="1" ht="24.75" customHeight="1">
      <c r="A507" s="1116" t="str">
        <f>$B$398</f>
        <v>III.</v>
      </c>
      <c r="B507" s="1117">
        <f>COUNT($A$400:$B506)+1</f>
        <v>25</v>
      </c>
      <c r="C507" s="1109" t="s">
        <v>1969</v>
      </c>
      <c r="D507" s="746" t="s">
        <v>188</v>
      </c>
      <c r="E507" s="747">
        <v>6</v>
      </c>
      <c r="F507" s="917"/>
      <c r="G507" s="917">
        <f>E507*F507</f>
        <v>0</v>
      </c>
      <c r="H507" s="991"/>
      <c r="I507" s="991"/>
      <c r="J507" s="991"/>
      <c r="K507" s="991"/>
      <c r="L507" s="991"/>
      <c r="M507" s="991"/>
      <c r="N507" s="991"/>
      <c r="O507" s="991"/>
      <c r="P507" s="991"/>
      <c r="Q507" s="991"/>
      <c r="R507" s="991"/>
      <c r="S507" s="991"/>
      <c r="T507" s="991"/>
      <c r="U507" s="991"/>
      <c r="V507" s="991"/>
      <c r="W507" s="991"/>
      <c r="X507" s="991"/>
      <c r="Y507" s="991"/>
      <c r="Z507" s="991"/>
      <c r="AA507" s="991"/>
      <c r="AB507" s="991"/>
      <c r="AC507" s="991"/>
      <c r="AD507" s="991"/>
      <c r="AE507" s="991"/>
      <c r="AF507" s="991"/>
      <c r="AG507" s="991"/>
      <c r="AH507" s="991"/>
      <c r="AI507" s="991"/>
      <c r="AJ507" s="991"/>
      <c r="AK507" s="991"/>
      <c r="AL507" s="991"/>
      <c r="AM507" s="991"/>
      <c r="AN507" s="991"/>
      <c r="AO507" s="991"/>
      <c r="AP507" s="991"/>
      <c r="AQ507" s="991"/>
      <c r="AR507" s="991"/>
      <c r="AS507" s="991"/>
      <c r="AT507" s="991"/>
      <c r="AU507" s="991"/>
      <c r="AV507" s="991"/>
      <c r="AW507" s="991"/>
      <c r="AX507" s="991"/>
      <c r="AY507" s="991"/>
      <c r="AZ507" s="991"/>
      <c r="BA507" s="991"/>
      <c r="BB507" s="991"/>
      <c r="BC507" s="991"/>
      <c r="BD507" s="991"/>
      <c r="BE507" s="991"/>
      <c r="BF507" s="991"/>
      <c r="BG507" s="991"/>
      <c r="BH507" s="991"/>
      <c r="BI507" s="991"/>
      <c r="BJ507" s="991"/>
      <c r="BK507" s="991"/>
      <c r="BL507" s="991"/>
      <c r="BM507" s="991"/>
      <c r="BN507" s="991"/>
      <c r="BO507" s="991"/>
      <c r="BP507" s="991"/>
      <c r="BQ507" s="991"/>
      <c r="BR507" s="991"/>
      <c r="BS507" s="991"/>
      <c r="BT507" s="991"/>
      <c r="BU507" s="991"/>
      <c r="BV507" s="991"/>
      <c r="BW507" s="991"/>
      <c r="BX507" s="991"/>
      <c r="BY507" s="991"/>
      <c r="BZ507" s="991"/>
      <c r="CA507" s="991"/>
      <c r="CB507" s="991"/>
      <c r="CC507" s="991"/>
      <c r="CD507" s="991"/>
      <c r="CE507" s="991"/>
      <c r="CF507" s="991"/>
      <c r="CG507" s="991"/>
      <c r="CH507" s="991"/>
      <c r="CI507" s="991"/>
      <c r="CJ507" s="991"/>
      <c r="CK507" s="991"/>
      <c r="CL507" s="991"/>
      <c r="CM507" s="991"/>
      <c r="CN507" s="991"/>
      <c r="CO507" s="991"/>
      <c r="CP507" s="991"/>
      <c r="CQ507" s="991"/>
      <c r="CR507" s="991"/>
      <c r="CS507" s="991"/>
      <c r="CT507" s="991"/>
      <c r="CU507" s="991"/>
      <c r="CV507" s="991"/>
      <c r="CW507" s="991"/>
      <c r="CX507" s="991"/>
      <c r="CY507" s="991"/>
      <c r="CZ507" s="991"/>
      <c r="DA507" s="991"/>
      <c r="DB507" s="991"/>
      <c r="DC507" s="991"/>
      <c r="DD507" s="991"/>
      <c r="DE507" s="991"/>
      <c r="DF507" s="991"/>
      <c r="DG507" s="991"/>
      <c r="DH507" s="991"/>
      <c r="DI507" s="991"/>
    </row>
    <row r="508" spans="1:113" s="871" customFormat="1" ht="36">
      <c r="A508" s="1116"/>
      <c r="B508" s="1117"/>
      <c r="C508" s="585" t="s">
        <v>1890</v>
      </c>
      <c r="D508" s="1070"/>
      <c r="E508" s="747"/>
      <c r="F508" s="917"/>
      <c r="G508" s="917"/>
      <c r="H508" s="991"/>
      <c r="I508" s="991"/>
      <c r="J508" s="991"/>
      <c r="K508" s="991"/>
      <c r="L508" s="991"/>
      <c r="M508" s="991"/>
      <c r="N508" s="991"/>
      <c r="O508" s="991"/>
      <c r="P508" s="991"/>
      <c r="Q508" s="991"/>
      <c r="R508" s="991"/>
      <c r="S508" s="991"/>
      <c r="T508" s="991"/>
      <c r="U508" s="991"/>
      <c r="V508" s="991"/>
      <c r="W508" s="991"/>
      <c r="X508" s="991"/>
      <c r="Y508" s="991"/>
      <c r="Z508" s="991"/>
      <c r="AA508" s="991"/>
      <c r="AB508" s="991"/>
      <c r="AC508" s="991"/>
      <c r="AD508" s="991"/>
      <c r="AE508" s="991"/>
      <c r="AF508" s="991"/>
      <c r="AG508" s="991"/>
      <c r="AH508" s="991"/>
      <c r="AI508" s="991"/>
      <c r="AJ508" s="991"/>
      <c r="AK508" s="991"/>
      <c r="AL508" s="991"/>
      <c r="AM508" s="991"/>
      <c r="AN508" s="991"/>
      <c r="AO508" s="991"/>
      <c r="AP508" s="991"/>
      <c r="AQ508" s="991"/>
      <c r="AR508" s="991"/>
      <c r="AS508" s="991"/>
      <c r="AT508" s="991"/>
      <c r="AU508" s="991"/>
      <c r="AV508" s="991"/>
      <c r="AW508" s="991"/>
      <c r="AX508" s="991"/>
      <c r="AY508" s="991"/>
      <c r="AZ508" s="991"/>
      <c r="BA508" s="991"/>
      <c r="BB508" s="991"/>
      <c r="BC508" s="991"/>
      <c r="BD508" s="991"/>
      <c r="BE508" s="991"/>
      <c r="BF508" s="991"/>
      <c r="BG508" s="991"/>
      <c r="BH508" s="991"/>
      <c r="BI508" s="991"/>
      <c r="BJ508" s="991"/>
      <c r="BK508" s="991"/>
      <c r="BL508" s="991"/>
      <c r="BM508" s="991"/>
      <c r="BN508" s="991"/>
      <c r="BO508" s="991"/>
      <c r="BP508" s="991"/>
      <c r="BQ508" s="991"/>
      <c r="BR508" s="991"/>
      <c r="BS508" s="991"/>
      <c r="BT508" s="991"/>
      <c r="BU508" s="991"/>
      <c r="BV508" s="991"/>
      <c r="BW508" s="991"/>
      <c r="BX508" s="991"/>
      <c r="BY508" s="991"/>
      <c r="BZ508" s="991"/>
      <c r="CA508" s="991"/>
      <c r="CB508" s="991"/>
      <c r="CC508" s="991"/>
      <c r="CD508" s="991"/>
      <c r="CE508" s="991"/>
      <c r="CF508" s="991"/>
      <c r="CG508" s="991"/>
      <c r="CH508" s="991"/>
      <c r="CI508" s="991"/>
      <c r="CJ508" s="991"/>
      <c r="CK508" s="991"/>
      <c r="CL508" s="991"/>
      <c r="CM508" s="991"/>
      <c r="CN508" s="991"/>
      <c r="CO508" s="991"/>
      <c r="CP508" s="991"/>
      <c r="CQ508" s="991"/>
      <c r="CR508" s="991"/>
      <c r="CS508" s="991"/>
      <c r="CT508" s="991"/>
      <c r="CU508" s="991"/>
      <c r="CV508" s="991"/>
      <c r="CW508" s="991"/>
      <c r="CX508" s="991"/>
      <c r="CY508" s="991"/>
      <c r="CZ508" s="991"/>
      <c r="DA508" s="991"/>
      <c r="DB508" s="991"/>
      <c r="DC508" s="991"/>
      <c r="DD508" s="991"/>
      <c r="DE508" s="991"/>
      <c r="DF508" s="991"/>
      <c r="DG508" s="991"/>
      <c r="DH508" s="991"/>
      <c r="DI508" s="991"/>
    </row>
    <row r="509" spans="1:113" s="871" customFormat="1">
      <c r="A509" s="1116"/>
      <c r="B509" s="1117"/>
      <c r="D509" s="746"/>
      <c r="E509" s="747"/>
      <c r="F509" s="917"/>
      <c r="G509" s="917"/>
      <c r="H509" s="991"/>
      <c r="I509" s="991"/>
      <c r="J509" s="991"/>
      <c r="K509" s="991"/>
      <c r="L509" s="991"/>
      <c r="M509" s="991"/>
      <c r="N509" s="991"/>
      <c r="O509" s="991"/>
      <c r="P509" s="991"/>
      <c r="Q509" s="991"/>
      <c r="R509" s="991"/>
      <c r="S509" s="991"/>
      <c r="T509" s="991"/>
      <c r="U509" s="991"/>
      <c r="V509" s="991"/>
      <c r="W509" s="991"/>
      <c r="X509" s="991"/>
      <c r="Y509" s="991"/>
      <c r="Z509" s="991"/>
      <c r="AA509" s="991"/>
      <c r="AB509" s="991"/>
      <c r="AC509" s="991"/>
      <c r="AD509" s="991"/>
      <c r="AE509" s="991"/>
      <c r="AF509" s="991"/>
      <c r="AG509" s="991"/>
      <c r="AH509" s="991"/>
      <c r="AI509" s="991"/>
      <c r="AJ509" s="991"/>
      <c r="AK509" s="991"/>
      <c r="AL509" s="991"/>
      <c r="AM509" s="991"/>
      <c r="AN509" s="991"/>
      <c r="AO509" s="991"/>
      <c r="AP509" s="991"/>
      <c r="AQ509" s="991"/>
      <c r="AR509" s="991"/>
      <c r="AS509" s="991"/>
      <c r="AT509" s="991"/>
      <c r="AU509" s="991"/>
      <c r="AV509" s="991"/>
      <c r="AW509" s="991"/>
      <c r="AX509" s="991"/>
      <c r="AY509" s="991"/>
      <c r="AZ509" s="991"/>
      <c r="BA509" s="991"/>
      <c r="BB509" s="991"/>
      <c r="BC509" s="991"/>
      <c r="BD509" s="991"/>
      <c r="BE509" s="991"/>
      <c r="BF509" s="991"/>
      <c r="BG509" s="991"/>
      <c r="BH509" s="991"/>
      <c r="BI509" s="991"/>
      <c r="BJ509" s="991"/>
      <c r="BK509" s="991"/>
      <c r="BL509" s="991"/>
      <c r="BM509" s="991"/>
      <c r="BN509" s="991"/>
      <c r="BO509" s="991"/>
      <c r="BP509" s="991"/>
      <c r="BQ509" s="991"/>
      <c r="BR509" s="991"/>
      <c r="BS509" s="991"/>
      <c r="BT509" s="991"/>
      <c r="BU509" s="991"/>
      <c r="BV509" s="991"/>
      <c r="BW509" s="991"/>
      <c r="BX509" s="991"/>
      <c r="BY509" s="991"/>
      <c r="BZ509" s="991"/>
      <c r="CA509" s="991"/>
      <c r="CB509" s="991"/>
      <c r="CC509" s="991"/>
      <c r="CD509" s="991"/>
      <c r="CE509" s="991"/>
      <c r="CF509" s="991"/>
      <c r="CG509" s="991"/>
      <c r="CH509" s="991"/>
      <c r="CI509" s="991"/>
      <c r="CJ509" s="991"/>
      <c r="CK509" s="991"/>
      <c r="CL509" s="991"/>
      <c r="CM509" s="991"/>
      <c r="CN509" s="991"/>
      <c r="CO509" s="991"/>
      <c r="CP509" s="991"/>
      <c r="CQ509" s="991"/>
      <c r="CR509" s="991"/>
      <c r="CS509" s="991"/>
      <c r="CT509" s="991"/>
      <c r="CU509" s="991"/>
      <c r="CV509" s="991"/>
      <c r="CW509" s="991"/>
      <c r="CX509" s="991"/>
      <c r="CY509" s="991"/>
      <c r="CZ509" s="991"/>
      <c r="DA509" s="991"/>
      <c r="DB509" s="991"/>
      <c r="DC509" s="991"/>
      <c r="DD509" s="991"/>
      <c r="DE509" s="991"/>
      <c r="DF509" s="991"/>
      <c r="DG509" s="991"/>
      <c r="DH509" s="991"/>
      <c r="DI509" s="991"/>
    </row>
    <row r="510" spans="1:113" s="871" customFormat="1">
      <c r="A510" s="1116" t="str">
        <f>$B$398</f>
        <v>III.</v>
      </c>
      <c r="B510" s="1117">
        <f>COUNT($A$400:$B509)+1</f>
        <v>26</v>
      </c>
      <c r="C510" s="1109" t="s">
        <v>1970</v>
      </c>
      <c r="D510" s="746" t="s">
        <v>188</v>
      </c>
      <c r="E510" s="747">
        <v>28</v>
      </c>
      <c r="F510" s="917"/>
      <c r="G510" s="917">
        <f>E510*F510</f>
        <v>0</v>
      </c>
      <c r="H510" s="991"/>
      <c r="I510" s="991"/>
      <c r="J510" s="991"/>
      <c r="K510" s="991"/>
      <c r="L510" s="991"/>
      <c r="M510" s="991"/>
      <c r="N510" s="991"/>
      <c r="O510" s="991"/>
      <c r="P510" s="991"/>
      <c r="Q510" s="991"/>
      <c r="R510" s="991"/>
      <c r="S510" s="991"/>
      <c r="T510" s="991"/>
      <c r="U510" s="991"/>
      <c r="V510" s="991"/>
      <c r="W510" s="991"/>
      <c r="X510" s="991"/>
      <c r="Y510" s="991"/>
      <c r="Z510" s="991"/>
      <c r="AA510" s="991"/>
      <c r="AB510" s="991"/>
      <c r="AC510" s="991"/>
      <c r="AD510" s="991"/>
      <c r="AE510" s="991"/>
      <c r="AF510" s="991"/>
      <c r="AG510" s="991"/>
      <c r="AH510" s="991"/>
      <c r="AI510" s="991"/>
      <c r="AJ510" s="991"/>
      <c r="AK510" s="991"/>
      <c r="AL510" s="991"/>
      <c r="AM510" s="991"/>
      <c r="AN510" s="991"/>
      <c r="AO510" s="991"/>
      <c r="AP510" s="991"/>
      <c r="AQ510" s="991"/>
      <c r="AR510" s="991"/>
      <c r="AS510" s="991"/>
      <c r="AT510" s="991"/>
      <c r="AU510" s="991"/>
      <c r="AV510" s="991"/>
      <c r="AW510" s="991"/>
      <c r="AX510" s="991"/>
      <c r="AY510" s="991"/>
      <c r="AZ510" s="991"/>
      <c r="BA510" s="991"/>
      <c r="BB510" s="991"/>
      <c r="BC510" s="991"/>
      <c r="BD510" s="991"/>
      <c r="BE510" s="991"/>
      <c r="BF510" s="991"/>
      <c r="BG510" s="991"/>
      <c r="BH510" s="991"/>
      <c r="BI510" s="991"/>
      <c r="BJ510" s="991"/>
      <c r="BK510" s="991"/>
      <c r="BL510" s="991"/>
      <c r="BM510" s="991"/>
      <c r="BN510" s="991"/>
      <c r="BO510" s="991"/>
      <c r="BP510" s="991"/>
      <c r="BQ510" s="991"/>
      <c r="BR510" s="991"/>
      <c r="BS510" s="991"/>
      <c r="BT510" s="991"/>
      <c r="BU510" s="991"/>
      <c r="BV510" s="991"/>
      <c r="BW510" s="991"/>
      <c r="BX510" s="991"/>
      <c r="BY510" s="991"/>
      <c r="BZ510" s="991"/>
      <c r="CA510" s="991"/>
      <c r="CB510" s="991"/>
      <c r="CC510" s="991"/>
      <c r="CD510" s="991"/>
      <c r="CE510" s="991"/>
      <c r="CF510" s="991"/>
      <c r="CG510" s="991"/>
      <c r="CH510" s="991"/>
      <c r="CI510" s="991"/>
      <c r="CJ510" s="991"/>
      <c r="CK510" s="991"/>
      <c r="CL510" s="991"/>
      <c r="CM510" s="991"/>
      <c r="CN510" s="991"/>
      <c r="CO510" s="991"/>
      <c r="CP510" s="991"/>
      <c r="CQ510" s="991"/>
      <c r="CR510" s="991"/>
      <c r="CS510" s="991"/>
      <c r="CT510" s="991"/>
      <c r="CU510" s="991"/>
      <c r="CV510" s="991"/>
      <c r="CW510" s="991"/>
      <c r="CX510" s="991"/>
      <c r="CY510" s="991"/>
      <c r="CZ510" s="991"/>
      <c r="DA510" s="991"/>
      <c r="DB510" s="991"/>
      <c r="DC510" s="991"/>
      <c r="DD510" s="991"/>
      <c r="DE510" s="991"/>
      <c r="DF510" s="991"/>
      <c r="DG510" s="991"/>
      <c r="DH510" s="991"/>
      <c r="DI510" s="991"/>
    </row>
    <row r="511" spans="1:113" s="871" customFormat="1" ht="60">
      <c r="A511" s="1116"/>
      <c r="B511" s="1117"/>
      <c r="C511" s="585" t="s">
        <v>1883</v>
      </c>
      <c r="D511" s="746"/>
      <c r="E511" s="747"/>
      <c r="F511" s="917"/>
      <c r="G511" s="917"/>
      <c r="H511" s="991"/>
      <c r="I511" s="991"/>
      <c r="J511" s="991"/>
      <c r="K511" s="991"/>
      <c r="L511" s="991"/>
      <c r="M511" s="991"/>
      <c r="N511" s="991"/>
      <c r="O511" s="991"/>
      <c r="P511" s="991"/>
      <c r="Q511" s="991"/>
      <c r="R511" s="991"/>
      <c r="S511" s="991"/>
      <c r="T511" s="991"/>
      <c r="U511" s="991"/>
      <c r="V511" s="991"/>
      <c r="W511" s="991"/>
      <c r="X511" s="991"/>
      <c r="Y511" s="991"/>
      <c r="Z511" s="991"/>
      <c r="AA511" s="991"/>
      <c r="AB511" s="991"/>
      <c r="AC511" s="991"/>
      <c r="AD511" s="991"/>
      <c r="AE511" s="991"/>
      <c r="AF511" s="991"/>
      <c r="AG511" s="991"/>
      <c r="AH511" s="991"/>
      <c r="AI511" s="991"/>
      <c r="AJ511" s="991"/>
      <c r="AK511" s="991"/>
      <c r="AL511" s="991"/>
      <c r="AM511" s="991"/>
      <c r="AN511" s="991"/>
      <c r="AO511" s="991"/>
      <c r="AP511" s="991"/>
      <c r="AQ511" s="991"/>
      <c r="AR511" s="991"/>
      <c r="AS511" s="991"/>
      <c r="AT511" s="991"/>
      <c r="AU511" s="991"/>
      <c r="AV511" s="991"/>
      <c r="AW511" s="991"/>
      <c r="AX511" s="991"/>
      <c r="AY511" s="991"/>
      <c r="AZ511" s="991"/>
      <c r="BA511" s="991"/>
      <c r="BB511" s="991"/>
      <c r="BC511" s="991"/>
      <c r="BD511" s="991"/>
      <c r="BE511" s="991"/>
      <c r="BF511" s="991"/>
      <c r="BG511" s="991"/>
      <c r="BH511" s="991"/>
      <c r="BI511" s="991"/>
      <c r="BJ511" s="991"/>
      <c r="BK511" s="991"/>
      <c r="BL511" s="991"/>
      <c r="BM511" s="991"/>
      <c r="BN511" s="991"/>
      <c r="BO511" s="991"/>
      <c r="BP511" s="991"/>
      <c r="BQ511" s="991"/>
      <c r="BR511" s="991"/>
      <c r="BS511" s="991"/>
      <c r="BT511" s="991"/>
      <c r="BU511" s="991"/>
      <c r="BV511" s="991"/>
      <c r="BW511" s="991"/>
      <c r="BX511" s="991"/>
      <c r="BY511" s="991"/>
      <c r="BZ511" s="991"/>
      <c r="CA511" s="991"/>
      <c r="CB511" s="991"/>
      <c r="CC511" s="991"/>
      <c r="CD511" s="991"/>
      <c r="CE511" s="991"/>
      <c r="CF511" s="991"/>
      <c r="CG511" s="991"/>
      <c r="CH511" s="991"/>
      <c r="CI511" s="991"/>
      <c r="CJ511" s="991"/>
      <c r="CK511" s="991"/>
      <c r="CL511" s="991"/>
      <c r="CM511" s="991"/>
      <c r="CN511" s="991"/>
      <c r="CO511" s="991"/>
      <c r="CP511" s="991"/>
      <c r="CQ511" s="991"/>
      <c r="CR511" s="991"/>
      <c r="CS511" s="991"/>
      <c r="CT511" s="991"/>
      <c r="CU511" s="991"/>
      <c r="CV511" s="991"/>
      <c r="CW511" s="991"/>
      <c r="CX511" s="991"/>
      <c r="CY511" s="991"/>
      <c r="CZ511" s="991"/>
      <c r="DA511" s="991"/>
      <c r="DB511" s="991"/>
      <c r="DC511" s="991"/>
      <c r="DD511" s="991"/>
      <c r="DE511" s="991"/>
      <c r="DF511" s="991"/>
      <c r="DG511" s="991"/>
      <c r="DH511" s="991"/>
      <c r="DI511" s="991"/>
    </row>
    <row r="512" spans="1:113" s="871" customFormat="1" ht="24">
      <c r="A512" s="1116"/>
      <c r="B512" s="1117"/>
      <c r="C512" s="866" t="s">
        <v>1884</v>
      </c>
      <c r="D512" s="746"/>
      <c r="E512" s="747"/>
      <c r="F512" s="917"/>
      <c r="G512" s="917"/>
      <c r="H512" s="991"/>
      <c r="I512" s="991"/>
      <c r="J512" s="991"/>
      <c r="K512" s="991"/>
      <c r="L512" s="991"/>
      <c r="M512" s="991"/>
      <c r="N512" s="991"/>
      <c r="O512" s="991"/>
      <c r="P512" s="991"/>
      <c r="Q512" s="991"/>
      <c r="R512" s="991"/>
      <c r="S512" s="991"/>
      <c r="T512" s="991"/>
      <c r="U512" s="991"/>
      <c r="V512" s="991"/>
      <c r="W512" s="991"/>
      <c r="X512" s="991"/>
      <c r="Y512" s="991"/>
      <c r="Z512" s="991"/>
      <c r="AA512" s="991"/>
      <c r="AB512" s="991"/>
      <c r="AC512" s="991"/>
      <c r="AD512" s="991"/>
      <c r="AE512" s="991"/>
      <c r="AF512" s="991"/>
      <c r="AG512" s="991"/>
      <c r="AH512" s="991"/>
      <c r="AI512" s="991"/>
      <c r="AJ512" s="991"/>
      <c r="AK512" s="991"/>
      <c r="AL512" s="991"/>
      <c r="AM512" s="991"/>
      <c r="AN512" s="991"/>
      <c r="AO512" s="991"/>
      <c r="AP512" s="991"/>
      <c r="AQ512" s="991"/>
      <c r="AR512" s="991"/>
      <c r="AS512" s="991"/>
      <c r="AT512" s="991"/>
      <c r="AU512" s="991"/>
      <c r="AV512" s="991"/>
      <c r="AW512" s="991"/>
      <c r="AX512" s="991"/>
      <c r="AY512" s="991"/>
      <c r="AZ512" s="991"/>
      <c r="BA512" s="991"/>
      <c r="BB512" s="991"/>
      <c r="BC512" s="991"/>
      <c r="BD512" s="991"/>
      <c r="BE512" s="991"/>
      <c r="BF512" s="991"/>
      <c r="BG512" s="991"/>
      <c r="BH512" s="991"/>
      <c r="BI512" s="991"/>
      <c r="BJ512" s="991"/>
      <c r="BK512" s="991"/>
      <c r="BL512" s="991"/>
      <c r="BM512" s="991"/>
      <c r="BN512" s="991"/>
      <c r="BO512" s="991"/>
      <c r="BP512" s="991"/>
      <c r="BQ512" s="991"/>
      <c r="BR512" s="991"/>
      <c r="BS512" s="991"/>
      <c r="BT512" s="991"/>
      <c r="BU512" s="991"/>
      <c r="BV512" s="991"/>
      <c r="BW512" s="991"/>
      <c r="BX512" s="991"/>
      <c r="BY512" s="991"/>
      <c r="BZ512" s="991"/>
      <c r="CA512" s="991"/>
      <c r="CB512" s="991"/>
      <c r="CC512" s="991"/>
      <c r="CD512" s="991"/>
      <c r="CE512" s="991"/>
      <c r="CF512" s="991"/>
      <c r="CG512" s="991"/>
      <c r="CH512" s="991"/>
      <c r="CI512" s="991"/>
      <c r="CJ512" s="991"/>
      <c r="CK512" s="991"/>
      <c r="CL512" s="991"/>
      <c r="CM512" s="991"/>
      <c r="CN512" s="991"/>
      <c r="CO512" s="991"/>
      <c r="CP512" s="991"/>
      <c r="CQ512" s="991"/>
      <c r="CR512" s="991"/>
      <c r="CS512" s="991"/>
      <c r="CT512" s="991"/>
      <c r="CU512" s="991"/>
      <c r="CV512" s="991"/>
      <c r="CW512" s="991"/>
      <c r="CX512" s="991"/>
      <c r="CY512" s="991"/>
      <c r="CZ512" s="991"/>
      <c r="DA512" s="991"/>
      <c r="DB512" s="991"/>
      <c r="DC512" s="991"/>
      <c r="DD512" s="991"/>
      <c r="DE512" s="991"/>
      <c r="DF512" s="991"/>
      <c r="DG512" s="991"/>
      <c r="DH512" s="991"/>
      <c r="DI512" s="991"/>
    </row>
    <row r="513" spans="1:113" s="871" customFormat="1">
      <c r="A513" s="1116"/>
      <c r="B513" s="1117"/>
      <c r="D513" s="746"/>
      <c r="E513" s="747"/>
      <c r="F513" s="917"/>
      <c r="G513" s="917"/>
      <c r="H513" s="991"/>
      <c r="I513" s="991"/>
      <c r="J513" s="991"/>
      <c r="K513" s="991"/>
      <c r="L513" s="991"/>
      <c r="M513" s="991"/>
      <c r="N513" s="991"/>
      <c r="O513" s="991"/>
      <c r="P513" s="991"/>
      <c r="Q513" s="991"/>
      <c r="R513" s="991"/>
      <c r="S513" s="991"/>
      <c r="T513" s="991"/>
      <c r="U513" s="991"/>
      <c r="V513" s="991"/>
      <c r="W513" s="991"/>
      <c r="X513" s="991"/>
      <c r="Y513" s="991"/>
      <c r="Z513" s="991"/>
      <c r="AA513" s="991"/>
      <c r="AB513" s="991"/>
      <c r="AC513" s="991"/>
      <c r="AD513" s="991"/>
      <c r="AE513" s="991"/>
      <c r="AF513" s="991"/>
      <c r="AG513" s="991"/>
      <c r="AH513" s="991"/>
      <c r="AI513" s="991"/>
      <c r="AJ513" s="991"/>
      <c r="AK513" s="991"/>
      <c r="AL513" s="991"/>
      <c r="AM513" s="991"/>
      <c r="AN513" s="991"/>
      <c r="AO513" s="991"/>
      <c r="AP513" s="991"/>
      <c r="AQ513" s="991"/>
      <c r="AR513" s="991"/>
      <c r="AS513" s="991"/>
      <c r="AT513" s="991"/>
      <c r="AU513" s="991"/>
      <c r="AV513" s="991"/>
      <c r="AW513" s="991"/>
      <c r="AX513" s="991"/>
      <c r="AY513" s="991"/>
      <c r="AZ513" s="991"/>
      <c r="BA513" s="991"/>
      <c r="BB513" s="991"/>
      <c r="BC513" s="991"/>
      <c r="BD513" s="991"/>
      <c r="BE513" s="991"/>
      <c r="BF513" s="991"/>
      <c r="BG513" s="991"/>
      <c r="BH513" s="991"/>
      <c r="BI513" s="991"/>
      <c r="BJ513" s="991"/>
      <c r="BK513" s="991"/>
      <c r="BL513" s="991"/>
      <c r="BM513" s="991"/>
      <c r="BN513" s="991"/>
      <c r="BO513" s="991"/>
      <c r="BP513" s="991"/>
      <c r="BQ513" s="991"/>
      <c r="BR513" s="991"/>
      <c r="BS513" s="991"/>
      <c r="BT513" s="991"/>
      <c r="BU513" s="991"/>
      <c r="BV513" s="991"/>
      <c r="BW513" s="991"/>
      <c r="BX513" s="991"/>
      <c r="BY513" s="991"/>
      <c r="BZ513" s="991"/>
      <c r="CA513" s="991"/>
      <c r="CB513" s="991"/>
      <c r="CC513" s="991"/>
      <c r="CD513" s="991"/>
      <c r="CE513" s="991"/>
      <c r="CF513" s="991"/>
      <c r="CG513" s="991"/>
      <c r="CH513" s="991"/>
      <c r="CI513" s="991"/>
      <c r="CJ513" s="991"/>
      <c r="CK513" s="991"/>
      <c r="CL513" s="991"/>
      <c r="CM513" s="991"/>
      <c r="CN513" s="991"/>
      <c r="CO513" s="991"/>
      <c r="CP513" s="991"/>
      <c r="CQ513" s="991"/>
      <c r="CR513" s="991"/>
      <c r="CS513" s="991"/>
      <c r="CT513" s="991"/>
      <c r="CU513" s="991"/>
      <c r="CV513" s="991"/>
      <c r="CW513" s="991"/>
      <c r="CX513" s="991"/>
      <c r="CY513" s="991"/>
      <c r="CZ513" s="991"/>
      <c r="DA513" s="991"/>
      <c r="DB513" s="991"/>
      <c r="DC513" s="991"/>
      <c r="DD513" s="991"/>
      <c r="DE513" s="991"/>
      <c r="DF513" s="991"/>
      <c r="DG513" s="991"/>
      <c r="DH513" s="991"/>
      <c r="DI513" s="991"/>
    </row>
    <row r="514" spans="1:113" s="871" customFormat="1" ht="24">
      <c r="A514" s="1116" t="str">
        <f>$B$398</f>
        <v>III.</v>
      </c>
      <c r="B514" s="1117">
        <f>COUNT($A$400:$B513)+1</f>
        <v>27</v>
      </c>
      <c r="C514" s="1109" t="s">
        <v>1936</v>
      </c>
      <c r="D514" s="746" t="s">
        <v>188</v>
      </c>
      <c r="E514" s="747">
        <v>14</v>
      </c>
      <c r="F514" s="917"/>
      <c r="G514" s="917">
        <f>E514*F514</f>
        <v>0</v>
      </c>
      <c r="H514" s="991"/>
      <c r="I514" s="991"/>
      <c r="J514" s="991"/>
      <c r="K514" s="991"/>
      <c r="L514" s="991"/>
      <c r="M514" s="991"/>
      <c r="N514" s="991"/>
      <c r="O514" s="991"/>
      <c r="P514" s="991"/>
      <c r="Q514" s="991"/>
      <c r="R514" s="991"/>
      <c r="S514" s="991"/>
      <c r="T514" s="991"/>
      <c r="U514" s="991"/>
      <c r="V514" s="991"/>
      <c r="W514" s="991"/>
      <c r="X514" s="991"/>
      <c r="Y514" s="991"/>
      <c r="Z514" s="991"/>
      <c r="AA514" s="991"/>
      <c r="AB514" s="991"/>
      <c r="AC514" s="991"/>
      <c r="AD514" s="991"/>
      <c r="AE514" s="991"/>
      <c r="AF514" s="991"/>
      <c r="AG514" s="991"/>
      <c r="AH514" s="991"/>
      <c r="AI514" s="991"/>
      <c r="AJ514" s="991"/>
      <c r="AK514" s="991"/>
      <c r="AL514" s="991"/>
      <c r="AM514" s="991"/>
      <c r="AN514" s="991"/>
      <c r="AO514" s="991"/>
      <c r="AP514" s="991"/>
      <c r="AQ514" s="991"/>
      <c r="AR514" s="991"/>
      <c r="AS514" s="991"/>
      <c r="AT514" s="991"/>
      <c r="AU514" s="991"/>
      <c r="AV514" s="991"/>
      <c r="AW514" s="991"/>
      <c r="AX514" s="991"/>
      <c r="AY514" s="991"/>
      <c r="AZ514" s="991"/>
      <c r="BA514" s="991"/>
      <c r="BB514" s="991"/>
      <c r="BC514" s="991"/>
      <c r="BD514" s="991"/>
      <c r="BE514" s="991"/>
      <c r="BF514" s="991"/>
      <c r="BG514" s="991"/>
      <c r="BH514" s="991"/>
      <c r="BI514" s="991"/>
      <c r="BJ514" s="991"/>
      <c r="BK514" s="991"/>
      <c r="BL514" s="991"/>
      <c r="BM514" s="991"/>
      <c r="BN514" s="991"/>
      <c r="BO514" s="991"/>
      <c r="BP514" s="991"/>
      <c r="BQ514" s="991"/>
      <c r="BR514" s="991"/>
      <c r="BS514" s="991"/>
      <c r="BT514" s="991"/>
      <c r="BU514" s="991"/>
      <c r="BV514" s="991"/>
      <c r="BW514" s="991"/>
      <c r="BX514" s="991"/>
      <c r="BY514" s="991"/>
      <c r="BZ514" s="991"/>
      <c r="CA514" s="991"/>
      <c r="CB514" s="991"/>
      <c r="CC514" s="991"/>
      <c r="CD514" s="991"/>
      <c r="CE514" s="991"/>
      <c r="CF514" s="991"/>
      <c r="CG514" s="991"/>
      <c r="CH514" s="991"/>
      <c r="CI514" s="991"/>
      <c r="CJ514" s="991"/>
      <c r="CK514" s="991"/>
      <c r="CL514" s="991"/>
      <c r="CM514" s="991"/>
      <c r="CN514" s="991"/>
      <c r="CO514" s="991"/>
      <c r="CP514" s="991"/>
      <c r="CQ514" s="991"/>
      <c r="CR514" s="991"/>
      <c r="CS514" s="991"/>
      <c r="CT514" s="991"/>
      <c r="CU514" s="991"/>
      <c r="CV514" s="991"/>
      <c r="CW514" s="991"/>
      <c r="CX514" s="991"/>
      <c r="CY514" s="991"/>
      <c r="CZ514" s="991"/>
      <c r="DA514" s="991"/>
      <c r="DB514" s="991"/>
      <c r="DC514" s="991"/>
      <c r="DD514" s="991"/>
      <c r="DE514" s="991"/>
      <c r="DF514" s="991"/>
      <c r="DG514" s="991"/>
      <c r="DH514" s="991"/>
      <c r="DI514" s="991"/>
    </row>
    <row r="515" spans="1:113" s="871" customFormat="1" ht="84">
      <c r="A515" s="1116"/>
      <c r="B515" s="1117"/>
      <c r="C515" s="585" t="s">
        <v>1937</v>
      </c>
      <c r="D515" s="746"/>
      <c r="E515" s="747"/>
      <c r="F515" s="917"/>
      <c r="G515" s="917"/>
      <c r="H515" s="991"/>
      <c r="I515" s="991"/>
      <c r="J515" s="991"/>
      <c r="K515" s="991"/>
      <c r="L515" s="991"/>
      <c r="M515" s="991"/>
      <c r="N515" s="991"/>
      <c r="O515" s="991"/>
      <c r="P515" s="991"/>
      <c r="Q515" s="991"/>
      <c r="R515" s="991"/>
      <c r="S515" s="991"/>
      <c r="T515" s="991"/>
      <c r="U515" s="991"/>
      <c r="V515" s="991"/>
      <c r="W515" s="991"/>
      <c r="X515" s="991"/>
      <c r="Y515" s="991"/>
      <c r="Z515" s="991"/>
      <c r="AA515" s="991"/>
      <c r="AB515" s="991"/>
      <c r="AC515" s="991"/>
      <c r="AD515" s="991"/>
      <c r="AE515" s="991"/>
      <c r="AF515" s="991"/>
      <c r="AG515" s="991"/>
      <c r="AH515" s="991"/>
      <c r="AI515" s="991"/>
      <c r="AJ515" s="991"/>
      <c r="AK515" s="991"/>
      <c r="AL515" s="991"/>
      <c r="AM515" s="991"/>
      <c r="AN515" s="991"/>
      <c r="AO515" s="991"/>
      <c r="AP515" s="991"/>
      <c r="AQ515" s="991"/>
      <c r="AR515" s="991"/>
      <c r="AS515" s="991"/>
      <c r="AT515" s="991"/>
      <c r="AU515" s="991"/>
      <c r="AV515" s="991"/>
      <c r="AW515" s="991"/>
      <c r="AX515" s="991"/>
      <c r="AY515" s="991"/>
      <c r="AZ515" s="991"/>
      <c r="BA515" s="991"/>
      <c r="BB515" s="991"/>
      <c r="BC515" s="991"/>
      <c r="BD515" s="991"/>
      <c r="BE515" s="991"/>
      <c r="BF515" s="991"/>
      <c r="BG515" s="991"/>
      <c r="BH515" s="991"/>
      <c r="BI515" s="991"/>
      <c r="BJ515" s="991"/>
      <c r="BK515" s="991"/>
      <c r="BL515" s="991"/>
      <c r="BM515" s="991"/>
      <c r="BN515" s="991"/>
      <c r="BO515" s="991"/>
      <c r="BP515" s="991"/>
      <c r="BQ515" s="991"/>
      <c r="BR515" s="991"/>
      <c r="BS515" s="991"/>
      <c r="BT515" s="991"/>
      <c r="BU515" s="991"/>
      <c r="BV515" s="991"/>
      <c r="BW515" s="991"/>
      <c r="BX515" s="991"/>
      <c r="BY515" s="991"/>
      <c r="BZ515" s="991"/>
      <c r="CA515" s="991"/>
      <c r="CB515" s="991"/>
      <c r="CC515" s="991"/>
      <c r="CD515" s="991"/>
      <c r="CE515" s="991"/>
      <c r="CF515" s="991"/>
      <c r="CG515" s="991"/>
      <c r="CH515" s="991"/>
      <c r="CI515" s="991"/>
      <c r="CJ515" s="991"/>
      <c r="CK515" s="991"/>
      <c r="CL515" s="991"/>
      <c r="CM515" s="991"/>
      <c r="CN515" s="991"/>
      <c r="CO515" s="991"/>
      <c r="CP515" s="991"/>
      <c r="CQ515" s="991"/>
      <c r="CR515" s="991"/>
      <c r="CS515" s="991"/>
      <c r="CT515" s="991"/>
      <c r="CU515" s="991"/>
      <c r="CV515" s="991"/>
      <c r="CW515" s="991"/>
      <c r="CX515" s="991"/>
      <c r="CY515" s="991"/>
      <c r="CZ515" s="991"/>
      <c r="DA515" s="991"/>
      <c r="DB515" s="991"/>
      <c r="DC515" s="991"/>
      <c r="DD515" s="991"/>
      <c r="DE515" s="991"/>
      <c r="DF515" s="991"/>
      <c r="DG515" s="991"/>
      <c r="DH515" s="991"/>
      <c r="DI515" s="991"/>
    </row>
    <row r="516" spans="1:113" s="871" customFormat="1" ht="24">
      <c r="A516" s="1116"/>
      <c r="B516" s="1117"/>
      <c r="C516" s="866" t="s">
        <v>1938</v>
      </c>
      <c r="D516" s="746"/>
      <c r="E516" s="747"/>
      <c r="F516" s="917"/>
      <c r="G516" s="917"/>
      <c r="H516" s="991"/>
      <c r="I516" s="991"/>
      <c r="J516" s="991"/>
      <c r="K516" s="991"/>
      <c r="L516" s="991"/>
      <c r="M516" s="991"/>
      <c r="N516" s="991"/>
      <c r="O516" s="991"/>
      <c r="P516" s="991"/>
      <c r="Q516" s="991"/>
      <c r="R516" s="991"/>
      <c r="S516" s="991"/>
      <c r="T516" s="991"/>
      <c r="U516" s="991"/>
      <c r="V516" s="991"/>
      <c r="W516" s="991"/>
      <c r="X516" s="991"/>
      <c r="Y516" s="991"/>
      <c r="Z516" s="991"/>
      <c r="AA516" s="991"/>
      <c r="AB516" s="991"/>
      <c r="AC516" s="991"/>
      <c r="AD516" s="991"/>
      <c r="AE516" s="991"/>
      <c r="AF516" s="991"/>
      <c r="AG516" s="991"/>
      <c r="AH516" s="991"/>
      <c r="AI516" s="991"/>
      <c r="AJ516" s="991"/>
      <c r="AK516" s="991"/>
      <c r="AL516" s="991"/>
      <c r="AM516" s="991"/>
      <c r="AN516" s="991"/>
      <c r="AO516" s="991"/>
      <c r="AP516" s="991"/>
      <c r="AQ516" s="991"/>
      <c r="AR516" s="991"/>
      <c r="AS516" s="991"/>
      <c r="AT516" s="991"/>
      <c r="AU516" s="991"/>
      <c r="AV516" s="991"/>
      <c r="AW516" s="991"/>
      <c r="AX516" s="991"/>
      <c r="AY516" s="991"/>
      <c r="AZ516" s="991"/>
      <c r="BA516" s="991"/>
      <c r="BB516" s="991"/>
      <c r="BC516" s="991"/>
      <c r="BD516" s="991"/>
      <c r="BE516" s="991"/>
      <c r="BF516" s="991"/>
      <c r="BG516" s="991"/>
      <c r="BH516" s="991"/>
      <c r="BI516" s="991"/>
      <c r="BJ516" s="991"/>
      <c r="BK516" s="991"/>
      <c r="BL516" s="991"/>
      <c r="BM516" s="991"/>
      <c r="BN516" s="991"/>
      <c r="BO516" s="991"/>
      <c r="BP516" s="991"/>
      <c r="BQ516" s="991"/>
      <c r="BR516" s="991"/>
      <c r="BS516" s="991"/>
      <c r="BT516" s="991"/>
      <c r="BU516" s="991"/>
      <c r="BV516" s="991"/>
      <c r="BW516" s="991"/>
      <c r="BX516" s="991"/>
      <c r="BY516" s="991"/>
      <c r="BZ516" s="991"/>
      <c r="CA516" s="991"/>
      <c r="CB516" s="991"/>
      <c r="CC516" s="991"/>
      <c r="CD516" s="991"/>
      <c r="CE516" s="991"/>
      <c r="CF516" s="991"/>
      <c r="CG516" s="991"/>
      <c r="CH516" s="991"/>
      <c r="CI516" s="991"/>
      <c r="CJ516" s="991"/>
      <c r="CK516" s="991"/>
      <c r="CL516" s="991"/>
      <c r="CM516" s="991"/>
      <c r="CN516" s="991"/>
      <c r="CO516" s="991"/>
      <c r="CP516" s="991"/>
      <c r="CQ516" s="991"/>
      <c r="CR516" s="991"/>
      <c r="CS516" s="991"/>
      <c r="CT516" s="991"/>
      <c r="CU516" s="991"/>
      <c r="CV516" s="991"/>
      <c r="CW516" s="991"/>
      <c r="CX516" s="991"/>
      <c r="CY516" s="991"/>
      <c r="CZ516" s="991"/>
      <c r="DA516" s="991"/>
      <c r="DB516" s="991"/>
      <c r="DC516" s="991"/>
      <c r="DD516" s="991"/>
      <c r="DE516" s="991"/>
      <c r="DF516" s="991"/>
      <c r="DG516" s="991"/>
      <c r="DH516" s="991"/>
      <c r="DI516" s="991"/>
    </row>
    <row r="517" spans="1:113" s="871" customFormat="1">
      <c r="A517" s="1116"/>
      <c r="B517" s="1117"/>
      <c r="D517" s="746"/>
      <c r="E517" s="747"/>
      <c r="F517" s="917"/>
      <c r="G517" s="917"/>
      <c r="H517" s="991"/>
      <c r="I517" s="991"/>
      <c r="J517" s="991"/>
      <c r="K517" s="991"/>
      <c r="L517" s="991"/>
      <c r="M517" s="991"/>
      <c r="N517" s="991"/>
      <c r="O517" s="991"/>
      <c r="P517" s="991"/>
      <c r="Q517" s="991"/>
      <c r="R517" s="991"/>
      <c r="S517" s="991"/>
      <c r="T517" s="991"/>
      <c r="U517" s="991"/>
      <c r="V517" s="991"/>
      <c r="W517" s="991"/>
      <c r="X517" s="991"/>
      <c r="Y517" s="991"/>
      <c r="Z517" s="991"/>
      <c r="AA517" s="991"/>
      <c r="AB517" s="991"/>
      <c r="AC517" s="991"/>
      <c r="AD517" s="991"/>
      <c r="AE517" s="991"/>
      <c r="AF517" s="991"/>
      <c r="AG517" s="991"/>
      <c r="AH517" s="991"/>
      <c r="AI517" s="991"/>
      <c r="AJ517" s="991"/>
      <c r="AK517" s="991"/>
      <c r="AL517" s="991"/>
      <c r="AM517" s="991"/>
      <c r="AN517" s="991"/>
      <c r="AO517" s="991"/>
      <c r="AP517" s="991"/>
      <c r="AQ517" s="991"/>
      <c r="AR517" s="991"/>
      <c r="AS517" s="991"/>
      <c r="AT517" s="991"/>
      <c r="AU517" s="991"/>
      <c r="AV517" s="991"/>
      <c r="AW517" s="991"/>
      <c r="AX517" s="991"/>
      <c r="AY517" s="991"/>
      <c r="AZ517" s="991"/>
      <c r="BA517" s="991"/>
      <c r="BB517" s="991"/>
      <c r="BC517" s="991"/>
      <c r="BD517" s="991"/>
      <c r="BE517" s="991"/>
      <c r="BF517" s="991"/>
      <c r="BG517" s="991"/>
      <c r="BH517" s="991"/>
      <c r="BI517" s="991"/>
      <c r="BJ517" s="991"/>
      <c r="BK517" s="991"/>
      <c r="BL517" s="991"/>
      <c r="BM517" s="991"/>
      <c r="BN517" s="991"/>
      <c r="BO517" s="991"/>
      <c r="BP517" s="991"/>
      <c r="BQ517" s="991"/>
      <c r="BR517" s="991"/>
      <c r="BS517" s="991"/>
      <c r="BT517" s="991"/>
      <c r="BU517" s="991"/>
      <c r="BV517" s="991"/>
      <c r="BW517" s="991"/>
      <c r="BX517" s="991"/>
      <c r="BY517" s="991"/>
      <c r="BZ517" s="991"/>
      <c r="CA517" s="991"/>
      <c r="CB517" s="991"/>
      <c r="CC517" s="991"/>
      <c r="CD517" s="991"/>
      <c r="CE517" s="991"/>
      <c r="CF517" s="991"/>
      <c r="CG517" s="991"/>
      <c r="CH517" s="991"/>
      <c r="CI517" s="991"/>
      <c r="CJ517" s="991"/>
      <c r="CK517" s="991"/>
      <c r="CL517" s="991"/>
      <c r="CM517" s="991"/>
      <c r="CN517" s="991"/>
      <c r="CO517" s="991"/>
      <c r="CP517" s="991"/>
      <c r="CQ517" s="991"/>
      <c r="CR517" s="991"/>
      <c r="CS517" s="991"/>
      <c r="CT517" s="991"/>
      <c r="CU517" s="991"/>
      <c r="CV517" s="991"/>
      <c r="CW517" s="991"/>
      <c r="CX517" s="991"/>
      <c r="CY517" s="991"/>
      <c r="CZ517" s="991"/>
      <c r="DA517" s="991"/>
      <c r="DB517" s="991"/>
      <c r="DC517" s="991"/>
      <c r="DD517" s="991"/>
      <c r="DE517" s="991"/>
      <c r="DF517" s="991"/>
      <c r="DG517" s="991"/>
      <c r="DH517" s="991"/>
      <c r="DI517" s="991"/>
    </row>
    <row r="518" spans="1:113" s="871" customFormat="1">
      <c r="A518" s="1116" t="str">
        <f>$B$398</f>
        <v>III.</v>
      </c>
      <c r="B518" s="1117">
        <f>COUNT($A$400:$B517)+1</f>
        <v>28</v>
      </c>
      <c r="C518" s="1109" t="s">
        <v>1971</v>
      </c>
      <c r="D518" s="746" t="s">
        <v>188</v>
      </c>
      <c r="E518" s="747">
        <v>26</v>
      </c>
      <c r="F518" s="917"/>
      <c r="G518" s="917">
        <f>E518*F518</f>
        <v>0</v>
      </c>
      <c r="H518" s="991"/>
      <c r="I518" s="991"/>
      <c r="J518" s="991"/>
      <c r="K518" s="991"/>
      <c r="L518" s="991"/>
      <c r="M518" s="991"/>
      <c r="N518" s="991"/>
      <c r="O518" s="991"/>
      <c r="P518" s="991"/>
      <c r="Q518" s="991"/>
      <c r="R518" s="991"/>
      <c r="S518" s="991"/>
      <c r="T518" s="991"/>
      <c r="U518" s="991"/>
      <c r="V518" s="991"/>
      <c r="W518" s="991"/>
      <c r="X518" s="991"/>
      <c r="Y518" s="991"/>
      <c r="Z518" s="991"/>
      <c r="AA518" s="991"/>
      <c r="AB518" s="991"/>
      <c r="AC518" s="991"/>
      <c r="AD518" s="991"/>
      <c r="AE518" s="991"/>
      <c r="AF518" s="991"/>
      <c r="AG518" s="991"/>
      <c r="AH518" s="991"/>
      <c r="AI518" s="991"/>
      <c r="AJ518" s="991"/>
      <c r="AK518" s="991"/>
      <c r="AL518" s="991"/>
      <c r="AM518" s="991"/>
      <c r="AN518" s="991"/>
      <c r="AO518" s="991"/>
      <c r="AP518" s="991"/>
      <c r="AQ518" s="991"/>
      <c r="AR518" s="991"/>
      <c r="AS518" s="991"/>
      <c r="AT518" s="991"/>
      <c r="AU518" s="991"/>
      <c r="AV518" s="991"/>
      <c r="AW518" s="991"/>
      <c r="AX518" s="991"/>
      <c r="AY518" s="991"/>
      <c r="AZ518" s="991"/>
      <c r="BA518" s="991"/>
      <c r="BB518" s="991"/>
      <c r="BC518" s="991"/>
      <c r="BD518" s="991"/>
      <c r="BE518" s="991"/>
      <c r="BF518" s="991"/>
      <c r="BG518" s="991"/>
      <c r="BH518" s="991"/>
      <c r="BI518" s="991"/>
      <c r="BJ518" s="991"/>
      <c r="BK518" s="991"/>
      <c r="BL518" s="991"/>
      <c r="BM518" s="991"/>
      <c r="BN518" s="991"/>
      <c r="BO518" s="991"/>
      <c r="BP518" s="991"/>
      <c r="BQ518" s="991"/>
      <c r="BR518" s="991"/>
      <c r="BS518" s="991"/>
      <c r="BT518" s="991"/>
      <c r="BU518" s="991"/>
      <c r="BV518" s="991"/>
      <c r="BW518" s="991"/>
      <c r="BX518" s="991"/>
      <c r="BY518" s="991"/>
      <c r="BZ518" s="991"/>
      <c r="CA518" s="991"/>
      <c r="CB518" s="991"/>
      <c r="CC518" s="991"/>
      <c r="CD518" s="991"/>
      <c r="CE518" s="991"/>
      <c r="CF518" s="991"/>
      <c r="CG518" s="991"/>
      <c r="CH518" s="991"/>
      <c r="CI518" s="991"/>
      <c r="CJ518" s="991"/>
      <c r="CK518" s="991"/>
      <c r="CL518" s="991"/>
      <c r="CM518" s="991"/>
      <c r="CN518" s="991"/>
      <c r="CO518" s="991"/>
      <c r="CP518" s="991"/>
      <c r="CQ518" s="991"/>
      <c r="CR518" s="991"/>
      <c r="CS518" s="991"/>
      <c r="CT518" s="991"/>
      <c r="CU518" s="991"/>
      <c r="CV518" s="991"/>
      <c r="CW518" s="991"/>
      <c r="CX518" s="991"/>
      <c r="CY518" s="991"/>
      <c r="CZ518" s="991"/>
      <c r="DA518" s="991"/>
      <c r="DB518" s="991"/>
      <c r="DC518" s="991"/>
      <c r="DD518" s="991"/>
      <c r="DE518" s="991"/>
      <c r="DF518" s="991"/>
      <c r="DG518" s="991"/>
      <c r="DH518" s="991"/>
      <c r="DI518" s="991"/>
    </row>
    <row r="519" spans="1:113" s="871" customFormat="1" ht="60">
      <c r="A519" s="1116"/>
      <c r="B519" s="1117"/>
      <c r="C519" s="585" t="s">
        <v>1886</v>
      </c>
      <c r="D519" s="746"/>
      <c r="E519" s="747"/>
      <c r="F519" s="917"/>
      <c r="G519" s="917"/>
      <c r="H519" s="991"/>
      <c r="I519" s="991"/>
      <c r="J519" s="991"/>
      <c r="K519" s="991"/>
      <c r="L519" s="991"/>
      <c r="M519" s="991"/>
      <c r="N519" s="991"/>
      <c r="O519" s="991"/>
      <c r="P519" s="991"/>
      <c r="Q519" s="991"/>
      <c r="R519" s="991"/>
      <c r="S519" s="991"/>
      <c r="T519" s="991"/>
      <c r="U519" s="991"/>
      <c r="V519" s="991"/>
      <c r="W519" s="991"/>
      <c r="X519" s="991"/>
      <c r="Y519" s="991"/>
      <c r="Z519" s="991"/>
      <c r="AA519" s="991"/>
      <c r="AB519" s="991"/>
      <c r="AC519" s="991"/>
      <c r="AD519" s="991"/>
      <c r="AE519" s="991"/>
      <c r="AF519" s="991"/>
      <c r="AG519" s="991"/>
      <c r="AH519" s="991"/>
      <c r="AI519" s="991"/>
      <c r="AJ519" s="991"/>
      <c r="AK519" s="991"/>
      <c r="AL519" s="991"/>
      <c r="AM519" s="991"/>
      <c r="AN519" s="991"/>
      <c r="AO519" s="991"/>
      <c r="AP519" s="991"/>
      <c r="AQ519" s="991"/>
      <c r="AR519" s="991"/>
      <c r="AS519" s="991"/>
      <c r="AT519" s="991"/>
      <c r="AU519" s="991"/>
      <c r="AV519" s="991"/>
      <c r="AW519" s="991"/>
      <c r="AX519" s="991"/>
      <c r="AY519" s="991"/>
      <c r="AZ519" s="991"/>
      <c r="BA519" s="991"/>
      <c r="BB519" s="991"/>
      <c r="BC519" s="991"/>
      <c r="BD519" s="991"/>
      <c r="BE519" s="991"/>
      <c r="BF519" s="991"/>
      <c r="BG519" s="991"/>
      <c r="BH519" s="991"/>
      <c r="BI519" s="991"/>
      <c r="BJ519" s="991"/>
      <c r="BK519" s="991"/>
      <c r="BL519" s="991"/>
      <c r="BM519" s="991"/>
      <c r="BN519" s="991"/>
      <c r="BO519" s="991"/>
      <c r="BP519" s="991"/>
      <c r="BQ519" s="991"/>
      <c r="BR519" s="991"/>
      <c r="BS519" s="991"/>
      <c r="BT519" s="991"/>
      <c r="BU519" s="991"/>
      <c r="BV519" s="991"/>
      <c r="BW519" s="991"/>
      <c r="BX519" s="991"/>
      <c r="BY519" s="991"/>
      <c r="BZ519" s="991"/>
      <c r="CA519" s="991"/>
      <c r="CB519" s="991"/>
      <c r="CC519" s="991"/>
      <c r="CD519" s="991"/>
      <c r="CE519" s="991"/>
      <c r="CF519" s="991"/>
      <c r="CG519" s="991"/>
      <c r="CH519" s="991"/>
      <c r="CI519" s="991"/>
      <c r="CJ519" s="991"/>
      <c r="CK519" s="991"/>
      <c r="CL519" s="991"/>
      <c r="CM519" s="991"/>
      <c r="CN519" s="991"/>
      <c r="CO519" s="991"/>
      <c r="CP519" s="991"/>
      <c r="CQ519" s="991"/>
      <c r="CR519" s="991"/>
      <c r="CS519" s="991"/>
      <c r="CT519" s="991"/>
      <c r="CU519" s="991"/>
      <c r="CV519" s="991"/>
      <c r="CW519" s="991"/>
      <c r="CX519" s="991"/>
      <c r="CY519" s="991"/>
      <c r="CZ519" s="991"/>
      <c r="DA519" s="991"/>
      <c r="DB519" s="991"/>
      <c r="DC519" s="991"/>
      <c r="DD519" s="991"/>
      <c r="DE519" s="991"/>
      <c r="DF519" s="991"/>
      <c r="DG519" s="991"/>
      <c r="DH519" s="991"/>
      <c r="DI519" s="991"/>
    </row>
    <row r="520" spans="1:113" s="871" customFormat="1">
      <c r="A520" s="1116"/>
      <c r="B520" s="1117"/>
      <c r="C520" s="866" t="s">
        <v>1972</v>
      </c>
      <c r="D520" s="746"/>
      <c r="E520" s="747"/>
      <c r="F520" s="917"/>
      <c r="G520" s="917"/>
      <c r="H520" s="991"/>
      <c r="I520" s="991"/>
      <c r="J520" s="991"/>
      <c r="K520" s="991"/>
      <c r="L520" s="991"/>
      <c r="M520" s="991"/>
      <c r="N520" s="991"/>
      <c r="O520" s="991"/>
      <c r="P520" s="991"/>
      <c r="Q520" s="991"/>
      <c r="R520" s="991"/>
      <c r="S520" s="991"/>
      <c r="T520" s="991"/>
      <c r="U520" s="991"/>
      <c r="V520" s="991"/>
      <c r="W520" s="991"/>
      <c r="X520" s="991"/>
      <c r="Y520" s="991"/>
      <c r="Z520" s="991"/>
      <c r="AA520" s="991"/>
      <c r="AB520" s="991"/>
      <c r="AC520" s="991"/>
      <c r="AD520" s="991"/>
      <c r="AE520" s="991"/>
      <c r="AF520" s="991"/>
      <c r="AG520" s="991"/>
      <c r="AH520" s="991"/>
      <c r="AI520" s="991"/>
      <c r="AJ520" s="991"/>
      <c r="AK520" s="991"/>
      <c r="AL520" s="991"/>
      <c r="AM520" s="991"/>
      <c r="AN520" s="991"/>
      <c r="AO520" s="991"/>
      <c r="AP520" s="991"/>
      <c r="AQ520" s="991"/>
      <c r="AR520" s="991"/>
      <c r="AS520" s="991"/>
      <c r="AT520" s="991"/>
      <c r="AU520" s="991"/>
      <c r="AV520" s="991"/>
      <c r="AW520" s="991"/>
      <c r="AX520" s="991"/>
      <c r="AY520" s="991"/>
      <c r="AZ520" s="991"/>
      <c r="BA520" s="991"/>
      <c r="BB520" s="991"/>
      <c r="BC520" s="991"/>
      <c r="BD520" s="991"/>
      <c r="BE520" s="991"/>
      <c r="BF520" s="991"/>
      <c r="BG520" s="991"/>
      <c r="BH520" s="991"/>
      <c r="BI520" s="991"/>
      <c r="BJ520" s="991"/>
      <c r="BK520" s="991"/>
      <c r="BL520" s="991"/>
      <c r="BM520" s="991"/>
      <c r="BN520" s="991"/>
      <c r="BO520" s="991"/>
      <c r="BP520" s="991"/>
      <c r="BQ520" s="991"/>
      <c r="BR520" s="991"/>
      <c r="BS520" s="991"/>
      <c r="BT520" s="991"/>
      <c r="BU520" s="991"/>
      <c r="BV520" s="991"/>
      <c r="BW520" s="991"/>
      <c r="BX520" s="991"/>
      <c r="BY520" s="991"/>
      <c r="BZ520" s="991"/>
      <c r="CA520" s="991"/>
      <c r="CB520" s="991"/>
      <c r="CC520" s="991"/>
      <c r="CD520" s="991"/>
      <c r="CE520" s="991"/>
      <c r="CF520" s="991"/>
      <c r="CG520" s="991"/>
      <c r="CH520" s="991"/>
      <c r="CI520" s="991"/>
      <c r="CJ520" s="991"/>
      <c r="CK520" s="991"/>
      <c r="CL520" s="991"/>
      <c r="CM520" s="991"/>
      <c r="CN520" s="991"/>
      <c r="CO520" s="991"/>
      <c r="CP520" s="991"/>
      <c r="CQ520" s="991"/>
      <c r="CR520" s="991"/>
      <c r="CS520" s="991"/>
      <c r="CT520" s="991"/>
      <c r="CU520" s="991"/>
      <c r="CV520" s="991"/>
      <c r="CW520" s="991"/>
      <c r="CX520" s="991"/>
      <c r="CY520" s="991"/>
      <c r="CZ520" s="991"/>
      <c r="DA520" s="991"/>
      <c r="DB520" s="991"/>
      <c r="DC520" s="991"/>
      <c r="DD520" s="991"/>
      <c r="DE520" s="991"/>
      <c r="DF520" s="991"/>
      <c r="DG520" s="991"/>
      <c r="DH520" s="991"/>
      <c r="DI520" s="991"/>
    </row>
    <row r="521" spans="1:113" s="871" customFormat="1">
      <c r="A521" s="1116"/>
      <c r="B521" s="1117"/>
      <c r="C521" s="866" t="s">
        <v>1973</v>
      </c>
      <c r="D521" s="746"/>
      <c r="E521" s="747"/>
      <c r="F521" s="917"/>
      <c r="G521" s="917"/>
      <c r="H521" s="991"/>
      <c r="I521" s="991"/>
      <c r="J521" s="991"/>
      <c r="K521" s="991"/>
      <c r="L521" s="991"/>
      <c r="M521" s="991"/>
      <c r="N521" s="991"/>
      <c r="O521" s="991"/>
      <c r="P521" s="991"/>
      <c r="Q521" s="991"/>
      <c r="R521" s="991"/>
      <c r="S521" s="991"/>
      <c r="T521" s="991"/>
      <c r="U521" s="991"/>
      <c r="V521" s="991"/>
      <c r="W521" s="991"/>
      <c r="X521" s="991"/>
      <c r="Y521" s="991"/>
      <c r="Z521" s="991"/>
      <c r="AA521" s="991"/>
      <c r="AB521" s="991"/>
      <c r="AC521" s="991"/>
      <c r="AD521" s="991"/>
      <c r="AE521" s="991"/>
      <c r="AF521" s="991"/>
      <c r="AG521" s="991"/>
      <c r="AH521" s="991"/>
      <c r="AI521" s="991"/>
      <c r="AJ521" s="991"/>
      <c r="AK521" s="991"/>
      <c r="AL521" s="991"/>
      <c r="AM521" s="991"/>
      <c r="AN521" s="991"/>
      <c r="AO521" s="991"/>
      <c r="AP521" s="991"/>
      <c r="AQ521" s="991"/>
      <c r="AR521" s="991"/>
      <c r="AS521" s="991"/>
      <c r="AT521" s="991"/>
      <c r="AU521" s="991"/>
      <c r="AV521" s="991"/>
      <c r="AW521" s="991"/>
      <c r="AX521" s="991"/>
      <c r="AY521" s="991"/>
      <c r="AZ521" s="991"/>
      <c r="BA521" s="991"/>
      <c r="BB521" s="991"/>
      <c r="BC521" s="991"/>
      <c r="BD521" s="991"/>
      <c r="BE521" s="991"/>
      <c r="BF521" s="991"/>
      <c r="BG521" s="991"/>
      <c r="BH521" s="991"/>
      <c r="BI521" s="991"/>
      <c r="BJ521" s="991"/>
      <c r="BK521" s="991"/>
      <c r="BL521" s="991"/>
      <c r="BM521" s="991"/>
      <c r="BN521" s="991"/>
      <c r="BO521" s="991"/>
      <c r="BP521" s="991"/>
      <c r="BQ521" s="991"/>
      <c r="BR521" s="991"/>
      <c r="BS521" s="991"/>
      <c r="BT521" s="991"/>
      <c r="BU521" s="991"/>
      <c r="BV521" s="991"/>
      <c r="BW521" s="991"/>
      <c r="BX521" s="991"/>
      <c r="BY521" s="991"/>
      <c r="BZ521" s="991"/>
      <c r="CA521" s="991"/>
      <c r="CB521" s="991"/>
      <c r="CC521" s="991"/>
      <c r="CD521" s="991"/>
      <c r="CE521" s="991"/>
      <c r="CF521" s="991"/>
      <c r="CG521" s="991"/>
      <c r="CH521" s="991"/>
      <c r="CI521" s="991"/>
      <c r="CJ521" s="991"/>
      <c r="CK521" s="991"/>
      <c r="CL521" s="991"/>
      <c r="CM521" s="991"/>
      <c r="CN521" s="991"/>
      <c r="CO521" s="991"/>
      <c r="CP521" s="991"/>
      <c r="CQ521" s="991"/>
      <c r="CR521" s="991"/>
      <c r="CS521" s="991"/>
      <c r="CT521" s="991"/>
      <c r="CU521" s="991"/>
      <c r="CV521" s="991"/>
      <c r="CW521" s="991"/>
      <c r="CX521" s="991"/>
      <c r="CY521" s="991"/>
      <c r="CZ521" s="991"/>
      <c r="DA521" s="991"/>
      <c r="DB521" s="991"/>
      <c r="DC521" s="991"/>
      <c r="DD521" s="991"/>
      <c r="DE521" s="991"/>
      <c r="DF521" s="991"/>
      <c r="DG521" s="991"/>
      <c r="DH521" s="991"/>
      <c r="DI521" s="991"/>
    </row>
    <row r="522" spans="1:113" s="871" customFormat="1">
      <c r="A522" s="1116"/>
      <c r="B522" s="1117"/>
      <c r="D522" s="746"/>
      <c r="E522" s="747"/>
      <c r="F522" s="917"/>
      <c r="G522" s="917"/>
      <c r="H522" s="991"/>
      <c r="I522" s="991"/>
      <c r="J522" s="991"/>
      <c r="K522" s="991"/>
      <c r="L522" s="991"/>
      <c r="M522" s="991"/>
      <c r="N522" s="991"/>
      <c r="O522" s="991"/>
      <c r="P522" s="991"/>
      <c r="Q522" s="991"/>
      <c r="R522" s="991"/>
      <c r="S522" s="991"/>
      <c r="T522" s="991"/>
      <c r="U522" s="991"/>
      <c r="V522" s="991"/>
      <c r="W522" s="991"/>
      <c r="X522" s="991"/>
      <c r="Y522" s="991"/>
      <c r="Z522" s="991"/>
      <c r="AA522" s="991"/>
      <c r="AB522" s="991"/>
      <c r="AC522" s="991"/>
      <c r="AD522" s="991"/>
      <c r="AE522" s="991"/>
      <c r="AF522" s="991"/>
      <c r="AG522" s="991"/>
      <c r="AH522" s="991"/>
      <c r="AI522" s="991"/>
      <c r="AJ522" s="991"/>
      <c r="AK522" s="991"/>
      <c r="AL522" s="991"/>
      <c r="AM522" s="991"/>
      <c r="AN522" s="991"/>
      <c r="AO522" s="991"/>
      <c r="AP522" s="991"/>
      <c r="AQ522" s="991"/>
      <c r="AR522" s="991"/>
      <c r="AS522" s="991"/>
      <c r="AT522" s="991"/>
      <c r="AU522" s="991"/>
      <c r="AV522" s="991"/>
      <c r="AW522" s="991"/>
      <c r="AX522" s="991"/>
      <c r="AY522" s="991"/>
      <c r="AZ522" s="991"/>
      <c r="BA522" s="991"/>
      <c r="BB522" s="991"/>
      <c r="BC522" s="991"/>
      <c r="BD522" s="991"/>
      <c r="BE522" s="991"/>
      <c r="BF522" s="991"/>
      <c r="BG522" s="991"/>
      <c r="BH522" s="991"/>
      <c r="BI522" s="991"/>
      <c r="BJ522" s="991"/>
      <c r="BK522" s="991"/>
      <c r="BL522" s="991"/>
      <c r="BM522" s="991"/>
      <c r="BN522" s="991"/>
      <c r="BO522" s="991"/>
      <c r="BP522" s="991"/>
      <c r="BQ522" s="991"/>
      <c r="BR522" s="991"/>
      <c r="BS522" s="991"/>
      <c r="BT522" s="991"/>
      <c r="BU522" s="991"/>
      <c r="BV522" s="991"/>
      <c r="BW522" s="991"/>
      <c r="BX522" s="991"/>
      <c r="BY522" s="991"/>
      <c r="BZ522" s="991"/>
      <c r="CA522" s="991"/>
      <c r="CB522" s="991"/>
      <c r="CC522" s="991"/>
      <c r="CD522" s="991"/>
      <c r="CE522" s="991"/>
      <c r="CF522" s="991"/>
      <c r="CG522" s="991"/>
      <c r="CH522" s="991"/>
      <c r="CI522" s="991"/>
      <c r="CJ522" s="991"/>
      <c r="CK522" s="991"/>
      <c r="CL522" s="991"/>
      <c r="CM522" s="991"/>
      <c r="CN522" s="991"/>
      <c r="CO522" s="991"/>
      <c r="CP522" s="991"/>
      <c r="CQ522" s="991"/>
      <c r="CR522" s="991"/>
      <c r="CS522" s="991"/>
      <c r="CT522" s="991"/>
      <c r="CU522" s="991"/>
      <c r="CV522" s="991"/>
      <c r="CW522" s="991"/>
      <c r="CX522" s="991"/>
      <c r="CY522" s="991"/>
      <c r="CZ522" s="991"/>
      <c r="DA522" s="991"/>
      <c r="DB522" s="991"/>
      <c r="DC522" s="991"/>
      <c r="DD522" s="991"/>
      <c r="DE522" s="991"/>
      <c r="DF522" s="991"/>
      <c r="DG522" s="991"/>
      <c r="DH522" s="991"/>
      <c r="DI522" s="991"/>
    </row>
    <row r="523" spans="1:113" s="871" customFormat="1">
      <c r="A523" s="1116" t="str">
        <f>$B$398</f>
        <v>III.</v>
      </c>
      <c r="B523" s="1117">
        <f>COUNT($A$400:$B522)+1</f>
        <v>29</v>
      </c>
      <c r="C523" s="1109" t="s">
        <v>1974</v>
      </c>
      <c r="D523" s="746" t="s">
        <v>188</v>
      </c>
      <c r="E523" s="747">
        <v>6</v>
      </c>
      <c r="F523" s="917"/>
      <c r="G523" s="917">
        <f>E523*F523</f>
        <v>0</v>
      </c>
      <c r="H523" s="991"/>
      <c r="I523" s="991"/>
      <c r="J523" s="991"/>
      <c r="K523" s="991"/>
      <c r="L523" s="991"/>
      <c r="M523" s="991"/>
      <c r="N523" s="991"/>
      <c r="O523" s="991"/>
      <c r="P523" s="991"/>
      <c r="Q523" s="991"/>
      <c r="R523" s="991"/>
      <c r="S523" s="991"/>
      <c r="T523" s="991"/>
      <c r="U523" s="991"/>
      <c r="V523" s="991"/>
      <c r="W523" s="991"/>
      <c r="X523" s="991"/>
      <c r="Y523" s="991"/>
      <c r="Z523" s="991"/>
      <c r="AA523" s="991"/>
      <c r="AB523" s="991"/>
      <c r="AC523" s="991"/>
      <c r="AD523" s="991"/>
      <c r="AE523" s="991"/>
      <c r="AF523" s="991"/>
      <c r="AG523" s="991"/>
      <c r="AH523" s="991"/>
      <c r="AI523" s="991"/>
      <c r="AJ523" s="991"/>
      <c r="AK523" s="991"/>
      <c r="AL523" s="991"/>
      <c r="AM523" s="991"/>
      <c r="AN523" s="991"/>
      <c r="AO523" s="991"/>
      <c r="AP523" s="991"/>
      <c r="AQ523" s="991"/>
      <c r="AR523" s="991"/>
      <c r="AS523" s="991"/>
      <c r="AT523" s="991"/>
      <c r="AU523" s="991"/>
      <c r="AV523" s="991"/>
      <c r="AW523" s="991"/>
      <c r="AX523" s="991"/>
      <c r="AY523" s="991"/>
      <c r="AZ523" s="991"/>
      <c r="BA523" s="991"/>
      <c r="BB523" s="991"/>
      <c r="BC523" s="991"/>
      <c r="BD523" s="991"/>
      <c r="BE523" s="991"/>
      <c r="BF523" s="991"/>
      <c r="BG523" s="991"/>
      <c r="BH523" s="991"/>
      <c r="BI523" s="991"/>
      <c r="BJ523" s="991"/>
      <c r="BK523" s="991"/>
      <c r="BL523" s="991"/>
      <c r="BM523" s="991"/>
      <c r="BN523" s="991"/>
      <c r="BO523" s="991"/>
      <c r="BP523" s="991"/>
      <c r="BQ523" s="991"/>
      <c r="BR523" s="991"/>
      <c r="BS523" s="991"/>
      <c r="BT523" s="991"/>
      <c r="BU523" s="991"/>
      <c r="BV523" s="991"/>
      <c r="BW523" s="991"/>
      <c r="BX523" s="991"/>
      <c r="BY523" s="991"/>
      <c r="BZ523" s="991"/>
      <c r="CA523" s="991"/>
      <c r="CB523" s="991"/>
      <c r="CC523" s="991"/>
      <c r="CD523" s="991"/>
      <c r="CE523" s="991"/>
      <c r="CF523" s="991"/>
      <c r="CG523" s="991"/>
      <c r="CH523" s="991"/>
      <c r="CI523" s="991"/>
      <c r="CJ523" s="991"/>
      <c r="CK523" s="991"/>
      <c r="CL523" s="991"/>
      <c r="CM523" s="991"/>
      <c r="CN523" s="991"/>
      <c r="CO523" s="991"/>
      <c r="CP523" s="991"/>
      <c r="CQ523" s="991"/>
      <c r="CR523" s="991"/>
      <c r="CS523" s="991"/>
      <c r="CT523" s="991"/>
      <c r="CU523" s="991"/>
      <c r="CV523" s="991"/>
      <c r="CW523" s="991"/>
      <c r="CX523" s="991"/>
      <c r="CY523" s="991"/>
      <c r="CZ523" s="991"/>
      <c r="DA523" s="991"/>
      <c r="DB523" s="991"/>
      <c r="DC523" s="991"/>
      <c r="DD523" s="991"/>
      <c r="DE523" s="991"/>
      <c r="DF523" s="991"/>
      <c r="DG523" s="991"/>
      <c r="DH523" s="991"/>
      <c r="DI523" s="991"/>
    </row>
    <row r="524" spans="1:113" s="871" customFormat="1" ht="48">
      <c r="A524" s="1116"/>
      <c r="B524" s="1117"/>
      <c r="C524" s="585" t="s">
        <v>1940</v>
      </c>
      <c r="D524" s="746"/>
      <c r="E524" s="747"/>
      <c r="F524" s="917"/>
      <c r="G524" s="917"/>
      <c r="H524" s="991"/>
      <c r="I524" s="991"/>
      <c r="J524" s="991"/>
      <c r="K524" s="991"/>
      <c r="L524" s="991"/>
      <c r="M524" s="991"/>
      <c r="N524" s="991"/>
      <c r="O524" s="991"/>
      <c r="P524" s="991"/>
      <c r="Q524" s="991"/>
      <c r="R524" s="991"/>
      <c r="S524" s="991"/>
      <c r="T524" s="991"/>
      <c r="U524" s="991"/>
      <c r="V524" s="991"/>
      <c r="W524" s="991"/>
      <c r="X524" s="991"/>
      <c r="Y524" s="991"/>
      <c r="Z524" s="991"/>
      <c r="AA524" s="991"/>
      <c r="AB524" s="991"/>
      <c r="AC524" s="991"/>
      <c r="AD524" s="991"/>
      <c r="AE524" s="991"/>
      <c r="AF524" s="991"/>
      <c r="AG524" s="991"/>
      <c r="AH524" s="991"/>
      <c r="AI524" s="991"/>
      <c r="AJ524" s="991"/>
      <c r="AK524" s="991"/>
      <c r="AL524" s="991"/>
      <c r="AM524" s="991"/>
      <c r="AN524" s="991"/>
      <c r="AO524" s="991"/>
      <c r="AP524" s="991"/>
      <c r="AQ524" s="991"/>
      <c r="AR524" s="991"/>
      <c r="AS524" s="991"/>
      <c r="AT524" s="991"/>
      <c r="AU524" s="991"/>
      <c r="AV524" s="991"/>
      <c r="AW524" s="991"/>
      <c r="AX524" s="991"/>
      <c r="AY524" s="991"/>
      <c r="AZ524" s="991"/>
      <c r="BA524" s="991"/>
      <c r="BB524" s="991"/>
      <c r="BC524" s="991"/>
      <c r="BD524" s="991"/>
      <c r="BE524" s="991"/>
      <c r="BF524" s="991"/>
      <c r="BG524" s="991"/>
      <c r="BH524" s="991"/>
      <c r="BI524" s="991"/>
      <c r="BJ524" s="991"/>
      <c r="BK524" s="991"/>
      <c r="BL524" s="991"/>
      <c r="BM524" s="991"/>
      <c r="BN524" s="991"/>
      <c r="BO524" s="991"/>
      <c r="BP524" s="991"/>
      <c r="BQ524" s="991"/>
      <c r="BR524" s="991"/>
      <c r="BS524" s="991"/>
      <c r="BT524" s="991"/>
      <c r="BU524" s="991"/>
      <c r="BV524" s="991"/>
      <c r="BW524" s="991"/>
      <c r="BX524" s="991"/>
      <c r="BY524" s="991"/>
      <c r="BZ524" s="991"/>
      <c r="CA524" s="991"/>
      <c r="CB524" s="991"/>
      <c r="CC524" s="991"/>
      <c r="CD524" s="991"/>
      <c r="CE524" s="991"/>
      <c r="CF524" s="991"/>
      <c r="CG524" s="991"/>
      <c r="CH524" s="991"/>
      <c r="CI524" s="991"/>
      <c r="CJ524" s="991"/>
      <c r="CK524" s="991"/>
      <c r="CL524" s="991"/>
      <c r="CM524" s="991"/>
      <c r="CN524" s="991"/>
      <c r="CO524" s="991"/>
      <c r="CP524" s="991"/>
      <c r="CQ524" s="991"/>
      <c r="CR524" s="991"/>
      <c r="CS524" s="991"/>
      <c r="CT524" s="991"/>
      <c r="CU524" s="991"/>
      <c r="CV524" s="991"/>
      <c r="CW524" s="991"/>
      <c r="CX524" s="991"/>
      <c r="CY524" s="991"/>
      <c r="CZ524" s="991"/>
      <c r="DA524" s="991"/>
      <c r="DB524" s="991"/>
      <c r="DC524" s="991"/>
      <c r="DD524" s="991"/>
      <c r="DE524" s="991"/>
      <c r="DF524" s="991"/>
      <c r="DG524" s="991"/>
      <c r="DH524" s="991"/>
      <c r="DI524" s="991"/>
    </row>
    <row r="525" spans="1:113" s="871" customFormat="1" ht="24">
      <c r="A525" s="1116"/>
      <c r="B525" s="1117"/>
      <c r="C525" s="866" t="s">
        <v>1941</v>
      </c>
      <c r="D525" s="746"/>
      <c r="E525" s="747"/>
      <c r="F525" s="917"/>
      <c r="G525" s="917"/>
      <c r="H525" s="991"/>
      <c r="I525" s="991"/>
      <c r="J525" s="991"/>
      <c r="K525" s="991"/>
      <c r="L525" s="991"/>
      <c r="M525" s="991"/>
      <c r="N525" s="991"/>
      <c r="O525" s="991"/>
      <c r="P525" s="991"/>
      <c r="Q525" s="991"/>
      <c r="R525" s="991"/>
      <c r="S525" s="991"/>
      <c r="T525" s="991"/>
      <c r="U525" s="991"/>
      <c r="V525" s="991"/>
      <c r="W525" s="991"/>
      <c r="X525" s="991"/>
      <c r="Y525" s="991"/>
      <c r="Z525" s="991"/>
      <c r="AA525" s="991"/>
      <c r="AB525" s="991"/>
      <c r="AC525" s="991"/>
      <c r="AD525" s="991"/>
      <c r="AE525" s="991"/>
      <c r="AF525" s="991"/>
      <c r="AG525" s="991"/>
      <c r="AH525" s="991"/>
      <c r="AI525" s="991"/>
      <c r="AJ525" s="991"/>
      <c r="AK525" s="991"/>
      <c r="AL525" s="991"/>
      <c r="AM525" s="991"/>
      <c r="AN525" s="991"/>
      <c r="AO525" s="991"/>
      <c r="AP525" s="991"/>
      <c r="AQ525" s="991"/>
      <c r="AR525" s="991"/>
      <c r="AS525" s="991"/>
      <c r="AT525" s="991"/>
      <c r="AU525" s="991"/>
      <c r="AV525" s="991"/>
      <c r="AW525" s="991"/>
      <c r="AX525" s="991"/>
      <c r="AY525" s="991"/>
      <c r="AZ525" s="991"/>
      <c r="BA525" s="991"/>
      <c r="BB525" s="991"/>
      <c r="BC525" s="991"/>
      <c r="BD525" s="991"/>
      <c r="BE525" s="991"/>
      <c r="BF525" s="991"/>
      <c r="BG525" s="991"/>
      <c r="BH525" s="991"/>
      <c r="BI525" s="991"/>
      <c r="BJ525" s="991"/>
      <c r="BK525" s="991"/>
      <c r="BL525" s="991"/>
      <c r="BM525" s="991"/>
      <c r="BN525" s="991"/>
      <c r="BO525" s="991"/>
      <c r="BP525" s="991"/>
      <c r="BQ525" s="991"/>
      <c r="BR525" s="991"/>
      <c r="BS525" s="991"/>
      <c r="BT525" s="991"/>
      <c r="BU525" s="991"/>
      <c r="BV525" s="991"/>
      <c r="BW525" s="991"/>
      <c r="BX525" s="991"/>
      <c r="BY525" s="991"/>
      <c r="BZ525" s="991"/>
      <c r="CA525" s="991"/>
      <c r="CB525" s="991"/>
      <c r="CC525" s="991"/>
      <c r="CD525" s="991"/>
      <c r="CE525" s="991"/>
      <c r="CF525" s="991"/>
      <c r="CG525" s="991"/>
      <c r="CH525" s="991"/>
      <c r="CI525" s="991"/>
      <c r="CJ525" s="991"/>
      <c r="CK525" s="991"/>
      <c r="CL525" s="991"/>
      <c r="CM525" s="991"/>
      <c r="CN525" s="991"/>
      <c r="CO525" s="991"/>
      <c r="CP525" s="991"/>
      <c r="CQ525" s="991"/>
      <c r="CR525" s="991"/>
      <c r="CS525" s="991"/>
      <c r="CT525" s="991"/>
      <c r="CU525" s="991"/>
      <c r="CV525" s="991"/>
      <c r="CW525" s="991"/>
      <c r="CX525" s="991"/>
      <c r="CY525" s="991"/>
      <c r="CZ525" s="991"/>
      <c r="DA525" s="991"/>
      <c r="DB525" s="991"/>
      <c r="DC525" s="991"/>
      <c r="DD525" s="991"/>
      <c r="DE525" s="991"/>
      <c r="DF525" s="991"/>
      <c r="DG525" s="991"/>
      <c r="DH525" s="991"/>
      <c r="DI525" s="991"/>
    </row>
    <row r="526" spans="1:113" s="871" customFormat="1">
      <c r="A526" s="1116"/>
      <c r="B526" s="1117"/>
      <c r="D526" s="746"/>
      <c r="E526" s="747"/>
      <c r="F526" s="917"/>
      <c r="G526" s="917"/>
      <c r="H526" s="991"/>
      <c r="I526" s="991"/>
      <c r="J526" s="991"/>
      <c r="K526" s="991"/>
      <c r="L526" s="991"/>
      <c r="M526" s="991"/>
      <c r="N526" s="991"/>
      <c r="O526" s="991"/>
      <c r="P526" s="991"/>
      <c r="Q526" s="991"/>
      <c r="R526" s="991"/>
      <c r="S526" s="991"/>
      <c r="T526" s="991"/>
      <c r="U526" s="991"/>
      <c r="V526" s="991"/>
      <c r="W526" s="991"/>
      <c r="X526" s="991"/>
      <c r="Y526" s="991"/>
      <c r="Z526" s="991"/>
      <c r="AA526" s="991"/>
      <c r="AB526" s="991"/>
      <c r="AC526" s="991"/>
      <c r="AD526" s="991"/>
      <c r="AE526" s="991"/>
      <c r="AF526" s="991"/>
      <c r="AG526" s="991"/>
      <c r="AH526" s="991"/>
      <c r="AI526" s="991"/>
      <c r="AJ526" s="991"/>
      <c r="AK526" s="991"/>
      <c r="AL526" s="991"/>
      <c r="AM526" s="991"/>
      <c r="AN526" s="991"/>
      <c r="AO526" s="991"/>
      <c r="AP526" s="991"/>
      <c r="AQ526" s="991"/>
      <c r="AR526" s="991"/>
      <c r="AS526" s="991"/>
      <c r="AT526" s="991"/>
      <c r="AU526" s="991"/>
      <c r="AV526" s="991"/>
      <c r="AW526" s="991"/>
      <c r="AX526" s="991"/>
      <c r="AY526" s="991"/>
      <c r="AZ526" s="991"/>
      <c r="BA526" s="991"/>
      <c r="BB526" s="991"/>
      <c r="BC526" s="991"/>
      <c r="BD526" s="991"/>
      <c r="BE526" s="991"/>
      <c r="BF526" s="991"/>
      <c r="BG526" s="991"/>
      <c r="BH526" s="991"/>
      <c r="BI526" s="991"/>
      <c r="BJ526" s="991"/>
      <c r="BK526" s="991"/>
      <c r="BL526" s="991"/>
      <c r="BM526" s="991"/>
      <c r="BN526" s="991"/>
      <c r="BO526" s="991"/>
      <c r="BP526" s="991"/>
      <c r="BQ526" s="991"/>
      <c r="BR526" s="991"/>
      <c r="BS526" s="991"/>
      <c r="BT526" s="991"/>
      <c r="BU526" s="991"/>
      <c r="BV526" s="991"/>
      <c r="BW526" s="991"/>
      <c r="BX526" s="991"/>
      <c r="BY526" s="991"/>
      <c r="BZ526" s="991"/>
      <c r="CA526" s="991"/>
      <c r="CB526" s="991"/>
      <c r="CC526" s="991"/>
      <c r="CD526" s="991"/>
      <c r="CE526" s="991"/>
      <c r="CF526" s="991"/>
      <c r="CG526" s="991"/>
      <c r="CH526" s="991"/>
      <c r="CI526" s="991"/>
      <c r="CJ526" s="991"/>
      <c r="CK526" s="991"/>
      <c r="CL526" s="991"/>
      <c r="CM526" s="991"/>
      <c r="CN526" s="991"/>
      <c r="CO526" s="991"/>
      <c r="CP526" s="991"/>
      <c r="CQ526" s="991"/>
      <c r="CR526" s="991"/>
      <c r="CS526" s="991"/>
      <c r="CT526" s="991"/>
      <c r="CU526" s="991"/>
      <c r="CV526" s="991"/>
      <c r="CW526" s="991"/>
      <c r="CX526" s="991"/>
      <c r="CY526" s="991"/>
      <c r="CZ526" s="991"/>
      <c r="DA526" s="991"/>
      <c r="DB526" s="991"/>
      <c r="DC526" s="991"/>
      <c r="DD526" s="991"/>
      <c r="DE526" s="991"/>
      <c r="DF526" s="991"/>
      <c r="DG526" s="991"/>
      <c r="DH526" s="991"/>
      <c r="DI526" s="991"/>
    </row>
    <row r="527" spans="1:113" s="871" customFormat="1">
      <c r="A527" s="1116" t="str">
        <f>$B$398</f>
        <v>III.</v>
      </c>
      <c r="B527" s="1117">
        <f>COUNT($A$400:$B526)+1</f>
        <v>30</v>
      </c>
      <c r="C527" s="1109" t="s">
        <v>1975</v>
      </c>
      <c r="D527" s="746" t="s">
        <v>188</v>
      </c>
      <c r="E527" s="747">
        <v>1</v>
      </c>
      <c r="F527" s="917"/>
      <c r="G527" s="917">
        <f>E527*F527</f>
        <v>0</v>
      </c>
      <c r="H527" s="991"/>
      <c r="I527" s="991"/>
      <c r="J527" s="991"/>
      <c r="K527" s="991"/>
      <c r="L527" s="991"/>
      <c r="M527" s="991"/>
      <c r="N527" s="991"/>
      <c r="O527" s="991"/>
      <c r="P527" s="991"/>
      <c r="Q527" s="991"/>
      <c r="R527" s="991"/>
      <c r="S527" s="991"/>
      <c r="T527" s="991"/>
      <c r="U527" s="991"/>
      <c r="V527" s="991"/>
      <c r="W527" s="991"/>
      <c r="X527" s="991"/>
      <c r="Y527" s="991"/>
      <c r="Z527" s="991"/>
      <c r="AA527" s="991"/>
      <c r="AB527" s="991"/>
      <c r="AC527" s="991"/>
      <c r="AD527" s="991"/>
      <c r="AE527" s="991"/>
      <c r="AF527" s="991"/>
      <c r="AG527" s="991"/>
      <c r="AH527" s="991"/>
      <c r="AI527" s="991"/>
      <c r="AJ527" s="991"/>
      <c r="AK527" s="991"/>
      <c r="AL527" s="991"/>
      <c r="AM527" s="991"/>
      <c r="AN527" s="991"/>
      <c r="AO527" s="991"/>
      <c r="AP527" s="991"/>
      <c r="AQ527" s="991"/>
      <c r="AR527" s="991"/>
      <c r="AS527" s="991"/>
      <c r="AT527" s="991"/>
      <c r="AU527" s="991"/>
      <c r="AV527" s="991"/>
      <c r="AW527" s="991"/>
      <c r="AX527" s="991"/>
      <c r="AY527" s="991"/>
      <c r="AZ527" s="991"/>
      <c r="BA527" s="991"/>
      <c r="BB527" s="991"/>
      <c r="BC527" s="991"/>
      <c r="BD527" s="991"/>
      <c r="BE527" s="991"/>
      <c r="BF527" s="991"/>
      <c r="BG527" s="991"/>
      <c r="BH527" s="991"/>
      <c r="BI527" s="991"/>
      <c r="BJ527" s="991"/>
      <c r="BK527" s="991"/>
      <c r="BL527" s="991"/>
      <c r="BM527" s="991"/>
      <c r="BN527" s="991"/>
      <c r="BO527" s="991"/>
      <c r="BP527" s="991"/>
      <c r="BQ527" s="991"/>
      <c r="BR527" s="991"/>
      <c r="BS527" s="991"/>
      <c r="BT527" s="991"/>
      <c r="BU527" s="991"/>
      <c r="BV527" s="991"/>
      <c r="BW527" s="991"/>
      <c r="BX527" s="991"/>
      <c r="BY527" s="991"/>
      <c r="BZ527" s="991"/>
      <c r="CA527" s="991"/>
      <c r="CB527" s="991"/>
      <c r="CC527" s="991"/>
      <c r="CD527" s="991"/>
      <c r="CE527" s="991"/>
      <c r="CF527" s="991"/>
      <c r="CG527" s="991"/>
      <c r="CH527" s="991"/>
      <c r="CI527" s="991"/>
      <c r="CJ527" s="991"/>
      <c r="CK527" s="991"/>
      <c r="CL527" s="991"/>
      <c r="CM527" s="991"/>
      <c r="CN527" s="991"/>
      <c r="CO527" s="991"/>
      <c r="CP527" s="991"/>
      <c r="CQ527" s="991"/>
      <c r="CR527" s="991"/>
      <c r="CS527" s="991"/>
      <c r="CT527" s="991"/>
      <c r="CU527" s="991"/>
      <c r="CV527" s="991"/>
      <c r="CW527" s="991"/>
      <c r="CX527" s="991"/>
      <c r="CY527" s="991"/>
      <c r="CZ527" s="991"/>
      <c r="DA527" s="991"/>
      <c r="DB527" s="991"/>
      <c r="DC527" s="991"/>
      <c r="DD527" s="991"/>
      <c r="DE527" s="991"/>
      <c r="DF527" s="991"/>
      <c r="DG527" s="991"/>
      <c r="DH527" s="991"/>
      <c r="DI527" s="991"/>
    </row>
    <row r="528" spans="1:113" s="871" customFormat="1" ht="60">
      <c r="A528" s="1116"/>
      <c r="B528" s="1117"/>
      <c r="C528" s="585" t="s">
        <v>1976</v>
      </c>
      <c r="D528" s="746"/>
      <c r="E528" s="747"/>
      <c r="F528" s="917"/>
      <c r="G528" s="917"/>
      <c r="H528" s="991"/>
      <c r="I528" s="991"/>
      <c r="J528" s="991"/>
      <c r="K528" s="991"/>
      <c r="L528" s="991"/>
      <c r="M528" s="991"/>
      <c r="N528" s="991"/>
      <c r="O528" s="991"/>
      <c r="P528" s="991"/>
      <c r="Q528" s="991"/>
      <c r="R528" s="991"/>
      <c r="S528" s="991"/>
      <c r="T528" s="991"/>
      <c r="U528" s="991"/>
      <c r="V528" s="991"/>
      <c r="W528" s="991"/>
      <c r="X528" s="991"/>
      <c r="Y528" s="991"/>
      <c r="Z528" s="991"/>
      <c r="AA528" s="991"/>
      <c r="AB528" s="991"/>
      <c r="AC528" s="991"/>
      <c r="AD528" s="991"/>
      <c r="AE528" s="991"/>
      <c r="AF528" s="991"/>
      <c r="AG528" s="991"/>
      <c r="AH528" s="991"/>
      <c r="AI528" s="991"/>
      <c r="AJ528" s="991"/>
      <c r="AK528" s="991"/>
      <c r="AL528" s="991"/>
      <c r="AM528" s="991"/>
      <c r="AN528" s="991"/>
      <c r="AO528" s="991"/>
      <c r="AP528" s="991"/>
      <c r="AQ528" s="991"/>
      <c r="AR528" s="991"/>
      <c r="AS528" s="991"/>
      <c r="AT528" s="991"/>
      <c r="AU528" s="991"/>
      <c r="AV528" s="991"/>
      <c r="AW528" s="991"/>
      <c r="AX528" s="991"/>
      <c r="AY528" s="991"/>
      <c r="AZ528" s="991"/>
      <c r="BA528" s="991"/>
      <c r="BB528" s="991"/>
      <c r="BC528" s="991"/>
      <c r="BD528" s="991"/>
      <c r="BE528" s="991"/>
      <c r="BF528" s="991"/>
      <c r="BG528" s="991"/>
      <c r="BH528" s="991"/>
      <c r="BI528" s="991"/>
      <c r="BJ528" s="991"/>
      <c r="BK528" s="991"/>
      <c r="BL528" s="991"/>
      <c r="BM528" s="991"/>
      <c r="BN528" s="991"/>
      <c r="BO528" s="991"/>
      <c r="BP528" s="991"/>
      <c r="BQ528" s="991"/>
      <c r="BR528" s="991"/>
      <c r="BS528" s="991"/>
      <c r="BT528" s="991"/>
      <c r="BU528" s="991"/>
      <c r="BV528" s="991"/>
      <c r="BW528" s="991"/>
      <c r="BX528" s="991"/>
      <c r="BY528" s="991"/>
      <c r="BZ528" s="991"/>
      <c r="CA528" s="991"/>
      <c r="CB528" s="991"/>
      <c r="CC528" s="991"/>
      <c r="CD528" s="991"/>
      <c r="CE528" s="991"/>
      <c r="CF528" s="991"/>
      <c r="CG528" s="991"/>
      <c r="CH528" s="991"/>
      <c r="CI528" s="991"/>
      <c r="CJ528" s="991"/>
      <c r="CK528" s="991"/>
      <c r="CL528" s="991"/>
      <c r="CM528" s="991"/>
      <c r="CN528" s="991"/>
      <c r="CO528" s="991"/>
      <c r="CP528" s="991"/>
      <c r="CQ528" s="991"/>
      <c r="CR528" s="991"/>
      <c r="CS528" s="991"/>
      <c r="CT528" s="991"/>
      <c r="CU528" s="991"/>
      <c r="CV528" s="991"/>
      <c r="CW528" s="991"/>
      <c r="CX528" s="991"/>
      <c r="CY528" s="991"/>
      <c r="CZ528" s="991"/>
      <c r="DA528" s="991"/>
      <c r="DB528" s="991"/>
      <c r="DC528" s="991"/>
      <c r="DD528" s="991"/>
      <c r="DE528" s="991"/>
      <c r="DF528" s="991"/>
      <c r="DG528" s="991"/>
      <c r="DH528" s="991"/>
      <c r="DI528" s="991"/>
    </row>
    <row r="529" spans="1:113" s="871" customFormat="1" ht="36">
      <c r="A529" s="1116"/>
      <c r="B529" s="1117"/>
      <c r="C529" s="866" t="s">
        <v>1977</v>
      </c>
      <c r="D529" s="1115"/>
      <c r="E529" s="1198"/>
      <c r="F529" s="1121"/>
      <c r="G529" s="917"/>
      <c r="H529" s="991"/>
      <c r="I529" s="991"/>
      <c r="J529" s="991"/>
      <c r="K529" s="991"/>
      <c r="L529" s="991"/>
      <c r="M529" s="991"/>
      <c r="N529" s="991"/>
      <c r="O529" s="991"/>
      <c r="P529" s="991"/>
      <c r="Q529" s="991"/>
      <c r="R529" s="991"/>
      <c r="S529" s="991"/>
      <c r="T529" s="991"/>
      <c r="U529" s="991"/>
      <c r="V529" s="991"/>
      <c r="W529" s="991"/>
      <c r="X529" s="991"/>
      <c r="Y529" s="991"/>
      <c r="Z529" s="991"/>
      <c r="AA529" s="991"/>
      <c r="AB529" s="991"/>
      <c r="AC529" s="991"/>
      <c r="AD529" s="991"/>
      <c r="AE529" s="991"/>
      <c r="AF529" s="991"/>
      <c r="AG529" s="991"/>
      <c r="AH529" s="991"/>
      <c r="AI529" s="991"/>
      <c r="AJ529" s="991"/>
      <c r="AK529" s="991"/>
      <c r="AL529" s="991"/>
      <c r="AM529" s="991"/>
      <c r="AN529" s="991"/>
      <c r="AO529" s="991"/>
      <c r="AP529" s="991"/>
      <c r="AQ529" s="991"/>
      <c r="AR529" s="991"/>
      <c r="AS529" s="991"/>
      <c r="AT529" s="991"/>
      <c r="AU529" s="991"/>
      <c r="AV529" s="991"/>
      <c r="AW529" s="991"/>
      <c r="AX529" s="991"/>
      <c r="AY529" s="991"/>
      <c r="AZ529" s="991"/>
      <c r="BA529" s="991"/>
      <c r="BB529" s="991"/>
      <c r="BC529" s="991"/>
      <c r="BD529" s="991"/>
      <c r="BE529" s="991"/>
      <c r="BF529" s="991"/>
      <c r="BG529" s="991"/>
      <c r="BH529" s="991"/>
      <c r="BI529" s="991"/>
      <c r="BJ529" s="991"/>
      <c r="BK529" s="991"/>
      <c r="BL529" s="991"/>
      <c r="BM529" s="991"/>
      <c r="BN529" s="991"/>
      <c r="BO529" s="991"/>
      <c r="BP529" s="991"/>
      <c r="BQ529" s="991"/>
      <c r="BR529" s="991"/>
      <c r="BS529" s="991"/>
      <c r="BT529" s="991"/>
      <c r="BU529" s="991"/>
      <c r="BV529" s="991"/>
      <c r="BW529" s="991"/>
      <c r="BX529" s="991"/>
      <c r="BY529" s="991"/>
      <c r="BZ529" s="991"/>
      <c r="CA529" s="991"/>
      <c r="CB529" s="991"/>
      <c r="CC529" s="991"/>
      <c r="CD529" s="991"/>
      <c r="CE529" s="991"/>
      <c r="CF529" s="991"/>
      <c r="CG529" s="991"/>
      <c r="CH529" s="991"/>
      <c r="CI529" s="991"/>
      <c r="CJ529" s="991"/>
      <c r="CK529" s="991"/>
      <c r="CL529" s="991"/>
      <c r="CM529" s="991"/>
      <c r="CN529" s="991"/>
      <c r="CO529" s="991"/>
      <c r="CP529" s="991"/>
      <c r="CQ529" s="991"/>
      <c r="CR529" s="991"/>
      <c r="CS529" s="991"/>
      <c r="CT529" s="991"/>
      <c r="CU529" s="991"/>
      <c r="CV529" s="991"/>
      <c r="CW529" s="991"/>
      <c r="CX529" s="991"/>
      <c r="CY529" s="991"/>
      <c r="CZ529" s="991"/>
      <c r="DA529" s="991"/>
      <c r="DB529" s="991"/>
      <c r="DC529" s="991"/>
      <c r="DD529" s="991"/>
      <c r="DE529" s="991"/>
      <c r="DF529" s="991"/>
      <c r="DG529" s="991"/>
      <c r="DH529" s="991"/>
      <c r="DI529" s="991"/>
    </row>
    <row r="530" spans="1:113" s="871" customFormat="1">
      <c r="A530" s="1116"/>
      <c r="B530" s="1117"/>
      <c r="C530" s="585"/>
      <c r="D530" s="746"/>
      <c r="E530" s="747"/>
      <c r="F530" s="917"/>
      <c r="G530" s="917"/>
      <c r="H530" s="991"/>
      <c r="I530" s="991"/>
      <c r="J530" s="991"/>
      <c r="K530" s="991"/>
      <c r="L530" s="991"/>
      <c r="M530" s="991"/>
      <c r="N530" s="991"/>
      <c r="O530" s="991"/>
      <c r="P530" s="991"/>
      <c r="Q530" s="991"/>
      <c r="R530" s="991"/>
      <c r="S530" s="991"/>
      <c r="T530" s="991"/>
      <c r="U530" s="991"/>
      <c r="V530" s="991"/>
      <c r="W530" s="991"/>
      <c r="X530" s="991"/>
      <c r="Y530" s="991"/>
      <c r="Z530" s="991"/>
      <c r="AA530" s="991"/>
      <c r="AB530" s="991"/>
      <c r="AC530" s="991"/>
      <c r="AD530" s="991"/>
      <c r="AE530" s="991"/>
      <c r="AF530" s="991"/>
      <c r="AG530" s="991"/>
      <c r="AH530" s="991"/>
      <c r="AI530" s="991"/>
      <c r="AJ530" s="991"/>
      <c r="AK530" s="991"/>
      <c r="AL530" s="991"/>
      <c r="AM530" s="991"/>
      <c r="AN530" s="991"/>
      <c r="AO530" s="991"/>
      <c r="AP530" s="991"/>
      <c r="AQ530" s="991"/>
      <c r="AR530" s="991"/>
      <c r="AS530" s="991"/>
      <c r="AT530" s="991"/>
      <c r="AU530" s="991"/>
      <c r="AV530" s="991"/>
      <c r="AW530" s="991"/>
      <c r="AX530" s="991"/>
      <c r="AY530" s="991"/>
      <c r="AZ530" s="991"/>
      <c r="BA530" s="991"/>
      <c r="BB530" s="991"/>
      <c r="BC530" s="991"/>
      <c r="BD530" s="991"/>
      <c r="BE530" s="991"/>
      <c r="BF530" s="991"/>
      <c r="BG530" s="991"/>
      <c r="BH530" s="991"/>
      <c r="BI530" s="991"/>
      <c r="BJ530" s="991"/>
      <c r="BK530" s="991"/>
      <c r="BL530" s="991"/>
      <c r="BM530" s="991"/>
      <c r="BN530" s="991"/>
      <c r="BO530" s="991"/>
      <c r="BP530" s="991"/>
      <c r="BQ530" s="991"/>
      <c r="BR530" s="991"/>
      <c r="BS530" s="991"/>
      <c r="BT530" s="991"/>
      <c r="BU530" s="991"/>
      <c r="BV530" s="991"/>
      <c r="BW530" s="991"/>
      <c r="BX530" s="991"/>
      <c r="BY530" s="991"/>
      <c r="BZ530" s="991"/>
      <c r="CA530" s="991"/>
      <c r="CB530" s="991"/>
      <c r="CC530" s="991"/>
      <c r="CD530" s="991"/>
      <c r="CE530" s="991"/>
      <c r="CF530" s="991"/>
      <c r="CG530" s="991"/>
      <c r="CH530" s="991"/>
      <c r="CI530" s="991"/>
      <c r="CJ530" s="991"/>
      <c r="CK530" s="991"/>
      <c r="CL530" s="991"/>
      <c r="CM530" s="991"/>
      <c r="CN530" s="991"/>
      <c r="CO530" s="991"/>
      <c r="CP530" s="991"/>
      <c r="CQ530" s="991"/>
      <c r="CR530" s="991"/>
      <c r="CS530" s="991"/>
      <c r="CT530" s="991"/>
      <c r="CU530" s="991"/>
      <c r="CV530" s="991"/>
      <c r="CW530" s="991"/>
      <c r="CX530" s="991"/>
      <c r="CY530" s="991"/>
      <c r="CZ530" s="991"/>
      <c r="DA530" s="991"/>
      <c r="DB530" s="991"/>
      <c r="DC530" s="991"/>
      <c r="DD530" s="991"/>
      <c r="DE530" s="991"/>
      <c r="DF530" s="991"/>
      <c r="DG530" s="991"/>
      <c r="DH530" s="991"/>
      <c r="DI530" s="991"/>
    </row>
    <row r="531" spans="1:113" s="871" customFormat="1" ht="24">
      <c r="A531" s="1116" t="str">
        <f>$B$398</f>
        <v>III.</v>
      </c>
      <c r="B531" s="1117">
        <f>COUNT($A$400:$B530)+1</f>
        <v>31</v>
      </c>
      <c r="C531" s="1109" t="s">
        <v>1978</v>
      </c>
      <c r="D531" s="746" t="s">
        <v>188</v>
      </c>
      <c r="E531" s="747">
        <v>1</v>
      </c>
      <c r="F531" s="917"/>
      <c r="G531" s="917">
        <f>E531*F531</f>
        <v>0</v>
      </c>
      <c r="H531" s="991"/>
      <c r="I531" s="991"/>
      <c r="J531" s="991"/>
      <c r="K531" s="991"/>
      <c r="L531" s="991"/>
      <c r="M531" s="991"/>
      <c r="N531" s="991"/>
      <c r="O531" s="991"/>
      <c r="P531" s="991"/>
      <c r="Q531" s="991"/>
      <c r="R531" s="991"/>
      <c r="S531" s="991"/>
      <c r="T531" s="991"/>
      <c r="U531" s="991"/>
      <c r="V531" s="991"/>
      <c r="W531" s="991"/>
      <c r="X531" s="991"/>
      <c r="Y531" s="991"/>
      <c r="Z531" s="991"/>
      <c r="AA531" s="991"/>
      <c r="AB531" s="991"/>
      <c r="AC531" s="991"/>
      <c r="AD531" s="991"/>
      <c r="AE531" s="991"/>
      <c r="AF531" s="991"/>
      <c r="AG531" s="991"/>
      <c r="AH531" s="991"/>
      <c r="AI531" s="991"/>
      <c r="AJ531" s="991"/>
      <c r="AK531" s="991"/>
      <c r="AL531" s="991"/>
      <c r="AM531" s="991"/>
      <c r="AN531" s="991"/>
      <c r="AO531" s="991"/>
      <c r="AP531" s="991"/>
      <c r="AQ531" s="991"/>
      <c r="AR531" s="991"/>
      <c r="AS531" s="991"/>
      <c r="AT531" s="991"/>
      <c r="AU531" s="991"/>
      <c r="AV531" s="991"/>
      <c r="AW531" s="991"/>
      <c r="AX531" s="991"/>
      <c r="AY531" s="991"/>
      <c r="AZ531" s="991"/>
      <c r="BA531" s="991"/>
      <c r="BB531" s="991"/>
      <c r="BC531" s="991"/>
      <c r="BD531" s="991"/>
      <c r="BE531" s="991"/>
      <c r="BF531" s="991"/>
      <c r="BG531" s="991"/>
      <c r="BH531" s="991"/>
      <c r="BI531" s="991"/>
      <c r="BJ531" s="991"/>
      <c r="BK531" s="991"/>
      <c r="BL531" s="991"/>
      <c r="BM531" s="991"/>
      <c r="BN531" s="991"/>
      <c r="BO531" s="991"/>
      <c r="BP531" s="991"/>
      <c r="BQ531" s="991"/>
      <c r="BR531" s="991"/>
      <c r="BS531" s="991"/>
      <c r="BT531" s="991"/>
      <c r="BU531" s="991"/>
      <c r="BV531" s="991"/>
      <c r="BW531" s="991"/>
      <c r="BX531" s="991"/>
      <c r="BY531" s="991"/>
      <c r="BZ531" s="991"/>
      <c r="CA531" s="991"/>
      <c r="CB531" s="991"/>
      <c r="CC531" s="991"/>
      <c r="CD531" s="991"/>
      <c r="CE531" s="991"/>
      <c r="CF531" s="991"/>
      <c r="CG531" s="991"/>
      <c r="CH531" s="991"/>
      <c r="CI531" s="991"/>
      <c r="CJ531" s="991"/>
      <c r="CK531" s="991"/>
      <c r="CL531" s="991"/>
      <c r="CM531" s="991"/>
      <c r="CN531" s="991"/>
      <c r="CO531" s="991"/>
      <c r="CP531" s="991"/>
      <c r="CQ531" s="991"/>
      <c r="CR531" s="991"/>
      <c r="CS531" s="991"/>
      <c r="CT531" s="991"/>
      <c r="CU531" s="991"/>
      <c r="CV531" s="991"/>
      <c r="CW531" s="991"/>
      <c r="CX531" s="991"/>
      <c r="CY531" s="991"/>
      <c r="CZ531" s="991"/>
      <c r="DA531" s="991"/>
      <c r="DB531" s="991"/>
      <c r="DC531" s="991"/>
      <c r="DD531" s="991"/>
      <c r="DE531" s="991"/>
      <c r="DF531" s="991"/>
      <c r="DG531" s="991"/>
      <c r="DH531" s="991"/>
      <c r="DI531" s="991"/>
    </row>
    <row r="532" spans="1:113" s="871" customFormat="1" ht="59.25" customHeight="1">
      <c r="A532" s="1116"/>
      <c r="B532" s="1117"/>
      <c r="C532" s="585" t="s">
        <v>1979</v>
      </c>
      <c r="D532" s="746"/>
      <c r="E532" s="747"/>
      <c r="F532" s="917"/>
      <c r="G532" s="917"/>
      <c r="H532" s="991"/>
      <c r="I532" s="991"/>
      <c r="J532" s="991"/>
      <c r="K532" s="991"/>
      <c r="L532" s="991"/>
      <c r="M532" s="991"/>
      <c r="N532" s="991"/>
      <c r="O532" s="991"/>
      <c r="P532" s="991"/>
      <c r="Q532" s="991"/>
      <c r="R532" s="991"/>
      <c r="S532" s="991"/>
      <c r="T532" s="991"/>
      <c r="U532" s="991"/>
      <c r="V532" s="991"/>
      <c r="W532" s="991"/>
      <c r="X532" s="991"/>
      <c r="Y532" s="991"/>
      <c r="Z532" s="991"/>
      <c r="AA532" s="991"/>
      <c r="AB532" s="991"/>
      <c r="AC532" s="991"/>
      <c r="AD532" s="991"/>
      <c r="AE532" s="991"/>
      <c r="AF532" s="991"/>
      <c r="AG532" s="991"/>
      <c r="AH532" s="991"/>
      <c r="AI532" s="991"/>
      <c r="AJ532" s="991"/>
      <c r="AK532" s="991"/>
      <c r="AL532" s="991"/>
      <c r="AM532" s="991"/>
      <c r="AN532" s="991"/>
      <c r="AO532" s="991"/>
      <c r="AP532" s="991"/>
      <c r="AQ532" s="991"/>
      <c r="AR532" s="991"/>
      <c r="AS532" s="991"/>
      <c r="AT532" s="991"/>
      <c r="AU532" s="991"/>
      <c r="AV532" s="991"/>
      <c r="AW532" s="991"/>
      <c r="AX532" s="991"/>
      <c r="AY532" s="991"/>
      <c r="AZ532" s="991"/>
      <c r="BA532" s="991"/>
      <c r="BB532" s="991"/>
      <c r="BC532" s="991"/>
      <c r="BD532" s="991"/>
      <c r="BE532" s="991"/>
      <c r="BF532" s="991"/>
      <c r="BG532" s="991"/>
      <c r="BH532" s="991"/>
      <c r="BI532" s="991"/>
      <c r="BJ532" s="991"/>
      <c r="BK532" s="991"/>
      <c r="BL532" s="991"/>
      <c r="BM532" s="991"/>
      <c r="BN532" s="991"/>
      <c r="BO532" s="991"/>
      <c r="BP532" s="991"/>
      <c r="BQ532" s="991"/>
      <c r="BR532" s="991"/>
      <c r="BS532" s="991"/>
      <c r="BT532" s="991"/>
      <c r="BU532" s="991"/>
      <c r="BV532" s="991"/>
      <c r="BW532" s="991"/>
      <c r="BX532" s="991"/>
      <c r="BY532" s="991"/>
      <c r="BZ532" s="991"/>
      <c r="CA532" s="991"/>
      <c r="CB532" s="991"/>
      <c r="CC532" s="991"/>
      <c r="CD532" s="991"/>
      <c r="CE532" s="991"/>
      <c r="CF532" s="991"/>
      <c r="CG532" s="991"/>
      <c r="CH532" s="991"/>
      <c r="CI532" s="991"/>
      <c r="CJ532" s="991"/>
      <c r="CK532" s="991"/>
      <c r="CL532" s="991"/>
      <c r="CM532" s="991"/>
      <c r="CN532" s="991"/>
      <c r="CO532" s="991"/>
      <c r="CP532" s="991"/>
      <c r="CQ532" s="991"/>
      <c r="CR532" s="991"/>
      <c r="CS532" s="991"/>
      <c r="CT532" s="991"/>
      <c r="CU532" s="991"/>
      <c r="CV532" s="991"/>
      <c r="CW532" s="991"/>
      <c r="CX532" s="991"/>
      <c r="CY532" s="991"/>
      <c r="CZ532" s="991"/>
      <c r="DA532" s="991"/>
      <c r="DB532" s="991"/>
      <c r="DC532" s="991"/>
      <c r="DD532" s="991"/>
      <c r="DE532" s="991"/>
      <c r="DF532" s="991"/>
      <c r="DG532" s="991"/>
      <c r="DH532" s="991"/>
      <c r="DI532" s="991"/>
    </row>
    <row r="533" spans="1:113" s="871" customFormat="1" ht="24.75" customHeight="1">
      <c r="A533" s="1116"/>
      <c r="B533" s="1117"/>
      <c r="C533" s="866" t="s">
        <v>1980</v>
      </c>
      <c r="D533" s="1115"/>
      <c r="E533" s="1198"/>
      <c r="F533" s="1121"/>
      <c r="G533" s="917"/>
      <c r="H533" s="991"/>
      <c r="I533" s="991"/>
      <c r="J533" s="991"/>
      <c r="K533" s="991"/>
      <c r="L533" s="991"/>
      <c r="M533" s="991"/>
      <c r="N533" s="991"/>
      <c r="O533" s="991"/>
      <c r="P533" s="991"/>
      <c r="Q533" s="991"/>
      <c r="R533" s="991"/>
      <c r="S533" s="991"/>
      <c r="T533" s="991"/>
      <c r="U533" s="991"/>
      <c r="V533" s="991"/>
      <c r="W533" s="991"/>
      <c r="X533" s="991"/>
      <c r="Y533" s="991"/>
      <c r="Z533" s="991"/>
      <c r="AA533" s="991"/>
      <c r="AB533" s="991"/>
      <c r="AC533" s="991"/>
      <c r="AD533" s="991"/>
      <c r="AE533" s="991"/>
      <c r="AF533" s="991"/>
      <c r="AG533" s="991"/>
      <c r="AH533" s="991"/>
      <c r="AI533" s="991"/>
      <c r="AJ533" s="991"/>
      <c r="AK533" s="991"/>
      <c r="AL533" s="991"/>
      <c r="AM533" s="991"/>
      <c r="AN533" s="991"/>
      <c r="AO533" s="991"/>
      <c r="AP533" s="991"/>
      <c r="AQ533" s="991"/>
      <c r="AR533" s="991"/>
      <c r="AS533" s="991"/>
      <c r="AT533" s="991"/>
      <c r="AU533" s="991"/>
      <c r="AV533" s="991"/>
      <c r="AW533" s="991"/>
      <c r="AX533" s="991"/>
      <c r="AY533" s="991"/>
      <c r="AZ533" s="991"/>
      <c r="BA533" s="991"/>
      <c r="BB533" s="991"/>
      <c r="BC533" s="991"/>
      <c r="BD533" s="991"/>
      <c r="BE533" s="991"/>
      <c r="BF533" s="991"/>
      <c r="BG533" s="991"/>
      <c r="BH533" s="991"/>
      <c r="BI533" s="991"/>
      <c r="BJ533" s="991"/>
      <c r="BK533" s="991"/>
      <c r="BL533" s="991"/>
      <c r="BM533" s="991"/>
      <c r="BN533" s="991"/>
      <c r="BO533" s="991"/>
      <c r="BP533" s="991"/>
      <c r="BQ533" s="991"/>
      <c r="BR533" s="991"/>
      <c r="BS533" s="991"/>
      <c r="BT533" s="991"/>
      <c r="BU533" s="991"/>
      <c r="BV533" s="991"/>
      <c r="BW533" s="991"/>
      <c r="BX533" s="991"/>
      <c r="BY533" s="991"/>
      <c r="BZ533" s="991"/>
      <c r="CA533" s="991"/>
      <c r="CB533" s="991"/>
      <c r="CC533" s="991"/>
      <c r="CD533" s="991"/>
      <c r="CE533" s="991"/>
      <c r="CF533" s="991"/>
      <c r="CG533" s="991"/>
      <c r="CH533" s="991"/>
      <c r="CI533" s="991"/>
      <c r="CJ533" s="991"/>
      <c r="CK533" s="991"/>
      <c r="CL533" s="991"/>
      <c r="CM533" s="991"/>
      <c r="CN533" s="991"/>
      <c r="CO533" s="991"/>
      <c r="CP533" s="991"/>
      <c r="CQ533" s="991"/>
      <c r="CR533" s="991"/>
      <c r="CS533" s="991"/>
      <c r="CT533" s="991"/>
      <c r="CU533" s="991"/>
      <c r="CV533" s="991"/>
      <c r="CW533" s="991"/>
      <c r="CX533" s="991"/>
      <c r="CY533" s="991"/>
      <c r="CZ533" s="991"/>
      <c r="DA533" s="991"/>
      <c r="DB533" s="991"/>
      <c r="DC533" s="991"/>
      <c r="DD533" s="991"/>
      <c r="DE533" s="991"/>
      <c r="DF533" s="991"/>
      <c r="DG533" s="991"/>
      <c r="DH533" s="991"/>
      <c r="DI533" s="991"/>
    </row>
    <row r="534" spans="1:113" s="871" customFormat="1">
      <c r="A534" s="1116"/>
      <c r="B534" s="1117"/>
      <c r="C534" s="585"/>
      <c r="D534" s="746"/>
      <c r="E534" s="747"/>
      <c r="F534" s="917"/>
      <c r="G534" s="917"/>
      <c r="H534" s="991"/>
      <c r="I534" s="991"/>
      <c r="J534" s="991"/>
      <c r="K534" s="991"/>
      <c r="L534" s="991"/>
      <c r="M534" s="991"/>
      <c r="N534" s="991"/>
      <c r="O534" s="991"/>
      <c r="P534" s="991"/>
      <c r="Q534" s="991"/>
      <c r="R534" s="991"/>
      <c r="S534" s="991"/>
      <c r="T534" s="991"/>
      <c r="U534" s="991"/>
      <c r="V534" s="991"/>
      <c r="W534" s="991"/>
      <c r="X534" s="991"/>
      <c r="Y534" s="991"/>
      <c r="Z534" s="991"/>
      <c r="AA534" s="991"/>
      <c r="AB534" s="991"/>
      <c r="AC534" s="991"/>
      <c r="AD534" s="991"/>
      <c r="AE534" s="991"/>
      <c r="AF534" s="991"/>
      <c r="AG534" s="991"/>
      <c r="AH534" s="991"/>
      <c r="AI534" s="991"/>
      <c r="AJ534" s="991"/>
      <c r="AK534" s="991"/>
      <c r="AL534" s="991"/>
      <c r="AM534" s="991"/>
      <c r="AN534" s="991"/>
      <c r="AO534" s="991"/>
      <c r="AP534" s="991"/>
      <c r="AQ534" s="991"/>
      <c r="AR534" s="991"/>
      <c r="AS534" s="991"/>
      <c r="AT534" s="991"/>
      <c r="AU534" s="991"/>
      <c r="AV534" s="991"/>
      <c r="AW534" s="991"/>
      <c r="AX534" s="991"/>
      <c r="AY534" s="991"/>
      <c r="AZ534" s="991"/>
      <c r="BA534" s="991"/>
      <c r="BB534" s="991"/>
      <c r="BC534" s="991"/>
      <c r="BD534" s="991"/>
      <c r="BE534" s="991"/>
      <c r="BF534" s="991"/>
      <c r="BG534" s="991"/>
      <c r="BH534" s="991"/>
      <c r="BI534" s="991"/>
      <c r="BJ534" s="991"/>
      <c r="BK534" s="991"/>
      <c r="BL534" s="991"/>
      <c r="BM534" s="991"/>
      <c r="BN534" s="991"/>
      <c r="BO534" s="991"/>
      <c r="BP534" s="991"/>
      <c r="BQ534" s="991"/>
      <c r="BR534" s="991"/>
      <c r="BS534" s="991"/>
      <c r="BT534" s="991"/>
      <c r="BU534" s="991"/>
      <c r="BV534" s="991"/>
      <c r="BW534" s="991"/>
      <c r="BX534" s="991"/>
      <c r="BY534" s="991"/>
      <c r="BZ534" s="991"/>
      <c r="CA534" s="991"/>
      <c r="CB534" s="991"/>
      <c r="CC534" s="991"/>
      <c r="CD534" s="991"/>
      <c r="CE534" s="991"/>
      <c r="CF534" s="991"/>
      <c r="CG534" s="991"/>
      <c r="CH534" s="991"/>
      <c r="CI534" s="991"/>
      <c r="CJ534" s="991"/>
      <c r="CK534" s="991"/>
      <c r="CL534" s="991"/>
      <c r="CM534" s="991"/>
      <c r="CN534" s="991"/>
      <c r="CO534" s="991"/>
      <c r="CP534" s="991"/>
      <c r="CQ534" s="991"/>
      <c r="CR534" s="991"/>
      <c r="CS534" s="991"/>
      <c r="CT534" s="991"/>
      <c r="CU534" s="991"/>
      <c r="CV534" s="991"/>
      <c r="CW534" s="991"/>
      <c r="CX534" s="991"/>
      <c r="CY534" s="991"/>
      <c r="CZ534" s="991"/>
      <c r="DA534" s="991"/>
      <c r="DB534" s="991"/>
      <c r="DC534" s="991"/>
      <c r="DD534" s="991"/>
      <c r="DE534" s="991"/>
      <c r="DF534" s="991"/>
      <c r="DG534" s="991"/>
      <c r="DH534" s="991"/>
      <c r="DI534" s="991"/>
    </row>
    <row r="535" spans="1:113" s="871" customFormat="1">
      <c r="A535" s="1116" t="str">
        <f>$B$398</f>
        <v>III.</v>
      </c>
      <c r="B535" s="1117">
        <f>COUNT($A$400:$B534)+1</f>
        <v>32</v>
      </c>
      <c r="C535" s="1109" t="s">
        <v>1981</v>
      </c>
      <c r="D535" s="746" t="s">
        <v>125</v>
      </c>
      <c r="E535" s="747">
        <v>1</v>
      </c>
      <c r="F535" s="917"/>
      <c r="G535" s="917">
        <f>E535*F535</f>
        <v>0</v>
      </c>
      <c r="H535" s="991"/>
      <c r="I535" s="991"/>
      <c r="J535" s="991"/>
      <c r="K535" s="991"/>
      <c r="L535" s="991"/>
      <c r="M535" s="991"/>
      <c r="N535" s="991"/>
      <c r="O535" s="991"/>
      <c r="P535" s="991"/>
      <c r="Q535" s="991"/>
      <c r="R535" s="991"/>
      <c r="S535" s="991"/>
      <c r="T535" s="991"/>
      <c r="U535" s="991"/>
      <c r="V535" s="991"/>
      <c r="W535" s="991"/>
      <c r="X535" s="991"/>
      <c r="Y535" s="991"/>
      <c r="Z535" s="991"/>
      <c r="AA535" s="991"/>
      <c r="AB535" s="991"/>
      <c r="AC535" s="991"/>
      <c r="AD535" s="991"/>
      <c r="AE535" s="991"/>
      <c r="AF535" s="991"/>
      <c r="AG535" s="991"/>
      <c r="AH535" s="991"/>
      <c r="AI535" s="991"/>
      <c r="AJ535" s="991"/>
      <c r="AK535" s="991"/>
      <c r="AL535" s="991"/>
      <c r="AM535" s="991"/>
      <c r="AN535" s="991"/>
      <c r="AO535" s="991"/>
      <c r="AP535" s="991"/>
      <c r="AQ535" s="991"/>
      <c r="AR535" s="991"/>
      <c r="AS535" s="991"/>
      <c r="AT535" s="991"/>
      <c r="AU535" s="991"/>
      <c r="AV535" s="991"/>
      <c r="AW535" s="991"/>
      <c r="AX535" s="991"/>
      <c r="AY535" s="991"/>
      <c r="AZ535" s="991"/>
      <c r="BA535" s="991"/>
      <c r="BB535" s="991"/>
      <c r="BC535" s="991"/>
      <c r="BD535" s="991"/>
      <c r="BE535" s="991"/>
      <c r="BF535" s="991"/>
      <c r="BG535" s="991"/>
      <c r="BH535" s="991"/>
      <c r="BI535" s="991"/>
      <c r="BJ535" s="991"/>
      <c r="BK535" s="991"/>
      <c r="BL535" s="991"/>
      <c r="BM535" s="991"/>
      <c r="BN535" s="991"/>
      <c r="BO535" s="991"/>
      <c r="BP535" s="991"/>
      <c r="BQ535" s="991"/>
      <c r="BR535" s="991"/>
      <c r="BS535" s="991"/>
      <c r="BT535" s="991"/>
      <c r="BU535" s="991"/>
      <c r="BV535" s="991"/>
      <c r="BW535" s="991"/>
      <c r="BX535" s="991"/>
      <c r="BY535" s="991"/>
      <c r="BZ535" s="991"/>
      <c r="CA535" s="991"/>
      <c r="CB535" s="991"/>
      <c r="CC535" s="991"/>
      <c r="CD535" s="991"/>
      <c r="CE535" s="991"/>
      <c r="CF535" s="991"/>
      <c r="CG535" s="991"/>
      <c r="CH535" s="991"/>
      <c r="CI535" s="991"/>
      <c r="CJ535" s="991"/>
      <c r="CK535" s="991"/>
      <c r="CL535" s="991"/>
      <c r="CM535" s="991"/>
      <c r="CN535" s="991"/>
      <c r="CO535" s="991"/>
      <c r="CP535" s="991"/>
      <c r="CQ535" s="991"/>
      <c r="CR535" s="991"/>
      <c r="CS535" s="991"/>
      <c r="CT535" s="991"/>
      <c r="CU535" s="991"/>
      <c r="CV535" s="991"/>
      <c r="CW535" s="991"/>
      <c r="CX535" s="991"/>
      <c r="CY535" s="991"/>
      <c r="CZ535" s="991"/>
      <c r="DA535" s="991"/>
      <c r="DB535" s="991"/>
      <c r="DC535" s="991"/>
      <c r="DD535" s="991"/>
      <c r="DE535" s="991"/>
      <c r="DF535" s="991"/>
      <c r="DG535" s="991"/>
      <c r="DH535" s="991"/>
      <c r="DI535" s="991"/>
    </row>
    <row r="536" spans="1:113" s="871" customFormat="1" ht="24.75" customHeight="1">
      <c r="A536" s="1116"/>
      <c r="B536" s="1117"/>
      <c r="C536" s="585" t="s">
        <v>1982</v>
      </c>
      <c r="D536" s="746"/>
      <c r="E536" s="747"/>
      <c r="F536" s="917"/>
      <c r="G536" s="917"/>
      <c r="H536" s="991"/>
      <c r="I536" s="991"/>
      <c r="J536" s="991"/>
      <c r="K536" s="991"/>
      <c r="L536" s="991"/>
      <c r="M536" s="991"/>
      <c r="N536" s="991"/>
      <c r="O536" s="991"/>
      <c r="P536" s="991"/>
      <c r="Q536" s="991"/>
      <c r="R536" s="991"/>
      <c r="S536" s="991"/>
      <c r="T536" s="991"/>
      <c r="U536" s="991"/>
      <c r="V536" s="991"/>
      <c r="W536" s="991"/>
      <c r="X536" s="991"/>
      <c r="Y536" s="991"/>
      <c r="Z536" s="991"/>
      <c r="AA536" s="991"/>
      <c r="AB536" s="991"/>
      <c r="AC536" s="991"/>
      <c r="AD536" s="991"/>
      <c r="AE536" s="991"/>
      <c r="AF536" s="991"/>
      <c r="AG536" s="991"/>
      <c r="AH536" s="991"/>
      <c r="AI536" s="991"/>
      <c r="AJ536" s="991"/>
      <c r="AK536" s="991"/>
      <c r="AL536" s="991"/>
      <c r="AM536" s="991"/>
      <c r="AN536" s="991"/>
      <c r="AO536" s="991"/>
      <c r="AP536" s="991"/>
      <c r="AQ536" s="991"/>
      <c r="AR536" s="991"/>
      <c r="AS536" s="991"/>
      <c r="AT536" s="991"/>
      <c r="AU536" s="991"/>
      <c r="AV536" s="991"/>
      <c r="AW536" s="991"/>
      <c r="AX536" s="991"/>
      <c r="AY536" s="991"/>
      <c r="AZ536" s="991"/>
      <c r="BA536" s="991"/>
      <c r="BB536" s="991"/>
      <c r="BC536" s="991"/>
      <c r="BD536" s="991"/>
      <c r="BE536" s="991"/>
      <c r="BF536" s="991"/>
      <c r="BG536" s="991"/>
      <c r="BH536" s="991"/>
      <c r="BI536" s="991"/>
      <c r="BJ536" s="991"/>
      <c r="BK536" s="991"/>
      <c r="BL536" s="991"/>
      <c r="BM536" s="991"/>
      <c r="BN536" s="991"/>
      <c r="BO536" s="991"/>
      <c r="BP536" s="991"/>
      <c r="BQ536" s="991"/>
      <c r="BR536" s="991"/>
      <c r="BS536" s="991"/>
      <c r="BT536" s="991"/>
      <c r="BU536" s="991"/>
      <c r="BV536" s="991"/>
      <c r="BW536" s="991"/>
      <c r="BX536" s="991"/>
      <c r="BY536" s="991"/>
      <c r="BZ536" s="991"/>
      <c r="CA536" s="991"/>
      <c r="CB536" s="991"/>
      <c r="CC536" s="991"/>
      <c r="CD536" s="991"/>
      <c r="CE536" s="991"/>
      <c r="CF536" s="991"/>
      <c r="CG536" s="991"/>
      <c r="CH536" s="991"/>
      <c r="CI536" s="991"/>
      <c r="CJ536" s="991"/>
      <c r="CK536" s="991"/>
      <c r="CL536" s="991"/>
      <c r="CM536" s="991"/>
      <c r="CN536" s="991"/>
      <c r="CO536" s="991"/>
      <c r="CP536" s="991"/>
      <c r="CQ536" s="991"/>
      <c r="CR536" s="991"/>
      <c r="CS536" s="991"/>
      <c r="CT536" s="991"/>
      <c r="CU536" s="991"/>
      <c r="CV536" s="991"/>
      <c r="CW536" s="991"/>
      <c r="CX536" s="991"/>
      <c r="CY536" s="991"/>
      <c r="CZ536" s="991"/>
      <c r="DA536" s="991"/>
      <c r="DB536" s="991"/>
      <c r="DC536" s="991"/>
      <c r="DD536" s="991"/>
      <c r="DE536" s="991"/>
      <c r="DF536" s="991"/>
      <c r="DG536" s="991"/>
      <c r="DH536" s="991"/>
      <c r="DI536" s="991"/>
    </row>
    <row r="537" spans="1:113" s="871" customFormat="1" ht="24">
      <c r="A537" s="1116"/>
      <c r="B537" s="1117"/>
      <c r="C537" s="866" t="s">
        <v>1983</v>
      </c>
      <c r="D537" s="1115"/>
      <c r="E537" s="1198"/>
      <c r="F537" s="1121"/>
      <c r="G537" s="917"/>
      <c r="H537" s="991"/>
      <c r="I537" s="991"/>
      <c r="J537" s="991"/>
      <c r="K537" s="991"/>
      <c r="L537" s="991"/>
      <c r="M537" s="991"/>
      <c r="N537" s="991"/>
      <c r="O537" s="991"/>
      <c r="P537" s="991"/>
      <c r="Q537" s="991"/>
      <c r="R537" s="991"/>
      <c r="S537" s="991"/>
      <c r="T537" s="991"/>
      <c r="U537" s="991"/>
      <c r="V537" s="991"/>
      <c r="W537" s="991"/>
      <c r="X537" s="991"/>
      <c r="Y537" s="991"/>
      <c r="Z537" s="991"/>
      <c r="AA537" s="991"/>
      <c r="AB537" s="991"/>
      <c r="AC537" s="991"/>
      <c r="AD537" s="991"/>
      <c r="AE537" s="991"/>
      <c r="AF537" s="991"/>
      <c r="AG537" s="991"/>
      <c r="AH537" s="991"/>
      <c r="AI537" s="991"/>
      <c r="AJ537" s="991"/>
      <c r="AK537" s="991"/>
      <c r="AL537" s="991"/>
      <c r="AM537" s="991"/>
      <c r="AN537" s="991"/>
      <c r="AO537" s="991"/>
      <c r="AP537" s="991"/>
      <c r="AQ537" s="991"/>
      <c r="AR537" s="991"/>
      <c r="AS537" s="991"/>
      <c r="AT537" s="991"/>
      <c r="AU537" s="991"/>
      <c r="AV537" s="991"/>
      <c r="AW537" s="991"/>
      <c r="AX537" s="991"/>
      <c r="AY537" s="991"/>
      <c r="AZ537" s="991"/>
      <c r="BA537" s="991"/>
      <c r="BB537" s="991"/>
      <c r="BC537" s="991"/>
      <c r="BD537" s="991"/>
      <c r="BE537" s="991"/>
      <c r="BF537" s="991"/>
      <c r="BG537" s="991"/>
      <c r="BH537" s="991"/>
      <c r="BI537" s="991"/>
      <c r="BJ537" s="991"/>
      <c r="BK537" s="991"/>
      <c r="BL537" s="991"/>
      <c r="BM537" s="991"/>
      <c r="BN537" s="991"/>
      <c r="BO537" s="991"/>
      <c r="BP537" s="991"/>
      <c r="BQ537" s="991"/>
      <c r="BR537" s="991"/>
      <c r="BS537" s="991"/>
      <c r="BT537" s="991"/>
      <c r="BU537" s="991"/>
      <c r="BV537" s="991"/>
      <c r="BW537" s="991"/>
      <c r="BX537" s="991"/>
      <c r="BY537" s="991"/>
      <c r="BZ537" s="991"/>
      <c r="CA537" s="991"/>
      <c r="CB537" s="991"/>
      <c r="CC537" s="991"/>
      <c r="CD537" s="991"/>
      <c r="CE537" s="991"/>
      <c r="CF537" s="991"/>
      <c r="CG537" s="991"/>
      <c r="CH537" s="991"/>
      <c r="CI537" s="991"/>
      <c r="CJ537" s="991"/>
      <c r="CK537" s="991"/>
      <c r="CL537" s="991"/>
      <c r="CM537" s="991"/>
      <c r="CN537" s="991"/>
      <c r="CO537" s="991"/>
      <c r="CP537" s="991"/>
      <c r="CQ537" s="991"/>
      <c r="CR537" s="991"/>
      <c r="CS537" s="991"/>
      <c r="CT537" s="991"/>
      <c r="CU537" s="991"/>
      <c r="CV537" s="991"/>
      <c r="CW537" s="991"/>
      <c r="CX537" s="991"/>
      <c r="CY537" s="991"/>
      <c r="CZ537" s="991"/>
      <c r="DA537" s="991"/>
      <c r="DB537" s="991"/>
      <c r="DC537" s="991"/>
      <c r="DD537" s="991"/>
      <c r="DE537" s="991"/>
      <c r="DF537" s="991"/>
      <c r="DG537" s="991"/>
      <c r="DH537" s="991"/>
      <c r="DI537" s="991"/>
    </row>
    <row r="538" spans="1:113" s="871" customFormat="1">
      <c r="A538" s="1116"/>
      <c r="B538" s="1117"/>
      <c r="D538" s="746"/>
      <c r="E538" s="747"/>
      <c r="F538" s="917"/>
      <c r="G538" s="917"/>
      <c r="H538" s="991"/>
      <c r="I538" s="991"/>
      <c r="J538" s="991"/>
      <c r="K538" s="991"/>
      <c r="L538" s="991"/>
      <c r="M538" s="991"/>
      <c r="N538" s="991"/>
      <c r="O538" s="991"/>
      <c r="P538" s="991"/>
      <c r="Q538" s="991"/>
      <c r="R538" s="991"/>
      <c r="S538" s="991"/>
      <c r="T538" s="991"/>
      <c r="U538" s="991"/>
      <c r="V538" s="991"/>
      <c r="W538" s="991"/>
      <c r="X538" s="991"/>
      <c r="Y538" s="991"/>
      <c r="Z538" s="991"/>
      <c r="AA538" s="991"/>
      <c r="AB538" s="991"/>
      <c r="AC538" s="991"/>
      <c r="AD538" s="991"/>
      <c r="AE538" s="991"/>
      <c r="AF538" s="991"/>
      <c r="AG538" s="991"/>
      <c r="AH538" s="991"/>
      <c r="AI538" s="991"/>
      <c r="AJ538" s="991"/>
      <c r="AK538" s="991"/>
      <c r="AL538" s="991"/>
      <c r="AM538" s="991"/>
      <c r="AN538" s="991"/>
      <c r="AO538" s="991"/>
      <c r="AP538" s="991"/>
      <c r="AQ538" s="991"/>
      <c r="AR538" s="991"/>
      <c r="AS538" s="991"/>
      <c r="AT538" s="991"/>
      <c r="AU538" s="991"/>
      <c r="AV538" s="991"/>
      <c r="AW538" s="991"/>
      <c r="AX538" s="991"/>
      <c r="AY538" s="991"/>
      <c r="AZ538" s="991"/>
      <c r="BA538" s="991"/>
      <c r="BB538" s="991"/>
      <c r="BC538" s="991"/>
      <c r="BD538" s="991"/>
      <c r="BE538" s="991"/>
      <c r="BF538" s="991"/>
      <c r="BG538" s="991"/>
      <c r="BH538" s="991"/>
      <c r="BI538" s="991"/>
      <c r="BJ538" s="991"/>
      <c r="BK538" s="991"/>
      <c r="BL538" s="991"/>
      <c r="BM538" s="991"/>
      <c r="BN538" s="991"/>
      <c r="BO538" s="991"/>
      <c r="BP538" s="991"/>
      <c r="BQ538" s="991"/>
      <c r="BR538" s="991"/>
      <c r="BS538" s="991"/>
      <c r="BT538" s="991"/>
      <c r="BU538" s="991"/>
      <c r="BV538" s="991"/>
      <c r="BW538" s="991"/>
      <c r="BX538" s="991"/>
      <c r="BY538" s="991"/>
      <c r="BZ538" s="991"/>
      <c r="CA538" s="991"/>
      <c r="CB538" s="991"/>
      <c r="CC538" s="991"/>
      <c r="CD538" s="991"/>
      <c r="CE538" s="991"/>
      <c r="CF538" s="991"/>
      <c r="CG538" s="991"/>
      <c r="CH538" s="991"/>
      <c r="CI538" s="991"/>
      <c r="CJ538" s="991"/>
      <c r="CK538" s="991"/>
      <c r="CL538" s="991"/>
      <c r="CM538" s="991"/>
      <c r="CN538" s="991"/>
      <c r="CO538" s="991"/>
      <c r="CP538" s="991"/>
      <c r="CQ538" s="991"/>
      <c r="CR538" s="991"/>
      <c r="CS538" s="991"/>
      <c r="CT538" s="991"/>
      <c r="CU538" s="991"/>
      <c r="CV538" s="991"/>
      <c r="CW538" s="991"/>
      <c r="CX538" s="991"/>
      <c r="CY538" s="991"/>
      <c r="CZ538" s="991"/>
      <c r="DA538" s="991"/>
      <c r="DB538" s="991"/>
      <c r="DC538" s="991"/>
      <c r="DD538" s="991"/>
      <c r="DE538" s="991"/>
      <c r="DF538" s="991"/>
      <c r="DG538" s="991"/>
      <c r="DH538" s="991"/>
      <c r="DI538" s="991"/>
    </row>
    <row r="539" spans="1:113" s="871" customFormat="1">
      <c r="A539" s="1116" t="str">
        <f>$B$398</f>
        <v>III.</v>
      </c>
      <c r="B539" s="1117">
        <f>COUNT($A$400:$B538)+1</f>
        <v>33</v>
      </c>
      <c r="C539" s="165" t="s">
        <v>1984</v>
      </c>
      <c r="D539" s="1110" t="s">
        <v>188</v>
      </c>
      <c r="E539" s="1199">
        <v>10</v>
      </c>
      <c r="F539" s="917"/>
      <c r="G539" s="917">
        <f>E539*F539</f>
        <v>0</v>
      </c>
      <c r="H539" s="991"/>
      <c r="I539" s="991"/>
      <c r="J539" s="991"/>
      <c r="K539" s="991"/>
      <c r="L539" s="991"/>
      <c r="M539" s="991"/>
      <c r="N539" s="991"/>
      <c r="O539" s="991"/>
      <c r="P539" s="991"/>
      <c r="Q539" s="991"/>
      <c r="R539" s="991"/>
      <c r="S539" s="991"/>
      <c r="T539" s="991"/>
      <c r="U539" s="991"/>
      <c r="V539" s="991"/>
      <c r="W539" s="991"/>
      <c r="X539" s="991"/>
      <c r="Y539" s="991"/>
      <c r="Z539" s="991"/>
      <c r="AA539" s="991"/>
      <c r="AB539" s="991"/>
      <c r="AC539" s="991"/>
      <c r="AD539" s="991"/>
      <c r="AE539" s="991"/>
      <c r="AF539" s="991"/>
      <c r="AG539" s="991"/>
      <c r="AH539" s="991"/>
      <c r="AI539" s="991"/>
      <c r="AJ539" s="991"/>
      <c r="AK539" s="991"/>
      <c r="AL539" s="991"/>
      <c r="AM539" s="991"/>
      <c r="AN539" s="991"/>
      <c r="AO539" s="991"/>
      <c r="AP539" s="991"/>
      <c r="AQ539" s="991"/>
      <c r="AR539" s="991"/>
      <c r="AS539" s="991"/>
      <c r="AT539" s="991"/>
      <c r="AU539" s="991"/>
      <c r="AV539" s="991"/>
      <c r="AW539" s="991"/>
      <c r="AX539" s="991"/>
      <c r="AY539" s="991"/>
      <c r="AZ539" s="991"/>
      <c r="BA539" s="991"/>
      <c r="BB539" s="991"/>
      <c r="BC539" s="991"/>
      <c r="BD539" s="991"/>
      <c r="BE539" s="991"/>
      <c r="BF539" s="991"/>
      <c r="BG539" s="991"/>
      <c r="BH539" s="991"/>
      <c r="BI539" s="991"/>
      <c r="BJ539" s="991"/>
      <c r="BK539" s="991"/>
      <c r="BL539" s="991"/>
      <c r="BM539" s="991"/>
      <c r="BN539" s="991"/>
      <c r="BO539" s="991"/>
      <c r="BP539" s="991"/>
      <c r="BQ539" s="991"/>
      <c r="BR539" s="991"/>
      <c r="BS539" s="991"/>
      <c r="BT539" s="991"/>
      <c r="BU539" s="991"/>
      <c r="BV539" s="991"/>
      <c r="BW539" s="991"/>
      <c r="BX539" s="991"/>
      <c r="BY539" s="991"/>
      <c r="BZ539" s="991"/>
      <c r="CA539" s="991"/>
      <c r="CB539" s="991"/>
      <c r="CC539" s="991"/>
      <c r="CD539" s="991"/>
      <c r="CE539" s="991"/>
      <c r="CF539" s="991"/>
      <c r="CG539" s="991"/>
      <c r="CH539" s="991"/>
      <c r="CI539" s="991"/>
      <c r="CJ539" s="991"/>
      <c r="CK539" s="991"/>
      <c r="CL539" s="991"/>
      <c r="CM539" s="991"/>
      <c r="CN539" s="991"/>
      <c r="CO539" s="991"/>
      <c r="CP539" s="991"/>
      <c r="CQ539" s="991"/>
      <c r="CR539" s="991"/>
      <c r="CS539" s="991"/>
      <c r="CT539" s="991"/>
      <c r="CU539" s="991"/>
      <c r="CV539" s="991"/>
      <c r="CW539" s="991"/>
      <c r="CX539" s="991"/>
      <c r="CY539" s="991"/>
      <c r="CZ539" s="991"/>
      <c r="DA539" s="991"/>
      <c r="DB539" s="991"/>
      <c r="DC539" s="991"/>
      <c r="DD539" s="991"/>
      <c r="DE539" s="991"/>
      <c r="DF539" s="991"/>
      <c r="DG539" s="991"/>
      <c r="DH539" s="991"/>
      <c r="DI539" s="991"/>
    </row>
    <row r="540" spans="1:113" s="871" customFormat="1" ht="96">
      <c r="A540" s="1116"/>
      <c r="B540" s="1117"/>
      <c r="C540" s="585" t="s">
        <v>1985</v>
      </c>
      <c r="D540" s="1110"/>
      <c r="E540" s="1199"/>
      <c r="F540" s="917"/>
      <c r="G540" s="917"/>
      <c r="H540" s="991"/>
      <c r="I540" s="991"/>
      <c r="J540" s="991"/>
      <c r="K540" s="991"/>
      <c r="L540" s="991"/>
      <c r="M540" s="991"/>
      <c r="N540" s="991"/>
      <c r="O540" s="991"/>
      <c r="P540" s="991"/>
      <c r="Q540" s="991"/>
      <c r="R540" s="991"/>
      <c r="S540" s="991"/>
      <c r="T540" s="991"/>
      <c r="U540" s="991"/>
      <c r="V540" s="991"/>
      <c r="W540" s="991"/>
      <c r="X540" s="991"/>
      <c r="Y540" s="991"/>
      <c r="Z540" s="991"/>
      <c r="AA540" s="991"/>
      <c r="AB540" s="991"/>
      <c r="AC540" s="991"/>
      <c r="AD540" s="991"/>
      <c r="AE540" s="991"/>
      <c r="AF540" s="991"/>
      <c r="AG540" s="991"/>
      <c r="AH540" s="991"/>
      <c r="AI540" s="991"/>
      <c r="AJ540" s="991"/>
      <c r="AK540" s="991"/>
      <c r="AL540" s="991"/>
      <c r="AM540" s="991"/>
      <c r="AN540" s="991"/>
      <c r="AO540" s="991"/>
      <c r="AP540" s="991"/>
      <c r="AQ540" s="991"/>
      <c r="AR540" s="991"/>
      <c r="AS540" s="991"/>
      <c r="AT540" s="991"/>
      <c r="AU540" s="991"/>
      <c r="AV540" s="991"/>
      <c r="AW540" s="991"/>
      <c r="AX540" s="991"/>
      <c r="AY540" s="991"/>
      <c r="AZ540" s="991"/>
      <c r="BA540" s="991"/>
      <c r="BB540" s="991"/>
      <c r="BC540" s="991"/>
      <c r="BD540" s="991"/>
      <c r="BE540" s="991"/>
      <c r="BF540" s="991"/>
      <c r="BG540" s="991"/>
      <c r="BH540" s="991"/>
      <c r="BI540" s="991"/>
      <c r="BJ540" s="991"/>
      <c r="BK540" s="991"/>
      <c r="BL540" s="991"/>
      <c r="BM540" s="991"/>
      <c r="BN540" s="991"/>
      <c r="BO540" s="991"/>
      <c r="BP540" s="991"/>
      <c r="BQ540" s="991"/>
      <c r="BR540" s="991"/>
      <c r="BS540" s="991"/>
      <c r="BT540" s="991"/>
      <c r="BU540" s="991"/>
      <c r="BV540" s="991"/>
      <c r="BW540" s="991"/>
      <c r="BX540" s="991"/>
      <c r="BY540" s="991"/>
      <c r="BZ540" s="991"/>
      <c r="CA540" s="991"/>
      <c r="CB540" s="991"/>
      <c r="CC540" s="991"/>
      <c r="CD540" s="991"/>
      <c r="CE540" s="991"/>
      <c r="CF540" s="991"/>
      <c r="CG540" s="991"/>
      <c r="CH540" s="991"/>
      <c r="CI540" s="991"/>
      <c r="CJ540" s="991"/>
      <c r="CK540" s="991"/>
      <c r="CL540" s="991"/>
      <c r="CM540" s="991"/>
      <c r="CN540" s="991"/>
      <c r="CO540" s="991"/>
      <c r="CP540" s="991"/>
      <c r="CQ540" s="991"/>
      <c r="CR540" s="991"/>
      <c r="CS540" s="991"/>
      <c r="CT540" s="991"/>
      <c r="CU540" s="991"/>
      <c r="CV540" s="991"/>
      <c r="CW540" s="991"/>
      <c r="CX540" s="991"/>
      <c r="CY540" s="991"/>
      <c r="CZ540" s="991"/>
      <c r="DA540" s="991"/>
      <c r="DB540" s="991"/>
      <c r="DC540" s="991"/>
      <c r="DD540" s="991"/>
      <c r="DE540" s="991"/>
      <c r="DF540" s="991"/>
      <c r="DG540" s="991"/>
      <c r="DH540" s="991"/>
      <c r="DI540" s="991"/>
    </row>
    <row r="541" spans="1:113" s="871" customFormat="1" ht="24">
      <c r="A541" s="1116"/>
      <c r="B541" s="1117"/>
      <c r="C541" s="866" t="s">
        <v>1897</v>
      </c>
      <c r="D541" s="1115"/>
      <c r="E541" s="1198"/>
      <c r="F541" s="1121"/>
      <c r="G541" s="917"/>
      <c r="H541" s="991"/>
      <c r="I541" s="991"/>
      <c r="J541" s="991"/>
      <c r="K541" s="991"/>
      <c r="L541" s="991"/>
      <c r="M541" s="991"/>
      <c r="N541" s="991"/>
      <c r="O541" s="991"/>
      <c r="P541" s="991"/>
      <c r="Q541" s="991"/>
      <c r="R541" s="991"/>
      <c r="S541" s="991"/>
      <c r="T541" s="991"/>
      <c r="U541" s="991"/>
      <c r="V541" s="991"/>
      <c r="W541" s="991"/>
      <c r="X541" s="991"/>
      <c r="Y541" s="991"/>
      <c r="Z541" s="991"/>
      <c r="AA541" s="991"/>
      <c r="AB541" s="991"/>
      <c r="AC541" s="991"/>
      <c r="AD541" s="991"/>
      <c r="AE541" s="991"/>
      <c r="AF541" s="991"/>
      <c r="AG541" s="991"/>
      <c r="AH541" s="991"/>
      <c r="AI541" s="991"/>
      <c r="AJ541" s="991"/>
      <c r="AK541" s="991"/>
      <c r="AL541" s="991"/>
      <c r="AM541" s="991"/>
      <c r="AN541" s="991"/>
      <c r="AO541" s="991"/>
      <c r="AP541" s="991"/>
      <c r="AQ541" s="991"/>
      <c r="AR541" s="991"/>
      <c r="AS541" s="991"/>
      <c r="AT541" s="991"/>
      <c r="AU541" s="991"/>
      <c r="AV541" s="991"/>
      <c r="AW541" s="991"/>
      <c r="AX541" s="991"/>
      <c r="AY541" s="991"/>
      <c r="AZ541" s="991"/>
      <c r="BA541" s="991"/>
      <c r="BB541" s="991"/>
      <c r="BC541" s="991"/>
      <c r="BD541" s="991"/>
      <c r="BE541" s="991"/>
      <c r="BF541" s="991"/>
      <c r="BG541" s="991"/>
      <c r="BH541" s="991"/>
      <c r="BI541" s="991"/>
      <c r="BJ541" s="991"/>
      <c r="BK541" s="991"/>
      <c r="BL541" s="991"/>
      <c r="BM541" s="991"/>
      <c r="BN541" s="991"/>
      <c r="BO541" s="991"/>
      <c r="BP541" s="991"/>
      <c r="BQ541" s="991"/>
      <c r="BR541" s="991"/>
      <c r="BS541" s="991"/>
      <c r="BT541" s="991"/>
      <c r="BU541" s="991"/>
      <c r="BV541" s="991"/>
      <c r="BW541" s="991"/>
      <c r="BX541" s="991"/>
      <c r="BY541" s="991"/>
      <c r="BZ541" s="991"/>
      <c r="CA541" s="991"/>
      <c r="CB541" s="991"/>
      <c r="CC541" s="991"/>
      <c r="CD541" s="991"/>
      <c r="CE541" s="991"/>
      <c r="CF541" s="991"/>
      <c r="CG541" s="991"/>
      <c r="CH541" s="991"/>
      <c r="CI541" s="991"/>
      <c r="CJ541" s="991"/>
      <c r="CK541" s="991"/>
      <c r="CL541" s="991"/>
      <c r="CM541" s="991"/>
      <c r="CN541" s="991"/>
      <c r="CO541" s="991"/>
      <c r="CP541" s="991"/>
      <c r="CQ541" s="991"/>
      <c r="CR541" s="991"/>
      <c r="CS541" s="991"/>
      <c r="CT541" s="991"/>
      <c r="CU541" s="991"/>
      <c r="CV541" s="991"/>
      <c r="CW541" s="991"/>
      <c r="CX541" s="991"/>
      <c r="CY541" s="991"/>
      <c r="CZ541" s="991"/>
      <c r="DA541" s="991"/>
      <c r="DB541" s="991"/>
      <c r="DC541" s="991"/>
      <c r="DD541" s="991"/>
      <c r="DE541" s="991"/>
      <c r="DF541" s="991"/>
      <c r="DG541" s="991"/>
      <c r="DH541" s="991"/>
      <c r="DI541" s="991"/>
    </row>
    <row r="542" spans="1:113" s="871" customFormat="1">
      <c r="A542" s="1116"/>
      <c r="B542" s="1117"/>
      <c r="C542" s="585"/>
      <c r="D542" s="746"/>
      <c r="E542" s="1199"/>
      <c r="F542" s="917"/>
      <c r="G542" s="917"/>
      <c r="H542" s="991"/>
      <c r="I542" s="991"/>
      <c r="J542" s="991"/>
      <c r="K542" s="991"/>
      <c r="L542" s="991"/>
      <c r="M542" s="991"/>
      <c r="N542" s="991"/>
      <c r="O542" s="991"/>
      <c r="P542" s="991"/>
      <c r="Q542" s="991"/>
      <c r="R542" s="991"/>
      <c r="S542" s="991"/>
      <c r="T542" s="991"/>
      <c r="U542" s="991"/>
      <c r="V542" s="991"/>
      <c r="W542" s="991"/>
      <c r="X542" s="991"/>
      <c r="Y542" s="991"/>
      <c r="Z542" s="991"/>
      <c r="AA542" s="991"/>
      <c r="AB542" s="991"/>
      <c r="AC542" s="991"/>
      <c r="AD542" s="991"/>
      <c r="AE542" s="991"/>
      <c r="AF542" s="991"/>
      <c r="AG542" s="991"/>
      <c r="AH542" s="991"/>
      <c r="AI542" s="991"/>
      <c r="AJ542" s="991"/>
      <c r="AK542" s="991"/>
      <c r="AL542" s="991"/>
      <c r="AM542" s="991"/>
      <c r="AN542" s="991"/>
      <c r="AO542" s="991"/>
      <c r="AP542" s="991"/>
      <c r="AQ542" s="991"/>
      <c r="AR542" s="991"/>
      <c r="AS542" s="991"/>
      <c r="AT542" s="991"/>
      <c r="AU542" s="991"/>
      <c r="AV542" s="991"/>
      <c r="AW542" s="991"/>
      <c r="AX542" s="991"/>
      <c r="AY542" s="991"/>
      <c r="AZ542" s="991"/>
      <c r="BA542" s="991"/>
      <c r="BB542" s="991"/>
      <c r="BC542" s="991"/>
      <c r="BD542" s="991"/>
      <c r="BE542" s="991"/>
      <c r="BF542" s="991"/>
      <c r="BG542" s="991"/>
      <c r="BH542" s="991"/>
      <c r="BI542" s="991"/>
      <c r="BJ542" s="991"/>
      <c r="BK542" s="991"/>
      <c r="BL542" s="991"/>
      <c r="BM542" s="991"/>
      <c r="BN542" s="991"/>
      <c r="BO542" s="991"/>
      <c r="BP542" s="991"/>
      <c r="BQ542" s="991"/>
      <c r="BR542" s="991"/>
      <c r="BS542" s="991"/>
      <c r="BT542" s="991"/>
      <c r="BU542" s="991"/>
      <c r="BV542" s="991"/>
      <c r="BW542" s="991"/>
      <c r="BX542" s="991"/>
      <c r="BY542" s="991"/>
      <c r="BZ542" s="991"/>
      <c r="CA542" s="991"/>
      <c r="CB542" s="991"/>
      <c r="CC542" s="991"/>
      <c r="CD542" s="991"/>
      <c r="CE542" s="991"/>
      <c r="CF542" s="991"/>
      <c r="CG542" s="991"/>
      <c r="CH542" s="991"/>
      <c r="CI542" s="991"/>
      <c r="CJ542" s="991"/>
      <c r="CK542" s="991"/>
      <c r="CL542" s="991"/>
      <c r="CM542" s="991"/>
      <c r="CN542" s="991"/>
      <c r="CO542" s="991"/>
      <c r="CP542" s="991"/>
      <c r="CQ542" s="991"/>
      <c r="CR542" s="991"/>
      <c r="CS542" s="991"/>
      <c r="CT542" s="991"/>
      <c r="CU542" s="991"/>
      <c r="CV542" s="991"/>
      <c r="CW542" s="991"/>
      <c r="CX542" s="991"/>
      <c r="CY542" s="991"/>
      <c r="CZ542" s="991"/>
      <c r="DA542" s="991"/>
      <c r="DB542" s="991"/>
      <c r="DC542" s="991"/>
      <c r="DD542" s="991"/>
      <c r="DE542" s="991"/>
      <c r="DF542" s="991"/>
      <c r="DG542" s="991"/>
      <c r="DH542" s="991"/>
      <c r="DI542" s="991"/>
    </row>
    <row r="543" spans="1:113" s="871" customFormat="1">
      <c r="A543" s="1116" t="str">
        <f>$B$398</f>
        <v>III.</v>
      </c>
      <c r="B543" s="1117">
        <f>COUNT($A$400:$B542)+1</f>
        <v>34</v>
      </c>
      <c r="C543" s="1109" t="s">
        <v>1986</v>
      </c>
      <c r="D543" s="1110" t="s">
        <v>188</v>
      </c>
      <c r="E543" s="1199">
        <v>8</v>
      </c>
      <c r="F543" s="917"/>
      <c r="G543" s="917">
        <f>E543*F543</f>
        <v>0</v>
      </c>
      <c r="H543" s="991"/>
      <c r="I543" s="991"/>
      <c r="J543" s="991"/>
      <c r="K543" s="991"/>
      <c r="L543" s="991"/>
      <c r="M543" s="991"/>
      <c r="N543" s="991"/>
      <c r="O543" s="991"/>
      <c r="P543" s="991"/>
      <c r="Q543" s="991"/>
      <c r="R543" s="991"/>
      <c r="S543" s="991"/>
      <c r="T543" s="991"/>
      <c r="U543" s="991"/>
      <c r="V543" s="991"/>
      <c r="W543" s="991"/>
      <c r="X543" s="991"/>
      <c r="Y543" s="991"/>
      <c r="Z543" s="991"/>
      <c r="AA543" s="991"/>
      <c r="AB543" s="991"/>
      <c r="AC543" s="991"/>
      <c r="AD543" s="991"/>
      <c r="AE543" s="991"/>
      <c r="AF543" s="991"/>
      <c r="AG543" s="991"/>
      <c r="AH543" s="991"/>
      <c r="AI543" s="991"/>
      <c r="AJ543" s="991"/>
      <c r="AK543" s="991"/>
      <c r="AL543" s="991"/>
      <c r="AM543" s="991"/>
      <c r="AN543" s="991"/>
      <c r="AO543" s="991"/>
      <c r="AP543" s="991"/>
      <c r="AQ543" s="991"/>
      <c r="AR543" s="991"/>
      <c r="AS543" s="991"/>
      <c r="AT543" s="991"/>
      <c r="AU543" s="991"/>
      <c r="AV543" s="991"/>
      <c r="AW543" s="991"/>
      <c r="AX543" s="991"/>
      <c r="AY543" s="991"/>
      <c r="AZ543" s="991"/>
      <c r="BA543" s="991"/>
      <c r="BB543" s="991"/>
      <c r="BC543" s="991"/>
      <c r="BD543" s="991"/>
      <c r="BE543" s="991"/>
      <c r="BF543" s="991"/>
      <c r="BG543" s="991"/>
      <c r="BH543" s="991"/>
      <c r="BI543" s="991"/>
      <c r="BJ543" s="991"/>
      <c r="BK543" s="991"/>
      <c r="BL543" s="991"/>
      <c r="BM543" s="991"/>
      <c r="BN543" s="991"/>
      <c r="BO543" s="991"/>
      <c r="BP543" s="991"/>
      <c r="BQ543" s="991"/>
      <c r="BR543" s="991"/>
      <c r="BS543" s="991"/>
      <c r="BT543" s="991"/>
      <c r="BU543" s="991"/>
      <c r="BV543" s="991"/>
      <c r="BW543" s="991"/>
      <c r="BX543" s="991"/>
      <c r="BY543" s="991"/>
      <c r="BZ543" s="991"/>
      <c r="CA543" s="991"/>
      <c r="CB543" s="991"/>
      <c r="CC543" s="991"/>
      <c r="CD543" s="991"/>
      <c r="CE543" s="991"/>
      <c r="CF543" s="991"/>
      <c r="CG543" s="991"/>
      <c r="CH543" s="991"/>
      <c r="CI543" s="991"/>
      <c r="CJ543" s="991"/>
      <c r="CK543" s="991"/>
      <c r="CL543" s="991"/>
      <c r="CM543" s="991"/>
      <c r="CN543" s="991"/>
      <c r="CO543" s="991"/>
      <c r="CP543" s="991"/>
      <c r="CQ543" s="991"/>
      <c r="CR543" s="991"/>
      <c r="CS543" s="991"/>
      <c r="CT543" s="991"/>
      <c r="CU543" s="991"/>
      <c r="CV543" s="991"/>
      <c r="CW543" s="991"/>
      <c r="CX543" s="991"/>
      <c r="CY543" s="991"/>
      <c r="CZ543" s="991"/>
      <c r="DA543" s="991"/>
      <c r="DB543" s="991"/>
      <c r="DC543" s="991"/>
      <c r="DD543" s="991"/>
      <c r="DE543" s="991"/>
      <c r="DF543" s="991"/>
      <c r="DG543" s="991"/>
      <c r="DH543" s="991"/>
      <c r="DI543" s="991"/>
    </row>
    <row r="544" spans="1:113" s="871" customFormat="1" ht="72" customHeight="1">
      <c r="A544" s="1116"/>
      <c r="B544" s="1117"/>
      <c r="C544" s="585" t="s">
        <v>1892</v>
      </c>
      <c r="D544" s="1070"/>
      <c r="E544" s="747"/>
      <c r="F544" s="917"/>
      <c r="G544" s="917"/>
      <c r="H544" s="991"/>
      <c r="I544" s="991"/>
      <c r="J544" s="991"/>
      <c r="K544" s="991"/>
      <c r="L544" s="991"/>
      <c r="M544" s="991"/>
      <c r="N544" s="991"/>
      <c r="O544" s="991"/>
      <c r="P544" s="991"/>
      <c r="Q544" s="991"/>
      <c r="R544" s="991"/>
      <c r="S544" s="991"/>
      <c r="T544" s="991"/>
      <c r="U544" s="991"/>
      <c r="V544" s="991"/>
      <c r="W544" s="991"/>
      <c r="X544" s="991"/>
      <c r="Y544" s="991"/>
      <c r="Z544" s="991"/>
      <c r="AA544" s="991"/>
      <c r="AB544" s="991"/>
      <c r="AC544" s="991"/>
      <c r="AD544" s="991"/>
      <c r="AE544" s="991"/>
      <c r="AF544" s="991"/>
      <c r="AG544" s="991"/>
      <c r="AH544" s="991"/>
      <c r="AI544" s="991"/>
      <c r="AJ544" s="991"/>
      <c r="AK544" s="991"/>
      <c r="AL544" s="991"/>
      <c r="AM544" s="991"/>
      <c r="AN544" s="991"/>
      <c r="AO544" s="991"/>
      <c r="AP544" s="991"/>
      <c r="AQ544" s="991"/>
      <c r="AR544" s="991"/>
      <c r="AS544" s="991"/>
      <c r="AT544" s="991"/>
      <c r="AU544" s="991"/>
      <c r="AV544" s="991"/>
      <c r="AW544" s="991"/>
      <c r="AX544" s="991"/>
      <c r="AY544" s="991"/>
      <c r="AZ544" s="991"/>
      <c r="BA544" s="991"/>
      <c r="BB544" s="991"/>
      <c r="BC544" s="991"/>
      <c r="BD544" s="991"/>
      <c r="BE544" s="991"/>
      <c r="BF544" s="991"/>
      <c r="BG544" s="991"/>
      <c r="BH544" s="991"/>
      <c r="BI544" s="991"/>
      <c r="BJ544" s="991"/>
      <c r="BK544" s="991"/>
      <c r="BL544" s="991"/>
      <c r="BM544" s="991"/>
      <c r="BN544" s="991"/>
      <c r="BO544" s="991"/>
      <c r="BP544" s="991"/>
      <c r="BQ544" s="991"/>
      <c r="BR544" s="991"/>
      <c r="BS544" s="991"/>
      <c r="BT544" s="991"/>
      <c r="BU544" s="991"/>
      <c r="BV544" s="991"/>
      <c r="BW544" s="991"/>
      <c r="BX544" s="991"/>
      <c r="BY544" s="991"/>
      <c r="BZ544" s="991"/>
      <c r="CA544" s="991"/>
      <c r="CB544" s="991"/>
      <c r="CC544" s="991"/>
      <c r="CD544" s="991"/>
      <c r="CE544" s="991"/>
      <c r="CF544" s="991"/>
      <c r="CG544" s="991"/>
      <c r="CH544" s="991"/>
      <c r="CI544" s="991"/>
      <c r="CJ544" s="991"/>
      <c r="CK544" s="991"/>
      <c r="CL544" s="991"/>
      <c r="CM544" s="991"/>
      <c r="CN544" s="991"/>
      <c r="CO544" s="991"/>
      <c r="CP544" s="991"/>
      <c r="CQ544" s="991"/>
      <c r="CR544" s="991"/>
      <c r="CS544" s="991"/>
      <c r="CT544" s="991"/>
      <c r="CU544" s="991"/>
      <c r="CV544" s="991"/>
      <c r="CW544" s="991"/>
      <c r="CX544" s="991"/>
      <c r="CY544" s="991"/>
      <c r="CZ544" s="991"/>
      <c r="DA544" s="991"/>
      <c r="DB544" s="991"/>
      <c r="DC544" s="991"/>
      <c r="DD544" s="991"/>
      <c r="DE544" s="991"/>
      <c r="DF544" s="991"/>
      <c r="DG544" s="991"/>
      <c r="DH544" s="991"/>
      <c r="DI544" s="991"/>
    </row>
    <row r="545" spans="1:113" s="871" customFormat="1">
      <c r="A545" s="1116"/>
      <c r="B545" s="1117"/>
      <c r="C545" s="585" t="s">
        <v>1893</v>
      </c>
      <c r="D545" s="746"/>
      <c r="E545" s="747"/>
      <c r="F545" s="917"/>
      <c r="G545" s="917"/>
      <c r="H545" s="991"/>
      <c r="I545" s="991"/>
      <c r="J545" s="991"/>
      <c r="K545" s="991"/>
      <c r="L545" s="991"/>
      <c r="M545" s="991"/>
      <c r="N545" s="991"/>
      <c r="O545" s="991"/>
      <c r="P545" s="991"/>
      <c r="Q545" s="991"/>
      <c r="R545" s="991"/>
      <c r="S545" s="991"/>
      <c r="T545" s="991"/>
      <c r="U545" s="991"/>
      <c r="V545" s="991"/>
      <c r="W545" s="991"/>
      <c r="X545" s="991"/>
      <c r="Y545" s="991"/>
      <c r="Z545" s="991"/>
      <c r="AA545" s="991"/>
      <c r="AB545" s="991"/>
      <c r="AC545" s="991"/>
      <c r="AD545" s="991"/>
      <c r="AE545" s="991"/>
      <c r="AF545" s="991"/>
      <c r="AG545" s="991"/>
      <c r="AH545" s="991"/>
      <c r="AI545" s="991"/>
      <c r="AJ545" s="991"/>
      <c r="AK545" s="991"/>
      <c r="AL545" s="991"/>
      <c r="AM545" s="991"/>
      <c r="AN545" s="991"/>
      <c r="AO545" s="991"/>
      <c r="AP545" s="991"/>
      <c r="AQ545" s="991"/>
      <c r="AR545" s="991"/>
      <c r="AS545" s="991"/>
      <c r="AT545" s="991"/>
      <c r="AU545" s="991"/>
      <c r="AV545" s="991"/>
      <c r="AW545" s="991"/>
      <c r="AX545" s="991"/>
      <c r="AY545" s="991"/>
      <c r="AZ545" s="991"/>
      <c r="BA545" s="991"/>
      <c r="BB545" s="991"/>
      <c r="BC545" s="991"/>
      <c r="BD545" s="991"/>
      <c r="BE545" s="991"/>
      <c r="BF545" s="991"/>
      <c r="BG545" s="991"/>
      <c r="BH545" s="991"/>
      <c r="BI545" s="991"/>
      <c r="BJ545" s="991"/>
      <c r="BK545" s="991"/>
      <c r="BL545" s="991"/>
      <c r="BM545" s="991"/>
      <c r="BN545" s="991"/>
      <c r="BO545" s="991"/>
      <c r="BP545" s="991"/>
      <c r="BQ545" s="991"/>
      <c r="BR545" s="991"/>
      <c r="BS545" s="991"/>
      <c r="BT545" s="991"/>
      <c r="BU545" s="991"/>
      <c r="BV545" s="991"/>
      <c r="BW545" s="991"/>
      <c r="BX545" s="991"/>
      <c r="BY545" s="991"/>
      <c r="BZ545" s="991"/>
      <c r="CA545" s="991"/>
      <c r="CB545" s="991"/>
      <c r="CC545" s="991"/>
      <c r="CD545" s="991"/>
      <c r="CE545" s="991"/>
      <c r="CF545" s="991"/>
      <c r="CG545" s="991"/>
      <c r="CH545" s="991"/>
      <c r="CI545" s="991"/>
      <c r="CJ545" s="991"/>
      <c r="CK545" s="991"/>
      <c r="CL545" s="991"/>
      <c r="CM545" s="991"/>
      <c r="CN545" s="991"/>
      <c r="CO545" s="991"/>
      <c r="CP545" s="991"/>
      <c r="CQ545" s="991"/>
      <c r="CR545" s="991"/>
      <c r="CS545" s="991"/>
      <c r="CT545" s="991"/>
      <c r="CU545" s="991"/>
      <c r="CV545" s="991"/>
      <c r="CW545" s="991"/>
      <c r="CX545" s="991"/>
      <c r="CY545" s="991"/>
      <c r="CZ545" s="991"/>
      <c r="DA545" s="991"/>
      <c r="DB545" s="991"/>
      <c r="DC545" s="991"/>
      <c r="DD545" s="991"/>
      <c r="DE545" s="991"/>
      <c r="DF545" s="991"/>
      <c r="DG545" s="991"/>
      <c r="DH545" s="991"/>
      <c r="DI545" s="991"/>
    </row>
    <row r="546" spans="1:113" s="871" customFormat="1" ht="24">
      <c r="A546" s="1116"/>
      <c r="B546" s="1117"/>
      <c r="C546" s="866" t="s">
        <v>1894</v>
      </c>
      <c r="D546" s="746"/>
      <c r="E546" s="747"/>
      <c r="F546" s="917"/>
      <c r="G546" s="917"/>
      <c r="H546" s="991"/>
      <c r="I546" s="991"/>
      <c r="J546" s="991"/>
      <c r="K546" s="991"/>
      <c r="L546" s="991"/>
      <c r="M546" s="991"/>
      <c r="N546" s="991"/>
      <c r="O546" s="991"/>
      <c r="P546" s="991"/>
      <c r="Q546" s="991"/>
      <c r="R546" s="991"/>
      <c r="S546" s="991"/>
      <c r="T546" s="991"/>
      <c r="U546" s="991"/>
      <c r="V546" s="991"/>
      <c r="W546" s="991"/>
      <c r="X546" s="991"/>
      <c r="Y546" s="991"/>
      <c r="Z546" s="991"/>
      <c r="AA546" s="991"/>
      <c r="AB546" s="991"/>
      <c r="AC546" s="991"/>
      <c r="AD546" s="991"/>
      <c r="AE546" s="991"/>
      <c r="AF546" s="991"/>
      <c r="AG546" s="991"/>
      <c r="AH546" s="991"/>
      <c r="AI546" s="991"/>
      <c r="AJ546" s="991"/>
      <c r="AK546" s="991"/>
      <c r="AL546" s="991"/>
      <c r="AM546" s="991"/>
      <c r="AN546" s="991"/>
      <c r="AO546" s="991"/>
      <c r="AP546" s="991"/>
      <c r="AQ546" s="991"/>
      <c r="AR546" s="991"/>
      <c r="AS546" s="991"/>
      <c r="AT546" s="991"/>
      <c r="AU546" s="991"/>
      <c r="AV546" s="991"/>
      <c r="AW546" s="991"/>
      <c r="AX546" s="991"/>
      <c r="AY546" s="991"/>
      <c r="AZ546" s="991"/>
      <c r="BA546" s="991"/>
      <c r="BB546" s="991"/>
      <c r="BC546" s="991"/>
      <c r="BD546" s="991"/>
      <c r="BE546" s="991"/>
      <c r="BF546" s="991"/>
      <c r="BG546" s="991"/>
      <c r="BH546" s="991"/>
      <c r="BI546" s="991"/>
      <c r="BJ546" s="991"/>
      <c r="BK546" s="991"/>
      <c r="BL546" s="991"/>
      <c r="BM546" s="991"/>
      <c r="BN546" s="991"/>
      <c r="BO546" s="991"/>
      <c r="BP546" s="991"/>
      <c r="BQ546" s="991"/>
      <c r="BR546" s="991"/>
      <c r="BS546" s="991"/>
      <c r="BT546" s="991"/>
      <c r="BU546" s="991"/>
      <c r="BV546" s="991"/>
      <c r="BW546" s="991"/>
      <c r="BX546" s="991"/>
      <c r="BY546" s="991"/>
      <c r="BZ546" s="991"/>
      <c r="CA546" s="991"/>
      <c r="CB546" s="991"/>
      <c r="CC546" s="991"/>
      <c r="CD546" s="991"/>
      <c r="CE546" s="991"/>
      <c r="CF546" s="991"/>
      <c r="CG546" s="991"/>
      <c r="CH546" s="991"/>
      <c r="CI546" s="991"/>
      <c r="CJ546" s="991"/>
      <c r="CK546" s="991"/>
      <c r="CL546" s="991"/>
      <c r="CM546" s="991"/>
      <c r="CN546" s="991"/>
      <c r="CO546" s="991"/>
      <c r="CP546" s="991"/>
      <c r="CQ546" s="991"/>
      <c r="CR546" s="991"/>
      <c r="CS546" s="991"/>
      <c r="CT546" s="991"/>
      <c r="CU546" s="991"/>
      <c r="CV546" s="991"/>
      <c r="CW546" s="991"/>
      <c r="CX546" s="991"/>
      <c r="CY546" s="991"/>
      <c r="CZ546" s="991"/>
      <c r="DA546" s="991"/>
      <c r="DB546" s="991"/>
      <c r="DC546" s="991"/>
      <c r="DD546" s="991"/>
      <c r="DE546" s="991"/>
      <c r="DF546" s="991"/>
      <c r="DG546" s="991"/>
      <c r="DH546" s="991"/>
      <c r="DI546" s="991"/>
    </row>
    <row r="547" spans="1:113" s="871" customFormat="1">
      <c r="A547" s="1116"/>
      <c r="B547" s="1117"/>
      <c r="D547" s="1110"/>
      <c r="E547" s="1199"/>
      <c r="F547" s="917"/>
      <c r="G547" s="917"/>
      <c r="H547" s="991"/>
      <c r="I547" s="991"/>
      <c r="J547" s="991"/>
      <c r="K547" s="991"/>
      <c r="L547" s="991"/>
      <c r="M547" s="991"/>
      <c r="N547" s="991"/>
      <c r="O547" s="991"/>
      <c r="P547" s="991"/>
      <c r="Q547" s="991"/>
      <c r="R547" s="991"/>
      <c r="S547" s="991"/>
      <c r="T547" s="991"/>
      <c r="U547" s="991"/>
      <c r="V547" s="991"/>
      <c r="W547" s="991"/>
      <c r="X547" s="991"/>
      <c r="Y547" s="991"/>
      <c r="Z547" s="991"/>
      <c r="AA547" s="991"/>
      <c r="AB547" s="991"/>
      <c r="AC547" s="991"/>
      <c r="AD547" s="991"/>
      <c r="AE547" s="991"/>
      <c r="AF547" s="991"/>
      <c r="AG547" s="991"/>
      <c r="AH547" s="991"/>
      <c r="AI547" s="991"/>
      <c r="AJ547" s="991"/>
      <c r="AK547" s="991"/>
      <c r="AL547" s="991"/>
      <c r="AM547" s="991"/>
      <c r="AN547" s="991"/>
      <c r="AO547" s="991"/>
      <c r="AP547" s="991"/>
      <c r="AQ547" s="991"/>
      <c r="AR547" s="991"/>
      <c r="AS547" s="991"/>
      <c r="AT547" s="991"/>
      <c r="AU547" s="991"/>
      <c r="AV547" s="991"/>
      <c r="AW547" s="991"/>
      <c r="AX547" s="991"/>
      <c r="AY547" s="991"/>
      <c r="AZ547" s="991"/>
      <c r="BA547" s="991"/>
      <c r="BB547" s="991"/>
      <c r="BC547" s="991"/>
      <c r="BD547" s="991"/>
      <c r="BE547" s="991"/>
      <c r="BF547" s="991"/>
      <c r="BG547" s="991"/>
      <c r="BH547" s="991"/>
      <c r="BI547" s="991"/>
      <c r="BJ547" s="991"/>
      <c r="BK547" s="991"/>
      <c r="BL547" s="991"/>
      <c r="BM547" s="991"/>
      <c r="BN547" s="991"/>
      <c r="BO547" s="991"/>
      <c r="BP547" s="991"/>
      <c r="BQ547" s="991"/>
      <c r="BR547" s="991"/>
      <c r="BS547" s="991"/>
      <c r="BT547" s="991"/>
      <c r="BU547" s="991"/>
      <c r="BV547" s="991"/>
      <c r="BW547" s="991"/>
      <c r="BX547" s="991"/>
      <c r="BY547" s="991"/>
      <c r="BZ547" s="991"/>
      <c r="CA547" s="991"/>
      <c r="CB547" s="991"/>
      <c r="CC547" s="991"/>
      <c r="CD547" s="991"/>
      <c r="CE547" s="991"/>
      <c r="CF547" s="991"/>
      <c r="CG547" s="991"/>
      <c r="CH547" s="991"/>
      <c r="CI547" s="991"/>
      <c r="CJ547" s="991"/>
      <c r="CK547" s="991"/>
      <c r="CL547" s="991"/>
      <c r="CM547" s="991"/>
      <c r="CN547" s="991"/>
      <c r="CO547" s="991"/>
      <c r="CP547" s="991"/>
      <c r="CQ547" s="991"/>
      <c r="CR547" s="991"/>
      <c r="CS547" s="991"/>
      <c r="CT547" s="991"/>
      <c r="CU547" s="991"/>
      <c r="CV547" s="991"/>
      <c r="CW547" s="991"/>
      <c r="CX547" s="991"/>
      <c r="CY547" s="991"/>
      <c r="CZ547" s="991"/>
      <c r="DA547" s="991"/>
      <c r="DB547" s="991"/>
      <c r="DC547" s="991"/>
      <c r="DD547" s="991"/>
      <c r="DE547" s="991"/>
      <c r="DF547" s="991"/>
      <c r="DG547" s="991"/>
      <c r="DH547" s="991"/>
      <c r="DI547" s="991"/>
    </row>
    <row r="548" spans="1:113" s="871" customFormat="1">
      <c r="A548" s="1116" t="str">
        <f>$B$398</f>
        <v>III.</v>
      </c>
      <c r="B548" s="1117">
        <f>COUNT($A$400:$B547)+1</f>
        <v>35</v>
      </c>
      <c r="C548" s="1109" t="s">
        <v>1987</v>
      </c>
      <c r="D548" s="746" t="s">
        <v>188</v>
      </c>
      <c r="E548" s="747">
        <v>10</v>
      </c>
      <c r="F548" s="917"/>
      <c r="G548" s="917">
        <f>E548*F548</f>
        <v>0</v>
      </c>
      <c r="H548" s="991"/>
      <c r="I548" s="991"/>
      <c r="J548" s="991"/>
      <c r="K548" s="991"/>
      <c r="L548" s="991"/>
      <c r="M548" s="991"/>
      <c r="N548" s="991"/>
      <c r="O548" s="991"/>
      <c r="P548" s="991"/>
      <c r="Q548" s="991"/>
      <c r="R548" s="991"/>
      <c r="S548" s="991"/>
      <c r="T548" s="991"/>
      <c r="U548" s="991"/>
      <c r="V548" s="991"/>
      <c r="W548" s="991"/>
      <c r="X548" s="991"/>
      <c r="Y548" s="991"/>
      <c r="Z548" s="991"/>
      <c r="AA548" s="991"/>
      <c r="AB548" s="991"/>
      <c r="AC548" s="991"/>
      <c r="AD548" s="991"/>
      <c r="AE548" s="991"/>
      <c r="AF548" s="991"/>
      <c r="AG548" s="991"/>
      <c r="AH548" s="991"/>
      <c r="AI548" s="991"/>
      <c r="AJ548" s="991"/>
      <c r="AK548" s="991"/>
      <c r="AL548" s="991"/>
      <c r="AM548" s="991"/>
      <c r="AN548" s="991"/>
      <c r="AO548" s="991"/>
      <c r="AP548" s="991"/>
      <c r="AQ548" s="991"/>
      <c r="AR548" s="991"/>
      <c r="AS548" s="991"/>
      <c r="AT548" s="991"/>
      <c r="AU548" s="991"/>
      <c r="AV548" s="991"/>
      <c r="AW548" s="991"/>
      <c r="AX548" s="991"/>
      <c r="AY548" s="991"/>
      <c r="AZ548" s="991"/>
      <c r="BA548" s="991"/>
      <c r="BB548" s="991"/>
      <c r="BC548" s="991"/>
      <c r="BD548" s="991"/>
      <c r="BE548" s="991"/>
      <c r="BF548" s="991"/>
      <c r="BG548" s="991"/>
      <c r="BH548" s="991"/>
      <c r="BI548" s="991"/>
      <c r="BJ548" s="991"/>
      <c r="BK548" s="991"/>
      <c r="BL548" s="991"/>
      <c r="BM548" s="991"/>
      <c r="BN548" s="991"/>
      <c r="BO548" s="991"/>
      <c r="BP548" s="991"/>
      <c r="BQ548" s="991"/>
      <c r="BR548" s="991"/>
      <c r="BS548" s="991"/>
      <c r="BT548" s="991"/>
      <c r="BU548" s="991"/>
      <c r="BV548" s="991"/>
      <c r="BW548" s="991"/>
      <c r="BX548" s="991"/>
      <c r="BY548" s="991"/>
      <c r="BZ548" s="991"/>
      <c r="CA548" s="991"/>
      <c r="CB548" s="991"/>
      <c r="CC548" s="991"/>
      <c r="CD548" s="991"/>
      <c r="CE548" s="991"/>
      <c r="CF548" s="991"/>
      <c r="CG548" s="991"/>
      <c r="CH548" s="991"/>
      <c r="CI548" s="991"/>
      <c r="CJ548" s="991"/>
      <c r="CK548" s="991"/>
      <c r="CL548" s="991"/>
      <c r="CM548" s="991"/>
      <c r="CN548" s="991"/>
      <c r="CO548" s="991"/>
      <c r="CP548" s="991"/>
      <c r="CQ548" s="991"/>
      <c r="CR548" s="991"/>
      <c r="CS548" s="991"/>
      <c r="CT548" s="991"/>
      <c r="CU548" s="991"/>
      <c r="CV548" s="991"/>
      <c r="CW548" s="991"/>
      <c r="CX548" s="991"/>
      <c r="CY548" s="991"/>
      <c r="CZ548" s="991"/>
      <c r="DA548" s="991"/>
      <c r="DB548" s="991"/>
      <c r="DC548" s="991"/>
      <c r="DD548" s="991"/>
      <c r="DE548" s="991"/>
      <c r="DF548" s="991"/>
      <c r="DG548" s="991"/>
      <c r="DH548" s="991"/>
      <c r="DI548" s="991"/>
    </row>
    <row r="549" spans="1:113" s="871" customFormat="1" ht="36">
      <c r="A549" s="1116"/>
      <c r="B549" s="1117"/>
      <c r="C549" s="585" t="s">
        <v>1890</v>
      </c>
      <c r="D549" s="1070"/>
      <c r="E549" s="747"/>
      <c r="F549" s="917"/>
      <c r="G549" s="917"/>
      <c r="H549" s="991"/>
      <c r="I549" s="991"/>
      <c r="J549" s="991"/>
      <c r="K549" s="991"/>
      <c r="L549" s="991"/>
      <c r="M549" s="991"/>
      <c r="N549" s="991"/>
      <c r="O549" s="991"/>
      <c r="P549" s="991"/>
      <c r="Q549" s="991"/>
      <c r="R549" s="991"/>
      <c r="S549" s="991"/>
      <c r="T549" s="991"/>
      <c r="U549" s="991"/>
      <c r="V549" s="991"/>
      <c r="W549" s="991"/>
      <c r="X549" s="991"/>
      <c r="Y549" s="991"/>
      <c r="Z549" s="991"/>
      <c r="AA549" s="991"/>
      <c r="AB549" s="991"/>
      <c r="AC549" s="991"/>
      <c r="AD549" s="991"/>
      <c r="AE549" s="991"/>
      <c r="AF549" s="991"/>
      <c r="AG549" s="991"/>
      <c r="AH549" s="991"/>
      <c r="AI549" s="991"/>
      <c r="AJ549" s="991"/>
      <c r="AK549" s="991"/>
      <c r="AL549" s="991"/>
      <c r="AM549" s="991"/>
      <c r="AN549" s="991"/>
      <c r="AO549" s="991"/>
      <c r="AP549" s="991"/>
      <c r="AQ549" s="991"/>
      <c r="AR549" s="991"/>
      <c r="AS549" s="991"/>
      <c r="AT549" s="991"/>
      <c r="AU549" s="991"/>
      <c r="AV549" s="991"/>
      <c r="AW549" s="991"/>
      <c r="AX549" s="991"/>
      <c r="AY549" s="991"/>
      <c r="AZ549" s="991"/>
      <c r="BA549" s="991"/>
      <c r="BB549" s="991"/>
      <c r="BC549" s="991"/>
      <c r="BD549" s="991"/>
      <c r="BE549" s="991"/>
      <c r="BF549" s="991"/>
      <c r="BG549" s="991"/>
      <c r="BH549" s="991"/>
      <c r="BI549" s="991"/>
      <c r="BJ549" s="991"/>
      <c r="BK549" s="991"/>
      <c r="BL549" s="991"/>
      <c r="BM549" s="991"/>
      <c r="BN549" s="991"/>
      <c r="BO549" s="991"/>
      <c r="BP549" s="991"/>
      <c r="BQ549" s="991"/>
      <c r="BR549" s="991"/>
      <c r="BS549" s="991"/>
      <c r="BT549" s="991"/>
      <c r="BU549" s="991"/>
      <c r="BV549" s="991"/>
      <c r="BW549" s="991"/>
      <c r="BX549" s="991"/>
      <c r="BY549" s="991"/>
      <c r="BZ549" s="991"/>
      <c r="CA549" s="991"/>
      <c r="CB549" s="991"/>
      <c r="CC549" s="991"/>
      <c r="CD549" s="991"/>
      <c r="CE549" s="991"/>
      <c r="CF549" s="991"/>
      <c r="CG549" s="991"/>
      <c r="CH549" s="991"/>
      <c r="CI549" s="991"/>
      <c r="CJ549" s="991"/>
      <c r="CK549" s="991"/>
      <c r="CL549" s="991"/>
      <c r="CM549" s="991"/>
      <c r="CN549" s="991"/>
      <c r="CO549" s="991"/>
      <c r="CP549" s="991"/>
      <c r="CQ549" s="991"/>
      <c r="CR549" s="991"/>
      <c r="CS549" s="991"/>
      <c r="CT549" s="991"/>
      <c r="CU549" s="991"/>
      <c r="CV549" s="991"/>
      <c r="CW549" s="991"/>
      <c r="CX549" s="991"/>
      <c r="CY549" s="991"/>
      <c r="CZ549" s="991"/>
      <c r="DA549" s="991"/>
      <c r="DB549" s="991"/>
      <c r="DC549" s="991"/>
      <c r="DD549" s="991"/>
      <c r="DE549" s="991"/>
      <c r="DF549" s="991"/>
      <c r="DG549" s="991"/>
      <c r="DH549" s="991"/>
      <c r="DI549" s="991"/>
    </row>
    <row r="550" spans="1:113" s="871" customFormat="1">
      <c r="A550" s="1116"/>
      <c r="B550" s="1117"/>
      <c r="D550" s="746"/>
      <c r="E550" s="747"/>
      <c r="F550" s="917"/>
      <c r="G550" s="917"/>
      <c r="H550" s="991"/>
      <c r="I550" s="991"/>
      <c r="J550" s="991"/>
      <c r="K550" s="991"/>
      <c r="L550" s="991"/>
      <c r="M550" s="991"/>
      <c r="N550" s="991"/>
      <c r="O550" s="991"/>
      <c r="P550" s="991"/>
      <c r="Q550" s="991"/>
      <c r="R550" s="991"/>
      <c r="S550" s="991"/>
      <c r="T550" s="991"/>
      <c r="U550" s="991"/>
      <c r="V550" s="991"/>
      <c r="W550" s="991"/>
      <c r="X550" s="991"/>
      <c r="Y550" s="991"/>
      <c r="Z550" s="991"/>
      <c r="AA550" s="991"/>
      <c r="AB550" s="991"/>
      <c r="AC550" s="991"/>
      <c r="AD550" s="991"/>
      <c r="AE550" s="991"/>
      <c r="AF550" s="991"/>
      <c r="AG550" s="991"/>
      <c r="AH550" s="991"/>
      <c r="AI550" s="991"/>
      <c r="AJ550" s="991"/>
      <c r="AK550" s="991"/>
      <c r="AL550" s="991"/>
      <c r="AM550" s="991"/>
      <c r="AN550" s="991"/>
      <c r="AO550" s="991"/>
      <c r="AP550" s="991"/>
      <c r="AQ550" s="991"/>
      <c r="AR550" s="991"/>
      <c r="AS550" s="991"/>
      <c r="AT550" s="991"/>
      <c r="AU550" s="991"/>
      <c r="AV550" s="991"/>
      <c r="AW550" s="991"/>
      <c r="AX550" s="991"/>
      <c r="AY550" s="991"/>
      <c r="AZ550" s="991"/>
      <c r="BA550" s="991"/>
      <c r="BB550" s="991"/>
      <c r="BC550" s="991"/>
      <c r="BD550" s="991"/>
      <c r="BE550" s="991"/>
      <c r="BF550" s="991"/>
      <c r="BG550" s="991"/>
      <c r="BH550" s="991"/>
      <c r="BI550" s="991"/>
      <c r="BJ550" s="991"/>
      <c r="BK550" s="991"/>
      <c r="BL550" s="991"/>
      <c r="BM550" s="991"/>
      <c r="BN550" s="991"/>
      <c r="BO550" s="991"/>
      <c r="BP550" s="991"/>
      <c r="BQ550" s="991"/>
      <c r="BR550" s="991"/>
      <c r="BS550" s="991"/>
      <c r="BT550" s="991"/>
      <c r="BU550" s="991"/>
      <c r="BV550" s="991"/>
      <c r="BW550" s="991"/>
      <c r="BX550" s="991"/>
      <c r="BY550" s="991"/>
      <c r="BZ550" s="991"/>
      <c r="CA550" s="991"/>
      <c r="CB550" s="991"/>
      <c r="CC550" s="991"/>
      <c r="CD550" s="991"/>
      <c r="CE550" s="991"/>
      <c r="CF550" s="991"/>
      <c r="CG550" s="991"/>
      <c r="CH550" s="991"/>
      <c r="CI550" s="991"/>
      <c r="CJ550" s="991"/>
      <c r="CK550" s="991"/>
      <c r="CL550" s="991"/>
      <c r="CM550" s="991"/>
      <c r="CN550" s="991"/>
      <c r="CO550" s="991"/>
      <c r="CP550" s="991"/>
      <c r="CQ550" s="991"/>
      <c r="CR550" s="991"/>
      <c r="CS550" s="991"/>
      <c r="CT550" s="991"/>
      <c r="CU550" s="991"/>
      <c r="CV550" s="991"/>
      <c r="CW550" s="991"/>
      <c r="CX550" s="991"/>
      <c r="CY550" s="991"/>
      <c r="CZ550" s="991"/>
      <c r="DA550" s="991"/>
      <c r="DB550" s="991"/>
      <c r="DC550" s="991"/>
      <c r="DD550" s="991"/>
      <c r="DE550" s="991"/>
      <c r="DF550" s="991"/>
      <c r="DG550" s="991"/>
      <c r="DH550" s="991"/>
      <c r="DI550" s="991"/>
    </row>
    <row r="551" spans="1:113" s="871" customFormat="1">
      <c r="A551" s="1116" t="str">
        <f>$B$398</f>
        <v>III.</v>
      </c>
      <c r="B551" s="1117">
        <f>COUNT($A$400:$B550)+1</f>
        <v>36</v>
      </c>
      <c r="C551" s="1109" t="s">
        <v>1988</v>
      </c>
      <c r="D551" s="746"/>
      <c r="E551" s="747"/>
      <c r="F551" s="917"/>
      <c r="G551" s="917"/>
      <c r="H551" s="991"/>
      <c r="I551" s="991"/>
      <c r="J551" s="991"/>
      <c r="K551" s="991"/>
      <c r="L551" s="991"/>
      <c r="M551" s="991"/>
      <c r="N551" s="991"/>
      <c r="O551" s="991"/>
      <c r="P551" s="991"/>
      <c r="Q551" s="991"/>
      <c r="R551" s="991"/>
      <c r="S551" s="991"/>
      <c r="T551" s="991"/>
      <c r="U551" s="991"/>
      <c r="V551" s="991"/>
      <c r="W551" s="991"/>
      <c r="X551" s="991"/>
      <c r="Y551" s="991"/>
      <c r="Z551" s="991"/>
      <c r="AA551" s="991"/>
      <c r="AB551" s="991"/>
      <c r="AC551" s="991"/>
      <c r="AD551" s="991"/>
      <c r="AE551" s="991"/>
      <c r="AF551" s="991"/>
      <c r="AG551" s="991"/>
      <c r="AH551" s="991"/>
      <c r="AI551" s="991"/>
      <c r="AJ551" s="991"/>
      <c r="AK551" s="991"/>
      <c r="AL551" s="991"/>
      <c r="AM551" s="991"/>
      <c r="AN551" s="991"/>
      <c r="AO551" s="991"/>
      <c r="AP551" s="991"/>
      <c r="AQ551" s="991"/>
      <c r="AR551" s="991"/>
      <c r="AS551" s="991"/>
      <c r="AT551" s="991"/>
      <c r="AU551" s="991"/>
      <c r="AV551" s="991"/>
      <c r="AW551" s="991"/>
      <c r="AX551" s="991"/>
      <c r="AY551" s="991"/>
      <c r="AZ551" s="991"/>
      <c r="BA551" s="991"/>
      <c r="BB551" s="991"/>
      <c r="BC551" s="991"/>
      <c r="BD551" s="991"/>
      <c r="BE551" s="991"/>
      <c r="BF551" s="991"/>
      <c r="BG551" s="991"/>
      <c r="BH551" s="991"/>
      <c r="BI551" s="991"/>
      <c r="BJ551" s="991"/>
      <c r="BK551" s="991"/>
      <c r="BL551" s="991"/>
      <c r="BM551" s="991"/>
      <c r="BN551" s="991"/>
      <c r="BO551" s="991"/>
      <c r="BP551" s="991"/>
      <c r="BQ551" s="991"/>
      <c r="BR551" s="991"/>
      <c r="BS551" s="991"/>
      <c r="BT551" s="991"/>
      <c r="BU551" s="991"/>
      <c r="BV551" s="991"/>
      <c r="BW551" s="991"/>
      <c r="BX551" s="991"/>
      <c r="BY551" s="991"/>
      <c r="BZ551" s="991"/>
      <c r="CA551" s="991"/>
      <c r="CB551" s="991"/>
      <c r="CC551" s="991"/>
      <c r="CD551" s="991"/>
      <c r="CE551" s="991"/>
      <c r="CF551" s="991"/>
      <c r="CG551" s="991"/>
      <c r="CH551" s="991"/>
      <c r="CI551" s="991"/>
      <c r="CJ551" s="991"/>
      <c r="CK551" s="991"/>
      <c r="CL551" s="991"/>
      <c r="CM551" s="991"/>
      <c r="CN551" s="991"/>
      <c r="CO551" s="991"/>
      <c r="CP551" s="991"/>
      <c r="CQ551" s="991"/>
      <c r="CR551" s="991"/>
      <c r="CS551" s="991"/>
      <c r="CT551" s="991"/>
      <c r="CU551" s="991"/>
      <c r="CV551" s="991"/>
      <c r="CW551" s="991"/>
      <c r="CX551" s="991"/>
      <c r="CY551" s="991"/>
      <c r="CZ551" s="991"/>
      <c r="DA551" s="991"/>
      <c r="DB551" s="991"/>
      <c r="DC551" s="991"/>
      <c r="DD551" s="991"/>
      <c r="DE551" s="991"/>
      <c r="DF551" s="991"/>
      <c r="DG551" s="991"/>
      <c r="DH551" s="991"/>
      <c r="DI551" s="991"/>
    </row>
    <row r="552" spans="1:113" s="871" customFormat="1" ht="60">
      <c r="A552" s="1116"/>
      <c r="B552" s="1117"/>
      <c r="C552" s="585" t="s">
        <v>1989</v>
      </c>
      <c r="D552" s="746"/>
      <c r="E552" s="747"/>
      <c r="F552" s="917"/>
      <c r="G552" s="917"/>
      <c r="H552" s="991"/>
      <c r="I552" s="991"/>
      <c r="J552" s="991"/>
      <c r="K552" s="991"/>
      <c r="L552" s="991"/>
      <c r="M552" s="991"/>
      <c r="N552" s="991"/>
      <c r="O552" s="991"/>
      <c r="P552" s="991"/>
      <c r="Q552" s="991"/>
      <c r="R552" s="991"/>
      <c r="S552" s="991"/>
      <c r="T552" s="991"/>
      <c r="U552" s="991"/>
      <c r="V552" s="991"/>
      <c r="W552" s="991"/>
      <c r="X552" s="991"/>
      <c r="Y552" s="991"/>
      <c r="Z552" s="991"/>
      <c r="AA552" s="991"/>
      <c r="AB552" s="991"/>
      <c r="AC552" s="991"/>
      <c r="AD552" s="991"/>
      <c r="AE552" s="991"/>
      <c r="AF552" s="991"/>
      <c r="AG552" s="991"/>
      <c r="AH552" s="991"/>
      <c r="AI552" s="991"/>
      <c r="AJ552" s="991"/>
      <c r="AK552" s="991"/>
      <c r="AL552" s="991"/>
      <c r="AM552" s="991"/>
      <c r="AN552" s="991"/>
      <c r="AO552" s="991"/>
      <c r="AP552" s="991"/>
      <c r="AQ552" s="991"/>
      <c r="AR552" s="991"/>
      <c r="AS552" s="991"/>
      <c r="AT552" s="991"/>
      <c r="AU552" s="991"/>
      <c r="AV552" s="991"/>
      <c r="AW552" s="991"/>
      <c r="AX552" s="991"/>
      <c r="AY552" s="991"/>
      <c r="AZ552" s="991"/>
      <c r="BA552" s="991"/>
      <c r="BB552" s="991"/>
      <c r="BC552" s="991"/>
      <c r="BD552" s="991"/>
      <c r="BE552" s="991"/>
      <c r="BF552" s="991"/>
      <c r="BG552" s="991"/>
      <c r="BH552" s="991"/>
      <c r="BI552" s="991"/>
      <c r="BJ552" s="991"/>
      <c r="BK552" s="991"/>
      <c r="BL552" s="991"/>
      <c r="BM552" s="991"/>
      <c r="BN552" s="991"/>
      <c r="BO552" s="991"/>
      <c r="BP552" s="991"/>
      <c r="BQ552" s="991"/>
      <c r="BR552" s="991"/>
      <c r="BS552" s="991"/>
      <c r="BT552" s="991"/>
      <c r="BU552" s="991"/>
      <c r="BV552" s="991"/>
      <c r="BW552" s="991"/>
      <c r="BX552" s="991"/>
      <c r="BY552" s="991"/>
      <c r="BZ552" s="991"/>
      <c r="CA552" s="991"/>
      <c r="CB552" s="991"/>
      <c r="CC552" s="991"/>
      <c r="CD552" s="991"/>
      <c r="CE552" s="991"/>
      <c r="CF552" s="991"/>
      <c r="CG552" s="991"/>
      <c r="CH552" s="991"/>
      <c r="CI552" s="991"/>
      <c r="CJ552" s="991"/>
      <c r="CK552" s="991"/>
      <c r="CL552" s="991"/>
      <c r="CM552" s="991"/>
      <c r="CN552" s="991"/>
      <c r="CO552" s="991"/>
      <c r="CP552" s="991"/>
      <c r="CQ552" s="991"/>
      <c r="CR552" s="991"/>
      <c r="CS552" s="991"/>
      <c r="CT552" s="991"/>
      <c r="CU552" s="991"/>
      <c r="CV552" s="991"/>
      <c r="CW552" s="991"/>
      <c r="CX552" s="991"/>
      <c r="CY552" s="991"/>
      <c r="CZ552" s="991"/>
      <c r="DA552" s="991"/>
      <c r="DB552" s="991"/>
      <c r="DC552" s="991"/>
      <c r="DD552" s="991"/>
      <c r="DE552" s="991"/>
      <c r="DF552" s="991"/>
      <c r="DG552" s="991"/>
      <c r="DH552" s="991"/>
      <c r="DI552" s="991"/>
    </row>
    <row r="553" spans="1:113" s="871" customFormat="1">
      <c r="A553" s="1116"/>
      <c r="B553" s="1117"/>
      <c r="C553" s="1111" t="s">
        <v>1990</v>
      </c>
      <c r="D553" s="1110" t="s">
        <v>188</v>
      </c>
      <c r="E553" s="1199">
        <v>14</v>
      </c>
      <c r="F553" s="917"/>
      <c r="G553" s="917">
        <f>E553*F553</f>
        <v>0</v>
      </c>
      <c r="H553" s="991"/>
      <c r="I553" s="991"/>
      <c r="J553" s="991"/>
      <c r="K553" s="991"/>
      <c r="L553" s="991"/>
      <c r="M553" s="991"/>
      <c r="N553" s="991"/>
      <c r="O553" s="991"/>
      <c r="P553" s="991"/>
      <c r="Q553" s="991"/>
      <c r="R553" s="991"/>
      <c r="S553" s="991"/>
      <c r="T553" s="991"/>
      <c r="U553" s="991"/>
      <c r="V553" s="991"/>
      <c r="W553" s="991"/>
      <c r="X553" s="991"/>
      <c r="Y553" s="991"/>
      <c r="Z553" s="991"/>
      <c r="AA553" s="991"/>
      <c r="AB553" s="991"/>
      <c r="AC553" s="991"/>
      <c r="AD553" s="991"/>
      <c r="AE553" s="991"/>
      <c r="AF553" s="991"/>
      <c r="AG553" s="991"/>
      <c r="AH553" s="991"/>
      <c r="AI553" s="991"/>
      <c r="AJ553" s="991"/>
      <c r="AK553" s="991"/>
      <c r="AL553" s="991"/>
      <c r="AM553" s="991"/>
      <c r="AN553" s="991"/>
      <c r="AO553" s="991"/>
      <c r="AP553" s="991"/>
      <c r="AQ553" s="991"/>
      <c r="AR553" s="991"/>
      <c r="AS553" s="991"/>
      <c r="AT553" s="991"/>
      <c r="AU553" s="991"/>
      <c r="AV553" s="991"/>
      <c r="AW553" s="991"/>
      <c r="AX553" s="991"/>
      <c r="AY553" s="991"/>
      <c r="AZ553" s="991"/>
      <c r="BA553" s="991"/>
      <c r="BB553" s="991"/>
      <c r="BC553" s="991"/>
      <c r="BD553" s="991"/>
      <c r="BE553" s="991"/>
      <c r="BF553" s="991"/>
      <c r="BG553" s="991"/>
      <c r="BH553" s="991"/>
      <c r="BI553" s="991"/>
      <c r="BJ553" s="991"/>
      <c r="BK553" s="991"/>
      <c r="BL553" s="991"/>
      <c r="BM553" s="991"/>
      <c r="BN553" s="991"/>
      <c r="BO553" s="991"/>
      <c r="BP553" s="991"/>
      <c r="BQ553" s="991"/>
      <c r="BR553" s="991"/>
      <c r="BS553" s="991"/>
      <c r="BT553" s="991"/>
      <c r="BU553" s="991"/>
      <c r="BV553" s="991"/>
      <c r="BW553" s="991"/>
      <c r="BX553" s="991"/>
      <c r="BY553" s="991"/>
      <c r="BZ553" s="991"/>
      <c r="CA553" s="991"/>
      <c r="CB553" s="991"/>
      <c r="CC553" s="991"/>
      <c r="CD553" s="991"/>
      <c r="CE553" s="991"/>
      <c r="CF553" s="991"/>
      <c r="CG553" s="991"/>
      <c r="CH553" s="991"/>
      <c r="CI553" s="991"/>
      <c r="CJ553" s="991"/>
      <c r="CK553" s="991"/>
      <c r="CL553" s="991"/>
      <c r="CM553" s="991"/>
      <c r="CN553" s="991"/>
      <c r="CO553" s="991"/>
      <c r="CP553" s="991"/>
      <c r="CQ553" s="991"/>
      <c r="CR553" s="991"/>
      <c r="CS553" s="991"/>
      <c r="CT553" s="991"/>
      <c r="CU553" s="991"/>
      <c r="CV553" s="991"/>
      <c r="CW553" s="991"/>
      <c r="CX553" s="991"/>
      <c r="CY553" s="991"/>
      <c r="CZ553" s="991"/>
      <c r="DA553" s="991"/>
      <c r="DB553" s="991"/>
      <c r="DC553" s="991"/>
      <c r="DD553" s="991"/>
      <c r="DE553" s="991"/>
      <c r="DF553" s="991"/>
      <c r="DG553" s="991"/>
      <c r="DH553" s="991"/>
      <c r="DI553" s="991"/>
    </row>
    <row r="554" spans="1:113" s="871" customFormat="1">
      <c r="A554" s="1116"/>
      <c r="B554" s="1117"/>
      <c r="C554" s="585"/>
      <c r="D554" s="746"/>
      <c r="E554" s="747"/>
      <c r="F554" s="917"/>
      <c r="G554" s="917"/>
      <c r="H554" s="991"/>
      <c r="I554" s="991"/>
      <c r="J554" s="991"/>
      <c r="K554" s="991"/>
      <c r="L554" s="991"/>
      <c r="M554" s="991"/>
      <c r="N554" s="991"/>
      <c r="O554" s="991"/>
      <c r="P554" s="991"/>
      <c r="Q554" s="991"/>
      <c r="R554" s="991"/>
      <c r="S554" s="991"/>
      <c r="T554" s="991"/>
      <c r="U554" s="991"/>
      <c r="V554" s="991"/>
      <c r="W554" s="991"/>
      <c r="X554" s="991"/>
      <c r="Y554" s="991"/>
      <c r="Z554" s="991"/>
      <c r="AA554" s="991"/>
      <c r="AB554" s="991"/>
      <c r="AC554" s="991"/>
      <c r="AD554" s="991"/>
      <c r="AE554" s="991"/>
      <c r="AF554" s="991"/>
      <c r="AG554" s="991"/>
      <c r="AH554" s="991"/>
      <c r="AI554" s="991"/>
      <c r="AJ554" s="991"/>
      <c r="AK554" s="991"/>
      <c r="AL554" s="991"/>
      <c r="AM554" s="991"/>
      <c r="AN554" s="991"/>
      <c r="AO554" s="991"/>
      <c r="AP554" s="991"/>
      <c r="AQ554" s="991"/>
      <c r="AR554" s="991"/>
      <c r="AS554" s="991"/>
      <c r="AT554" s="991"/>
      <c r="AU554" s="991"/>
      <c r="AV554" s="991"/>
      <c r="AW554" s="991"/>
      <c r="AX554" s="991"/>
      <c r="AY554" s="991"/>
      <c r="AZ554" s="991"/>
      <c r="BA554" s="991"/>
      <c r="BB554" s="991"/>
      <c r="BC554" s="991"/>
      <c r="BD554" s="991"/>
      <c r="BE554" s="991"/>
      <c r="BF554" s="991"/>
      <c r="BG554" s="991"/>
      <c r="BH554" s="991"/>
      <c r="BI554" s="991"/>
      <c r="BJ554" s="991"/>
      <c r="BK554" s="991"/>
      <c r="BL554" s="991"/>
      <c r="BM554" s="991"/>
      <c r="BN554" s="991"/>
      <c r="BO554" s="991"/>
      <c r="BP554" s="991"/>
      <c r="BQ554" s="991"/>
      <c r="BR554" s="991"/>
      <c r="BS554" s="991"/>
      <c r="BT554" s="991"/>
      <c r="BU554" s="991"/>
      <c r="BV554" s="991"/>
      <c r="BW554" s="991"/>
      <c r="BX554" s="991"/>
      <c r="BY554" s="991"/>
      <c r="BZ554" s="991"/>
      <c r="CA554" s="991"/>
      <c r="CB554" s="991"/>
      <c r="CC554" s="991"/>
      <c r="CD554" s="991"/>
      <c r="CE554" s="991"/>
      <c r="CF554" s="991"/>
      <c r="CG554" s="991"/>
      <c r="CH554" s="991"/>
      <c r="CI554" s="991"/>
      <c r="CJ554" s="991"/>
      <c r="CK554" s="991"/>
      <c r="CL554" s="991"/>
      <c r="CM554" s="991"/>
      <c r="CN554" s="991"/>
      <c r="CO554" s="991"/>
      <c r="CP554" s="991"/>
      <c r="CQ554" s="991"/>
      <c r="CR554" s="991"/>
      <c r="CS554" s="991"/>
      <c r="CT554" s="991"/>
      <c r="CU554" s="991"/>
      <c r="CV554" s="991"/>
      <c r="CW554" s="991"/>
      <c r="CX554" s="991"/>
      <c r="CY554" s="991"/>
      <c r="CZ554" s="991"/>
      <c r="DA554" s="991"/>
      <c r="DB554" s="991"/>
      <c r="DC554" s="991"/>
      <c r="DD554" s="991"/>
      <c r="DE554" s="991"/>
      <c r="DF554" s="991"/>
      <c r="DG554" s="991"/>
      <c r="DH554" s="991"/>
      <c r="DI554" s="991"/>
    </row>
    <row r="555" spans="1:113" s="871" customFormat="1">
      <c r="A555" s="1116" t="str">
        <f>$B$398</f>
        <v>III.</v>
      </c>
      <c r="B555" s="1117">
        <f>COUNT($A$400:$B554)+1</f>
        <v>37</v>
      </c>
      <c r="C555" s="1109" t="s">
        <v>1991</v>
      </c>
      <c r="D555" s="746"/>
      <c r="E555" s="747"/>
      <c r="F555" s="917"/>
      <c r="G555" s="917"/>
      <c r="H555" s="991"/>
      <c r="I555" s="991"/>
      <c r="J555" s="991"/>
      <c r="K555" s="991"/>
      <c r="L555" s="991"/>
      <c r="M555" s="991"/>
      <c r="N555" s="991"/>
      <c r="O555" s="991"/>
      <c r="P555" s="991"/>
      <c r="Q555" s="991"/>
      <c r="R555" s="991"/>
      <c r="S555" s="991"/>
      <c r="T555" s="991"/>
      <c r="U555" s="991"/>
      <c r="V555" s="991"/>
      <c r="W555" s="991"/>
      <c r="X555" s="991"/>
      <c r="Y555" s="991"/>
      <c r="Z555" s="991"/>
      <c r="AA555" s="991"/>
      <c r="AB555" s="991"/>
      <c r="AC555" s="991"/>
      <c r="AD555" s="991"/>
      <c r="AE555" s="991"/>
      <c r="AF555" s="991"/>
      <c r="AG555" s="991"/>
      <c r="AH555" s="991"/>
      <c r="AI555" s="991"/>
      <c r="AJ555" s="991"/>
      <c r="AK555" s="991"/>
      <c r="AL555" s="991"/>
      <c r="AM555" s="991"/>
      <c r="AN555" s="991"/>
      <c r="AO555" s="991"/>
      <c r="AP555" s="991"/>
      <c r="AQ555" s="991"/>
      <c r="AR555" s="991"/>
      <c r="AS555" s="991"/>
      <c r="AT555" s="991"/>
      <c r="AU555" s="991"/>
      <c r="AV555" s="991"/>
      <c r="AW555" s="991"/>
      <c r="AX555" s="991"/>
      <c r="AY555" s="991"/>
      <c r="AZ555" s="991"/>
      <c r="BA555" s="991"/>
      <c r="BB555" s="991"/>
      <c r="BC555" s="991"/>
      <c r="BD555" s="991"/>
      <c r="BE555" s="991"/>
      <c r="BF555" s="991"/>
      <c r="BG555" s="991"/>
      <c r="BH555" s="991"/>
      <c r="BI555" s="991"/>
      <c r="BJ555" s="991"/>
      <c r="BK555" s="991"/>
      <c r="BL555" s="991"/>
      <c r="BM555" s="991"/>
      <c r="BN555" s="991"/>
      <c r="BO555" s="991"/>
      <c r="BP555" s="991"/>
      <c r="BQ555" s="991"/>
      <c r="BR555" s="991"/>
      <c r="BS555" s="991"/>
      <c r="BT555" s="991"/>
      <c r="BU555" s="991"/>
      <c r="BV555" s="991"/>
      <c r="BW555" s="991"/>
      <c r="BX555" s="991"/>
      <c r="BY555" s="991"/>
      <c r="BZ555" s="991"/>
      <c r="CA555" s="991"/>
      <c r="CB555" s="991"/>
      <c r="CC555" s="991"/>
      <c r="CD555" s="991"/>
      <c r="CE555" s="991"/>
      <c r="CF555" s="991"/>
      <c r="CG555" s="991"/>
      <c r="CH555" s="991"/>
      <c r="CI555" s="991"/>
      <c r="CJ555" s="991"/>
      <c r="CK555" s="991"/>
      <c r="CL555" s="991"/>
      <c r="CM555" s="991"/>
      <c r="CN555" s="991"/>
      <c r="CO555" s="991"/>
      <c r="CP555" s="991"/>
      <c r="CQ555" s="991"/>
      <c r="CR555" s="991"/>
      <c r="CS555" s="991"/>
      <c r="CT555" s="991"/>
      <c r="CU555" s="991"/>
      <c r="CV555" s="991"/>
      <c r="CW555" s="991"/>
      <c r="CX555" s="991"/>
      <c r="CY555" s="991"/>
      <c r="CZ555" s="991"/>
      <c r="DA555" s="991"/>
      <c r="DB555" s="991"/>
      <c r="DC555" s="991"/>
      <c r="DD555" s="991"/>
      <c r="DE555" s="991"/>
      <c r="DF555" s="991"/>
      <c r="DG555" s="991"/>
      <c r="DH555" s="991"/>
      <c r="DI555" s="991"/>
    </row>
    <row r="556" spans="1:113" s="871" customFormat="1" ht="24">
      <c r="A556" s="1116"/>
      <c r="B556" s="1117"/>
      <c r="C556" s="585" t="s">
        <v>1992</v>
      </c>
      <c r="D556" s="746"/>
      <c r="E556" s="747"/>
      <c r="F556" s="917"/>
      <c r="G556" s="917"/>
      <c r="H556" s="991"/>
      <c r="I556" s="991"/>
      <c r="J556" s="991"/>
      <c r="K556" s="991"/>
      <c r="L556" s="991"/>
      <c r="M556" s="991"/>
      <c r="N556" s="991"/>
      <c r="O556" s="991"/>
      <c r="P556" s="991"/>
      <c r="Q556" s="991"/>
      <c r="R556" s="991"/>
      <c r="S556" s="991"/>
      <c r="T556" s="991"/>
      <c r="U556" s="991"/>
      <c r="V556" s="991"/>
      <c r="W556" s="991"/>
      <c r="X556" s="991"/>
      <c r="Y556" s="991"/>
      <c r="Z556" s="991"/>
      <c r="AA556" s="991"/>
      <c r="AB556" s="991"/>
      <c r="AC556" s="991"/>
      <c r="AD556" s="991"/>
      <c r="AE556" s="991"/>
      <c r="AF556" s="991"/>
      <c r="AG556" s="991"/>
      <c r="AH556" s="991"/>
      <c r="AI556" s="991"/>
      <c r="AJ556" s="991"/>
      <c r="AK556" s="991"/>
      <c r="AL556" s="991"/>
      <c r="AM556" s="991"/>
      <c r="AN556" s="991"/>
      <c r="AO556" s="991"/>
      <c r="AP556" s="991"/>
      <c r="AQ556" s="991"/>
      <c r="AR556" s="991"/>
      <c r="AS556" s="991"/>
      <c r="AT556" s="991"/>
      <c r="AU556" s="991"/>
      <c r="AV556" s="991"/>
      <c r="AW556" s="991"/>
      <c r="AX556" s="991"/>
      <c r="AY556" s="991"/>
      <c r="AZ556" s="991"/>
      <c r="BA556" s="991"/>
      <c r="BB556" s="991"/>
      <c r="BC556" s="991"/>
      <c r="BD556" s="991"/>
      <c r="BE556" s="991"/>
      <c r="BF556" s="991"/>
      <c r="BG556" s="991"/>
      <c r="BH556" s="991"/>
      <c r="BI556" s="991"/>
      <c r="BJ556" s="991"/>
      <c r="BK556" s="991"/>
      <c r="BL556" s="991"/>
      <c r="BM556" s="991"/>
      <c r="BN556" s="991"/>
      <c r="BO556" s="991"/>
      <c r="BP556" s="991"/>
      <c r="BQ556" s="991"/>
      <c r="BR556" s="991"/>
      <c r="BS556" s="991"/>
      <c r="BT556" s="991"/>
      <c r="BU556" s="991"/>
      <c r="BV556" s="991"/>
      <c r="BW556" s="991"/>
      <c r="BX556" s="991"/>
      <c r="BY556" s="991"/>
      <c r="BZ556" s="991"/>
      <c r="CA556" s="991"/>
      <c r="CB556" s="991"/>
      <c r="CC556" s="991"/>
      <c r="CD556" s="991"/>
      <c r="CE556" s="991"/>
      <c r="CF556" s="991"/>
      <c r="CG556" s="991"/>
      <c r="CH556" s="991"/>
      <c r="CI556" s="991"/>
      <c r="CJ556" s="991"/>
      <c r="CK556" s="991"/>
      <c r="CL556" s="991"/>
      <c r="CM556" s="991"/>
      <c r="CN556" s="991"/>
      <c r="CO556" s="991"/>
      <c r="CP556" s="991"/>
      <c r="CQ556" s="991"/>
      <c r="CR556" s="991"/>
      <c r="CS556" s="991"/>
      <c r="CT556" s="991"/>
      <c r="CU556" s="991"/>
      <c r="CV556" s="991"/>
      <c r="CW556" s="991"/>
      <c r="CX556" s="991"/>
      <c r="CY556" s="991"/>
      <c r="CZ556" s="991"/>
      <c r="DA556" s="991"/>
      <c r="DB556" s="991"/>
      <c r="DC556" s="991"/>
      <c r="DD556" s="991"/>
      <c r="DE556" s="991"/>
      <c r="DF556" s="991"/>
      <c r="DG556" s="991"/>
      <c r="DH556" s="991"/>
      <c r="DI556" s="991"/>
    </row>
    <row r="557" spans="1:113" s="871" customFormat="1">
      <c r="A557" s="1116"/>
      <c r="B557" s="1117"/>
      <c r="C557" s="1111" t="s">
        <v>1990</v>
      </c>
      <c r="D557" s="1110" t="s">
        <v>188</v>
      </c>
      <c r="E557" s="1199">
        <v>14</v>
      </c>
      <c r="F557" s="917"/>
      <c r="G557" s="917">
        <f>E557*F557</f>
        <v>0</v>
      </c>
      <c r="H557" s="991"/>
      <c r="I557" s="991"/>
      <c r="J557" s="991"/>
      <c r="K557" s="991"/>
      <c r="L557" s="991"/>
      <c r="M557" s="991"/>
      <c r="N557" s="991"/>
      <c r="O557" s="991"/>
      <c r="P557" s="991"/>
      <c r="Q557" s="991"/>
      <c r="R557" s="991"/>
      <c r="S557" s="991"/>
      <c r="T557" s="991"/>
      <c r="U557" s="991"/>
      <c r="V557" s="991"/>
      <c r="W557" s="991"/>
      <c r="X557" s="991"/>
      <c r="Y557" s="991"/>
      <c r="Z557" s="991"/>
      <c r="AA557" s="991"/>
      <c r="AB557" s="991"/>
      <c r="AC557" s="991"/>
      <c r="AD557" s="991"/>
      <c r="AE557" s="991"/>
      <c r="AF557" s="991"/>
      <c r="AG557" s="991"/>
      <c r="AH557" s="991"/>
      <c r="AI557" s="991"/>
      <c r="AJ557" s="991"/>
      <c r="AK557" s="991"/>
      <c r="AL557" s="991"/>
      <c r="AM557" s="991"/>
      <c r="AN557" s="991"/>
      <c r="AO557" s="991"/>
      <c r="AP557" s="991"/>
      <c r="AQ557" s="991"/>
      <c r="AR557" s="991"/>
      <c r="AS557" s="991"/>
      <c r="AT557" s="991"/>
      <c r="AU557" s="991"/>
      <c r="AV557" s="991"/>
      <c r="AW557" s="991"/>
      <c r="AX557" s="991"/>
      <c r="AY557" s="991"/>
      <c r="AZ557" s="991"/>
      <c r="BA557" s="991"/>
      <c r="BB557" s="991"/>
      <c r="BC557" s="991"/>
      <c r="BD557" s="991"/>
      <c r="BE557" s="991"/>
      <c r="BF557" s="991"/>
      <c r="BG557" s="991"/>
      <c r="BH557" s="991"/>
      <c r="BI557" s="991"/>
      <c r="BJ557" s="991"/>
      <c r="BK557" s="991"/>
      <c r="BL557" s="991"/>
      <c r="BM557" s="991"/>
      <c r="BN557" s="991"/>
      <c r="BO557" s="991"/>
      <c r="BP557" s="991"/>
      <c r="BQ557" s="991"/>
      <c r="BR557" s="991"/>
      <c r="BS557" s="991"/>
      <c r="BT557" s="991"/>
      <c r="BU557" s="991"/>
      <c r="BV557" s="991"/>
      <c r="BW557" s="991"/>
      <c r="BX557" s="991"/>
      <c r="BY557" s="991"/>
      <c r="BZ557" s="991"/>
      <c r="CA557" s="991"/>
      <c r="CB557" s="991"/>
      <c r="CC557" s="991"/>
      <c r="CD557" s="991"/>
      <c r="CE557" s="991"/>
      <c r="CF557" s="991"/>
      <c r="CG557" s="991"/>
      <c r="CH557" s="991"/>
      <c r="CI557" s="991"/>
      <c r="CJ557" s="991"/>
      <c r="CK557" s="991"/>
      <c r="CL557" s="991"/>
      <c r="CM557" s="991"/>
      <c r="CN557" s="991"/>
      <c r="CO557" s="991"/>
      <c r="CP557" s="991"/>
      <c r="CQ557" s="991"/>
      <c r="CR557" s="991"/>
      <c r="CS557" s="991"/>
      <c r="CT557" s="991"/>
      <c r="CU557" s="991"/>
      <c r="CV557" s="991"/>
      <c r="CW557" s="991"/>
      <c r="CX557" s="991"/>
      <c r="CY557" s="991"/>
      <c r="CZ557" s="991"/>
      <c r="DA557" s="991"/>
      <c r="DB557" s="991"/>
      <c r="DC557" s="991"/>
      <c r="DD557" s="991"/>
      <c r="DE557" s="991"/>
      <c r="DF557" s="991"/>
      <c r="DG557" s="991"/>
      <c r="DH557" s="991"/>
      <c r="DI557" s="991"/>
    </row>
    <row r="558" spans="1:113" s="871" customFormat="1">
      <c r="A558" s="1116"/>
      <c r="B558" s="1117"/>
      <c r="C558" s="585"/>
      <c r="D558" s="746"/>
      <c r="E558" s="747"/>
      <c r="F558" s="917"/>
      <c r="G558" s="917"/>
      <c r="H558" s="991"/>
      <c r="I558" s="991"/>
      <c r="J558" s="991"/>
      <c r="K558" s="991"/>
      <c r="L558" s="991"/>
      <c r="M558" s="991"/>
      <c r="N558" s="991"/>
      <c r="O558" s="991"/>
      <c r="P558" s="991"/>
      <c r="Q558" s="991"/>
      <c r="R558" s="991"/>
      <c r="S558" s="991"/>
      <c r="T558" s="991"/>
      <c r="U558" s="991"/>
      <c r="V558" s="991"/>
      <c r="W558" s="991"/>
      <c r="X558" s="991"/>
      <c r="Y558" s="991"/>
      <c r="Z558" s="991"/>
      <c r="AA558" s="991"/>
      <c r="AB558" s="991"/>
      <c r="AC558" s="991"/>
      <c r="AD558" s="991"/>
      <c r="AE558" s="991"/>
      <c r="AF558" s="991"/>
      <c r="AG558" s="991"/>
      <c r="AH558" s="991"/>
      <c r="AI558" s="991"/>
      <c r="AJ558" s="991"/>
      <c r="AK558" s="991"/>
      <c r="AL558" s="991"/>
      <c r="AM558" s="991"/>
      <c r="AN558" s="991"/>
      <c r="AO558" s="991"/>
      <c r="AP558" s="991"/>
      <c r="AQ558" s="991"/>
      <c r="AR558" s="991"/>
      <c r="AS558" s="991"/>
      <c r="AT558" s="991"/>
      <c r="AU558" s="991"/>
      <c r="AV558" s="991"/>
      <c r="AW558" s="991"/>
      <c r="AX558" s="991"/>
      <c r="AY558" s="991"/>
      <c r="AZ558" s="991"/>
      <c r="BA558" s="991"/>
      <c r="BB558" s="991"/>
      <c r="BC558" s="991"/>
      <c r="BD558" s="991"/>
      <c r="BE558" s="991"/>
      <c r="BF558" s="991"/>
      <c r="BG558" s="991"/>
      <c r="BH558" s="991"/>
      <c r="BI558" s="991"/>
      <c r="BJ558" s="991"/>
      <c r="BK558" s="991"/>
      <c r="BL558" s="991"/>
      <c r="BM558" s="991"/>
      <c r="BN558" s="991"/>
      <c r="BO558" s="991"/>
      <c r="BP558" s="991"/>
      <c r="BQ558" s="991"/>
      <c r="BR558" s="991"/>
      <c r="BS558" s="991"/>
      <c r="BT558" s="991"/>
      <c r="BU558" s="991"/>
      <c r="BV558" s="991"/>
      <c r="BW558" s="991"/>
      <c r="BX558" s="991"/>
      <c r="BY558" s="991"/>
      <c r="BZ558" s="991"/>
      <c r="CA558" s="991"/>
      <c r="CB558" s="991"/>
      <c r="CC558" s="991"/>
      <c r="CD558" s="991"/>
      <c r="CE558" s="991"/>
      <c r="CF558" s="991"/>
      <c r="CG558" s="991"/>
      <c r="CH558" s="991"/>
      <c r="CI558" s="991"/>
      <c r="CJ558" s="991"/>
      <c r="CK558" s="991"/>
      <c r="CL558" s="991"/>
      <c r="CM558" s="991"/>
      <c r="CN558" s="991"/>
      <c r="CO558" s="991"/>
      <c r="CP558" s="991"/>
      <c r="CQ558" s="991"/>
      <c r="CR558" s="991"/>
      <c r="CS558" s="991"/>
      <c r="CT558" s="991"/>
      <c r="CU558" s="991"/>
      <c r="CV558" s="991"/>
      <c r="CW558" s="991"/>
      <c r="CX558" s="991"/>
      <c r="CY558" s="991"/>
      <c r="CZ558" s="991"/>
      <c r="DA558" s="991"/>
      <c r="DB558" s="991"/>
      <c r="DC558" s="991"/>
      <c r="DD558" s="991"/>
      <c r="DE558" s="991"/>
      <c r="DF558" s="991"/>
      <c r="DG558" s="991"/>
      <c r="DH558" s="991"/>
      <c r="DI558" s="991"/>
    </row>
    <row r="559" spans="1:113" s="871" customFormat="1">
      <c r="A559" s="1116" t="str">
        <f>$B$398</f>
        <v>III.</v>
      </c>
      <c r="B559" s="1117">
        <f>COUNT($A$400:$B558)+1</f>
        <v>38</v>
      </c>
      <c r="C559" s="1109" t="s">
        <v>1993</v>
      </c>
      <c r="D559" s="1110" t="s">
        <v>188</v>
      </c>
      <c r="E559" s="1199">
        <v>14</v>
      </c>
      <c r="F559" s="917"/>
      <c r="G559" s="917">
        <f>E559*F559</f>
        <v>0</v>
      </c>
      <c r="H559" s="991"/>
      <c r="I559" s="991"/>
      <c r="J559" s="991"/>
      <c r="K559" s="991"/>
      <c r="L559" s="991"/>
      <c r="M559" s="991"/>
      <c r="N559" s="991"/>
      <c r="O559" s="991"/>
      <c r="P559" s="991"/>
      <c r="Q559" s="991"/>
      <c r="R559" s="991"/>
      <c r="S559" s="991"/>
      <c r="T559" s="991"/>
      <c r="U559" s="991"/>
      <c r="V559" s="991"/>
      <c r="W559" s="991"/>
      <c r="X559" s="991"/>
      <c r="Y559" s="991"/>
      <c r="Z559" s="991"/>
      <c r="AA559" s="991"/>
      <c r="AB559" s="991"/>
      <c r="AC559" s="991"/>
      <c r="AD559" s="991"/>
      <c r="AE559" s="991"/>
      <c r="AF559" s="991"/>
      <c r="AG559" s="991"/>
      <c r="AH559" s="991"/>
      <c r="AI559" s="991"/>
      <c r="AJ559" s="991"/>
      <c r="AK559" s="991"/>
      <c r="AL559" s="991"/>
      <c r="AM559" s="991"/>
      <c r="AN559" s="991"/>
      <c r="AO559" s="991"/>
      <c r="AP559" s="991"/>
      <c r="AQ559" s="991"/>
      <c r="AR559" s="991"/>
      <c r="AS559" s="991"/>
      <c r="AT559" s="991"/>
      <c r="AU559" s="991"/>
      <c r="AV559" s="991"/>
      <c r="AW559" s="991"/>
      <c r="AX559" s="991"/>
      <c r="AY559" s="991"/>
      <c r="AZ559" s="991"/>
      <c r="BA559" s="991"/>
      <c r="BB559" s="991"/>
      <c r="BC559" s="991"/>
      <c r="BD559" s="991"/>
      <c r="BE559" s="991"/>
      <c r="BF559" s="991"/>
      <c r="BG559" s="991"/>
      <c r="BH559" s="991"/>
      <c r="BI559" s="991"/>
      <c r="BJ559" s="991"/>
      <c r="BK559" s="991"/>
      <c r="BL559" s="991"/>
      <c r="BM559" s="991"/>
      <c r="BN559" s="991"/>
      <c r="BO559" s="991"/>
      <c r="BP559" s="991"/>
      <c r="BQ559" s="991"/>
      <c r="BR559" s="991"/>
      <c r="BS559" s="991"/>
      <c r="BT559" s="991"/>
      <c r="BU559" s="991"/>
      <c r="BV559" s="991"/>
      <c r="BW559" s="991"/>
      <c r="BX559" s="991"/>
      <c r="BY559" s="991"/>
      <c r="BZ559" s="991"/>
      <c r="CA559" s="991"/>
      <c r="CB559" s="991"/>
      <c r="CC559" s="991"/>
      <c r="CD559" s="991"/>
      <c r="CE559" s="991"/>
      <c r="CF559" s="991"/>
      <c r="CG559" s="991"/>
      <c r="CH559" s="991"/>
      <c r="CI559" s="991"/>
      <c r="CJ559" s="991"/>
      <c r="CK559" s="991"/>
      <c r="CL559" s="991"/>
      <c r="CM559" s="991"/>
      <c r="CN559" s="991"/>
      <c r="CO559" s="991"/>
      <c r="CP559" s="991"/>
      <c r="CQ559" s="991"/>
      <c r="CR559" s="991"/>
      <c r="CS559" s="991"/>
      <c r="CT559" s="991"/>
      <c r="CU559" s="991"/>
      <c r="CV559" s="991"/>
      <c r="CW559" s="991"/>
      <c r="CX559" s="991"/>
      <c r="CY559" s="991"/>
      <c r="CZ559" s="991"/>
      <c r="DA559" s="991"/>
      <c r="DB559" s="991"/>
      <c r="DC559" s="991"/>
      <c r="DD559" s="991"/>
      <c r="DE559" s="991"/>
      <c r="DF559" s="991"/>
      <c r="DG559" s="991"/>
      <c r="DH559" s="991"/>
      <c r="DI559" s="991"/>
    </row>
    <row r="560" spans="1:113" s="871" customFormat="1" ht="96">
      <c r="A560" s="1116"/>
      <c r="B560" s="1117"/>
      <c r="C560" s="585" t="s">
        <v>1994</v>
      </c>
      <c r="D560" s="1110"/>
      <c r="E560" s="1199"/>
      <c r="F560" s="917"/>
      <c r="G560" s="917"/>
      <c r="H560" s="991"/>
      <c r="I560" s="991"/>
      <c r="J560" s="991"/>
      <c r="K560" s="991"/>
      <c r="L560" s="991"/>
      <c r="M560" s="991"/>
      <c r="N560" s="991"/>
      <c r="O560" s="991"/>
      <c r="P560" s="991"/>
      <c r="Q560" s="991"/>
      <c r="R560" s="991"/>
      <c r="S560" s="991"/>
      <c r="T560" s="991"/>
      <c r="U560" s="991"/>
      <c r="V560" s="991"/>
      <c r="W560" s="991"/>
      <c r="X560" s="991"/>
      <c r="Y560" s="991"/>
      <c r="Z560" s="991"/>
      <c r="AA560" s="991"/>
      <c r="AB560" s="991"/>
      <c r="AC560" s="991"/>
      <c r="AD560" s="991"/>
      <c r="AE560" s="991"/>
      <c r="AF560" s="991"/>
      <c r="AG560" s="991"/>
      <c r="AH560" s="991"/>
      <c r="AI560" s="991"/>
      <c r="AJ560" s="991"/>
      <c r="AK560" s="991"/>
      <c r="AL560" s="991"/>
      <c r="AM560" s="991"/>
      <c r="AN560" s="991"/>
      <c r="AO560" s="991"/>
      <c r="AP560" s="991"/>
      <c r="AQ560" s="991"/>
      <c r="AR560" s="991"/>
      <c r="AS560" s="991"/>
      <c r="AT560" s="991"/>
      <c r="AU560" s="991"/>
      <c r="AV560" s="991"/>
      <c r="AW560" s="991"/>
      <c r="AX560" s="991"/>
      <c r="AY560" s="991"/>
      <c r="AZ560" s="991"/>
      <c r="BA560" s="991"/>
      <c r="BB560" s="991"/>
      <c r="BC560" s="991"/>
      <c r="BD560" s="991"/>
      <c r="BE560" s="991"/>
      <c r="BF560" s="991"/>
      <c r="BG560" s="991"/>
      <c r="BH560" s="991"/>
      <c r="BI560" s="991"/>
      <c r="BJ560" s="991"/>
      <c r="BK560" s="991"/>
      <c r="BL560" s="991"/>
      <c r="BM560" s="991"/>
      <c r="BN560" s="991"/>
      <c r="BO560" s="991"/>
      <c r="BP560" s="991"/>
      <c r="BQ560" s="991"/>
      <c r="BR560" s="991"/>
      <c r="BS560" s="991"/>
      <c r="BT560" s="991"/>
      <c r="BU560" s="991"/>
      <c r="BV560" s="991"/>
      <c r="BW560" s="991"/>
      <c r="BX560" s="991"/>
      <c r="BY560" s="991"/>
      <c r="BZ560" s="991"/>
      <c r="CA560" s="991"/>
      <c r="CB560" s="991"/>
      <c r="CC560" s="991"/>
      <c r="CD560" s="991"/>
      <c r="CE560" s="991"/>
      <c r="CF560" s="991"/>
      <c r="CG560" s="991"/>
      <c r="CH560" s="991"/>
      <c r="CI560" s="991"/>
      <c r="CJ560" s="991"/>
      <c r="CK560" s="991"/>
      <c r="CL560" s="991"/>
      <c r="CM560" s="991"/>
      <c r="CN560" s="991"/>
      <c r="CO560" s="991"/>
      <c r="CP560" s="991"/>
      <c r="CQ560" s="991"/>
      <c r="CR560" s="991"/>
      <c r="CS560" s="991"/>
      <c r="CT560" s="991"/>
      <c r="CU560" s="991"/>
      <c r="CV560" s="991"/>
      <c r="CW560" s="991"/>
      <c r="CX560" s="991"/>
      <c r="CY560" s="991"/>
      <c r="CZ560" s="991"/>
      <c r="DA560" s="991"/>
      <c r="DB560" s="991"/>
      <c r="DC560" s="991"/>
      <c r="DD560" s="991"/>
      <c r="DE560" s="991"/>
      <c r="DF560" s="991"/>
      <c r="DG560" s="991"/>
      <c r="DH560" s="991"/>
      <c r="DI560" s="991"/>
    </row>
    <row r="561" spans="1:113" s="871" customFormat="1">
      <c r="A561" s="1116"/>
      <c r="B561" s="1117"/>
      <c r="C561" s="1111" t="s">
        <v>1995</v>
      </c>
      <c r="D561" s="1110"/>
      <c r="E561" s="1199"/>
      <c r="F561" s="917"/>
      <c r="G561" s="917"/>
      <c r="H561" s="991"/>
      <c r="I561" s="991"/>
      <c r="J561" s="991"/>
      <c r="K561" s="991"/>
      <c r="L561" s="991"/>
      <c r="M561" s="991"/>
      <c r="N561" s="991"/>
      <c r="O561" s="991"/>
      <c r="P561" s="991"/>
      <c r="Q561" s="991"/>
      <c r="R561" s="991"/>
      <c r="S561" s="991"/>
      <c r="T561" s="991"/>
      <c r="U561" s="991"/>
      <c r="V561" s="991"/>
      <c r="W561" s="991"/>
      <c r="X561" s="991"/>
      <c r="Y561" s="991"/>
      <c r="Z561" s="991"/>
      <c r="AA561" s="991"/>
      <c r="AB561" s="991"/>
      <c r="AC561" s="991"/>
      <c r="AD561" s="991"/>
      <c r="AE561" s="991"/>
      <c r="AF561" s="991"/>
      <c r="AG561" s="991"/>
      <c r="AH561" s="991"/>
      <c r="AI561" s="991"/>
      <c r="AJ561" s="991"/>
      <c r="AK561" s="991"/>
      <c r="AL561" s="991"/>
      <c r="AM561" s="991"/>
      <c r="AN561" s="991"/>
      <c r="AO561" s="991"/>
      <c r="AP561" s="991"/>
      <c r="AQ561" s="991"/>
      <c r="AR561" s="991"/>
      <c r="AS561" s="991"/>
      <c r="AT561" s="991"/>
      <c r="AU561" s="991"/>
      <c r="AV561" s="991"/>
      <c r="AW561" s="991"/>
      <c r="AX561" s="991"/>
      <c r="AY561" s="991"/>
      <c r="AZ561" s="991"/>
      <c r="BA561" s="991"/>
      <c r="BB561" s="991"/>
      <c r="BC561" s="991"/>
      <c r="BD561" s="991"/>
      <c r="BE561" s="991"/>
      <c r="BF561" s="991"/>
      <c r="BG561" s="991"/>
      <c r="BH561" s="991"/>
      <c r="BI561" s="991"/>
      <c r="BJ561" s="991"/>
      <c r="BK561" s="991"/>
      <c r="BL561" s="991"/>
      <c r="BM561" s="991"/>
      <c r="BN561" s="991"/>
      <c r="BO561" s="991"/>
      <c r="BP561" s="991"/>
      <c r="BQ561" s="991"/>
      <c r="BR561" s="991"/>
      <c r="BS561" s="991"/>
      <c r="BT561" s="991"/>
      <c r="BU561" s="991"/>
      <c r="BV561" s="991"/>
      <c r="BW561" s="991"/>
      <c r="BX561" s="991"/>
      <c r="BY561" s="991"/>
      <c r="BZ561" s="991"/>
      <c r="CA561" s="991"/>
      <c r="CB561" s="991"/>
      <c r="CC561" s="991"/>
      <c r="CD561" s="991"/>
      <c r="CE561" s="991"/>
      <c r="CF561" s="991"/>
      <c r="CG561" s="991"/>
      <c r="CH561" s="991"/>
      <c r="CI561" s="991"/>
      <c r="CJ561" s="991"/>
      <c r="CK561" s="991"/>
      <c r="CL561" s="991"/>
      <c r="CM561" s="991"/>
      <c r="CN561" s="991"/>
      <c r="CO561" s="991"/>
      <c r="CP561" s="991"/>
      <c r="CQ561" s="991"/>
      <c r="CR561" s="991"/>
      <c r="CS561" s="991"/>
      <c r="CT561" s="991"/>
      <c r="CU561" s="991"/>
      <c r="CV561" s="991"/>
      <c r="CW561" s="991"/>
      <c r="CX561" s="991"/>
      <c r="CY561" s="991"/>
      <c r="CZ561" s="991"/>
      <c r="DA561" s="991"/>
      <c r="DB561" s="991"/>
      <c r="DC561" s="991"/>
      <c r="DD561" s="991"/>
      <c r="DE561" s="991"/>
      <c r="DF561" s="991"/>
      <c r="DG561" s="991"/>
      <c r="DH561" s="991"/>
      <c r="DI561" s="991"/>
    </row>
    <row r="562" spans="1:113" s="871" customFormat="1">
      <c r="A562" s="1116"/>
      <c r="B562" s="1117"/>
      <c r="C562" s="866"/>
      <c r="D562" s="1110"/>
      <c r="E562" s="1199"/>
      <c r="F562" s="917"/>
      <c r="G562" s="917"/>
      <c r="H562" s="991"/>
      <c r="I562" s="991"/>
      <c r="J562" s="991"/>
      <c r="K562" s="991"/>
      <c r="L562" s="991"/>
      <c r="M562" s="991"/>
      <c r="N562" s="991"/>
      <c r="O562" s="991"/>
      <c r="P562" s="991"/>
      <c r="Q562" s="991"/>
      <c r="R562" s="991"/>
      <c r="S562" s="991"/>
      <c r="T562" s="991"/>
      <c r="U562" s="991"/>
      <c r="V562" s="991"/>
      <c r="W562" s="991"/>
      <c r="X562" s="991"/>
      <c r="Y562" s="991"/>
      <c r="Z562" s="991"/>
      <c r="AA562" s="991"/>
      <c r="AB562" s="991"/>
      <c r="AC562" s="991"/>
      <c r="AD562" s="991"/>
      <c r="AE562" s="991"/>
      <c r="AF562" s="991"/>
      <c r="AG562" s="991"/>
      <c r="AH562" s="991"/>
      <c r="AI562" s="991"/>
      <c r="AJ562" s="991"/>
      <c r="AK562" s="991"/>
      <c r="AL562" s="991"/>
      <c r="AM562" s="991"/>
      <c r="AN562" s="991"/>
      <c r="AO562" s="991"/>
      <c r="AP562" s="991"/>
      <c r="AQ562" s="991"/>
      <c r="AR562" s="991"/>
      <c r="AS562" s="991"/>
      <c r="AT562" s="991"/>
      <c r="AU562" s="991"/>
      <c r="AV562" s="991"/>
      <c r="AW562" s="991"/>
      <c r="AX562" s="991"/>
      <c r="AY562" s="991"/>
      <c r="AZ562" s="991"/>
      <c r="BA562" s="991"/>
      <c r="BB562" s="991"/>
      <c r="BC562" s="991"/>
      <c r="BD562" s="991"/>
      <c r="BE562" s="991"/>
      <c r="BF562" s="991"/>
      <c r="BG562" s="991"/>
      <c r="BH562" s="991"/>
      <c r="BI562" s="991"/>
      <c r="BJ562" s="991"/>
      <c r="BK562" s="991"/>
      <c r="BL562" s="991"/>
      <c r="BM562" s="991"/>
      <c r="BN562" s="991"/>
      <c r="BO562" s="991"/>
      <c r="BP562" s="991"/>
      <c r="BQ562" s="991"/>
      <c r="BR562" s="991"/>
      <c r="BS562" s="991"/>
      <c r="BT562" s="991"/>
      <c r="BU562" s="991"/>
      <c r="BV562" s="991"/>
      <c r="BW562" s="991"/>
      <c r="BX562" s="991"/>
      <c r="BY562" s="991"/>
      <c r="BZ562" s="991"/>
      <c r="CA562" s="991"/>
      <c r="CB562" s="991"/>
      <c r="CC562" s="991"/>
      <c r="CD562" s="991"/>
      <c r="CE562" s="991"/>
      <c r="CF562" s="991"/>
      <c r="CG562" s="991"/>
      <c r="CH562" s="991"/>
      <c r="CI562" s="991"/>
      <c r="CJ562" s="991"/>
      <c r="CK562" s="991"/>
      <c r="CL562" s="991"/>
      <c r="CM562" s="991"/>
      <c r="CN562" s="991"/>
      <c r="CO562" s="991"/>
      <c r="CP562" s="991"/>
      <c r="CQ562" s="991"/>
      <c r="CR562" s="991"/>
      <c r="CS562" s="991"/>
      <c r="CT562" s="991"/>
      <c r="CU562" s="991"/>
      <c r="CV562" s="991"/>
      <c r="CW562" s="991"/>
      <c r="CX562" s="991"/>
      <c r="CY562" s="991"/>
      <c r="CZ562" s="991"/>
      <c r="DA562" s="991"/>
      <c r="DB562" s="991"/>
      <c r="DC562" s="991"/>
      <c r="DD562" s="991"/>
      <c r="DE562" s="991"/>
      <c r="DF562" s="991"/>
      <c r="DG562" s="991"/>
      <c r="DH562" s="991"/>
      <c r="DI562" s="991"/>
    </row>
    <row r="563" spans="1:113" s="871" customFormat="1">
      <c r="A563" s="1116" t="str">
        <f>$B$398</f>
        <v>III.</v>
      </c>
      <c r="B563" s="1117">
        <f>COUNT($A$400:$B562)+1</f>
        <v>39</v>
      </c>
      <c r="C563" s="1109" t="s">
        <v>1996</v>
      </c>
      <c r="D563" s="1110" t="s">
        <v>188</v>
      </c>
      <c r="E563" s="1199">
        <v>14</v>
      </c>
      <c r="F563" s="917"/>
      <c r="G563" s="917">
        <f>E563*F563</f>
        <v>0</v>
      </c>
      <c r="H563" s="991"/>
      <c r="I563" s="991"/>
      <c r="J563" s="991"/>
      <c r="K563" s="991"/>
      <c r="L563" s="991"/>
      <c r="M563" s="991"/>
      <c r="N563" s="991"/>
      <c r="O563" s="991"/>
      <c r="P563" s="991"/>
      <c r="Q563" s="991"/>
      <c r="R563" s="991"/>
      <c r="S563" s="991"/>
      <c r="T563" s="991"/>
      <c r="U563" s="991"/>
      <c r="V563" s="991"/>
      <c r="W563" s="991"/>
      <c r="X563" s="991"/>
      <c r="Y563" s="991"/>
      <c r="Z563" s="991"/>
      <c r="AA563" s="991"/>
      <c r="AB563" s="991"/>
      <c r="AC563" s="991"/>
      <c r="AD563" s="991"/>
      <c r="AE563" s="991"/>
      <c r="AF563" s="991"/>
      <c r="AG563" s="991"/>
      <c r="AH563" s="991"/>
      <c r="AI563" s="991"/>
      <c r="AJ563" s="991"/>
      <c r="AK563" s="991"/>
      <c r="AL563" s="991"/>
      <c r="AM563" s="991"/>
      <c r="AN563" s="991"/>
      <c r="AO563" s="991"/>
      <c r="AP563" s="991"/>
      <c r="AQ563" s="991"/>
      <c r="AR563" s="991"/>
      <c r="AS563" s="991"/>
      <c r="AT563" s="991"/>
      <c r="AU563" s="991"/>
      <c r="AV563" s="991"/>
      <c r="AW563" s="991"/>
      <c r="AX563" s="991"/>
      <c r="AY563" s="991"/>
      <c r="AZ563" s="991"/>
      <c r="BA563" s="991"/>
      <c r="BB563" s="991"/>
      <c r="BC563" s="991"/>
      <c r="BD563" s="991"/>
      <c r="BE563" s="991"/>
      <c r="BF563" s="991"/>
      <c r="BG563" s="991"/>
      <c r="BH563" s="991"/>
      <c r="BI563" s="991"/>
      <c r="BJ563" s="991"/>
      <c r="BK563" s="991"/>
      <c r="BL563" s="991"/>
      <c r="BM563" s="991"/>
      <c r="BN563" s="991"/>
      <c r="BO563" s="991"/>
      <c r="BP563" s="991"/>
      <c r="BQ563" s="991"/>
      <c r="BR563" s="991"/>
      <c r="BS563" s="991"/>
      <c r="BT563" s="991"/>
      <c r="BU563" s="991"/>
      <c r="BV563" s="991"/>
      <c r="BW563" s="991"/>
      <c r="BX563" s="991"/>
      <c r="BY563" s="991"/>
      <c r="BZ563" s="991"/>
      <c r="CA563" s="991"/>
      <c r="CB563" s="991"/>
      <c r="CC563" s="991"/>
      <c r="CD563" s="991"/>
      <c r="CE563" s="991"/>
      <c r="CF563" s="991"/>
      <c r="CG563" s="991"/>
      <c r="CH563" s="991"/>
      <c r="CI563" s="991"/>
      <c r="CJ563" s="991"/>
      <c r="CK563" s="991"/>
      <c r="CL563" s="991"/>
      <c r="CM563" s="991"/>
      <c r="CN563" s="991"/>
      <c r="CO563" s="991"/>
      <c r="CP563" s="991"/>
      <c r="CQ563" s="991"/>
      <c r="CR563" s="991"/>
      <c r="CS563" s="991"/>
      <c r="CT563" s="991"/>
      <c r="CU563" s="991"/>
      <c r="CV563" s="991"/>
      <c r="CW563" s="991"/>
      <c r="CX563" s="991"/>
      <c r="CY563" s="991"/>
      <c r="CZ563" s="991"/>
      <c r="DA563" s="991"/>
      <c r="DB563" s="991"/>
      <c r="DC563" s="991"/>
      <c r="DD563" s="991"/>
      <c r="DE563" s="991"/>
      <c r="DF563" s="991"/>
      <c r="DG563" s="991"/>
      <c r="DH563" s="991"/>
      <c r="DI563" s="991"/>
    </row>
    <row r="564" spans="1:113" s="871" customFormat="1" ht="36">
      <c r="A564" s="1116"/>
      <c r="B564" s="1117"/>
      <c r="C564" s="585" t="s">
        <v>1997</v>
      </c>
      <c r="D564" s="1110"/>
      <c r="E564" s="1199"/>
      <c r="F564" s="917"/>
      <c r="G564" s="917"/>
      <c r="H564" s="991"/>
      <c r="I564" s="991"/>
      <c r="J564" s="991"/>
      <c r="K564" s="991"/>
      <c r="L564" s="991"/>
      <c r="M564" s="991"/>
      <c r="N564" s="991"/>
      <c r="O564" s="991"/>
      <c r="P564" s="991"/>
      <c r="Q564" s="991"/>
      <c r="R564" s="991"/>
      <c r="S564" s="991"/>
      <c r="T564" s="991"/>
      <c r="U564" s="991"/>
      <c r="V564" s="991"/>
      <c r="W564" s="991"/>
      <c r="X564" s="991"/>
      <c r="Y564" s="991"/>
      <c r="Z564" s="991"/>
      <c r="AA564" s="991"/>
      <c r="AB564" s="991"/>
      <c r="AC564" s="991"/>
      <c r="AD564" s="991"/>
      <c r="AE564" s="991"/>
      <c r="AF564" s="991"/>
      <c r="AG564" s="991"/>
      <c r="AH564" s="991"/>
      <c r="AI564" s="991"/>
      <c r="AJ564" s="991"/>
      <c r="AK564" s="991"/>
      <c r="AL564" s="991"/>
      <c r="AM564" s="991"/>
      <c r="AN564" s="991"/>
      <c r="AO564" s="991"/>
      <c r="AP564" s="991"/>
      <c r="AQ564" s="991"/>
      <c r="AR564" s="991"/>
      <c r="AS564" s="991"/>
      <c r="AT564" s="991"/>
      <c r="AU564" s="991"/>
      <c r="AV564" s="991"/>
      <c r="AW564" s="991"/>
      <c r="AX564" s="991"/>
      <c r="AY564" s="991"/>
      <c r="AZ564" s="991"/>
      <c r="BA564" s="991"/>
      <c r="BB564" s="991"/>
      <c r="BC564" s="991"/>
      <c r="BD564" s="991"/>
      <c r="BE564" s="991"/>
      <c r="BF564" s="991"/>
      <c r="BG564" s="991"/>
      <c r="BH564" s="991"/>
      <c r="BI564" s="991"/>
      <c r="BJ564" s="991"/>
      <c r="BK564" s="991"/>
      <c r="BL564" s="991"/>
      <c r="BM564" s="991"/>
      <c r="BN564" s="991"/>
      <c r="BO564" s="991"/>
      <c r="BP564" s="991"/>
      <c r="BQ564" s="991"/>
      <c r="BR564" s="991"/>
      <c r="BS564" s="991"/>
      <c r="BT564" s="991"/>
      <c r="BU564" s="991"/>
      <c r="BV564" s="991"/>
      <c r="BW564" s="991"/>
      <c r="BX564" s="991"/>
      <c r="BY564" s="991"/>
      <c r="BZ564" s="991"/>
      <c r="CA564" s="991"/>
      <c r="CB564" s="991"/>
      <c r="CC564" s="991"/>
      <c r="CD564" s="991"/>
      <c r="CE564" s="991"/>
      <c r="CF564" s="991"/>
      <c r="CG564" s="991"/>
      <c r="CH564" s="991"/>
      <c r="CI564" s="991"/>
      <c r="CJ564" s="991"/>
      <c r="CK564" s="991"/>
      <c r="CL564" s="991"/>
      <c r="CM564" s="991"/>
      <c r="CN564" s="991"/>
      <c r="CO564" s="991"/>
      <c r="CP564" s="991"/>
      <c r="CQ564" s="991"/>
      <c r="CR564" s="991"/>
      <c r="CS564" s="991"/>
      <c r="CT564" s="991"/>
      <c r="CU564" s="991"/>
      <c r="CV564" s="991"/>
      <c r="CW564" s="991"/>
      <c r="CX564" s="991"/>
      <c r="CY564" s="991"/>
      <c r="CZ564" s="991"/>
      <c r="DA564" s="991"/>
      <c r="DB564" s="991"/>
      <c r="DC564" s="991"/>
      <c r="DD564" s="991"/>
      <c r="DE564" s="991"/>
      <c r="DF564" s="991"/>
      <c r="DG564" s="991"/>
      <c r="DH564" s="991"/>
      <c r="DI564" s="991"/>
    </row>
    <row r="565" spans="1:113" s="871" customFormat="1">
      <c r="A565" s="1116"/>
      <c r="B565" s="1117"/>
      <c r="D565" s="746"/>
      <c r="E565" s="747"/>
      <c r="F565" s="917"/>
      <c r="G565" s="917"/>
      <c r="H565" s="991"/>
      <c r="I565" s="991"/>
      <c r="J565" s="991"/>
      <c r="K565" s="991"/>
      <c r="L565" s="991"/>
      <c r="M565" s="991"/>
      <c r="N565" s="991"/>
      <c r="O565" s="991"/>
      <c r="P565" s="991"/>
      <c r="Q565" s="991"/>
      <c r="R565" s="991"/>
      <c r="S565" s="991"/>
      <c r="T565" s="991"/>
      <c r="U565" s="991"/>
      <c r="V565" s="991"/>
      <c r="W565" s="991"/>
      <c r="X565" s="991"/>
      <c r="Y565" s="991"/>
      <c r="Z565" s="991"/>
      <c r="AA565" s="991"/>
      <c r="AB565" s="991"/>
      <c r="AC565" s="991"/>
      <c r="AD565" s="991"/>
      <c r="AE565" s="991"/>
      <c r="AF565" s="991"/>
      <c r="AG565" s="991"/>
      <c r="AH565" s="991"/>
      <c r="AI565" s="991"/>
      <c r="AJ565" s="991"/>
      <c r="AK565" s="991"/>
      <c r="AL565" s="991"/>
      <c r="AM565" s="991"/>
      <c r="AN565" s="991"/>
      <c r="AO565" s="991"/>
      <c r="AP565" s="991"/>
      <c r="AQ565" s="991"/>
      <c r="AR565" s="991"/>
      <c r="AS565" s="991"/>
      <c r="AT565" s="991"/>
      <c r="AU565" s="991"/>
      <c r="AV565" s="991"/>
      <c r="AW565" s="991"/>
      <c r="AX565" s="991"/>
      <c r="AY565" s="991"/>
      <c r="AZ565" s="991"/>
      <c r="BA565" s="991"/>
      <c r="BB565" s="991"/>
      <c r="BC565" s="991"/>
      <c r="BD565" s="991"/>
      <c r="BE565" s="991"/>
      <c r="BF565" s="991"/>
      <c r="BG565" s="991"/>
      <c r="BH565" s="991"/>
      <c r="BI565" s="991"/>
      <c r="BJ565" s="991"/>
      <c r="BK565" s="991"/>
      <c r="BL565" s="991"/>
      <c r="BM565" s="991"/>
      <c r="BN565" s="991"/>
      <c r="BO565" s="991"/>
      <c r="BP565" s="991"/>
      <c r="BQ565" s="991"/>
      <c r="BR565" s="991"/>
      <c r="BS565" s="991"/>
      <c r="BT565" s="991"/>
      <c r="BU565" s="991"/>
      <c r="BV565" s="991"/>
      <c r="BW565" s="991"/>
      <c r="BX565" s="991"/>
      <c r="BY565" s="991"/>
      <c r="BZ565" s="991"/>
      <c r="CA565" s="991"/>
      <c r="CB565" s="991"/>
      <c r="CC565" s="991"/>
      <c r="CD565" s="991"/>
      <c r="CE565" s="991"/>
      <c r="CF565" s="991"/>
      <c r="CG565" s="991"/>
      <c r="CH565" s="991"/>
      <c r="CI565" s="991"/>
      <c r="CJ565" s="991"/>
      <c r="CK565" s="991"/>
      <c r="CL565" s="991"/>
      <c r="CM565" s="991"/>
      <c r="CN565" s="991"/>
      <c r="CO565" s="991"/>
      <c r="CP565" s="991"/>
      <c r="CQ565" s="991"/>
      <c r="CR565" s="991"/>
      <c r="CS565" s="991"/>
      <c r="CT565" s="991"/>
      <c r="CU565" s="991"/>
      <c r="CV565" s="991"/>
      <c r="CW565" s="991"/>
      <c r="CX565" s="991"/>
      <c r="CY565" s="991"/>
      <c r="CZ565" s="991"/>
      <c r="DA565" s="991"/>
      <c r="DB565" s="991"/>
      <c r="DC565" s="991"/>
      <c r="DD565" s="991"/>
      <c r="DE565" s="991"/>
      <c r="DF565" s="991"/>
      <c r="DG565" s="991"/>
      <c r="DH565" s="991"/>
      <c r="DI565" s="991"/>
    </row>
    <row r="566" spans="1:113" s="871" customFormat="1">
      <c r="A566" s="1116" t="str">
        <f>$B$398</f>
        <v>III.</v>
      </c>
      <c r="B566" s="1117">
        <f>COUNT($A$400:$B565)+1</f>
        <v>40</v>
      </c>
      <c r="C566" s="165" t="s">
        <v>1998</v>
      </c>
      <c r="D566" s="1110" t="s">
        <v>188</v>
      </c>
      <c r="E566" s="747">
        <v>118</v>
      </c>
      <c r="F566" s="917"/>
      <c r="G566" s="917">
        <f>E566*F566</f>
        <v>0</v>
      </c>
      <c r="H566" s="991"/>
      <c r="I566" s="991"/>
      <c r="J566" s="991"/>
      <c r="K566" s="991"/>
      <c r="L566" s="991"/>
      <c r="M566" s="991"/>
      <c r="N566" s="991"/>
      <c r="O566" s="991"/>
      <c r="P566" s="991"/>
      <c r="Q566" s="991"/>
      <c r="R566" s="991"/>
      <c r="S566" s="991"/>
      <c r="T566" s="991"/>
      <c r="U566" s="991"/>
      <c r="V566" s="991"/>
      <c r="W566" s="991"/>
      <c r="X566" s="991"/>
      <c r="Y566" s="991"/>
      <c r="Z566" s="991"/>
      <c r="AA566" s="991"/>
      <c r="AB566" s="991"/>
      <c r="AC566" s="991"/>
      <c r="AD566" s="991"/>
      <c r="AE566" s="991"/>
      <c r="AF566" s="991"/>
      <c r="AG566" s="991"/>
      <c r="AH566" s="991"/>
      <c r="AI566" s="991"/>
      <c r="AJ566" s="991"/>
      <c r="AK566" s="991"/>
      <c r="AL566" s="991"/>
      <c r="AM566" s="991"/>
      <c r="AN566" s="991"/>
      <c r="AO566" s="991"/>
      <c r="AP566" s="991"/>
      <c r="AQ566" s="991"/>
      <c r="AR566" s="991"/>
      <c r="AS566" s="991"/>
      <c r="AT566" s="991"/>
      <c r="AU566" s="991"/>
      <c r="AV566" s="991"/>
      <c r="AW566" s="991"/>
      <c r="AX566" s="991"/>
      <c r="AY566" s="991"/>
      <c r="AZ566" s="991"/>
      <c r="BA566" s="991"/>
      <c r="BB566" s="991"/>
      <c r="BC566" s="991"/>
      <c r="BD566" s="991"/>
      <c r="BE566" s="991"/>
      <c r="BF566" s="991"/>
      <c r="BG566" s="991"/>
      <c r="BH566" s="991"/>
      <c r="BI566" s="991"/>
      <c r="BJ566" s="991"/>
      <c r="BK566" s="991"/>
      <c r="BL566" s="991"/>
      <c r="BM566" s="991"/>
      <c r="BN566" s="991"/>
      <c r="BO566" s="991"/>
      <c r="BP566" s="991"/>
      <c r="BQ566" s="991"/>
      <c r="BR566" s="991"/>
      <c r="BS566" s="991"/>
      <c r="BT566" s="991"/>
      <c r="BU566" s="991"/>
      <c r="BV566" s="991"/>
      <c r="BW566" s="991"/>
      <c r="BX566" s="991"/>
      <c r="BY566" s="991"/>
      <c r="BZ566" s="991"/>
      <c r="CA566" s="991"/>
      <c r="CB566" s="991"/>
      <c r="CC566" s="991"/>
      <c r="CD566" s="991"/>
      <c r="CE566" s="991"/>
      <c r="CF566" s="991"/>
      <c r="CG566" s="991"/>
      <c r="CH566" s="991"/>
      <c r="CI566" s="991"/>
      <c r="CJ566" s="991"/>
      <c r="CK566" s="991"/>
      <c r="CL566" s="991"/>
      <c r="CM566" s="991"/>
      <c r="CN566" s="991"/>
      <c r="CO566" s="991"/>
      <c r="CP566" s="991"/>
      <c r="CQ566" s="991"/>
      <c r="CR566" s="991"/>
      <c r="CS566" s="991"/>
      <c r="CT566" s="991"/>
      <c r="CU566" s="991"/>
      <c r="CV566" s="991"/>
      <c r="CW566" s="991"/>
      <c r="CX566" s="991"/>
      <c r="CY566" s="991"/>
      <c r="CZ566" s="991"/>
      <c r="DA566" s="991"/>
      <c r="DB566" s="991"/>
      <c r="DC566" s="991"/>
      <c r="DD566" s="991"/>
      <c r="DE566" s="991"/>
      <c r="DF566" s="991"/>
      <c r="DG566" s="991"/>
      <c r="DH566" s="991"/>
      <c r="DI566" s="991"/>
    </row>
    <row r="567" spans="1:113" s="871" customFormat="1" ht="60">
      <c r="A567" s="1116"/>
      <c r="B567" s="1117"/>
      <c r="C567" s="822" t="s">
        <v>1999</v>
      </c>
      <c r="D567" s="1110"/>
      <c r="E567" s="747"/>
      <c r="F567" s="917"/>
      <c r="G567" s="917"/>
      <c r="H567" s="991"/>
      <c r="I567" s="991"/>
      <c r="J567" s="991"/>
      <c r="K567" s="991"/>
      <c r="L567" s="991"/>
      <c r="M567" s="991"/>
      <c r="N567" s="991"/>
      <c r="O567" s="991"/>
      <c r="P567" s="991"/>
      <c r="Q567" s="991"/>
      <c r="R567" s="991"/>
      <c r="S567" s="991"/>
      <c r="T567" s="991"/>
      <c r="U567" s="991"/>
      <c r="V567" s="991"/>
      <c r="W567" s="991"/>
      <c r="X567" s="991"/>
      <c r="Y567" s="991"/>
      <c r="Z567" s="991"/>
      <c r="AA567" s="991"/>
      <c r="AB567" s="991"/>
      <c r="AC567" s="991"/>
      <c r="AD567" s="991"/>
      <c r="AE567" s="991"/>
      <c r="AF567" s="991"/>
      <c r="AG567" s="991"/>
      <c r="AH567" s="991"/>
      <c r="AI567" s="991"/>
      <c r="AJ567" s="991"/>
      <c r="AK567" s="991"/>
      <c r="AL567" s="991"/>
      <c r="AM567" s="991"/>
      <c r="AN567" s="991"/>
      <c r="AO567" s="991"/>
      <c r="AP567" s="991"/>
      <c r="AQ567" s="991"/>
      <c r="AR567" s="991"/>
      <c r="AS567" s="991"/>
      <c r="AT567" s="991"/>
      <c r="AU567" s="991"/>
      <c r="AV567" s="991"/>
      <c r="AW567" s="991"/>
      <c r="AX567" s="991"/>
      <c r="AY567" s="991"/>
      <c r="AZ567" s="991"/>
      <c r="BA567" s="991"/>
      <c r="BB567" s="991"/>
      <c r="BC567" s="991"/>
      <c r="BD567" s="991"/>
      <c r="BE567" s="991"/>
      <c r="BF567" s="991"/>
      <c r="BG567" s="991"/>
      <c r="BH567" s="991"/>
      <c r="BI567" s="991"/>
      <c r="BJ567" s="991"/>
      <c r="BK567" s="991"/>
      <c r="BL567" s="991"/>
      <c r="BM567" s="991"/>
      <c r="BN567" s="991"/>
      <c r="BO567" s="991"/>
      <c r="BP567" s="991"/>
      <c r="BQ567" s="991"/>
      <c r="BR567" s="991"/>
      <c r="BS567" s="991"/>
      <c r="BT567" s="991"/>
      <c r="BU567" s="991"/>
      <c r="BV567" s="991"/>
      <c r="BW567" s="991"/>
      <c r="BX567" s="991"/>
      <c r="BY567" s="991"/>
      <c r="BZ567" s="991"/>
      <c r="CA567" s="991"/>
      <c r="CB567" s="991"/>
      <c r="CC567" s="991"/>
      <c r="CD567" s="991"/>
      <c r="CE567" s="991"/>
      <c r="CF567" s="991"/>
      <c r="CG567" s="991"/>
      <c r="CH567" s="991"/>
      <c r="CI567" s="991"/>
      <c r="CJ567" s="991"/>
      <c r="CK567" s="991"/>
      <c r="CL567" s="991"/>
      <c r="CM567" s="991"/>
      <c r="CN567" s="991"/>
      <c r="CO567" s="991"/>
      <c r="CP567" s="991"/>
      <c r="CQ567" s="991"/>
      <c r="CR567" s="991"/>
      <c r="CS567" s="991"/>
      <c r="CT567" s="991"/>
      <c r="CU567" s="991"/>
      <c r="CV567" s="991"/>
      <c r="CW567" s="991"/>
      <c r="CX567" s="991"/>
      <c r="CY567" s="991"/>
      <c r="CZ567" s="991"/>
      <c r="DA567" s="991"/>
      <c r="DB567" s="991"/>
      <c r="DC567" s="991"/>
      <c r="DD567" s="991"/>
      <c r="DE567" s="991"/>
      <c r="DF567" s="991"/>
      <c r="DG567" s="991"/>
      <c r="DH567" s="991"/>
      <c r="DI567" s="991"/>
    </row>
    <row r="568" spans="1:113" s="871" customFormat="1">
      <c r="A568" s="1116"/>
      <c r="B568" s="1117"/>
      <c r="C568" s="585"/>
      <c r="D568" s="746"/>
      <c r="E568" s="747"/>
      <c r="F568" s="917"/>
      <c r="G568" s="917"/>
      <c r="H568" s="991"/>
      <c r="I568" s="991"/>
      <c r="J568" s="991"/>
      <c r="K568" s="991"/>
      <c r="L568" s="991"/>
      <c r="M568" s="991"/>
      <c r="N568" s="991"/>
      <c r="O568" s="991"/>
      <c r="P568" s="991"/>
      <c r="Q568" s="991"/>
      <c r="R568" s="991"/>
      <c r="S568" s="991"/>
      <c r="T568" s="991"/>
      <c r="U568" s="991"/>
      <c r="V568" s="991"/>
      <c r="W568" s="991"/>
      <c r="X568" s="991"/>
      <c r="Y568" s="991"/>
      <c r="Z568" s="991"/>
      <c r="AA568" s="991"/>
      <c r="AB568" s="991"/>
      <c r="AC568" s="991"/>
      <c r="AD568" s="991"/>
      <c r="AE568" s="991"/>
      <c r="AF568" s="991"/>
      <c r="AG568" s="991"/>
      <c r="AH568" s="991"/>
      <c r="AI568" s="991"/>
      <c r="AJ568" s="991"/>
      <c r="AK568" s="991"/>
      <c r="AL568" s="991"/>
      <c r="AM568" s="991"/>
      <c r="AN568" s="991"/>
      <c r="AO568" s="991"/>
      <c r="AP568" s="991"/>
      <c r="AQ568" s="991"/>
      <c r="AR568" s="991"/>
      <c r="AS568" s="991"/>
      <c r="AT568" s="991"/>
      <c r="AU568" s="991"/>
      <c r="AV568" s="991"/>
      <c r="AW568" s="991"/>
      <c r="AX568" s="991"/>
      <c r="AY568" s="991"/>
      <c r="AZ568" s="991"/>
      <c r="BA568" s="991"/>
      <c r="BB568" s="991"/>
      <c r="BC568" s="991"/>
      <c r="BD568" s="991"/>
      <c r="BE568" s="991"/>
      <c r="BF568" s="991"/>
      <c r="BG568" s="991"/>
      <c r="BH568" s="991"/>
      <c r="BI568" s="991"/>
      <c r="BJ568" s="991"/>
      <c r="BK568" s="991"/>
      <c r="BL568" s="991"/>
      <c r="BM568" s="991"/>
      <c r="BN568" s="991"/>
      <c r="BO568" s="991"/>
      <c r="BP568" s="991"/>
      <c r="BQ568" s="991"/>
      <c r="BR568" s="991"/>
      <c r="BS568" s="991"/>
      <c r="BT568" s="991"/>
      <c r="BU568" s="991"/>
      <c r="BV568" s="991"/>
      <c r="BW568" s="991"/>
      <c r="BX568" s="991"/>
      <c r="BY568" s="991"/>
      <c r="BZ568" s="991"/>
      <c r="CA568" s="991"/>
      <c r="CB568" s="991"/>
      <c r="CC568" s="991"/>
      <c r="CD568" s="991"/>
      <c r="CE568" s="991"/>
      <c r="CF568" s="991"/>
      <c r="CG568" s="991"/>
      <c r="CH568" s="991"/>
      <c r="CI568" s="991"/>
      <c r="CJ568" s="991"/>
      <c r="CK568" s="991"/>
      <c r="CL568" s="991"/>
      <c r="CM568" s="991"/>
      <c r="CN568" s="991"/>
      <c r="CO568" s="991"/>
      <c r="CP568" s="991"/>
      <c r="CQ568" s="991"/>
      <c r="CR568" s="991"/>
      <c r="CS568" s="991"/>
      <c r="CT568" s="991"/>
      <c r="CU568" s="991"/>
      <c r="CV568" s="991"/>
      <c r="CW568" s="991"/>
      <c r="CX568" s="991"/>
      <c r="CY568" s="991"/>
      <c r="CZ568" s="991"/>
      <c r="DA568" s="991"/>
      <c r="DB568" s="991"/>
      <c r="DC568" s="991"/>
      <c r="DD568" s="991"/>
      <c r="DE568" s="991"/>
      <c r="DF568" s="991"/>
      <c r="DG568" s="991"/>
      <c r="DH568" s="991"/>
      <c r="DI568" s="991"/>
    </row>
    <row r="569" spans="1:113" s="871" customFormat="1">
      <c r="A569" s="1116" t="str">
        <f>$B$398</f>
        <v>III.</v>
      </c>
      <c r="B569" s="1117">
        <f>COUNT($A$400:$B568)+1</f>
        <v>41</v>
      </c>
      <c r="C569" s="165" t="s">
        <v>2000</v>
      </c>
      <c r="D569" s="746" t="s">
        <v>188</v>
      </c>
      <c r="E569" s="747">
        <v>22</v>
      </c>
      <c r="F569" s="917"/>
      <c r="G569" s="917">
        <f>E569*F569</f>
        <v>0</v>
      </c>
      <c r="H569" s="991"/>
      <c r="I569" s="991"/>
      <c r="J569" s="991"/>
      <c r="K569" s="991"/>
      <c r="L569" s="991"/>
      <c r="M569" s="991"/>
      <c r="N569" s="991"/>
      <c r="O569" s="991"/>
      <c r="P569" s="991"/>
      <c r="Q569" s="991"/>
      <c r="R569" s="991"/>
      <c r="S569" s="991"/>
      <c r="T569" s="991"/>
      <c r="U569" s="991"/>
      <c r="V569" s="991"/>
      <c r="W569" s="991"/>
      <c r="X569" s="991"/>
      <c r="Y569" s="991"/>
      <c r="Z569" s="991"/>
      <c r="AA569" s="991"/>
      <c r="AB569" s="991"/>
      <c r="AC569" s="991"/>
      <c r="AD569" s="991"/>
      <c r="AE569" s="991"/>
      <c r="AF569" s="991"/>
      <c r="AG569" s="991"/>
      <c r="AH569" s="991"/>
      <c r="AI569" s="991"/>
      <c r="AJ569" s="991"/>
      <c r="AK569" s="991"/>
      <c r="AL569" s="991"/>
      <c r="AM569" s="991"/>
      <c r="AN569" s="991"/>
      <c r="AO569" s="991"/>
      <c r="AP569" s="991"/>
      <c r="AQ569" s="991"/>
      <c r="AR569" s="991"/>
      <c r="AS569" s="991"/>
      <c r="AT569" s="991"/>
      <c r="AU569" s="991"/>
      <c r="AV569" s="991"/>
      <c r="AW569" s="991"/>
      <c r="AX569" s="991"/>
      <c r="AY569" s="991"/>
      <c r="AZ569" s="991"/>
      <c r="BA569" s="991"/>
      <c r="BB569" s="991"/>
      <c r="BC569" s="991"/>
      <c r="BD569" s="991"/>
      <c r="BE569" s="991"/>
      <c r="BF569" s="991"/>
      <c r="BG569" s="991"/>
      <c r="BH569" s="991"/>
      <c r="BI569" s="991"/>
      <c r="BJ569" s="991"/>
      <c r="BK569" s="991"/>
      <c r="BL569" s="991"/>
      <c r="BM569" s="991"/>
      <c r="BN569" s="991"/>
      <c r="BO569" s="991"/>
      <c r="BP569" s="991"/>
      <c r="BQ569" s="991"/>
      <c r="BR569" s="991"/>
      <c r="BS569" s="991"/>
      <c r="BT569" s="991"/>
      <c r="BU569" s="991"/>
      <c r="BV569" s="991"/>
      <c r="BW569" s="991"/>
      <c r="BX569" s="991"/>
      <c r="BY569" s="991"/>
      <c r="BZ569" s="991"/>
      <c r="CA569" s="991"/>
      <c r="CB569" s="991"/>
      <c r="CC569" s="991"/>
      <c r="CD569" s="991"/>
      <c r="CE569" s="991"/>
      <c r="CF569" s="991"/>
      <c r="CG569" s="991"/>
      <c r="CH569" s="991"/>
      <c r="CI569" s="991"/>
      <c r="CJ569" s="991"/>
      <c r="CK569" s="991"/>
      <c r="CL569" s="991"/>
      <c r="CM569" s="991"/>
      <c r="CN569" s="991"/>
      <c r="CO569" s="991"/>
      <c r="CP569" s="991"/>
      <c r="CQ569" s="991"/>
      <c r="CR569" s="991"/>
      <c r="CS569" s="991"/>
      <c r="CT569" s="991"/>
      <c r="CU569" s="991"/>
      <c r="CV569" s="991"/>
      <c r="CW569" s="991"/>
      <c r="CX569" s="991"/>
      <c r="CY569" s="991"/>
      <c r="CZ569" s="991"/>
      <c r="DA569" s="991"/>
      <c r="DB569" s="991"/>
      <c r="DC569" s="991"/>
      <c r="DD569" s="991"/>
      <c r="DE569" s="991"/>
      <c r="DF569" s="991"/>
      <c r="DG569" s="991"/>
      <c r="DH569" s="991"/>
      <c r="DI569" s="991"/>
    </row>
    <row r="570" spans="1:113" s="871" customFormat="1" ht="72">
      <c r="A570" s="1116"/>
      <c r="B570" s="1117"/>
      <c r="C570" s="822" t="s">
        <v>2001</v>
      </c>
      <c r="D570" s="746"/>
      <c r="E570" s="747"/>
      <c r="F570" s="917"/>
      <c r="G570" s="917"/>
      <c r="H570" s="991"/>
      <c r="I570" s="991"/>
      <c r="J570" s="991"/>
      <c r="K570" s="991"/>
      <c r="L570" s="991"/>
      <c r="M570" s="991"/>
      <c r="N570" s="991"/>
      <c r="O570" s="991"/>
      <c r="P570" s="991"/>
      <c r="Q570" s="991"/>
      <c r="R570" s="991"/>
      <c r="S570" s="991"/>
      <c r="T570" s="991"/>
      <c r="U570" s="991"/>
      <c r="V570" s="991"/>
      <c r="W570" s="991"/>
      <c r="X570" s="991"/>
      <c r="Y570" s="991"/>
      <c r="Z570" s="991"/>
      <c r="AA570" s="991"/>
      <c r="AB570" s="991"/>
      <c r="AC570" s="991"/>
      <c r="AD570" s="991"/>
      <c r="AE570" s="991"/>
      <c r="AF570" s="991"/>
      <c r="AG570" s="991"/>
      <c r="AH570" s="991"/>
      <c r="AI570" s="991"/>
      <c r="AJ570" s="991"/>
      <c r="AK570" s="991"/>
      <c r="AL570" s="991"/>
      <c r="AM570" s="991"/>
      <c r="AN570" s="991"/>
      <c r="AO570" s="991"/>
      <c r="AP570" s="991"/>
      <c r="AQ570" s="991"/>
      <c r="AR570" s="991"/>
      <c r="AS570" s="991"/>
      <c r="AT570" s="991"/>
      <c r="AU570" s="991"/>
      <c r="AV570" s="991"/>
      <c r="AW570" s="991"/>
      <c r="AX570" s="991"/>
      <c r="AY570" s="991"/>
      <c r="AZ570" s="991"/>
      <c r="BA570" s="991"/>
      <c r="BB570" s="991"/>
      <c r="BC570" s="991"/>
      <c r="BD570" s="991"/>
      <c r="BE570" s="991"/>
      <c r="BF570" s="991"/>
      <c r="BG570" s="991"/>
      <c r="BH570" s="991"/>
      <c r="BI570" s="991"/>
      <c r="BJ570" s="991"/>
      <c r="BK570" s="991"/>
      <c r="BL570" s="991"/>
      <c r="BM570" s="991"/>
      <c r="BN570" s="991"/>
      <c r="BO570" s="991"/>
      <c r="BP570" s="991"/>
      <c r="BQ570" s="991"/>
      <c r="BR570" s="991"/>
      <c r="BS570" s="991"/>
      <c r="BT570" s="991"/>
      <c r="BU570" s="991"/>
      <c r="BV570" s="991"/>
      <c r="BW570" s="991"/>
      <c r="BX570" s="991"/>
      <c r="BY570" s="991"/>
      <c r="BZ570" s="991"/>
      <c r="CA570" s="991"/>
      <c r="CB570" s="991"/>
      <c r="CC570" s="991"/>
      <c r="CD570" s="991"/>
      <c r="CE570" s="991"/>
      <c r="CF570" s="991"/>
      <c r="CG570" s="991"/>
      <c r="CH570" s="991"/>
      <c r="CI570" s="991"/>
      <c r="CJ570" s="991"/>
      <c r="CK570" s="991"/>
      <c r="CL570" s="991"/>
      <c r="CM570" s="991"/>
      <c r="CN570" s="991"/>
      <c r="CO570" s="991"/>
      <c r="CP570" s="991"/>
      <c r="CQ570" s="991"/>
      <c r="CR570" s="991"/>
      <c r="CS570" s="991"/>
      <c r="CT570" s="991"/>
      <c r="CU570" s="991"/>
      <c r="CV570" s="991"/>
      <c r="CW570" s="991"/>
      <c r="CX570" s="991"/>
      <c r="CY570" s="991"/>
      <c r="CZ570" s="991"/>
      <c r="DA570" s="991"/>
      <c r="DB570" s="991"/>
      <c r="DC570" s="991"/>
      <c r="DD570" s="991"/>
      <c r="DE570" s="991"/>
      <c r="DF570" s="991"/>
      <c r="DG570" s="991"/>
      <c r="DH570" s="991"/>
      <c r="DI570" s="991"/>
    </row>
    <row r="571" spans="1:113" s="871" customFormat="1">
      <c r="A571" s="1116"/>
      <c r="B571" s="1117"/>
      <c r="C571" s="585"/>
      <c r="D571" s="746"/>
      <c r="E571" s="747"/>
      <c r="F571" s="917"/>
      <c r="G571" s="917"/>
      <c r="H571" s="991"/>
      <c r="I571" s="991"/>
      <c r="J571" s="991"/>
      <c r="K571" s="991"/>
      <c r="L571" s="991"/>
      <c r="M571" s="991"/>
      <c r="N571" s="991"/>
      <c r="O571" s="991"/>
      <c r="P571" s="991"/>
      <c r="Q571" s="991"/>
      <c r="R571" s="991"/>
      <c r="S571" s="991"/>
      <c r="T571" s="991"/>
      <c r="U571" s="991"/>
      <c r="V571" s="991"/>
      <c r="W571" s="991"/>
      <c r="X571" s="991"/>
      <c r="Y571" s="991"/>
      <c r="Z571" s="991"/>
      <c r="AA571" s="991"/>
      <c r="AB571" s="991"/>
      <c r="AC571" s="991"/>
      <c r="AD571" s="991"/>
      <c r="AE571" s="991"/>
      <c r="AF571" s="991"/>
      <c r="AG571" s="991"/>
      <c r="AH571" s="991"/>
      <c r="AI571" s="991"/>
      <c r="AJ571" s="991"/>
      <c r="AK571" s="991"/>
      <c r="AL571" s="991"/>
      <c r="AM571" s="991"/>
      <c r="AN571" s="991"/>
      <c r="AO571" s="991"/>
      <c r="AP571" s="991"/>
      <c r="AQ571" s="991"/>
      <c r="AR571" s="991"/>
      <c r="AS571" s="991"/>
      <c r="AT571" s="991"/>
      <c r="AU571" s="991"/>
      <c r="AV571" s="991"/>
      <c r="AW571" s="991"/>
      <c r="AX571" s="991"/>
      <c r="AY571" s="991"/>
      <c r="AZ571" s="991"/>
      <c r="BA571" s="991"/>
      <c r="BB571" s="991"/>
      <c r="BC571" s="991"/>
      <c r="BD571" s="991"/>
      <c r="BE571" s="991"/>
      <c r="BF571" s="991"/>
      <c r="BG571" s="991"/>
      <c r="BH571" s="991"/>
      <c r="BI571" s="991"/>
      <c r="BJ571" s="991"/>
      <c r="BK571" s="991"/>
      <c r="BL571" s="991"/>
      <c r="BM571" s="991"/>
      <c r="BN571" s="991"/>
      <c r="BO571" s="991"/>
      <c r="BP571" s="991"/>
      <c r="BQ571" s="991"/>
      <c r="BR571" s="991"/>
      <c r="BS571" s="991"/>
      <c r="BT571" s="991"/>
      <c r="BU571" s="991"/>
      <c r="BV571" s="991"/>
      <c r="BW571" s="991"/>
      <c r="BX571" s="991"/>
      <c r="BY571" s="991"/>
      <c r="BZ571" s="991"/>
      <c r="CA571" s="991"/>
      <c r="CB571" s="991"/>
      <c r="CC571" s="991"/>
      <c r="CD571" s="991"/>
      <c r="CE571" s="991"/>
      <c r="CF571" s="991"/>
      <c r="CG571" s="991"/>
      <c r="CH571" s="991"/>
      <c r="CI571" s="991"/>
      <c r="CJ571" s="991"/>
      <c r="CK571" s="991"/>
      <c r="CL571" s="991"/>
      <c r="CM571" s="991"/>
      <c r="CN571" s="991"/>
      <c r="CO571" s="991"/>
      <c r="CP571" s="991"/>
      <c r="CQ571" s="991"/>
      <c r="CR571" s="991"/>
      <c r="CS571" s="991"/>
      <c r="CT571" s="991"/>
      <c r="CU571" s="991"/>
      <c r="CV571" s="991"/>
      <c r="CW571" s="991"/>
      <c r="CX571" s="991"/>
      <c r="CY571" s="991"/>
      <c r="CZ571" s="991"/>
      <c r="DA571" s="991"/>
      <c r="DB571" s="991"/>
      <c r="DC571" s="991"/>
      <c r="DD571" s="991"/>
      <c r="DE571" s="991"/>
      <c r="DF571" s="991"/>
      <c r="DG571" s="991"/>
      <c r="DH571" s="991"/>
      <c r="DI571" s="991"/>
    </row>
    <row r="572" spans="1:113" s="871" customFormat="1">
      <c r="A572" s="1116" t="str">
        <f>$B$398</f>
        <v>III.</v>
      </c>
      <c r="B572" s="1117">
        <f>COUNT($A$400:$B570)+1</f>
        <v>42</v>
      </c>
      <c r="C572" s="1109" t="s">
        <v>2002</v>
      </c>
      <c r="D572" s="746" t="s">
        <v>188</v>
      </c>
      <c r="E572" s="747">
        <v>17</v>
      </c>
      <c r="F572" s="917"/>
      <c r="G572" s="917">
        <f>E572*F572</f>
        <v>0</v>
      </c>
      <c r="H572" s="991"/>
      <c r="I572" s="991"/>
      <c r="J572" s="991"/>
      <c r="K572" s="991"/>
      <c r="L572" s="991"/>
      <c r="M572" s="991"/>
      <c r="N572" s="991"/>
      <c r="O572" s="991"/>
      <c r="P572" s="991"/>
      <c r="Q572" s="991"/>
      <c r="R572" s="991"/>
      <c r="S572" s="991"/>
      <c r="T572" s="991"/>
      <c r="U572" s="991"/>
      <c r="V572" s="991"/>
      <c r="W572" s="991"/>
      <c r="X572" s="991"/>
      <c r="Y572" s="991"/>
      <c r="Z572" s="991"/>
      <c r="AA572" s="991"/>
      <c r="AB572" s="991"/>
      <c r="AC572" s="991"/>
      <c r="AD572" s="991"/>
      <c r="AE572" s="991"/>
      <c r="AF572" s="991"/>
      <c r="AG572" s="991"/>
      <c r="AH572" s="991"/>
      <c r="AI572" s="991"/>
      <c r="AJ572" s="991"/>
      <c r="AK572" s="991"/>
      <c r="AL572" s="991"/>
      <c r="AM572" s="991"/>
      <c r="AN572" s="991"/>
      <c r="AO572" s="991"/>
      <c r="AP572" s="991"/>
      <c r="AQ572" s="991"/>
      <c r="AR572" s="991"/>
      <c r="AS572" s="991"/>
      <c r="AT572" s="991"/>
      <c r="AU572" s="991"/>
      <c r="AV572" s="991"/>
      <c r="AW572" s="991"/>
      <c r="AX572" s="991"/>
      <c r="AY572" s="991"/>
      <c r="AZ572" s="991"/>
      <c r="BA572" s="991"/>
      <c r="BB572" s="991"/>
      <c r="BC572" s="991"/>
      <c r="BD572" s="991"/>
      <c r="BE572" s="991"/>
      <c r="BF572" s="991"/>
      <c r="BG572" s="991"/>
      <c r="BH572" s="991"/>
      <c r="BI572" s="991"/>
      <c r="BJ572" s="991"/>
      <c r="BK572" s="991"/>
      <c r="BL572" s="991"/>
      <c r="BM572" s="991"/>
      <c r="BN572" s="991"/>
      <c r="BO572" s="991"/>
      <c r="BP572" s="991"/>
      <c r="BQ572" s="991"/>
      <c r="BR572" s="991"/>
      <c r="BS572" s="991"/>
      <c r="BT572" s="991"/>
      <c r="BU572" s="991"/>
      <c r="BV572" s="991"/>
      <c r="BW572" s="991"/>
      <c r="BX572" s="991"/>
      <c r="BY572" s="991"/>
      <c r="BZ572" s="991"/>
      <c r="CA572" s="991"/>
      <c r="CB572" s="991"/>
      <c r="CC572" s="991"/>
      <c r="CD572" s="991"/>
      <c r="CE572" s="991"/>
      <c r="CF572" s="991"/>
      <c r="CG572" s="991"/>
      <c r="CH572" s="991"/>
      <c r="CI572" s="991"/>
      <c r="CJ572" s="991"/>
      <c r="CK572" s="991"/>
      <c r="CL572" s="991"/>
      <c r="CM572" s="991"/>
      <c r="CN572" s="991"/>
      <c r="CO572" s="991"/>
      <c r="CP572" s="991"/>
      <c r="CQ572" s="991"/>
      <c r="CR572" s="991"/>
      <c r="CS572" s="991"/>
      <c r="CT572" s="991"/>
      <c r="CU572" s="991"/>
      <c r="CV572" s="991"/>
      <c r="CW572" s="991"/>
      <c r="CX572" s="991"/>
      <c r="CY572" s="991"/>
      <c r="CZ572" s="991"/>
      <c r="DA572" s="991"/>
      <c r="DB572" s="991"/>
      <c r="DC572" s="991"/>
      <c r="DD572" s="991"/>
      <c r="DE572" s="991"/>
      <c r="DF572" s="991"/>
      <c r="DG572" s="991"/>
      <c r="DH572" s="991"/>
      <c r="DI572" s="991"/>
    </row>
    <row r="573" spans="1:113" s="871" customFormat="1" ht="72">
      <c r="A573" s="1116"/>
      <c r="B573" s="1117"/>
      <c r="C573" s="585" t="s">
        <v>2003</v>
      </c>
      <c r="D573" s="746"/>
      <c r="E573" s="747"/>
      <c r="F573" s="917"/>
      <c r="G573" s="917"/>
      <c r="H573" s="991"/>
      <c r="I573" s="991"/>
      <c r="J573" s="991"/>
      <c r="K573" s="991"/>
      <c r="L573" s="991"/>
      <c r="M573" s="991"/>
      <c r="N573" s="991"/>
      <c r="O573" s="991"/>
      <c r="P573" s="991"/>
      <c r="Q573" s="991"/>
      <c r="R573" s="991"/>
      <c r="S573" s="991"/>
      <c r="T573" s="991"/>
      <c r="U573" s="991"/>
      <c r="V573" s="991"/>
      <c r="W573" s="991"/>
      <c r="X573" s="991"/>
      <c r="Y573" s="991"/>
      <c r="Z573" s="991"/>
      <c r="AA573" s="991"/>
      <c r="AB573" s="991"/>
      <c r="AC573" s="991"/>
      <c r="AD573" s="991"/>
      <c r="AE573" s="991"/>
      <c r="AF573" s="991"/>
      <c r="AG573" s="991"/>
      <c r="AH573" s="991"/>
      <c r="AI573" s="991"/>
      <c r="AJ573" s="991"/>
      <c r="AK573" s="991"/>
      <c r="AL573" s="991"/>
      <c r="AM573" s="991"/>
      <c r="AN573" s="991"/>
      <c r="AO573" s="991"/>
      <c r="AP573" s="991"/>
      <c r="AQ573" s="991"/>
      <c r="AR573" s="991"/>
      <c r="AS573" s="991"/>
      <c r="AT573" s="991"/>
      <c r="AU573" s="991"/>
      <c r="AV573" s="991"/>
      <c r="AW573" s="991"/>
      <c r="AX573" s="991"/>
      <c r="AY573" s="991"/>
      <c r="AZ573" s="991"/>
      <c r="BA573" s="991"/>
      <c r="BB573" s="991"/>
      <c r="BC573" s="991"/>
      <c r="BD573" s="991"/>
      <c r="BE573" s="991"/>
      <c r="BF573" s="991"/>
      <c r="BG573" s="991"/>
      <c r="BH573" s="991"/>
      <c r="BI573" s="991"/>
      <c r="BJ573" s="991"/>
      <c r="BK573" s="991"/>
      <c r="BL573" s="991"/>
      <c r="BM573" s="991"/>
      <c r="BN573" s="991"/>
      <c r="BO573" s="991"/>
      <c r="BP573" s="991"/>
      <c r="BQ573" s="991"/>
      <c r="BR573" s="991"/>
      <c r="BS573" s="991"/>
      <c r="BT573" s="991"/>
      <c r="BU573" s="991"/>
      <c r="BV573" s="991"/>
      <c r="BW573" s="991"/>
      <c r="BX573" s="991"/>
      <c r="BY573" s="991"/>
      <c r="BZ573" s="991"/>
      <c r="CA573" s="991"/>
      <c r="CB573" s="991"/>
      <c r="CC573" s="991"/>
      <c r="CD573" s="991"/>
      <c r="CE573" s="991"/>
      <c r="CF573" s="991"/>
      <c r="CG573" s="991"/>
      <c r="CH573" s="991"/>
      <c r="CI573" s="991"/>
      <c r="CJ573" s="991"/>
      <c r="CK573" s="991"/>
      <c r="CL573" s="991"/>
      <c r="CM573" s="991"/>
      <c r="CN573" s="991"/>
      <c r="CO573" s="991"/>
      <c r="CP573" s="991"/>
      <c r="CQ573" s="991"/>
      <c r="CR573" s="991"/>
      <c r="CS573" s="991"/>
      <c r="CT573" s="991"/>
      <c r="CU573" s="991"/>
      <c r="CV573" s="991"/>
      <c r="CW573" s="991"/>
      <c r="CX573" s="991"/>
      <c r="CY573" s="991"/>
      <c r="CZ573" s="991"/>
      <c r="DA573" s="991"/>
      <c r="DB573" s="991"/>
      <c r="DC573" s="991"/>
      <c r="DD573" s="991"/>
      <c r="DE573" s="991"/>
      <c r="DF573" s="991"/>
      <c r="DG573" s="991"/>
      <c r="DH573" s="991"/>
      <c r="DI573" s="991"/>
    </row>
    <row r="574" spans="1:113" s="871" customFormat="1">
      <c r="A574" s="1116"/>
      <c r="B574" s="1117"/>
      <c r="C574" s="1111"/>
      <c r="D574" s="746"/>
      <c r="E574" s="747"/>
      <c r="F574" s="917"/>
      <c r="G574" s="917"/>
      <c r="H574" s="991"/>
      <c r="I574" s="991"/>
      <c r="J574" s="991"/>
      <c r="K574" s="991"/>
      <c r="L574" s="991"/>
      <c r="M574" s="991"/>
      <c r="N574" s="991"/>
      <c r="O574" s="991"/>
      <c r="P574" s="991"/>
      <c r="Q574" s="991"/>
      <c r="R574" s="991"/>
      <c r="S574" s="991"/>
      <c r="T574" s="991"/>
      <c r="U574" s="991"/>
      <c r="V574" s="991"/>
      <c r="W574" s="991"/>
      <c r="X574" s="991"/>
      <c r="Y574" s="991"/>
      <c r="Z574" s="991"/>
      <c r="AA574" s="991"/>
      <c r="AB574" s="991"/>
      <c r="AC574" s="991"/>
      <c r="AD574" s="991"/>
      <c r="AE574" s="991"/>
      <c r="AF574" s="991"/>
      <c r="AG574" s="991"/>
      <c r="AH574" s="991"/>
      <c r="AI574" s="991"/>
      <c r="AJ574" s="991"/>
      <c r="AK574" s="991"/>
      <c r="AL574" s="991"/>
      <c r="AM574" s="991"/>
      <c r="AN574" s="991"/>
      <c r="AO574" s="991"/>
      <c r="AP574" s="991"/>
      <c r="AQ574" s="991"/>
      <c r="AR574" s="991"/>
      <c r="AS574" s="991"/>
      <c r="AT574" s="991"/>
      <c r="AU574" s="991"/>
      <c r="AV574" s="991"/>
      <c r="AW574" s="991"/>
      <c r="AX574" s="991"/>
      <c r="AY574" s="991"/>
      <c r="AZ574" s="991"/>
      <c r="BA574" s="991"/>
      <c r="BB574" s="991"/>
      <c r="BC574" s="991"/>
      <c r="BD574" s="991"/>
      <c r="BE574" s="991"/>
      <c r="BF574" s="991"/>
      <c r="BG574" s="991"/>
      <c r="BH574" s="991"/>
      <c r="BI574" s="991"/>
      <c r="BJ574" s="991"/>
      <c r="BK574" s="991"/>
      <c r="BL574" s="991"/>
      <c r="BM574" s="991"/>
      <c r="BN574" s="991"/>
      <c r="BO574" s="991"/>
      <c r="BP574" s="991"/>
      <c r="BQ574" s="991"/>
      <c r="BR574" s="991"/>
      <c r="BS574" s="991"/>
      <c r="BT574" s="991"/>
      <c r="BU574" s="991"/>
      <c r="BV574" s="991"/>
      <c r="BW574" s="991"/>
      <c r="BX574" s="991"/>
      <c r="BY574" s="991"/>
      <c r="BZ574" s="991"/>
      <c r="CA574" s="991"/>
      <c r="CB574" s="991"/>
      <c r="CC574" s="991"/>
      <c r="CD574" s="991"/>
      <c r="CE574" s="991"/>
      <c r="CF574" s="991"/>
      <c r="CG574" s="991"/>
      <c r="CH574" s="991"/>
      <c r="CI574" s="991"/>
      <c r="CJ574" s="991"/>
      <c r="CK574" s="991"/>
      <c r="CL574" s="991"/>
      <c r="CM574" s="991"/>
      <c r="CN574" s="991"/>
      <c r="CO574" s="991"/>
      <c r="CP574" s="991"/>
      <c r="CQ574" s="991"/>
      <c r="CR574" s="991"/>
      <c r="CS574" s="991"/>
      <c r="CT574" s="991"/>
      <c r="CU574" s="991"/>
      <c r="CV574" s="991"/>
      <c r="CW574" s="991"/>
      <c r="CX574" s="991"/>
      <c r="CY574" s="991"/>
      <c r="CZ574" s="991"/>
      <c r="DA574" s="991"/>
      <c r="DB574" s="991"/>
      <c r="DC574" s="991"/>
      <c r="DD574" s="991"/>
      <c r="DE574" s="991"/>
      <c r="DF574" s="991"/>
      <c r="DG574" s="991"/>
      <c r="DH574" s="991"/>
      <c r="DI574" s="991"/>
    </row>
    <row r="575" spans="1:113" s="871" customFormat="1">
      <c r="A575" s="1116" t="str">
        <f>$B$398</f>
        <v>III.</v>
      </c>
      <c r="B575" s="1117">
        <f>COUNT($A$400:$B573)+1</f>
        <v>43</v>
      </c>
      <c r="C575" s="165" t="s">
        <v>1907</v>
      </c>
      <c r="D575" s="746" t="s">
        <v>188</v>
      </c>
      <c r="E575" s="747">
        <v>20</v>
      </c>
      <c r="F575" s="917"/>
      <c r="G575" s="917">
        <f>E575*F575</f>
        <v>0</v>
      </c>
      <c r="H575" s="991"/>
      <c r="I575" s="991"/>
      <c r="J575" s="991"/>
      <c r="K575" s="991"/>
      <c r="L575" s="991"/>
      <c r="M575" s="991"/>
      <c r="N575" s="991"/>
      <c r="O575" s="991"/>
      <c r="P575" s="991"/>
      <c r="Q575" s="991"/>
      <c r="R575" s="991"/>
      <c r="S575" s="991"/>
      <c r="T575" s="991"/>
      <c r="U575" s="991"/>
      <c r="V575" s="991"/>
      <c r="W575" s="991"/>
      <c r="X575" s="991"/>
      <c r="Y575" s="991"/>
      <c r="Z575" s="991"/>
      <c r="AA575" s="991"/>
      <c r="AB575" s="991"/>
      <c r="AC575" s="991"/>
      <c r="AD575" s="991"/>
      <c r="AE575" s="991"/>
      <c r="AF575" s="991"/>
      <c r="AG575" s="991"/>
      <c r="AH575" s="991"/>
      <c r="AI575" s="991"/>
      <c r="AJ575" s="991"/>
      <c r="AK575" s="991"/>
      <c r="AL575" s="991"/>
      <c r="AM575" s="991"/>
      <c r="AN575" s="991"/>
      <c r="AO575" s="991"/>
      <c r="AP575" s="991"/>
      <c r="AQ575" s="991"/>
      <c r="AR575" s="991"/>
      <c r="AS575" s="991"/>
      <c r="AT575" s="991"/>
      <c r="AU575" s="991"/>
      <c r="AV575" s="991"/>
      <c r="AW575" s="991"/>
      <c r="AX575" s="991"/>
      <c r="AY575" s="991"/>
      <c r="AZ575" s="991"/>
      <c r="BA575" s="991"/>
      <c r="BB575" s="991"/>
      <c r="BC575" s="991"/>
      <c r="BD575" s="991"/>
      <c r="BE575" s="991"/>
      <c r="BF575" s="991"/>
      <c r="BG575" s="991"/>
      <c r="BH575" s="991"/>
      <c r="BI575" s="991"/>
      <c r="BJ575" s="991"/>
      <c r="BK575" s="991"/>
      <c r="BL575" s="991"/>
      <c r="BM575" s="991"/>
      <c r="BN575" s="991"/>
      <c r="BO575" s="991"/>
      <c r="BP575" s="991"/>
      <c r="BQ575" s="991"/>
      <c r="BR575" s="991"/>
      <c r="BS575" s="991"/>
      <c r="BT575" s="991"/>
      <c r="BU575" s="991"/>
      <c r="BV575" s="991"/>
      <c r="BW575" s="991"/>
      <c r="BX575" s="991"/>
      <c r="BY575" s="991"/>
      <c r="BZ575" s="991"/>
      <c r="CA575" s="991"/>
      <c r="CB575" s="991"/>
      <c r="CC575" s="991"/>
      <c r="CD575" s="991"/>
      <c r="CE575" s="991"/>
      <c r="CF575" s="991"/>
      <c r="CG575" s="991"/>
      <c r="CH575" s="991"/>
      <c r="CI575" s="991"/>
      <c r="CJ575" s="991"/>
      <c r="CK575" s="991"/>
      <c r="CL575" s="991"/>
      <c r="CM575" s="991"/>
      <c r="CN575" s="991"/>
      <c r="CO575" s="991"/>
      <c r="CP575" s="991"/>
      <c r="CQ575" s="991"/>
      <c r="CR575" s="991"/>
      <c r="CS575" s="991"/>
      <c r="CT575" s="991"/>
      <c r="CU575" s="991"/>
      <c r="CV575" s="991"/>
      <c r="CW575" s="991"/>
      <c r="CX575" s="991"/>
      <c r="CY575" s="991"/>
      <c r="CZ575" s="991"/>
      <c r="DA575" s="991"/>
      <c r="DB575" s="991"/>
      <c r="DC575" s="991"/>
      <c r="DD575" s="991"/>
      <c r="DE575" s="991"/>
      <c r="DF575" s="991"/>
      <c r="DG575" s="991"/>
      <c r="DH575" s="991"/>
      <c r="DI575" s="991"/>
    </row>
    <row r="576" spans="1:113" s="871" customFormat="1" ht="69.75" customHeight="1">
      <c r="A576" s="1116"/>
      <c r="B576" s="1117"/>
      <c r="C576" s="585" t="s">
        <v>1908</v>
      </c>
      <c r="D576" s="746"/>
      <c r="E576" s="747"/>
      <c r="F576" s="917"/>
      <c r="G576" s="917"/>
      <c r="H576" s="991"/>
      <c r="I576" s="991"/>
      <c r="J576" s="991"/>
      <c r="K576" s="991"/>
      <c r="L576" s="991"/>
      <c r="M576" s="991"/>
      <c r="N576" s="991"/>
      <c r="O576" s="991"/>
      <c r="P576" s="991"/>
      <c r="Q576" s="991"/>
      <c r="R576" s="991"/>
      <c r="S576" s="991"/>
      <c r="T576" s="991"/>
      <c r="U576" s="991"/>
      <c r="V576" s="991"/>
      <c r="W576" s="991"/>
      <c r="X576" s="991"/>
      <c r="Y576" s="991"/>
      <c r="Z576" s="991"/>
      <c r="AA576" s="991"/>
      <c r="AB576" s="991"/>
      <c r="AC576" s="991"/>
      <c r="AD576" s="991"/>
      <c r="AE576" s="991"/>
      <c r="AF576" s="991"/>
      <c r="AG576" s="991"/>
      <c r="AH576" s="991"/>
      <c r="AI576" s="991"/>
      <c r="AJ576" s="991"/>
      <c r="AK576" s="991"/>
      <c r="AL576" s="991"/>
      <c r="AM576" s="991"/>
      <c r="AN576" s="991"/>
      <c r="AO576" s="991"/>
      <c r="AP576" s="991"/>
      <c r="AQ576" s="991"/>
      <c r="AR576" s="991"/>
      <c r="AS576" s="991"/>
      <c r="AT576" s="991"/>
      <c r="AU576" s="991"/>
      <c r="AV576" s="991"/>
      <c r="AW576" s="991"/>
      <c r="AX576" s="991"/>
      <c r="AY576" s="991"/>
      <c r="AZ576" s="991"/>
      <c r="BA576" s="991"/>
      <c r="BB576" s="991"/>
      <c r="BC576" s="991"/>
      <c r="BD576" s="991"/>
      <c r="BE576" s="991"/>
      <c r="BF576" s="991"/>
      <c r="BG576" s="991"/>
      <c r="BH576" s="991"/>
      <c r="BI576" s="991"/>
      <c r="BJ576" s="991"/>
      <c r="BK576" s="991"/>
      <c r="BL576" s="991"/>
      <c r="BM576" s="991"/>
      <c r="BN576" s="991"/>
      <c r="BO576" s="991"/>
      <c r="BP576" s="991"/>
      <c r="BQ576" s="991"/>
      <c r="BR576" s="991"/>
      <c r="BS576" s="991"/>
      <c r="BT576" s="991"/>
      <c r="BU576" s="991"/>
      <c r="BV576" s="991"/>
      <c r="BW576" s="991"/>
      <c r="BX576" s="991"/>
      <c r="BY576" s="991"/>
      <c r="BZ576" s="991"/>
      <c r="CA576" s="991"/>
      <c r="CB576" s="991"/>
      <c r="CC576" s="991"/>
      <c r="CD576" s="991"/>
      <c r="CE576" s="991"/>
      <c r="CF576" s="991"/>
      <c r="CG576" s="991"/>
      <c r="CH576" s="991"/>
      <c r="CI576" s="991"/>
      <c r="CJ576" s="991"/>
      <c r="CK576" s="991"/>
      <c r="CL576" s="991"/>
      <c r="CM576" s="991"/>
      <c r="CN576" s="991"/>
      <c r="CO576" s="991"/>
      <c r="CP576" s="991"/>
      <c r="CQ576" s="991"/>
      <c r="CR576" s="991"/>
      <c r="CS576" s="991"/>
      <c r="CT576" s="991"/>
      <c r="CU576" s="991"/>
      <c r="CV576" s="991"/>
      <c r="CW576" s="991"/>
      <c r="CX576" s="991"/>
      <c r="CY576" s="991"/>
      <c r="CZ576" s="991"/>
      <c r="DA576" s="991"/>
      <c r="DB576" s="991"/>
      <c r="DC576" s="991"/>
      <c r="DD576" s="991"/>
      <c r="DE576" s="991"/>
      <c r="DF576" s="991"/>
      <c r="DG576" s="991"/>
      <c r="DH576" s="991"/>
      <c r="DI576" s="991"/>
    </row>
    <row r="577" spans="1:113" s="871" customFormat="1" ht="24">
      <c r="A577" s="1116"/>
      <c r="B577" s="1117"/>
      <c r="C577" s="585" t="s">
        <v>1909</v>
      </c>
      <c r="D577" s="746"/>
      <c r="E577" s="747"/>
      <c r="F577" s="917"/>
      <c r="G577" s="917"/>
      <c r="H577" s="991"/>
      <c r="I577" s="991"/>
      <c r="J577" s="991"/>
      <c r="K577" s="991"/>
      <c r="L577" s="991"/>
      <c r="M577" s="991"/>
      <c r="N577" s="991"/>
      <c r="O577" s="991"/>
      <c r="P577" s="991"/>
      <c r="Q577" s="991"/>
      <c r="R577" s="991"/>
      <c r="S577" s="991"/>
      <c r="T577" s="991"/>
      <c r="U577" s="991"/>
      <c r="V577" s="991"/>
      <c r="W577" s="991"/>
      <c r="X577" s="991"/>
      <c r="Y577" s="991"/>
      <c r="Z577" s="991"/>
      <c r="AA577" s="991"/>
      <c r="AB577" s="991"/>
      <c r="AC577" s="991"/>
      <c r="AD577" s="991"/>
      <c r="AE577" s="991"/>
      <c r="AF577" s="991"/>
      <c r="AG577" s="991"/>
      <c r="AH577" s="991"/>
      <c r="AI577" s="991"/>
      <c r="AJ577" s="991"/>
      <c r="AK577" s="991"/>
      <c r="AL577" s="991"/>
      <c r="AM577" s="991"/>
      <c r="AN577" s="991"/>
      <c r="AO577" s="991"/>
      <c r="AP577" s="991"/>
      <c r="AQ577" s="991"/>
      <c r="AR577" s="991"/>
      <c r="AS577" s="991"/>
      <c r="AT577" s="991"/>
      <c r="AU577" s="991"/>
      <c r="AV577" s="991"/>
      <c r="AW577" s="991"/>
      <c r="AX577" s="991"/>
      <c r="AY577" s="991"/>
      <c r="AZ577" s="991"/>
      <c r="BA577" s="991"/>
      <c r="BB577" s="991"/>
      <c r="BC577" s="991"/>
      <c r="BD577" s="991"/>
      <c r="BE577" s="991"/>
      <c r="BF577" s="991"/>
      <c r="BG577" s="991"/>
      <c r="BH577" s="991"/>
      <c r="BI577" s="991"/>
      <c r="BJ577" s="991"/>
      <c r="BK577" s="991"/>
      <c r="BL577" s="991"/>
      <c r="BM577" s="991"/>
      <c r="BN577" s="991"/>
      <c r="BO577" s="991"/>
      <c r="BP577" s="991"/>
      <c r="BQ577" s="991"/>
      <c r="BR577" s="991"/>
      <c r="BS577" s="991"/>
      <c r="BT577" s="991"/>
      <c r="BU577" s="991"/>
      <c r="BV577" s="991"/>
      <c r="BW577" s="991"/>
      <c r="BX577" s="991"/>
      <c r="BY577" s="991"/>
      <c r="BZ577" s="991"/>
      <c r="CA577" s="991"/>
      <c r="CB577" s="991"/>
      <c r="CC577" s="991"/>
      <c r="CD577" s="991"/>
      <c r="CE577" s="991"/>
      <c r="CF577" s="991"/>
      <c r="CG577" s="991"/>
      <c r="CH577" s="991"/>
      <c r="CI577" s="991"/>
      <c r="CJ577" s="991"/>
      <c r="CK577" s="991"/>
      <c r="CL577" s="991"/>
      <c r="CM577" s="991"/>
      <c r="CN577" s="991"/>
      <c r="CO577" s="991"/>
      <c r="CP577" s="991"/>
      <c r="CQ577" s="991"/>
      <c r="CR577" s="991"/>
      <c r="CS577" s="991"/>
      <c r="CT577" s="991"/>
      <c r="CU577" s="991"/>
      <c r="CV577" s="991"/>
      <c r="CW577" s="991"/>
      <c r="CX577" s="991"/>
      <c r="CY577" s="991"/>
      <c r="CZ577" s="991"/>
      <c r="DA577" s="991"/>
      <c r="DB577" s="991"/>
      <c r="DC577" s="991"/>
      <c r="DD577" s="991"/>
      <c r="DE577" s="991"/>
      <c r="DF577" s="991"/>
      <c r="DG577" s="991"/>
      <c r="DH577" s="991"/>
      <c r="DI577" s="991"/>
    </row>
    <row r="578" spans="1:113" s="871" customFormat="1">
      <c r="A578" s="1116"/>
      <c r="B578" s="1117"/>
      <c r="C578" s="822"/>
      <c r="D578" s="746"/>
      <c r="E578" s="747"/>
      <c r="F578" s="917"/>
      <c r="G578" s="917"/>
      <c r="H578" s="991"/>
      <c r="I578" s="991"/>
      <c r="J578" s="991"/>
      <c r="K578" s="991"/>
      <c r="L578" s="991"/>
      <c r="M578" s="991"/>
      <c r="N578" s="991"/>
      <c r="O578" s="991"/>
      <c r="P578" s="991"/>
      <c r="Q578" s="991"/>
      <c r="R578" s="991"/>
      <c r="S578" s="991"/>
      <c r="T578" s="991"/>
      <c r="U578" s="991"/>
      <c r="V578" s="991"/>
      <c r="W578" s="991"/>
      <c r="X578" s="991"/>
      <c r="Y578" s="991"/>
      <c r="Z578" s="991"/>
      <c r="AA578" s="991"/>
      <c r="AB578" s="991"/>
      <c r="AC578" s="991"/>
      <c r="AD578" s="991"/>
      <c r="AE578" s="991"/>
      <c r="AF578" s="991"/>
      <c r="AG578" s="991"/>
      <c r="AH578" s="991"/>
      <c r="AI578" s="991"/>
      <c r="AJ578" s="991"/>
      <c r="AK578" s="991"/>
      <c r="AL578" s="991"/>
      <c r="AM578" s="991"/>
      <c r="AN578" s="991"/>
      <c r="AO578" s="991"/>
      <c r="AP578" s="991"/>
      <c r="AQ578" s="991"/>
      <c r="AR578" s="991"/>
      <c r="AS578" s="991"/>
      <c r="AT578" s="991"/>
      <c r="AU578" s="991"/>
      <c r="AV578" s="991"/>
      <c r="AW578" s="991"/>
      <c r="AX578" s="991"/>
      <c r="AY578" s="991"/>
      <c r="AZ578" s="991"/>
      <c r="BA578" s="991"/>
      <c r="BB578" s="991"/>
      <c r="BC578" s="991"/>
      <c r="BD578" s="991"/>
      <c r="BE578" s="991"/>
      <c r="BF578" s="991"/>
      <c r="BG578" s="991"/>
      <c r="BH578" s="991"/>
      <c r="BI578" s="991"/>
      <c r="BJ578" s="991"/>
      <c r="BK578" s="991"/>
      <c r="BL578" s="991"/>
      <c r="BM578" s="991"/>
      <c r="BN578" s="991"/>
      <c r="BO578" s="991"/>
      <c r="BP578" s="991"/>
      <c r="BQ578" s="991"/>
      <c r="BR578" s="991"/>
      <c r="BS578" s="991"/>
      <c r="BT578" s="991"/>
      <c r="BU578" s="991"/>
      <c r="BV578" s="991"/>
      <c r="BW578" s="991"/>
      <c r="BX578" s="991"/>
      <c r="BY578" s="991"/>
      <c r="BZ578" s="991"/>
      <c r="CA578" s="991"/>
      <c r="CB578" s="991"/>
      <c r="CC578" s="991"/>
      <c r="CD578" s="991"/>
      <c r="CE578" s="991"/>
      <c r="CF578" s="991"/>
      <c r="CG578" s="991"/>
      <c r="CH578" s="991"/>
      <c r="CI578" s="991"/>
      <c r="CJ578" s="991"/>
      <c r="CK578" s="991"/>
      <c r="CL578" s="991"/>
      <c r="CM578" s="991"/>
      <c r="CN578" s="991"/>
      <c r="CO578" s="991"/>
      <c r="CP578" s="991"/>
      <c r="CQ578" s="991"/>
      <c r="CR578" s="991"/>
      <c r="CS578" s="991"/>
      <c r="CT578" s="991"/>
      <c r="CU578" s="991"/>
      <c r="CV578" s="991"/>
      <c r="CW578" s="991"/>
      <c r="CX578" s="991"/>
      <c r="CY578" s="991"/>
      <c r="CZ578" s="991"/>
      <c r="DA578" s="991"/>
      <c r="DB578" s="991"/>
      <c r="DC578" s="991"/>
      <c r="DD578" s="991"/>
      <c r="DE578" s="991"/>
      <c r="DF578" s="991"/>
      <c r="DG578" s="991"/>
      <c r="DH578" s="991"/>
      <c r="DI578" s="991"/>
    </row>
    <row r="579" spans="1:113" s="871" customFormat="1">
      <c r="A579" s="1116" t="str">
        <f>$B$398</f>
        <v>III.</v>
      </c>
      <c r="B579" s="1117">
        <f>COUNT($A$400:$B578)+1</f>
        <v>44</v>
      </c>
      <c r="C579" s="1109" t="s">
        <v>2004</v>
      </c>
      <c r="D579" s="746"/>
      <c r="E579" s="747"/>
      <c r="F579" s="917"/>
      <c r="G579" s="917"/>
      <c r="H579" s="991"/>
      <c r="I579" s="991"/>
      <c r="J579" s="991"/>
      <c r="K579" s="991"/>
      <c r="L579" s="991"/>
      <c r="M579" s="991"/>
      <c r="N579" s="991"/>
      <c r="O579" s="991"/>
      <c r="P579" s="991"/>
      <c r="Q579" s="991"/>
      <c r="R579" s="991"/>
      <c r="S579" s="991"/>
      <c r="T579" s="991"/>
      <c r="U579" s="991"/>
      <c r="V579" s="991"/>
      <c r="W579" s="991"/>
      <c r="X579" s="991"/>
      <c r="Y579" s="991"/>
      <c r="Z579" s="991"/>
      <c r="AA579" s="991"/>
      <c r="AB579" s="991"/>
      <c r="AC579" s="991"/>
      <c r="AD579" s="991"/>
      <c r="AE579" s="991"/>
      <c r="AF579" s="991"/>
      <c r="AG579" s="991"/>
      <c r="AH579" s="991"/>
      <c r="AI579" s="991"/>
      <c r="AJ579" s="991"/>
      <c r="AK579" s="991"/>
      <c r="AL579" s="991"/>
      <c r="AM579" s="991"/>
      <c r="AN579" s="991"/>
      <c r="AO579" s="991"/>
      <c r="AP579" s="991"/>
      <c r="AQ579" s="991"/>
      <c r="AR579" s="991"/>
      <c r="AS579" s="991"/>
      <c r="AT579" s="991"/>
      <c r="AU579" s="991"/>
      <c r="AV579" s="991"/>
      <c r="AW579" s="991"/>
      <c r="AX579" s="991"/>
      <c r="AY579" s="991"/>
      <c r="AZ579" s="991"/>
      <c r="BA579" s="991"/>
      <c r="BB579" s="991"/>
      <c r="BC579" s="991"/>
      <c r="BD579" s="991"/>
      <c r="BE579" s="991"/>
      <c r="BF579" s="991"/>
      <c r="BG579" s="991"/>
      <c r="BH579" s="991"/>
      <c r="BI579" s="991"/>
      <c r="BJ579" s="991"/>
      <c r="BK579" s="991"/>
      <c r="BL579" s="991"/>
      <c r="BM579" s="991"/>
      <c r="BN579" s="991"/>
      <c r="BO579" s="991"/>
      <c r="BP579" s="991"/>
      <c r="BQ579" s="991"/>
      <c r="BR579" s="991"/>
      <c r="BS579" s="991"/>
      <c r="BT579" s="991"/>
      <c r="BU579" s="991"/>
      <c r="BV579" s="991"/>
      <c r="BW579" s="991"/>
      <c r="BX579" s="991"/>
      <c r="BY579" s="991"/>
      <c r="BZ579" s="991"/>
      <c r="CA579" s="991"/>
      <c r="CB579" s="991"/>
      <c r="CC579" s="991"/>
      <c r="CD579" s="991"/>
      <c r="CE579" s="991"/>
      <c r="CF579" s="991"/>
      <c r="CG579" s="991"/>
      <c r="CH579" s="991"/>
      <c r="CI579" s="991"/>
      <c r="CJ579" s="991"/>
      <c r="CK579" s="991"/>
      <c r="CL579" s="991"/>
      <c r="CM579" s="991"/>
      <c r="CN579" s="991"/>
      <c r="CO579" s="991"/>
      <c r="CP579" s="991"/>
      <c r="CQ579" s="991"/>
      <c r="CR579" s="991"/>
      <c r="CS579" s="991"/>
      <c r="CT579" s="991"/>
      <c r="CU579" s="991"/>
      <c r="CV579" s="991"/>
      <c r="CW579" s="991"/>
      <c r="CX579" s="991"/>
      <c r="CY579" s="991"/>
      <c r="CZ579" s="991"/>
      <c r="DA579" s="991"/>
      <c r="DB579" s="991"/>
      <c r="DC579" s="991"/>
      <c r="DD579" s="991"/>
      <c r="DE579" s="991"/>
      <c r="DF579" s="991"/>
      <c r="DG579" s="991"/>
      <c r="DH579" s="991"/>
      <c r="DI579" s="991"/>
    </row>
    <row r="580" spans="1:113" s="871" customFormat="1" ht="60" customHeight="1">
      <c r="A580" s="1116"/>
      <c r="B580" s="1117"/>
      <c r="C580" s="585" t="s">
        <v>2005</v>
      </c>
      <c r="D580" s="1025"/>
      <c r="E580" s="844"/>
      <c r="F580" s="917"/>
      <c r="G580" s="917"/>
      <c r="H580" s="991"/>
      <c r="I580" s="991"/>
      <c r="J580" s="991"/>
      <c r="K580" s="991"/>
      <c r="L580" s="991"/>
      <c r="M580" s="991"/>
      <c r="N580" s="991"/>
      <c r="O580" s="991"/>
      <c r="P580" s="991"/>
      <c r="Q580" s="991"/>
      <c r="R580" s="991"/>
      <c r="S580" s="991"/>
      <c r="T580" s="991"/>
      <c r="U580" s="991"/>
      <c r="V580" s="991"/>
      <c r="W580" s="991"/>
      <c r="X580" s="991"/>
      <c r="Y580" s="991"/>
      <c r="Z580" s="991"/>
      <c r="AA580" s="991"/>
      <c r="AB580" s="991"/>
      <c r="AC580" s="991"/>
      <c r="AD580" s="991"/>
      <c r="AE580" s="991"/>
      <c r="AF580" s="991"/>
      <c r="AG580" s="991"/>
      <c r="AH580" s="991"/>
      <c r="AI580" s="991"/>
      <c r="AJ580" s="991"/>
      <c r="AK580" s="991"/>
      <c r="AL580" s="991"/>
      <c r="AM580" s="991"/>
      <c r="AN580" s="991"/>
      <c r="AO580" s="991"/>
      <c r="AP580" s="991"/>
      <c r="AQ580" s="991"/>
      <c r="AR580" s="991"/>
      <c r="AS580" s="991"/>
      <c r="AT580" s="991"/>
      <c r="AU580" s="991"/>
      <c r="AV580" s="991"/>
      <c r="AW580" s="991"/>
      <c r="AX580" s="991"/>
      <c r="AY580" s="991"/>
      <c r="AZ580" s="991"/>
      <c r="BA580" s="991"/>
      <c r="BB580" s="991"/>
      <c r="BC580" s="991"/>
      <c r="BD580" s="991"/>
      <c r="BE580" s="991"/>
      <c r="BF580" s="991"/>
      <c r="BG580" s="991"/>
      <c r="BH580" s="991"/>
      <c r="BI580" s="991"/>
      <c r="BJ580" s="991"/>
      <c r="BK580" s="991"/>
      <c r="BL580" s="991"/>
      <c r="BM580" s="991"/>
      <c r="BN580" s="991"/>
      <c r="BO580" s="991"/>
      <c r="BP580" s="991"/>
      <c r="BQ580" s="991"/>
      <c r="BR580" s="991"/>
      <c r="BS580" s="991"/>
      <c r="BT580" s="991"/>
      <c r="BU580" s="991"/>
      <c r="BV580" s="991"/>
      <c r="BW580" s="991"/>
      <c r="BX580" s="991"/>
      <c r="BY580" s="991"/>
      <c r="BZ580" s="991"/>
      <c r="CA580" s="991"/>
      <c r="CB580" s="991"/>
      <c r="CC580" s="991"/>
      <c r="CD580" s="991"/>
      <c r="CE580" s="991"/>
      <c r="CF580" s="991"/>
      <c r="CG580" s="991"/>
      <c r="CH580" s="991"/>
      <c r="CI580" s="991"/>
      <c r="CJ580" s="991"/>
      <c r="CK580" s="991"/>
      <c r="CL580" s="991"/>
      <c r="CM580" s="991"/>
      <c r="CN580" s="991"/>
      <c r="CO580" s="991"/>
      <c r="CP580" s="991"/>
      <c r="CQ580" s="991"/>
      <c r="CR580" s="991"/>
      <c r="CS580" s="991"/>
      <c r="CT580" s="991"/>
      <c r="CU580" s="991"/>
      <c r="CV580" s="991"/>
      <c r="CW580" s="991"/>
      <c r="CX580" s="991"/>
      <c r="CY580" s="991"/>
      <c r="CZ580" s="991"/>
      <c r="DA580" s="991"/>
      <c r="DB580" s="991"/>
      <c r="DC580" s="991"/>
      <c r="DD580" s="991"/>
      <c r="DE580" s="991"/>
      <c r="DF580" s="991"/>
      <c r="DG580" s="991"/>
      <c r="DH580" s="991"/>
      <c r="DI580" s="991"/>
    </row>
    <row r="581" spans="1:113" s="871" customFormat="1" ht="24">
      <c r="A581" s="1116"/>
      <c r="B581" s="1117"/>
      <c r="C581" s="1111" t="s">
        <v>2006</v>
      </c>
      <c r="D581" s="746"/>
      <c r="E581" s="747"/>
      <c r="F581" s="917"/>
      <c r="G581" s="917"/>
      <c r="H581" s="991"/>
      <c r="I581" s="991"/>
      <c r="J581" s="991"/>
      <c r="K581" s="991"/>
      <c r="L581" s="991"/>
      <c r="M581" s="991"/>
      <c r="N581" s="991"/>
      <c r="O581" s="991"/>
      <c r="P581" s="991"/>
      <c r="Q581" s="991"/>
      <c r="R581" s="991"/>
      <c r="S581" s="991"/>
      <c r="T581" s="991"/>
      <c r="U581" s="991"/>
      <c r="V581" s="991"/>
      <c r="W581" s="991"/>
      <c r="X581" s="991"/>
      <c r="Y581" s="991"/>
      <c r="Z581" s="991"/>
      <c r="AA581" s="991"/>
      <c r="AB581" s="991"/>
      <c r="AC581" s="991"/>
      <c r="AD581" s="991"/>
      <c r="AE581" s="991"/>
      <c r="AF581" s="991"/>
      <c r="AG581" s="991"/>
      <c r="AH581" s="991"/>
      <c r="AI581" s="991"/>
      <c r="AJ581" s="991"/>
      <c r="AK581" s="991"/>
      <c r="AL581" s="991"/>
      <c r="AM581" s="991"/>
      <c r="AN581" s="991"/>
      <c r="AO581" s="991"/>
      <c r="AP581" s="991"/>
      <c r="AQ581" s="991"/>
      <c r="AR581" s="991"/>
      <c r="AS581" s="991"/>
      <c r="AT581" s="991"/>
      <c r="AU581" s="991"/>
      <c r="AV581" s="991"/>
      <c r="AW581" s="991"/>
      <c r="AX581" s="991"/>
      <c r="AY581" s="991"/>
      <c r="AZ581" s="991"/>
      <c r="BA581" s="991"/>
      <c r="BB581" s="991"/>
      <c r="BC581" s="991"/>
      <c r="BD581" s="991"/>
      <c r="BE581" s="991"/>
      <c r="BF581" s="991"/>
      <c r="BG581" s="991"/>
      <c r="BH581" s="991"/>
      <c r="BI581" s="991"/>
      <c r="BJ581" s="991"/>
      <c r="BK581" s="991"/>
      <c r="BL581" s="991"/>
      <c r="BM581" s="991"/>
      <c r="BN581" s="991"/>
      <c r="BO581" s="991"/>
      <c r="BP581" s="991"/>
      <c r="BQ581" s="991"/>
      <c r="BR581" s="991"/>
      <c r="BS581" s="991"/>
      <c r="BT581" s="991"/>
      <c r="BU581" s="991"/>
      <c r="BV581" s="991"/>
      <c r="BW581" s="991"/>
      <c r="BX581" s="991"/>
      <c r="BY581" s="991"/>
      <c r="BZ581" s="991"/>
      <c r="CA581" s="991"/>
      <c r="CB581" s="991"/>
      <c r="CC581" s="991"/>
      <c r="CD581" s="991"/>
      <c r="CE581" s="991"/>
      <c r="CF581" s="991"/>
      <c r="CG581" s="991"/>
      <c r="CH581" s="991"/>
      <c r="CI581" s="991"/>
      <c r="CJ581" s="991"/>
      <c r="CK581" s="991"/>
      <c r="CL581" s="991"/>
      <c r="CM581" s="991"/>
      <c r="CN581" s="991"/>
      <c r="CO581" s="991"/>
      <c r="CP581" s="991"/>
      <c r="CQ581" s="991"/>
      <c r="CR581" s="991"/>
      <c r="CS581" s="991"/>
      <c r="CT581" s="991"/>
      <c r="CU581" s="991"/>
      <c r="CV581" s="991"/>
      <c r="CW581" s="991"/>
      <c r="CX581" s="991"/>
      <c r="CY581" s="991"/>
      <c r="CZ581" s="991"/>
      <c r="DA581" s="991"/>
      <c r="DB581" s="991"/>
      <c r="DC581" s="991"/>
      <c r="DD581" s="991"/>
      <c r="DE581" s="991"/>
      <c r="DF581" s="991"/>
      <c r="DG581" s="991"/>
      <c r="DH581" s="991"/>
      <c r="DI581" s="991"/>
    </row>
    <row r="582" spans="1:113" s="871" customFormat="1">
      <c r="A582" s="1116"/>
      <c r="B582" s="1117"/>
      <c r="C582" s="1111" t="s">
        <v>2007</v>
      </c>
      <c r="D582" s="746" t="s">
        <v>188</v>
      </c>
      <c r="E582" s="747">
        <v>28</v>
      </c>
      <c r="F582" s="917"/>
      <c r="G582" s="917">
        <f>E582*F582</f>
        <v>0</v>
      </c>
      <c r="H582" s="991"/>
      <c r="I582" s="991"/>
      <c r="J582" s="991"/>
      <c r="K582" s="991"/>
      <c r="L582" s="991"/>
      <c r="M582" s="991"/>
      <c r="N582" s="991"/>
      <c r="O582" s="991"/>
      <c r="P582" s="991"/>
      <c r="Q582" s="991"/>
      <c r="R582" s="991"/>
      <c r="S582" s="991"/>
      <c r="T582" s="991"/>
      <c r="U582" s="991"/>
      <c r="V582" s="991"/>
      <c r="W582" s="991"/>
      <c r="X582" s="991"/>
      <c r="Y582" s="991"/>
      <c r="Z582" s="991"/>
      <c r="AA582" s="991"/>
      <c r="AB582" s="991"/>
      <c r="AC582" s="991"/>
      <c r="AD582" s="991"/>
      <c r="AE582" s="991"/>
      <c r="AF582" s="991"/>
      <c r="AG582" s="991"/>
      <c r="AH582" s="991"/>
      <c r="AI582" s="991"/>
      <c r="AJ582" s="991"/>
      <c r="AK582" s="991"/>
      <c r="AL582" s="991"/>
      <c r="AM582" s="991"/>
      <c r="AN582" s="991"/>
      <c r="AO582" s="991"/>
      <c r="AP582" s="991"/>
      <c r="AQ582" s="991"/>
      <c r="AR582" s="991"/>
      <c r="AS582" s="991"/>
      <c r="AT582" s="991"/>
      <c r="AU582" s="991"/>
      <c r="AV582" s="991"/>
      <c r="AW582" s="991"/>
      <c r="AX582" s="991"/>
      <c r="AY582" s="991"/>
      <c r="AZ582" s="991"/>
      <c r="BA582" s="991"/>
      <c r="BB582" s="991"/>
      <c r="BC582" s="991"/>
      <c r="BD582" s="991"/>
      <c r="BE582" s="991"/>
      <c r="BF582" s="991"/>
      <c r="BG582" s="991"/>
      <c r="BH582" s="991"/>
      <c r="BI582" s="991"/>
      <c r="BJ582" s="991"/>
      <c r="BK582" s="991"/>
      <c r="BL582" s="991"/>
      <c r="BM582" s="991"/>
      <c r="BN582" s="991"/>
      <c r="BO582" s="991"/>
      <c r="BP582" s="991"/>
      <c r="BQ582" s="991"/>
      <c r="BR582" s="991"/>
      <c r="BS582" s="991"/>
      <c r="BT582" s="991"/>
      <c r="BU582" s="991"/>
      <c r="BV582" s="991"/>
      <c r="BW582" s="991"/>
      <c r="BX582" s="991"/>
      <c r="BY582" s="991"/>
      <c r="BZ582" s="991"/>
      <c r="CA582" s="991"/>
      <c r="CB582" s="991"/>
      <c r="CC582" s="991"/>
      <c r="CD582" s="991"/>
      <c r="CE582" s="991"/>
      <c r="CF582" s="991"/>
      <c r="CG582" s="991"/>
      <c r="CH582" s="991"/>
      <c r="CI582" s="991"/>
      <c r="CJ582" s="991"/>
      <c r="CK582" s="991"/>
      <c r="CL582" s="991"/>
      <c r="CM582" s="991"/>
      <c r="CN582" s="991"/>
      <c r="CO582" s="991"/>
      <c r="CP582" s="991"/>
      <c r="CQ582" s="991"/>
      <c r="CR582" s="991"/>
      <c r="CS582" s="991"/>
      <c r="CT582" s="991"/>
      <c r="CU582" s="991"/>
      <c r="CV582" s="991"/>
      <c r="CW582" s="991"/>
      <c r="CX582" s="991"/>
      <c r="CY582" s="991"/>
      <c r="CZ582" s="991"/>
      <c r="DA582" s="991"/>
      <c r="DB582" s="991"/>
      <c r="DC582" s="991"/>
      <c r="DD582" s="991"/>
      <c r="DE582" s="991"/>
      <c r="DF582" s="991"/>
      <c r="DG582" s="991"/>
      <c r="DH582" s="991"/>
      <c r="DI582" s="991"/>
    </row>
    <row r="583" spans="1:113" s="871" customFormat="1">
      <c r="A583" s="1116"/>
      <c r="B583" s="1117"/>
      <c r="C583" s="585"/>
      <c r="D583" s="746"/>
      <c r="E583" s="747"/>
      <c r="F583" s="917"/>
      <c r="G583" s="917"/>
      <c r="H583" s="991"/>
      <c r="I583" s="991"/>
      <c r="J583" s="991"/>
      <c r="K583" s="991"/>
      <c r="L583" s="991"/>
      <c r="M583" s="991"/>
      <c r="N583" s="991"/>
      <c r="O583" s="991"/>
      <c r="P583" s="991"/>
      <c r="Q583" s="991"/>
      <c r="R583" s="991"/>
      <c r="S583" s="991"/>
      <c r="T583" s="991"/>
      <c r="U583" s="991"/>
      <c r="V583" s="991"/>
      <c r="W583" s="991"/>
      <c r="X583" s="991"/>
      <c r="Y583" s="991"/>
      <c r="Z583" s="991"/>
      <c r="AA583" s="991"/>
      <c r="AB583" s="991"/>
      <c r="AC583" s="991"/>
      <c r="AD583" s="991"/>
      <c r="AE583" s="991"/>
      <c r="AF583" s="991"/>
      <c r="AG583" s="991"/>
      <c r="AH583" s="991"/>
      <c r="AI583" s="991"/>
      <c r="AJ583" s="991"/>
      <c r="AK583" s="991"/>
      <c r="AL583" s="991"/>
      <c r="AM583" s="991"/>
      <c r="AN583" s="991"/>
      <c r="AO583" s="991"/>
      <c r="AP583" s="991"/>
      <c r="AQ583" s="991"/>
      <c r="AR583" s="991"/>
      <c r="AS583" s="991"/>
      <c r="AT583" s="991"/>
      <c r="AU583" s="991"/>
      <c r="AV583" s="991"/>
      <c r="AW583" s="991"/>
      <c r="AX583" s="991"/>
      <c r="AY583" s="991"/>
      <c r="AZ583" s="991"/>
      <c r="BA583" s="991"/>
      <c r="BB583" s="991"/>
      <c r="BC583" s="991"/>
      <c r="BD583" s="991"/>
      <c r="BE583" s="991"/>
      <c r="BF583" s="991"/>
      <c r="BG583" s="991"/>
      <c r="BH583" s="991"/>
      <c r="BI583" s="991"/>
      <c r="BJ583" s="991"/>
      <c r="BK583" s="991"/>
      <c r="BL583" s="991"/>
      <c r="BM583" s="991"/>
      <c r="BN583" s="991"/>
      <c r="BO583" s="991"/>
      <c r="BP583" s="991"/>
      <c r="BQ583" s="991"/>
      <c r="BR583" s="991"/>
      <c r="BS583" s="991"/>
      <c r="BT583" s="991"/>
      <c r="BU583" s="991"/>
      <c r="BV583" s="991"/>
      <c r="BW583" s="991"/>
      <c r="BX583" s="991"/>
      <c r="BY583" s="991"/>
      <c r="BZ583" s="991"/>
      <c r="CA583" s="991"/>
      <c r="CB583" s="991"/>
      <c r="CC583" s="991"/>
      <c r="CD583" s="991"/>
      <c r="CE583" s="991"/>
      <c r="CF583" s="991"/>
      <c r="CG583" s="991"/>
      <c r="CH583" s="991"/>
      <c r="CI583" s="991"/>
      <c r="CJ583" s="991"/>
      <c r="CK583" s="991"/>
      <c r="CL583" s="991"/>
      <c r="CM583" s="991"/>
      <c r="CN583" s="991"/>
      <c r="CO583" s="991"/>
      <c r="CP583" s="991"/>
      <c r="CQ583" s="991"/>
      <c r="CR583" s="991"/>
      <c r="CS583" s="991"/>
      <c r="CT583" s="991"/>
      <c r="CU583" s="991"/>
      <c r="CV583" s="991"/>
      <c r="CW583" s="991"/>
      <c r="CX583" s="991"/>
      <c r="CY583" s="991"/>
      <c r="CZ583" s="991"/>
      <c r="DA583" s="991"/>
      <c r="DB583" s="991"/>
      <c r="DC583" s="991"/>
      <c r="DD583" s="991"/>
      <c r="DE583" s="991"/>
      <c r="DF583" s="991"/>
      <c r="DG583" s="991"/>
      <c r="DH583" s="991"/>
      <c r="DI583" s="991"/>
    </row>
    <row r="584" spans="1:113" s="871" customFormat="1">
      <c r="A584" s="1116" t="str">
        <f>$B$398</f>
        <v>III.</v>
      </c>
      <c r="B584" s="1117">
        <f>COUNT($A$400:$B583)+1</f>
        <v>45</v>
      </c>
      <c r="C584" s="165" t="s">
        <v>1910</v>
      </c>
      <c r="D584" s="746" t="s">
        <v>188</v>
      </c>
      <c r="E584" s="747">
        <v>42</v>
      </c>
      <c r="F584" s="917"/>
      <c r="G584" s="917">
        <f>E584*F584</f>
        <v>0</v>
      </c>
      <c r="H584" s="991"/>
      <c r="I584" s="991"/>
      <c r="J584" s="991"/>
      <c r="K584" s="991"/>
      <c r="L584" s="991"/>
      <c r="M584" s="991"/>
      <c r="N584" s="991"/>
      <c r="O584" s="991"/>
      <c r="P584" s="991"/>
      <c r="Q584" s="991"/>
      <c r="R584" s="991"/>
      <c r="S584" s="991"/>
      <c r="T584" s="991"/>
      <c r="U584" s="991"/>
      <c r="V584" s="991"/>
      <c r="W584" s="991"/>
      <c r="X584" s="991"/>
      <c r="Y584" s="991"/>
      <c r="Z584" s="991"/>
      <c r="AA584" s="991"/>
      <c r="AB584" s="991"/>
      <c r="AC584" s="991"/>
      <c r="AD584" s="991"/>
      <c r="AE584" s="991"/>
      <c r="AF584" s="991"/>
      <c r="AG584" s="991"/>
      <c r="AH584" s="991"/>
      <c r="AI584" s="991"/>
      <c r="AJ584" s="991"/>
      <c r="AK584" s="991"/>
      <c r="AL584" s="991"/>
      <c r="AM584" s="991"/>
      <c r="AN584" s="991"/>
      <c r="AO584" s="991"/>
      <c r="AP584" s="991"/>
      <c r="AQ584" s="991"/>
      <c r="AR584" s="991"/>
      <c r="AS584" s="991"/>
      <c r="AT584" s="991"/>
      <c r="AU584" s="991"/>
      <c r="AV584" s="991"/>
      <c r="AW584" s="991"/>
      <c r="AX584" s="991"/>
      <c r="AY584" s="991"/>
      <c r="AZ584" s="991"/>
      <c r="BA584" s="991"/>
      <c r="BB584" s="991"/>
      <c r="BC584" s="991"/>
      <c r="BD584" s="991"/>
      <c r="BE584" s="991"/>
      <c r="BF584" s="991"/>
      <c r="BG584" s="991"/>
      <c r="BH584" s="991"/>
      <c r="BI584" s="991"/>
      <c r="BJ584" s="991"/>
      <c r="BK584" s="991"/>
      <c r="BL584" s="991"/>
      <c r="BM584" s="991"/>
      <c r="BN584" s="991"/>
      <c r="BO584" s="991"/>
      <c r="BP584" s="991"/>
      <c r="BQ584" s="991"/>
      <c r="BR584" s="991"/>
      <c r="BS584" s="991"/>
      <c r="BT584" s="991"/>
      <c r="BU584" s="991"/>
      <c r="BV584" s="991"/>
      <c r="BW584" s="991"/>
      <c r="BX584" s="991"/>
      <c r="BY584" s="991"/>
      <c r="BZ584" s="991"/>
      <c r="CA584" s="991"/>
      <c r="CB584" s="991"/>
      <c r="CC584" s="991"/>
      <c r="CD584" s="991"/>
      <c r="CE584" s="991"/>
      <c r="CF584" s="991"/>
      <c r="CG584" s="991"/>
      <c r="CH584" s="991"/>
      <c r="CI584" s="991"/>
      <c r="CJ584" s="991"/>
      <c r="CK584" s="991"/>
      <c r="CL584" s="991"/>
      <c r="CM584" s="991"/>
      <c r="CN584" s="991"/>
      <c r="CO584" s="991"/>
      <c r="CP584" s="991"/>
      <c r="CQ584" s="991"/>
      <c r="CR584" s="991"/>
      <c r="CS584" s="991"/>
      <c r="CT584" s="991"/>
      <c r="CU584" s="991"/>
      <c r="CV584" s="991"/>
      <c r="CW584" s="991"/>
      <c r="CX584" s="991"/>
      <c r="CY584" s="991"/>
      <c r="CZ584" s="991"/>
      <c r="DA584" s="991"/>
      <c r="DB584" s="991"/>
      <c r="DC584" s="991"/>
      <c r="DD584" s="991"/>
      <c r="DE584" s="991"/>
      <c r="DF584" s="991"/>
      <c r="DG584" s="991"/>
      <c r="DH584" s="991"/>
      <c r="DI584" s="991"/>
    </row>
    <row r="585" spans="1:113" s="871" customFormat="1" ht="48">
      <c r="A585" s="1116"/>
      <c r="B585" s="1117"/>
      <c r="C585" s="822" t="s">
        <v>1911</v>
      </c>
      <c r="D585" s="1025"/>
      <c r="E585" s="844"/>
      <c r="F585" s="917"/>
      <c r="G585" s="917"/>
      <c r="H585" s="991"/>
      <c r="I585" s="991"/>
      <c r="J585" s="991"/>
      <c r="K585" s="991"/>
      <c r="L585" s="991"/>
      <c r="M585" s="991"/>
      <c r="N585" s="991"/>
      <c r="O585" s="991"/>
      <c r="P585" s="991"/>
      <c r="Q585" s="991"/>
      <c r="R585" s="991"/>
      <c r="S585" s="991"/>
      <c r="T585" s="991"/>
      <c r="U585" s="991"/>
      <c r="V585" s="991"/>
      <c r="W585" s="991"/>
      <c r="X585" s="991"/>
      <c r="Y585" s="991"/>
      <c r="Z585" s="991"/>
      <c r="AA585" s="991"/>
      <c r="AB585" s="991"/>
      <c r="AC585" s="991"/>
      <c r="AD585" s="991"/>
      <c r="AE585" s="991"/>
      <c r="AF585" s="991"/>
      <c r="AG585" s="991"/>
      <c r="AH585" s="991"/>
      <c r="AI585" s="991"/>
      <c r="AJ585" s="991"/>
      <c r="AK585" s="991"/>
      <c r="AL585" s="991"/>
      <c r="AM585" s="991"/>
      <c r="AN585" s="991"/>
      <c r="AO585" s="991"/>
      <c r="AP585" s="991"/>
      <c r="AQ585" s="991"/>
      <c r="AR585" s="991"/>
      <c r="AS585" s="991"/>
      <c r="AT585" s="991"/>
      <c r="AU585" s="991"/>
      <c r="AV585" s="991"/>
      <c r="AW585" s="991"/>
      <c r="AX585" s="991"/>
      <c r="AY585" s="991"/>
      <c r="AZ585" s="991"/>
      <c r="BA585" s="991"/>
      <c r="BB585" s="991"/>
      <c r="BC585" s="991"/>
      <c r="BD585" s="991"/>
      <c r="BE585" s="991"/>
      <c r="BF585" s="991"/>
      <c r="BG585" s="991"/>
      <c r="BH585" s="991"/>
      <c r="BI585" s="991"/>
      <c r="BJ585" s="991"/>
      <c r="BK585" s="991"/>
      <c r="BL585" s="991"/>
      <c r="BM585" s="991"/>
      <c r="BN585" s="991"/>
      <c r="BO585" s="991"/>
      <c r="BP585" s="991"/>
      <c r="BQ585" s="991"/>
      <c r="BR585" s="991"/>
      <c r="BS585" s="991"/>
      <c r="BT585" s="991"/>
      <c r="BU585" s="991"/>
      <c r="BV585" s="991"/>
      <c r="BW585" s="991"/>
      <c r="BX585" s="991"/>
      <c r="BY585" s="991"/>
      <c r="BZ585" s="991"/>
      <c r="CA585" s="991"/>
      <c r="CB585" s="991"/>
      <c r="CC585" s="991"/>
      <c r="CD585" s="991"/>
      <c r="CE585" s="991"/>
      <c r="CF585" s="991"/>
      <c r="CG585" s="991"/>
      <c r="CH585" s="991"/>
      <c r="CI585" s="991"/>
      <c r="CJ585" s="991"/>
      <c r="CK585" s="991"/>
      <c r="CL585" s="991"/>
      <c r="CM585" s="991"/>
      <c r="CN585" s="991"/>
      <c r="CO585" s="991"/>
      <c r="CP585" s="991"/>
      <c r="CQ585" s="991"/>
      <c r="CR585" s="991"/>
      <c r="CS585" s="991"/>
      <c r="CT585" s="991"/>
      <c r="CU585" s="991"/>
      <c r="CV585" s="991"/>
      <c r="CW585" s="991"/>
      <c r="CX585" s="991"/>
      <c r="CY585" s="991"/>
      <c r="CZ585" s="991"/>
      <c r="DA585" s="991"/>
      <c r="DB585" s="991"/>
      <c r="DC585" s="991"/>
      <c r="DD585" s="991"/>
      <c r="DE585" s="991"/>
      <c r="DF585" s="991"/>
      <c r="DG585" s="991"/>
      <c r="DH585" s="991"/>
      <c r="DI585" s="991"/>
    </row>
    <row r="586" spans="1:113" s="871" customFormat="1" ht="24">
      <c r="A586" s="1116"/>
      <c r="B586" s="1117"/>
      <c r="C586" s="1118" t="s">
        <v>1912</v>
      </c>
      <c r="D586" s="746"/>
      <c r="E586" s="747"/>
      <c r="F586" s="917"/>
      <c r="G586" s="917"/>
      <c r="H586" s="991"/>
      <c r="I586" s="991"/>
      <c r="J586" s="991"/>
      <c r="K586" s="991"/>
      <c r="L586" s="991"/>
      <c r="M586" s="991"/>
      <c r="N586" s="991"/>
      <c r="O586" s="991"/>
      <c r="P586" s="991"/>
      <c r="Q586" s="991"/>
      <c r="R586" s="991"/>
      <c r="S586" s="991"/>
      <c r="T586" s="991"/>
      <c r="U586" s="991"/>
      <c r="V586" s="991"/>
      <c r="W586" s="991"/>
      <c r="X586" s="991"/>
      <c r="Y586" s="991"/>
      <c r="Z586" s="991"/>
      <c r="AA586" s="991"/>
      <c r="AB586" s="991"/>
      <c r="AC586" s="991"/>
      <c r="AD586" s="991"/>
      <c r="AE586" s="991"/>
      <c r="AF586" s="991"/>
      <c r="AG586" s="991"/>
      <c r="AH586" s="991"/>
      <c r="AI586" s="991"/>
      <c r="AJ586" s="991"/>
      <c r="AK586" s="991"/>
      <c r="AL586" s="991"/>
      <c r="AM586" s="991"/>
      <c r="AN586" s="991"/>
      <c r="AO586" s="991"/>
      <c r="AP586" s="991"/>
      <c r="AQ586" s="991"/>
      <c r="AR586" s="991"/>
      <c r="AS586" s="991"/>
      <c r="AT586" s="991"/>
      <c r="AU586" s="991"/>
      <c r="AV586" s="991"/>
      <c r="AW586" s="991"/>
      <c r="AX586" s="991"/>
      <c r="AY586" s="991"/>
      <c r="AZ586" s="991"/>
      <c r="BA586" s="991"/>
      <c r="BB586" s="991"/>
      <c r="BC586" s="991"/>
      <c r="BD586" s="991"/>
      <c r="BE586" s="991"/>
      <c r="BF586" s="991"/>
      <c r="BG586" s="991"/>
      <c r="BH586" s="991"/>
      <c r="BI586" s="991"/>
      <c r="BJ586" s="991"/>
      <c r="BK586" s="991"/>
      <c r="BL586" s="991"/>
      <c r="BM586" s="991"/>
      <c r="BN586" s="991"/>
      <c r="BO586" s="991"/>
      <c r="BP586" s="991"/>
      <c r="BQ586" s="991"/>
      <c r="BR586" s="991"/>
      <c r="BS586" s="991"/>
      <c r="BT586" s="991"/>
      <c r="BU586" s="991"/>
      <c r="BV586" s="991"/>
      <c r="BW586" s="991"/>
      <c r="BX586" s="991"/>
      <c r="BY586" s="991"/>
      <c r="BZ586" s="991"/>
      <c r="CA586" s="991"/>
      <c r="CB586" s="991"/>
      <c r="CC586" s="991"/>
      <c r="CD586" s="991"/>
      <c r="CE586" s="991"/>
      <c r="CF586" s="991"/>
      <c r="CG586" s="991"/>
      <c r="CH586" s="991"/>
      <c r="CI586" s="991"/>
      <c r="CJ586" s="991"/>
      <c r="CK586" s="991"/>
      <c r="CL586" s="991"/>
      <c r="CM586" s="991"/>
      <c r="CN586" s="991"/>
      <c r="CO586" s="991"/>
      <c r="CP586" s="991"/>
      <c r="CQ586" s="991"/>
      <c r="CR586" s="991"/>
      <c r="CS586" s="991"/>
      <c r="CT586" s="991"/>
      <c r="CU586" s="991"/>
      <c r="CV586" s="991"/>
      <c r="CW586" s="991"/>
      <c r="CX586" s="991"/>
      <c r="CY586" s="991"/>
      <c r="CZ586" s="991"/>
      <c r="DA586" s="991"/>
      <c r="DB586" s="991"/>
      <c r="DC586" s="991"/>
      <c r="DD586" s="991"/>
      <c r="DE586" s="991"/>
      <c r="DF586" s="991"/>
      <c r="DG586" s="991"/>
      <c r="DH586" s="991"/>
      <c r="DI586" s="991"/>
    </row>
    <row r="587" spans="1:113" s="871" customFormat="1">
      <c r="A587" s="1116"/>
      <c r="B587" s="1117"/>
      <c r="C587" s="1118"/>
      <c r="D587" s="746"/>
      <c r="E587" s="747"/>
      <c r="F587" s="917"/>
      <c r="G587" s="917"/>
      <c r="H587" s="991"/>
      <c r="I587" s="991"/>
      <c r="J587" s="991"/>
      <c r="K587" s="991"/>
      <c r="L587" s="991"/>
      <c r="M587" s="991"/>
      <c r="N587" s="991"/>
      <c r="O587" s="991"/>
      <c r="P587" s="991"/>
      <c r="Q587" s="991"/>
      <c r="R587" s="991"/>
      <c r="S587" s="991"/>
      <c r="T587" s="991"/>
      <c r="U587" s="991"/>
      <c r="V587" s="991"/>
      <c r="W587" s="991"/>
      <c r="X587" s="991"/>
      <c r="Y587" s="991"/>
      <c r="Z587" s="991"/>
      <c r="AA587" s="991"/>
      <c r="AB587" s="991"/>
      <c r="AC587" s="991"/>
      <c r="AD587" s="991"/>
      <c r="AE587" s="991"/>
      <c r="AF587" s="991"/>
      <c r="AG587" s="991"/>
      <c r="AH587" s="991"/>
      <c r="AI587" s="991"/>
      <c r="AJ587" s="991"/>
      <c r="AK587" s="991"/>
      <c r="AL587" s="991"/>
      <c r="AM587" s="991"/>
      <c r="AN587" s="991"/>
      <c r="AO587" s="991"/>
      <c r="AP587" s="991"/>
      <c r="AQ587" s="991"/>
      <c r="AR587" s="991"/>
      <c r="AS587" s="991"/>
      <c r="AT587" s="991"/>
      <c r="AU587" s="991"/>
      <c r="AV587" s="991"/>
      <c r="AW587" s="991"/>
      <c r="AX587" s="991"/>
      <c r="AY587" s="991"/>
      <c r="AZ587" s="991"/>
      <c r="BA587" s="991"/>
      <c r="BB587" s="991"/>
      <c r="BC587" s="991"/>
      <c r="BD587" s="991"/>
      <c r="BE587" s="991"/>
      <c r="BF587" s="991"/>
      <c r="BG587" s="991"/>
      <c r="BH587" s="991"/>
      <c r="BI587" s="991"/>
      <c r="BJ587" s="991"/>
      <c r="BK587" s="991"/>
      <c r="BL587" s="991"/>
      <c r="BM587" s="991"/>
      <c r="BN587" s="991"/>
      <c r="BO587" s="991"/>
      <c r="BP587" s="991"/>
      <c r="BQ587" s="991"/>
      <c r="BR587" s="991"/>
      <c r="BS587" s="991"/>
      <c r="BT587" s="991"/>
      <c r="BU587" s="991"/>
      <c r="BV587" s="991"/>
      <c r="BW587" s="991"/>
      <c r="BX587" s="991"/>
      <c r="BY587" s="991"/>
      <c r="BZ587" s="991"/>
      <c r="CA587" s="991"/>
      <c r="CB587" s="991"/>
      <c r="CC587" s="991"/>
      <c r="CD587" s="991"/>
      <c r="CE587" s="991"/>
      <c r="CF587" s="991"/>
      <c r="CG587" s="991"/>
      <c r="CH587" s="991"/>
      <c r="CI587" s="991"/>
      <c r="CJ587" s="991"/>
      <c r="CK587" s="991"/>
      <c r="CL587" s="991"/>
      <c r="CM587" s="991"/>
      <c r="CN587" s="991"/>
      <c r="CO587" s="991"/>
      <c r="CP587" s="991"/>
      <c r="CQ587" s="991"/>
      <c r="CR587" s="991"/>
      <c r="CS587" s="991"/>
      <c r="CT587" s="991"/>
      <c r="CU587" s="991"/>
      <c r="CV587" s="991"/>
      <c r="CW587" s="991"/>
      <c r="CX587" s="991"/>
      <c r="CY587" s="991"/>
      <c r="CZ587" s="991"/>
      <c r="DA587" s="991"/>
      <c r="DB587" s="991"/>
      <c r="DC587" s="991"/>
      <c r="DD587" s="991"/>
      <c r="DE587" s="991"/>
      <c r="DF587" s="991"/>
      <c r="DG587" s="991"/>
      <c r="DH587" s="991"/>
      <c r="DI587" s="991"/>
    </row>
    <row r="588" spans="1:113" s="871" customFormat="1">
      <c r="A588" s="1116" t="str">
        <f t="shared" ref="A588" si="20">$B$398</f>
        <v>III.</v>
      </c>
      <c r="B588" s="1117">
        <f>COUNT($A$400:$B587)+1</f>
        <v>46</v>
      </c>
      <c r="C588" s="1109" t="s">
        <v>1913</v>
      </c>
      <c r="D588" s="746" t="s">
        <v>188</v>
      </c>
      <c r="E588" s="747">
        <v>42</v>
      </c>
      <c r="F588" s="917"/>
      <c r="G588" s="917">
        <f>E588*F588</f>
        <v>0</v>
      </c>
      <c r="H588" s="991"/>
      <c r="I588" s="991"/>
      <c r="J588" s="991"/>
      <c r="K588" s="991"/>
      <c r="L588" s="991"/>
      <c r="M588" s="991"/>
      <c r="N588" s="991"/>
      <c r="O588" s="991"/>
      <c r="P588" s="991"/>
      <c r="Q588" s="991"/>
      <c r="R588" s="991"/>
      <c r="S588" s="991"/>
      <c r="T588" s="991"/>
      <c r="U588" s="991"/>
      <c r="V588" s="991"/>
      <c r="W588" s="991"/>
      <c r="X588" s="991"/>
      <c r="Y588" s="991"/>
      <c r="Z588" s="991"/>
      <c r="AA588" s="991"/>
      <c r="AB588" s="991"/>
      <c r="AC588" s="991"/>
      <c r="AD588" s="991"/>
      <c r="AE588" s="991"/>
      <c r="AF588" s="991"/>
      <c r="AG588" s="991"/>
      <c r="AH588" s="991"/>
      <c r="AI588" s="991"/>
      <c r="AJ588" s="991"/>
      <c r="AK588" s="991"/>
      <c r="AL588" s="991"/>
      <c r="AM588" s="991"/>
      <c r="AN588" s="991"/>
      <c r="AO588" s="991"/>
      <c r="AP588" s="991"/>
      <c r="AQ588" s="991"/>
      <c r="AR588" s="991"/>
      <c r="AS588" s="991"/>
      <c r="AT588" s="991"/>
      <c r="AU588" s="991"/>
      <c r="AV588" s="991"/>
      <c r="AW588" s="991"/>
      <c r="AX588" s="991"/>
      <c r="AY588" s="991"/>
      <c r="AZ588" s="991"/>
      <c r="BA588" s="991"/>
      <c r="BB588" s="991"/>
      <c r="BC588" s="991"/>
      <c r="BD588" s="991"/>
      <c r="BE588" s="991"/>
      <c r="BF588" s="991"/>
      <c r="BG588" s="991"/>
      <c r="BH588" s="991"/>
      <c r="BI588" s="991"/>
      <c r="BJ588" s="991"/>
      <c r="BK588" s="991"/>
      <c r="BL588" s="991"/>
      <c r="BM588" s="991"/>
      <c r="BN588" s="991"/>
      <c r="BO588" s="991"/>
      <c r="BP588" s="991"/>
      <c r="BQ588" s="991"/>
      <c r="BR588" s="991"/>
      <c r="BS588" s="991"/>
      <c r="BT588" s="991"/>
      <c r="BU588" s="991"/>
      <c r="BV588" s="991"/>
      <c r="BW588" s="991"/>
      <c r="BX588" s="991"/>
      <c r="BY588" s="991"/>
      <c r="BZ588" s="991"/>
      <c r="CA588" s="991"/>
      <c r="CB588" s="991"/>
      <c r="CC588" s="991"/>
      <c r="CD588" s="991"/>
      <c r="CE588" s="991"/>
      <c r="CF588" s="991"/>
      <c r="CG588" s="991"/>
      <c r="CH588" s="991"/>
      <c r="CI588" s="991"/>
      <c r="CJ588" s="991"/>
      <c r="CK588" s="991"/>
      <c r="CL588" s="991"/>
      <c r="CM588" s="991"/>
      <c r="CN588" s="991"/>
      <c r="CO588" s="991"/>
      <c r="CP588" s="991"/>
      <c r="CQ588" s="991"/>
      <c r="CR588" s="991"/>
      <c r="CS588" s="991"/>
      <c r="CT588" s="991"/>
      <c r="CU588" s="991"/>
      <c r="CV588" s="991"/>
      <c r="CW588" s="991"/>
      <c r="CX588" s="991"/>
      <c r="CY588" s="991"/>
      <c r="CZ588" s="991"/>
      <c r="DA588" s="991"/>
      <c r="DB588" s="991"/>
      <c r="DC588" s="991"/>
      <c r="DD588" s="991"/>
      <c r="DE588" s="991"/>
      <c r="DF588" s="991"/>
      <c r="DG588" s="991"/>
      <c r="DH588" s="991"/>
      <c r="DI588" s="991"/>
    </row>
    <row r="589" spans="1:113" s="871" customFormat="1" ht="48">
      <c r="A589" s="1116"/>
      <c r="B589" s="1117"/>
      <c r="C589" s="822" t="s">
        <v>1914</v>
      </c>
      <c r="D589" s="1025"/>
      <c r="E589" s="844"/>
      <c r="F589" s="917"/>
      <c r="G589" s="917"/>
      <c r="H589" s="991"/>
      <c r="I589" s="991"/>
      <c r="J589" s="991"/>
      <c r="K589" s="991"/>
      <c r="L589" s="991"/>
      <c r="M589" s="991"/>
      <c r="N589" s="991"/>
      <c r="O589" s="991"/>
      <c r="P589" s="991"/>
      <c r="Q589" s="991"/>
      <c r="R589" s="991"/>
      <c r="S589" s="991"/>
      <c r="T589" s="991"/>
      <c r="U589" s="991"/>
      <c r="V589" s="991"/>
      <c r="W589" s="991"/>
      <c r="X589" s="991"/>
      <c r="Y589" s="991"/>
      <c r="Z589" s="991"/>
      <c r="AA589" s="991"/>
      <c r="AB589" s="991"/>
      <c r="AC589" s="991"/>
      <c r="AD589" s="991"/>
      <c r="AE589" s="991"/>
      <c r="AF589" s="991"/>
      <c r="AG589" s="991"/>
      <c r="AH589" s="991"/>
      <c r="AI589" s="991"/>
      <c r="AJ589" s="991"/>
      <c r="AK589" s="991"/>
      <c r="AL589" s="991"/>
      <c r="AM589" s="991"/>
      <c r="AN589" s="991"/>
      <c r="AO589" s="991"/>
      <c r="AP589" s="991"/>
      <c r="AQ589" s="991"/>
      <c r="AR589" s="991"/>
      <c r="AS589" s="991"/>
      <c r="AT589" s="991"/>
      <c r="AU589" s="991"/>
      <c r="AV589" s="991"/>
      <c r="AW589" s="991"/>
      <c r="AX589" s="991"/>
      <c r="AY589" s="991"/>
      <c r="AZ589" s="991"/>
      <c r="BA589" s="991"/>
      <c r="BB589" s="991"/>
      <c r="BC589" s="991"/>
      <c r="BD589" s="991"/>
      <c r="BE589" s="991"/>
      <c r="BF589" s="991"/>
      <c r="BG589" s="991"/>
      <c r="BH589" s="991"/>
      <c r="BI589" s="991"/>
      <c r="BJ589" s="991"/>
      <c r="BK589" s="991"/>
      <c r="BL589" s="991"/>
      <c r="BM589" s="991"/>
      <c r="BN589" s="991"/>
      <c r="BO589" s="991"/>
      <c r="BP589" s="991"/>
      <c r="BQ589" s="991"/>
      <c r="BR589" s="991"/>
      <c r="BS589" s="991"/>
      <c r="BT589" s="991"/>
      <c r="BU589" s="991"/>
      <c r="BV589" s="991"/>
      <c r="BW589" s="991"/>
      <c r="BX589" s="991"/>
      <c r="BY589" s="991"/>
      <c r="BZ589" s="991"/>
      <c r="CA589" s="991"/>
      <c r="CB589" s="991"/>
      <c r="CC589" s="991"/>
      <c r="CD589" s="991"/>
      <c r="CE589" s="991"/>
      <c r="CF589" s="991"/>
      <c r="CG589" s="991"/>
      <c r="CH589" s="991"/>
      <c r="CI589" s="991"/>
      <c r="CJ589" s="991"/>
      <c r="CK589" s="991"/>
      <c r="CL589" s="991"/>
      <c r="CM589" s="991"/>
      <c r="CN589" s="991"/>
      <c r="CO589" s="991"/>
      <c r="CP589" s="991"/>
      <c r="CQ589" s="991"/>
      <c r="CR589" s="991"/>
      <c r="CS589" s="991"/>
      <c r="CT589" s="991"/>
      <c r="CU589" s="991"/>
      <c r="CV589" s="991"/>
      <c r="CW589" s="991"/>
      <c r="CX589" s="991"/>
      <c r="CY589" s="991"/>
      <c r="CZ589" s="991"/>
      <c r="DA589" s="991"/>
      <c r="DB589" s="991"/>
      <c r="DC589" s="991"/>
      <c r="DD589" s="991"/>
      <c r="DE589" s="991"/>
      <c r="DF589" s="991"/>
      <c r="DG589" s="991"/>
      <c r="DH589" s="991"/>
      <c r="DI589" s="991"/>
    </row>
    <row r="590" spans="1:113" s="871" customFormat="1" ht="12.75" customHeight="1">
      <c r="A590" s="1116"/>
      <c r="B590" s="1117"/>
      <c r="C590" s="1118" t="s">
        <v>1915</v>
      </c>
      <c r="D590" s="1025"/>
      <c r="E590" s="844"/>
      <c r="F590" s="917"/>
      <c r="G590" s="917"/>
      <c r="H590" s="991"/>
      <c r="I590" s="991"/>
      <c r="J590" s="991"/>
      <c r="K590" s="991"/>
      <c r="L590" s="991"/>
      <c r="M590" s="991"/>
      <c r="N590" s="991"/>
      <c r="O590" s="991"/>
      <c r="P590" s="991"/>
      <c r="Q590" s="991"/>
      <c r="R590" s="991"/>
      <c r="S590" s="991"/>
      <c r="T590" s="991"/>
      <c r="U590" s="991"/>
      <c r="V590" s="991"/>
      <c r="W590" s="991"/>
      <c r="X590" s="991"/>
      <c r="Y590" s="991"/>
      <c r="Z590" s="991"/>
      <c r="AA590" s="991"/>
      <c r="AB590" s="991"/>
      <c r="AC590" s="991"/>
      <c r="AD590" s="991"/>
      <c r="AE590" s="991"/>
      <c r="AF590" s="991"/>
      <c r="AG590" s="991"/>
      <c r="AH590" s="991"/>
      <c r="AI590" s="991"/>
      <c r="AJ590" s="991"/>
      <c r="AK590" s="991"/>
      <c r="AL590" s="991"/>
      <c r="AM590" s="991"/>
      <c r="AN590" s="991"/>
      <c r="AO590" s="991"/>
      <c r="AP590" s="991"/>
      <c r="AQ590" s="991"/>
      <c r="AR590" s="991"/>
      <c r="AS590" s="991"/>
      <c r="AT590" s="991"/>
      <c r="AU590" s="991"/>
      <c r="AV590" s="991"/>
      <c r="AW590" s="991"/>
      <c r="AX590" s="991"/>
      <c r="AY590" s="991"/>
      <c r="AZ590" s="991"/>
      <c r="BA590" s="991"/>
      <c r="BB590" s="991"/>
      <c r="BC590" s="991"/>
      <c r="BD590" s="991"/>
      <c r="BE590" s="991"/>
      <c r="BF590" s="991"/>
      <c r="BG590" s="991"/>
      <c r="BH590" s="991"/>
      <c r="BI590" s="991"/>
      <c r="BJ590" s="991"/>
      <c r="BK590" s="991"/>
      <c r="BL590" s="991"/>
      <c r="BM590" s="991"/>
      <c r="BN590" s="991"/>
      <c r="BO590" s="991"/>
      <c r="BP590" s="991"/>
      <c r="BQ590" s="991"/>
      <c r="BR590" s="991"/>
      <c r="BS590" s="991"/>
      <c r="BT590" s="991"/>
      <c r="BU590" s="991"/>
      <c r="BV590" s="991"/>
      <c r="BW590" s="991"/>
      <c r="BX590" s="991"/>
      <c r="BY590" s="991"/>
      <c r="BZ590" s="991"/>
      <c r="CA590" s="991"/>
      <c r="CB590" s="991"/>
      <c r="CC590" s="991"/>
      <c r="CD590" s="991"/>
      <c r="CE590" s="991"/>
      <c r="CF590" s="991"/>
      <c r="CG590" s="991"/>
      <c r="CH590" s="991"/>
      <c r="CI590" s="991"/>
      <c r="CJ590" s="991"/>
      <c r="CK590" s="991"/>
      <c r="CL590" s="991"/>
      <c r="CM590" s="991"/>
      <c r="CN590" s="991"/>
      <c r="CO590" s="991"/>
      <c r="CP590" s="991"/>
      <c r="CQ590" s="991"/>
      <c r="CR590" s="991"/>
      <c r="CS590" s="991"/>
      <c r="CT590" s="991"/>
      <c r="CU590" s="991"/>
      <c r="CV590" s="991"/>
      <c r="CW590" s="991"/>
      <c r="CX590" s="991"/>
      <c r="CY590" s="991"/>
      <c r="CZ590" s="991"/>
      <c r="DA590" s="991"/>
      <c r="DB590" s="991"/>
      <c r="DC590" s="991"/>
      <c r="DD590" s="991"/>
      <c r="DE590" s="991"/>
      <c r="DF590" s="991"/>
      <c r="DG590" s="991"/>
      <c r="DH590" s="991"/>
      <c r="DI590" s="991"/>
    </row>
    <row r="591" spans="1:113" s="871" customFormat="1">
      <c r="A591" s="1116"/>
      <c r="B591" s="1117"/>
      <c r="C591" s="1118"/>
      <c r="D591" s="746"/>
      <c r="E591" s="747"/>
      <c r="F591" s="917"/>
      <c r="G591" s="917"/>
      <c r="H591" s="991"/>
      <c r="I591" s="991"/>
      <c r="J591" s="991"/>
      <c r="K591" s="991"/>
      <c r="L591" s="991"/>
      <c r="M591" s="991"/>
      <c r="N591" s="991"/>
      <c r="O591" s="991"/>
      <c r="P591" s="991"/>
      <c r="Q591" s="991"/>
      <c r="R591" s="991"/>
      <c r="S591" s="991"/>
      <c r="T591" s="991"/>
      <c r="U591" s="991"/>
      <c r="V591" s="991"/>
      <c r="W591" s="991"/>
      <c r="X591" s="991"/>
      <c r="Y591" s="991"/>
      <c r="Z591" s="991"/>
      <c r="AA591" s="991"/>
      <c r="AB591" s="991"/>
      <c r="AC591" s="991"/>
      <c r="AD591" s="991"/>
      <c r="AE591" s="991"/>
      <c r="AF591" s="991"/>
      <c r="AG591" s="991"/>
      <c r="AH591" s="991"/>
      <c r="AI591" s="991"/>
      <c r="AJ591" s="991"/>
      <c r="AK591" s="991"/>
      <c r="AL591" s="991"/>
      <c r="AM591" s="991"/>
      <c r="AN591" s="991"/>
      <c r="AO591" s="991"/>
      <c r="AP591" s="991"/>
      <c r="AQ591" s="991"/>
      <c r="AR591" s="991"/>
      <c r="AS591" s="991"/>
      <c r="AT591" s="991"/>
      <c r="AU591" s="991"/>
      <c r="AV591" s="991"/>
      <c r="AW591" s="991"/>
      <c r="AX591" s="991"/>
      <c r="AY591" s="991"/>
      <c r="AZ591" s="991"/>
      <c r="BA591" s="991"/>
      <c r="BB591" s="991"/>
      <c r="BC591" s="991"/>
      <c r="BD591" s="991"/>
      <c r="BE591" s="991"/>
      <c r="BF591" s="991"/>
      <c r="BG591" s="991"/>
      <c r="BH591" s="991"/>
      <c r="BI591" s="991"/>
      <c r="BJ591" s="991"/>
      <c r="BK591" s="991"/>
      <c r="BL591" s="991"/>
      <c r="BM591" s="991"/>
      <c r="BN591" s="991"/>
      <c r="BO591" s="991"/>
      <c r="BP591" s="991"/>
      <c r="BQ591" s="991"/>
      <c r="BR591" s="991"/>
      <c r="BS591" s="991"/>
      <c r="BT591" s="991"/>
      <c r="BU591" s="991"/>
      <c r="BV591" s="991"/>
      <c r="BW591" s="991"/>
      <c r="BX591" s="991"/>
      <c r="BY591" s="991"/>
      <c r="BZ591" s="991"/>
      <c r="CA591" s="991"/>
      <c r="CB591" s="991"/>
      <c r="CC591" s="991"/>
      <c r="CD591" s="991"/>
      <c r="CE591" s="991"/>
      <c r="CF591" s="991"/>
      <c r="CG591" s="991"/>
      <c r="CH591" s="991"/>
      <c r="CI591" s="991"/>
      <c r="CJ591" s="991"/>
      <c r="CK591" s="991"/>
      <c r="CL591" s="991"/>
      <c r="CM591" s="991"/>
      <c r="CN591" s="991"/>
      <c r="CO591" s="991"/>
      <c r="CP591" s="991"/>
      <c r="CQ591" s="991"/>
      <c r="CR591" s="991"/>
      <c r="CS591" s="991"/>
      <c r="CT591" s="991"/>
      <c r="CU591" s="991"/>
      <c r="CV591" s="991"/>
      <c r="CW591" s="991"/>
      <c r="CX591" s="991"/>
      <c r="CY591" s="991"/>
      <c r="CZ591" s="991"/>
      <c r="DA591" s="991"/>
      <c r="DB591" s="991"/>
      <c r="DC591" s="991"/>
      <c r="DD591" s="991"/>
      <c r="DE591" s="991"/>
      <c r="DF591" s="991"/>
      <c r="DG591" s="991"/>
      <c r="DH591" s="991"/>
      <c r="DI591" s="991"/>
    </row>
    <row r="592" spans="1:113" s="871" customFormat="1">
      <c r="A592" s="1116" t="str">
        <f>$B$398</f>
        <v>III.</v>
      </c>
      <c r="B592" s="1117">
        <f>COUNT($A$400:$B591)+1</f>
        <v>47</v>
      </c>
      <c r="C592" s="165" t="s">
        <v>1916</v>
      </c>
      <c r="D592" s="746" t="s">
        <v>188</v>
      </c>
      <c r="E592" s="747">
        <v>42</v>
      </c>
      <c r="F592" s="917"/>
      <c r="G592" s="917">
        <f>E592*F592</f>
        <v>0</v>
      </c>
      <c r="H592" s="991"/>
      <c r="I592" s="991"/>
      <c r="J592" s="991"/>
      <c r="K592" s="991"/>
      <c r="L592" s="991"/>
      <c r="M592" s="991"/>
      <c r="N592" s="991"/>
      <c r="O592" s="991"/>
      <c r="P592" s="991"/>
      <c r="Q592" s="991"/>
      <c r="R592" s="991"/>
      <c r="S592" s="991"/>
      <c r="T592" s="991"/>
      <c r="U592" s="991"/>
      <c r="V592" s="991"/>
      <c r="W592" s="991"/>
      <c r="X592" s="991"/>
      <c r="Y592" s="991"/>
      <c r="Z592" s="991"/>
      <c r="AA592" s="991"/>
      <c r="AB592" s="991"/>
      <c r="AC592" s="991"/>
      <c r="AD592" s="991"/>
      <c r="AE592" s="991"/>
      <c r="AF592" s="991"/>
      <c r="AG592" s="991"/>
      <c r="AH592" s="991"/>
      <c r="AI592" s="991"/>
      <c r="AJ592" s="991"/>
      <c r="AK592" s="991"/>
      <c r="AL592" s="991"/>
      <c r="AM592" s="991"/>
      <c r="AN592" s="991"/>
      <c r="AO592" s="991"/>
      <c r="AP592" s="991"/>
      <c r="AQ592" s="991"/>
      <c r="AR592" s="991"/>
      <c r="AS592" s="991"/>
      <c r="AT592" s="991"/>
      <c r="AU592" s="991"/>
      <c r="AV592" s="991"/>
      <c r="AW592" s="991"/>
      <c r="AX592" s="991"/>
      <c r="AY592" s="991"/>
      <c r="AZ592" s="991"/>
      <c r="BA592" s="991"/>
      <c r="BB592" s="991"/>
      <c r="BC592" s="991"/>
      <c r="BD592" s="991"/>
      <c r="BE592" s="991"/>
      <c r="BF592" s="991"/>
      <c r="BG592" s="991"/>
      <c r="BH592" s="991"/>
      <c r="BI592" s="991"/>
      <c r="BJ592" s="991"/>
      <c r="BK592" s="991"/>
      <c r="BL592" s="991"/>
      <c r="BM592" s="991"/>
      <c r="BN592" s="991"/>
      <c r="BO592" s="991"/>
      <c r="BP592" s="991"/>
      <c r="BQ592" s="991"/>
      <c r="BR592" s="991"/>
      <c r="BS592" s="991"/>
      <c r="BT592" s="991"/>
      <c r="BU592" s="991"/>
      <c r="BV592" s="991"/>
      <c r="BW592" s="991"/>
      <c r="BX592" s="991"/>
      <c r="BY592" s="991"/>
      <c r="BZ592" s="991"/>
      <c r="CA592" s="991"/>
      <c r="CB592" s="991"/>
      <c r="CC592" s="991"/>
      <c r="CD592" s="991"/>
      <c r="CE592" s="991"/>
      <c r="CF592" s="991"/>
      <c r="CG592" s="991"/>
      <c r="CH592" s="991"/>
      <c r="CI592" s="991"/>
      <c r="CJ592" s="991"/>
      <c r="CK592" s="991"/>
      <c r="CL592" s="991"/>
      <c r="CM592" s="991"/>
      <c r="CN592" s="991"/>
      <c r="CO592" s="991"/>
      <c r="CP592" s="991"/>
      <c r="CQ592" s="991"/>
      <c r="CR592" s="991"/>
      <c r="CS592" s="991"/>
      <c r="CT592" s="991"/>
      <c r="CU592" s="991"/>
      <c r="CV592" s="991"/>
      <c r="CW592" s="991"/>
      <c r="CX592" s="991"/>
      <c r="CY592" s="991"/>
      <c r="CZ592" s="991"/>
      <c r="DA592" s="991"/>
      <c r="DB592" s="991"/>
      <c r="DC592" s="991"/>
      <c r="DD592" s="991"/>
      <c r="DE592" s="991"/>
      <c r="DF592" s="991"/>
      <c r="DG592" s="991"/>
      <c r="DH592" s="991"/>
      <c r="DI592" s="991"/>
    </row>
    <row r="593" spans="1:113" s="871" customFormat="1" ht="48">
      <c r="A593" s="1116"/>
      <c r="B593" s="1117"/>
      <c r="C593" s="822" t="s">
        <v>1917</v>
      </c>
      <c r="D593" s="1025"/>
      <c r="E593" s="844"/>
      <c r="F593" s="917"/>
      <c r="G593" s="917"/>
      <c r="H593" s="991"/>
      <c r="I593" s="991"/>
      <c r="J593" s="991"/>
      <c r="K593" s="991"/>
      <c r="L593" s="991"/>
      <c r="M593" s="991"/>
      <c r="N593" s="991"/>
      <c r="O593" s="991"/>
      <c r="P593" s="991"/>
      <c r="Q593" s="991"/>
      <c r="R593" s="991"/>
      <c r="S593" s="991"/>
      <c r="T593" s="991"/>
      <c r="U593" s="991"/>
      <c r="V593" s="991"/>
      <c r="W593" s="991"/>
      <c r="X593" s="991"/>
      <c r="Y593" s="991"/>
      <c r="Z593" s="991"/>
      <c r="AA593" s="991"/>
      <c r="AB593" s="991"/>
      <c r="AC593" s="991"/>
      <c r="AD593" s="991"/>
      <c r="AE593" s="991"/>
      <c r="AF593" s="991"/>
      <c r="AG593" s="991"/>
      <c r="AH593" s="991"/>
      <c r="AI593" s="991"/>
      <c r="AJ593" s="991"/>
      <c r="AK593" s="991"/>
      <c r="AL593" s="991"/>
      <c r="AM593" s="991"/>
      <c r="AN593" s="991"/>
      <c r="AO593" s="991"/>
      <c r="AP593" s="991"/>
      <c r="AQ593" s="991"/>
      <c r="AR593" s="991"/>
      <c r="AS593" s="991"/>
      <c r="AT593" s="991"/>
      <c r="AU593" s="991"/>
      <c r="AV593" s="991"/>
      <c r="AW593" s="991"/>
      <c r="AX593" s="991"/>
      <c r="AY593" s="991"/>
      <c r="AZ593" s="991"/>
      <c r="BA593" s="991"/>
      <c r="BB593" s="991"/>
      <c r="BC593" s="991"/>
      <c r="BD593" s="991"/>
      <c r="BE593" s="991"/>
      <c r="BF593" s="991"/>
      <c r="BG593" s="991"/>
      <c r="BH593" s="991"/>
      <c r="BI593" s="991"/>
      <c r="BJ593" s="991"/>
      <c r="BK593" s="991"/>
      <c r="BL593" s="991"/>
      <c r="BM593" s="991"/>
      <c r="BN593" s="991"/>
      <c r="BO593" s="991"/>
      <c r="BP593" s="991"/>
      <c r="BQ593" s="991"/>
      <c r="BR593" s="991"/>
      <c r="BS593" s="991"/>
      <c r="BT593" s="991"/>
      <c r="BU593" s="991"/>
      <c r="BV593" s="991"/>
      <c r="BW593" s="991"/>
      <c r="BX593" s="991"/>
      <c r="BY593" s="991"/>
      <c r="BZ593" s="991"/>
      <c r="CA593" s="991"/>
      <c r="CB593" s="991"/>
      <c r="CC593" s="991"/>
      <c r="CD593" s="991"/>
      <c r="CE593" s="991"/>
      <c r="CF593" s="991"/>
      <c r="CG593" s="991"/>
      <c r="CH593" s="991"/>
      <c r="CI593" s="991"/>
      <c r="CJ593" s="991"/>
      <c r="CK593" s="991"/>
      <c r="CL593" s="991"/>
      <c r="CM593" s="991"/>
      <c r="CN593" s="991"/>
      <c r="CO593" s="991"/>
      <c r="CP593" s="991"/>
      <c r="CQ593" s="991"/>
      <c r="CR593" s="991"/>
      <c r="CS593" s="991"/>
      <c r="CT593" s="991"/>
      <c r="CU593" s="991"/>
      <c r="CV593" s="991"/>
      <c r="CW593" s="991"/>
      <c r="CX593" s="991"/>
      <c r="CY593" s="991"/>
      <c r="CZ593" s="991"/>
      <c r="DA593" s="991"/>
      <c r="DB593" s="991"/>
      <c r="DC593" s="991"/>
      <c r="DD593" s="991"/>
      <c r="DE593" s="991"/>
      <c r="DF593" s="991"/>
      <c r="DG593" s="991"/>
      <c r="DH593" s="991"/>
      <c r="DI593" s="991"/>
    </row>
    <row r="594" spans="1:113" s="871" customFormat="1" ht="12.75" customHeight="1">
      <c r="A594" s="1116"/>
      <c r="B594" s="1117"/>
      <c r="C594" s="1118" t="s">
        <v>1918</v>
      </c>
      <c r="D594" s="1025"/>
      <c r="E594" s="844"/>
      <c r="F594" s="917"/>
      <c r="G594" s="917"/>
      <c r="H594" s="991"/>
      <c r="I594" s="991"/>
      <c r="J594" s="991"/>
      <c r="K594" s="991"/>
      <c r="L594" s="991"/>
      <c r="M594" s="991"/>
      <c r="N594" s="991"/>
      <c r="O594" s="991"/>
      <c r="P594" s="991"/>
      <c r="Q594" s="991"/>
      <c r="R594" s="991"/>
      <c r="S594" s="991"/>
      <c r="T594" s="991"/>
      <c r="U594" s="991"/>
      <c r="V594" s="991"/>
      <c r="W594" s="991"/>
      <c r="X594" s="991"/>
      <c r="Y594" s="991"/>
      <c r="Z594" s="991"/>
      <c r="AA594" s="991"/>
      <c r="AB594" s="991"/>
      <c r="AC594" s="991"/>
      <c r="AD594" s="991"/>
      <c r="AE594" s="991"/>
      <c r="AF594" s="991"/>
      <c r="AG594" s="991"/>
      <c r="AH594" s="991"/>
      <c r="AI594" s="991"/>
      <c r="AJ594" s="991"/>
      <c r="AK594" s="991"/>
      <c r="AL594" s="991"/>
      <c r="AM594" s="991"/>
      <c r="AN594" s="991"/>
      <c r="AO594" s="991"/>
      <c r="AP594" s="991"/>
      <c r="AQ594" s="991"/>
      <c r="AR594" s="991"/>
      <c r="AS594" s="991"/>
      <c r="AT594" s="991"/>
      <c r="AU594" s="991"/>
      <c r="AV594" s="991"/>
      <c r="AW594" s="991"/>
      <c r="AX594" s="991"/>
      <c r="AY594" s="991"/>
      <c r="AZ594" s="991"/>
      <c r="BA594" s="991"/>
      <c r="BB594" s="991"/>
      <c r="BC594" s="991"/>
      <c r="BD594" s="991"/>
      <c r="BE594" s="991"/>
      <c r="BF594" s="991"/>
      <c r="BG594" s="991"/>
      <c r="BH594" s="991"/>
      <c r="BI594" s="991"/>
      <c r="BJ594" s="991"/>
      <c r="BK594" s="991"/>
      <c r="BL594" s="991"/>
      <c r="BM594" s="991"/>
      <c r="BN594" s="991"/>
      <c r="BO594" s="991"/>
      <c r="BP594" s="991"/>
      <c r="BQ594" s="991"/>
      <c r="BR594" s="991"/>
      <c r="BS594" s="991"/>
      <c r="BT594" s="991"/>
      <c r="BU594" s="991"/>
      <c r="BV594" s="991"/>
      <c r="BW594" s="991"/>
      <c r="BX594" s="991"/>
      <c r="BY594" s="991"/>
      <c r="BZ594" s="991"/>
      <c r="CA594" s="991"/>
      <c r="CB594" s="991"/>
      <c r="CC594" s="991"/>
      <c r="CD594" s="991"/>
      <c r="CE594" s="991"/>
      <c r="CF594" s="991"/>
      <c r="CG594" s="991"/>
      <c r="CH594" s="991"/>
      <c r="CI594" s="991"/>
      <c r="CJ594" s="991"/>
      <c r="CK594" s="991"/>
      <c r="CL594" s="991"/>
      <c r="CM594" s="991"/>
      <c r="CN594" s="991"/>
      <c r="CO594" s="991"/>
      <c r="CP594" s="991"/>
      <c r="CQ594" s="991"/>
      <c r="CR594" s="991"/>
      <c r="CS594" s="991"/>
      <c r="CT594" s="991"/>
      <c r="CU594" s="991"/>
      <c r="CV594" s="991"/>
      <c r="CW594" s="991"/>
      <c r="CX594" s="991"/>
      <c r="CY594" s="991"/>
      <c r="CZ594" s="991"/>
      <c r="DA594" s="991"/>
      <c r="DB594" s="991"/>
      <c r="DC594" s="991"/>
      <c r="DD594" s="991"/>
      <c r="DE594" s="991"/>
      <c r="DF594" s="991"/>
      <c r="DG594" s="991"/>
      <c r="DH594" s="991"/>
      <c r="DI594" s="991"/>
    </row>
    <row r="595" spans="1:113" s="871" customFormat="1">
      <c r="A595" s="1116"/>
      <c r="B595" s="1117"/>
      <c r="C595" s="991"/>
      <c r="D595" s="1025"/>
      <c r="E595" s="844"/>
      <c r="F595" s="914"/>
      <c r="G595" s="917"/>
      <c r="H595" s="991"/>
      <c r="I595" s="991"/>
      <c r="J595" s="991"/>
      <c r="K595" s="991"/>
      <c r="L595" s="991"/>
      <c r="M595" s="991"/>
      <c r="N595" s="991"/>
      <c r="O595" s="991"/>
      <c r="P595" s="991"/>
      <c r="Q595" s="991"/>
      <c r="R595" s="991"/>
      <c r="S595" s="991"/>
      <c r="T595" s="991"/>
      <c r="U595" s="991"/>
      <c r="V595" s="991"/>
      <c r="W595" s="991"/>
      <c r="X595" s="991"/>
      <c r="Y595" s="991"/>
      <c r="Z595" s="991"/>
      <c r="AA595" s="991"/>
      <c r="AB595" s="991"/>
      <c r="AC595" s="991"/>
      <c r="AD595" s="991"/>
      <c r="AE595" s="991"/>
      <c r="AF595" s="991"/>
      <c r="AG595" s="991"/>
      <c r="AH595" s="991"/>
      <c r="AI595" s="991"/>
      <c r="AJ595" s="991"/>
      <c r="AK595" s="991"/>
      <c r="AL595" s="991"/>
      <c r="AM595" s="991"/>
      <c r="AN595" s="991"/>
      <c r="AO595" s="991"/>
      <c r="AP595" s="991"/>
      <c r="AQ595" s="991"/>
      <c r="AR595" s="991"/>
      <c r="AS595" s="991"/>
      <c r="AT595" s="991"/>
      <c r="AU595" s="991"/>
      <c r="AV595" s="991"/>
      <c r="AW595" s="991"/>
      <c r="AX595" s="991"/>
      <c r="AY595" s="991"/>
      <c r="AZ595" s="991"/>
      <c r="BA595" s="991"/>
      <c r="BB595" s="991"/>
      <c r="BC595" s="991"/>
      <c r="BD595" s="991"/>
      <c r="BE595" s="991"/>
      <c r="BF595" s="991"/>
      <c r="BG595" s="991"/>
      <c r="BH595" s="991"/>
      <c r="BI595" s="991"/>
      <c r="BJ595" s="991"/>
      <c r="BK595" s="991"/>
      <c r="BL595" s="991"/>
      <c r="BM595" s="991"/>
      <c r="BN595" s="991"/>
      <c r="BO595" s="991"/>
      <c r="BP595" s="991"/>
      <c r="BQ595" s="991"/>
      <c r="BR595" s="991"/>
      <c r="BS595" s="991"/>
      <c r="BT595" s="991"/>
      <c r="BU595" s="991"/>
      <c r="BV595" s="991"/>
      <c r="BW595" s="991"/>
      <c r="BX595" s="991"/>
      <c r="BY595" s="991"/>
      <c r="BZ595" s="991"/>
      <c r="CA595" s="991"/>
      <c r="CB595" s="991"/>
      <c r="CC595" s="991"/>
      <c r="CD595" s="991"/>
      <c r="CE595" s="991"/>
      <c r="CF595" s="991"/>
      <c r="CG595" s="991"/>
      <c r="CH595" s="991"/>
      <c r="CI595" s="991"/>
      <c r="CJ595" s="991"/>
      <c r="CK595" s="991"/>
      <c r="CL595" s="991"/>
      <c r="CM595" s="991"/>
      <c r="CN595" s="991"/>
      <c r="CO595" s="991"/>
      <c r="CP595" s="991"/>
      <c r="CQ595" s="991"/>
      <c r="CR595" s="991"/>
      <c r="CS595" s="991"/>
      <c r="CT595" s="991"/>
      <c r="CU595" s="991"/>
      <c r="CV595" s="991"/>
      <c r="CW595" s="991"/>
      <c r="CX595" s="991"/>
      <c r="CY595" s="991"/>
      <c r="CZ595" s="991"/>
      <c r="DA595" s="991"/>
      <c r="DB595" s="991"/>
      <c r="DC595" s="991"/>
      <c r="DD595" s="991"/>
      <c r="DE595" s="991"/>
      <c r="DF595" s="991"/>
      <c r="DG595" s="991"/>
      <c r="DH595" s="991"/>
      <c r="DI595" s="991"/>
    </row>
    <row r="596" spans="1:113" s="871" customFormat="1">
      <c r="A596" s="1116" t="str">
        <f t="shared" ref="A596:A600" si="21">$B$398</f>
        <v>III.</v>
      </c>
      <c r="B596" s="1117">
        <f>COUNT($A$400:$B595)+1</f>
        <v>48</v>
      </c>
      <c r="C596" s="1109" t="s">
        <v>2008</v>
      </c>
      <c r="D596" s="746" t="s">
        <v>188</v>
      </c>
      <c r="E596" s="747">
        <v>42</v>
      </c>
      <c r="F596" s="917"/>
      <c r="G596" s="917">
        <f>E596*F596</f>
        <v>0</v>
      </c>
      <c r="H596" s="991"/>
      <c r="I596" s="991"/>
      <c r="J596" s="991"/>
      <c r="K596" s="991"/>
      <c r="L596" s="991"/>
      <c r="M596" s="991"/>
      <c r="N596" s="991"/>
      <c r="O596" s="991"/>
      <c r="P596" s="991"/>
      <c r="Q596" s="991"/>
      <c r="R596" s="991"/>
      <c r="S596" s="991"/>
      <c r="T596" s="991"/>
      <c r="U596" s="991"/>
      <c r="V596" s="991"/>
      <c r="W596" s="991"/>
      <c r="X596" s="991"/>
      <c r="Y596" s="991"/>
      <c r="Z596" s="991"/>
      <c r="AA596" s="991"/>
      <c r="AB596" s="991"/>
      <c r="AC596" s="991"/>
      <c r="AD596" s="991"/>
      <c r="AE596" s="991"/>
      <c r="AF596" s="991"/>
      <c r="AG596" s="991"/>
      <c r="AH596" s="991"/>
      <c r="AI596" s="991"/>
      <c r="AJ596" s="991"/>
      <c r="AK596" s="991"/>
      <c r="AL596" s="991"/>
      <c r="AM596" s="991"/>
      <c r="AN596" s="991"/>
      <c r="AO596" s="991"/>
      <c r="AP596" s="991"/>
      <c r="AQ596" s="991"/>
      <c r="AR596" s="991"/>
      <c r="AS596" s="991"/>
      <c r="AT596" s="991"/>
      <c r="AU596" s="991"/>
      <c r="AV596" s="991"/>
      <c r="AW596" s="991"/>
      <c r="AX596" s="991"/>
      <c r="AY596" s="991"/>
      <c r="AZ596" s="991"/>
      <c r="BA596" s="991"/>
      <c r="BB596" s="991"/>
      <c r="BC596" s="991"/>
      <c r="BD596" s="991"/>
      <c r="BE596" s="991"/>
      <c r="BF596" s="991"/>
      <c r="BG596" s="991"/>
      <c r="BH596" s="991"/>
      <c r="BI596" s="991"/>
      <c r="BJ596" s="991"/>
      <c r="BK596" s="991"/>
      <c r="BL596" s="991"/>
      <c r="BM596" s="991"/>
      <c r="BN596" s="991"/>
      <c r="BO596" s="991"/>
      <c r="BP596" s="991"/>
      <c r="BQ596" s="991"/>
      <c r="BR596" s="991"/>
      <c r="BS596" s="991"/>
      <c r="BT596" s="991"/>
      <c r="BU596" s="991"/>
      <c r="BV596" s="991"/>
      <c r="BW596" s="991"/>
      <c r="BX596" s="991"/>
      <c r="BY596" s="991"/>
      <c r="BZ596" s="991"/>
      <c r="CA596" s="991"/>
      <c r="CB596" s="991"/>
      <c r="CC596" s="991"/>
      <c r="CD596" s="991"/>
      <c r="CE596" s="991"/>
      <c r="CF596" s="991"/>
      <c r="CG596" s="991"/>
      <c r="CH596" s="991"/>
      <c r="CI596" s="991"/>
      <c r="CJ596" s="991"/>
      <c r="CK596" s="991"/>
      <c r="CL596" s="991"/>
      <c r="CM596" s="991"/>
      <c r="CN596" s="991"/>
      <c r="CO596" s="991"/>
      <c r="CP596" s="991"/>
      <c r="CQ596" s="991"/>
      <c r="CR596" s="991"/>
      <c r="CS596" s="991"/>
      <c r="CT596" s="991"/>
      <c r="CU596" s="991"/>
      <c r="CV596" s="991"/>
      <c r="CW596" s="991"/>
      <c r="CX596" s="991"/>
      <c r="CY596" s="991"/>
      <c r="CZ596" s="991"/>
      <c r="DA596" s="991"/>
      <c r="DB596" s="991"/>
      <c r="DC596" s="991"/>
      <c r="DD596" s="991"/>
      <c r="DE596" s="991"/>
      <c r="DF596" s="991"/>
      <c r="DG596" s="991"/>
      <c r="DH596" s="991"/>
      <c r="DI596" s="991"/>
    </row>
    <row r="597" spans="1:113" s="871" customFormat="1" ht="60">
      <c r="A597" s="1116"/>
      <c r="B597" s="1117"/>
      <c r="C597" s="585" t="s">
        <v>2009</v>
      </c>
      <c r="D597" s="1025"/>
      <c r="E597" s="844"/>
      <c r="F597" s="917"/>
      <c r="G597" s="917"/>
      <c r="H597" s="991"/>
      <c r="I597" s="991"/>
      <c r="J597" s="991"/>
      <c r="K597" s="991"/>
      <c r="L597" s="991"/>
      <c r="M597" s="991"/>
      <c r="N597" s="991"/>
      <c r="O597" s="991"/>
      <c r="P597" s="991"/>
      <c r="Q597" s="991"/>
      <c r="R597" s="991"/>
      <c r="S597" s="991"/>
      <c r="T597" s="991"/>
      <c r="U597" s="991"/>
      <c r="V597" s="991"/>
      <c r="W597" s="991"/>
      <c r="X597" s="991"/>
      <c r="Y597" s="991"/>
      <c r="Z597" s="991"/>
      <c r="AA597" s="991"/>
      <c r="AB597" s="991"/>
      <c r="AC597" s="991"/>
      <c r="AD597" s="991"/>
      <c r="AE597" s="991"/>
      <c r="AF597" s="991"/>
      <c r="AG597" s="991"/>
      <c r="AH597" s="991"/>
      <c r="AI597" s="991"/>
      <c r="AJ597" s="991"/>
      <c r="AK597" s="991"/>
      <c r="AL597" s="991"/>
      <c r="AM597" s="991"/>
      <c r="AN597" s="991"/>
      <c r="AO597" s="991"/>
      <c r="AP597" s="991"/>
      <c r="AQ597" s="991"/>
      <c r="AR597" s="991"/>
      <c r="AS597" s="991"/>
      <c r="AT597" s="991"/>
      <c r="AU597" s="991"/>
      <c r="AV597" s="991"/>
      <c r="AW597" s="991"/>
      <c r="AX597" s="991"/>
      <c r="AY597" s="991"/>
      <c r="AZ597" s="991"/>
      <c r="BA597" s="991"/>
      <c r="BB597" s="991"/>
      <c r="BC597" s="991"/>
      <c r="BD597" s="991"/>
      <c r="BE597" s="991"/>
      <c r="BF597" s="991"/>
      <c r="BG597" s="991"/>
      <c r="BH597" s="991"/>
      <c r="BI597" s="991"/>
      <c r="BJ597" s="991"/>
      <c r="BK597" s="991"/>
      <c r="BL597" s="991"/>
      <c r="BM597" s="991"/>
      <c r="BN597" s="991"/>
      <c r="BO597" s="991"/>
      <c r="BP597" s="991"/>
      <c r="BQ597" s="991"/>
      <c r="BR597" s="991"/>
      <c r="BS597" s="991"/>
      <c r="BT597" s="991"/>
      <c r="BU597" s="991"/>
      <c r="BV597" s="991"/>
      <c r="BW597" s="991"/>
      <c r="BX597" s="991"/>
      <c r="BY597" s="991"/>
      <c r="BZ597" s="991"/>
      <c r="CA597" s="991"/>
      <c r="CB597" s="991"/>
      <c r="CC597" s="991"/>
      <c r="CD597" s="991"/>
      <c r="CE597" s="991"/>
      <c r="CF597" s="991"/>
      <c r="CG597" s="991"/>
      <c r="CH597" s="991"/>
      <c r="CI597" s="991"/>
      <c r="CJ597" s="991"/>
      <c r="CK597" s="991"/>
      <c r="CL597" s="991"/>
      <c r="CM597" s="991"/>
      <c r="CN597" s="991"/>
      <c r="CO597" s="991"/>
      <c r="CP597" s="991"/>
      <c r="CQ597" s="991"/>
      <c r="CR597" s="991"/>
      <c r="CS597" s="991"/>
      <c r="CT597" s="991"/>
      <c r="CU597" s="991"/>
      <c r="CV597" s="991"/>
      <c r="CW597" s="991"/>
      <c r="CX597" s="991"/>
      <c r="CY597" s="991"/>
      <c r="CZ597" s="991"/>
      <c r="DA597" s="991"/>
      <c r="DB597" s="991"/>
      <c r="DC597" s="991"/>
      <c r="DD597" s="991"/>
      <c r="DE597" s="991"/>
      <c r="DF597" s="991"/>
      <c r="DG597" s="991"/>
      <c r="DH597" s="991"/>
      <c r="DI597" s="991"/>
    </row>
    <row r="598" spans="1:113" s="871" customFormat="1">
      <c r="A598" s="1116"/>
      <c r="B598" s="1117"/>
      <c r="C598" s="1111" t="s">
        <v>2010</v>
      </c>
      <c r="D598" s="746"/>
      <c r="E598" s="747"/>
      <c r="F598" s="917"/>
      <c r="G598" s="917"/>
      <c r="H598" s="991"/>
      <c r="I598" s="991"/>
      <c r="J598" s="991"/>
      <c r="K598" s="991"/>
      <c r="L598" s="991"/>
      <c r="M598" s="991"/>
      <c r="N598" s="991"/>
      <c r="O598" s="991"/>
      <c r="P598" s="991"/>
      <c r="Q598" s="991"/>
      <c r="R598" s="991"/>
      <c r="S598" s="991"/>
      <c r="T598" s="991"/>
      <c r="U598" s="991"/>
      <c r="V598" s="991"/>
      <c r="W598" s="991"/>
      <c r="X598" s="991"/>
      <c r="Y598" s="991"/>
      <c r="Z598" s="991"/>
      <c r="AA598" s="991"/>
      <c r="AB598" s="991"/>
      <c r="AC598" s="991"/>
      <c r="AD598" s="991"/>
      <c r="AE598" s="991"/>
      <c r="AF598" s="991"/>
      <c r="AG598" s="991"/>
      <c r="AH598" s="991"/>
      <c r="AI598" s="991"/>
      <c r="AJ598" s="991"/>
      <c r="AK598" s="991"/>
      <c r="AL598" s="991"/>
      <c r="AM598" s="991"/>
      <c r="AN598" s="991"/>
      <c r="AO598" s="991"/>
      <c r="AP598" s="991"/>
      <c r="AQ598" s="991"/>
      <c r="AR598" s="991"/>
      <c r="AS598" s="991"/>
      <c r="AT598" s="991"/>
      <c r="AU598" s="991"/>
      <c r="AV598" s="991"/>
      <c r="AW598" s="991"/>
      <c r="AX598" s="991"/>
      <c r="AY598" s="991"/>
      <c r="AZ598" s="991"/>
      <c r="BA598" s="991"/>
      <c r="BB598" s="991"/>
      <c r="BC598" s="991"/>
      <c r="BD598" s="991"/>
      <c r="BE598" s="991"/>
      <c r="BF598" s="991"/>
      <c r="BG598" s="991"/>
      <c r="BH598" s="991"/>
      <c r="BI598" s="991"/>
      <c r="BJ598" s="991"/>
      <c r="BK598" s="991"/>
      <c r="BL598" s="991"/>
      <c r="BM598" s="991"/>
      <c r="BN598" s="991"/>
      <c r="BO598" s="991"/>
      <c r="BP598" s="991"/>
      <c r="BQ598" s="991"/>
      <c r="BR598" s="991"/>
      <c r="BS598" s="991"/>
      <c r="BT598" s="991"/>
      <c r="BU598" s="991"/>
      <c r="BV598" s="991"/>
      <c r="BW598" s="991"/>
      <c r="BX598" s="991"/>
      <c r="BY598" s="991"/>
      <c r="BZ598" s="991"/>
      <c r="CA598" s="991"/>
      <c r="CB598" s="991"/>
      <c r="CC598" s="991"/>
      <c r="CD598" s="991"/>
      <c r="CE598" s="991"/>
      <c r="CF598" s="991"/>
      <c r="CG598" s="991"/>
      <c r="CH598" s="991"/>
      <c r="CI598" s="991"/>
      <c r="CJ598" s="991"/>
      <c r="CK598" s="991"/>
      <c r="CL598" s="991"/>
      <c r="CM598" s="991"/>
      <c r="CN598" s="991"/>
      <c r="CO598" s="991"/>
      <c r="CP598" s="991"/>
      <c r="CQ598" s="991"/>
      <c r="CR598" s="991"/>
      <c r="CS598" s="991"/>
      <c r="CT598" s="991"/>
      <c r="CU598" s="991"/>
      <c r="CV598" s="991"/>
      <c r="CW598" s="991"/>
      <c r="CX598" s="991"/>
      <c r="CY598" s="991"/>
      <c r="CZ598" s="991"/>
      <c r="DA598" s="991"/>
      <c r="DB598" s="991"/>
      <c r="DC598" s="991"/>
      <c r="DD598" s="991"/>
      <c r="DE598" s="991"/>
      <c r="DF598" s="991"/>
      <c r="DG598" s="991"/>
      <c r="DH598" s="991"/>
      <c r="DI598" s="991"/>
    </row>
    <row r="599" spans="1:113" s="871" customFormat="1">
      <c r="A599" s="1116"/>
      <c r="B599" s="1117"/>
      <c r="C599" s="991"/>
      <c r="D599" s="1025"/>
      <c r="E599" s="844"/>
      <c r="F599" s="914"/>
      <c r="G599" s="917"/>
      <c r="H599" s="991"/>
      <c r="I599" s="991"/>
      <c r="J599" s="991"/>
      <c r="K599" s="991"/>
      <c r="L599" s="991"/>
      <c r="M599" s="991"/>
      <c r="N599" s="991"/>
      <c r="O599" s="991"/>
      <c r="P599" s="991"/>
      <c r="Q599" s="991"/>
      <c r="R599" s="991"/>
      <c r="S599" s="991"/>
      <c r="T599" s="991"/>
      <c r="U599" s="991"/>
      <c r="V599" s="991"/>
      <c r="W599" s="991"/>
      <c r="X599" s="991"/>
      <c r="Y599" s="991"/>
      <c r="Z599" s="991"/>
      <c r="AA599" s="991"/>
      <c r="AB599" s="991"/>
      <c r="AC599" s="991"/>
      <c r="AD599" s="991"/>
      <c r="AE599" s="991"/>
      <c r="AF599" s="991"/>
      <c r="AG599" s="991"/>
      <c r="AH599" s="991"/>
      <c r="AI599" s="991"/>
      <c r="AJ599" s="991"/>
      <c r="AK599" s="991"/>
      <c r="AL599" s="991"/>
      <c r="AM599" s="991"/>
      <c r="AN599" s="991"/>
      <c r="AO599" s="991"/>
      <c r="AP599" s="991"/>
      <c r="AQ599" s="991"/>
      <c r="AR599" s="991"/>
      <c r="AS599" s="991"/>
      <c r="AT599" s="991"/>
      <c r="AU599" s="991"/>
      <c r="AV599" s="991"/>
      <c r="AW599" s="991"/>
      <c r="AX599" s="991"/>
      <c r="AY599" s="991"/>
      <c r="AZ599" s="991"/>
      <c r="BA599" s="991"/>
      <c r="BB599" s="991"/>
      <c r="BC599" s="991"/>
      <c r="BD599" s="991"/>
      <c r="BE599" s="991"/>
      <c r="BF599" s="991"/>
      <c r="BG599" s="991"/>
      <c r="BH599" s="991"/>
      <c r="BI599" s="991"/>
      <c r="BJ599" s="991"/>
      <c r="BK599" s="991"/>
      <c r="BL599" s="991"/>
      <c r="BM599" s="991"/>
      <c r="BN599" s="991"/>
      <c r="BO599" s="991"/>
      <c r="BP599" s="991"/>
      <c r="BQ599" s="991"/>
      <c r="BR599" s="991"/>
      <c r="BS599" s="991"/>
      <c r="BT599" s="991"/>
      <c r="BU599" s="991"/>
      <c r="BV599" s="991"/>
      <c r="BW599" s="991"/>
      <c r="BX599" s="991"/>
      <c r="BY599" s="991"/>
      <c r="BZ599" s="991"/>
      <c r="CA599" s="991"/>
      <c r="CB599" s="991"/>
      <c r="CC599" s="991"/>
      <c r="CD599" s="991"/>
      <c r="CE599" s="991"/>
      <c r="CF599" s="991"/>
      <c r="CG599" s="991"/>
      <c r="CH599" s="991"/>
      <c r="CI599" s="991"/>
      <c r="CJ599" s="991"/>
      <c r="CK599" s="991"/>
      <c r="CL599" s="991"/>
      <c r="CM599" s="991"/>
      <c r="CN599" s="991"/>
      <c r="CO599" s="991"/>
      <c r="CP599" s="991"/>
      <c r="CQ599" s="991"/>
      <c r="CR599" s="991"/>
      <c r="CS599" s="991"/>
      <c r="CT599" s="991"/>
      <c r="CU599" s="991"/>
      <c r="CV599" s="991"/>
      <c r="CW599" s="991"/>
      <c r="CX599" s="991"/>
      <c r="CY599" s="991"/>
      <c r="CZ599" s="991"/>
      <c r="DA599" s="991"/>
      <c r="DB599" s="991"/>
      <c r="DC599" s="991"/>
      <c r="DD599" s="991"/>
      <c r="DE599" s="991"/>
      <c r="DF599" s="991"/>
      <c r="DG599" s="991"/>
      <c r="DH599" s="991"/>
      <c r="DI599" s="991"/>
    </row>
    <row r="600" spans="1:113" s="871" customFormat="1">
      <c r="A600" s="1116" t="str">
        <f t="shared" si="21"/>
        <v>III.</v>
      </c>
      <c r="B600" s="1117">
        <f>COUNT($A$400:$B599)+1</f>
        <v>49</v>
      </c>
      <c r="C600" s="1109" t="s">
        <v>2011</v>
      </c>
      <c r="D600" s="746" t="s">
        <v>188</v>
      </c>
      <c r="E600" s="747">
        <v>42</v>
      </c>
      <c r="F600" s="917"/>
      <c r="G600" s="917">
        <f>E600*F600</f>
        <v>0</v>
      </c>
      <c r="H600" s="991"/>
      <c r="I600" s="991"/>
      <c r="J600" s="991"/>
      <c r="K600" s="991"/>
      <c r="L600" s="991"/>
      <c r="M600" s="991"/>
      <c r="N600" s="991"/>
      <c r="O600" s="991"/>
      <c r="P600" s="991"/>
      <c r="Q600" s="991"/>
      <c r="R600" s="991"/>
      <c r="S600" s="991"/>
      <c r="T600" s="991"/>
      <c r="U600" s="991"/>
      <c r="V600" s="991"/>
      <c r="W600" s="991"/>
      <c r="X600" s="991"/>
      <c r="Y600" s="991"/>
      <c r="Z600" s="991"/>
      <c r="AA600" s="991"/>
      <c r="AB600" s="991"/>
      <c r="AC600" s="991"/>
      <c r="AD600" s="991"/>
      <c r="AE600" s="991"/>
      <c r="AF600" s="991"/>
      <c r="AG600" s="991"/>
      <c r="AH600" s="991"/>
      <c r="AI600" s="991"/>
      <c r="AJ600" s="991"/>
      <c r="AK600" s="991"/>
      <c r="AL600" s="991"/>
      <c r="AM600" s="991"/>
      <c r="AN600" s="991"/>
      <c r="AO600" s="991"/>
      <c r="AP600" s="991"/>
      <c r="AQ600" s="991"/>
      <c r="AR600" s="991"/>
      <c r="AS600" s="991"/>
      <c r="AT600" s="991"/>
      <c r="AU600" s="991"/>
      <c r="AV600" s="991"/>
      <c r="AW600" s="991"/>
      <c r="AX600" s="991"/>
      <c r="AY600" s="991"/>
      <c r="AZ600" s="991"/>
      <c r="BA600" s="991"/>
      <c r="BB600" s="991"/>
      <c r="BC600" s="991"/>
      <c r="BD600" s="991"/>
      <c r="BE600" s="991"/>
      <c r="BF600" s="991"/>
      <c r="BG600" s="991"/>
      <c r="BH600" s="991"/>
      <c r="BI600" s="991"/>
      <c r="BJ600" s="991"/>
      <c r="BK600" s="991"/>
      <c r="BL600" s="991"/>
      <c r="BM600" s="991"/>
      <c r="BN600" s="991"/>
      <c r="BO600" s="991"/>
      <c r="BP600" s="991"/>
      <c r="BQ600" s="991"/>
      <c r="BR600" s="991"/>
      <c r="BS600" s="991"/>
      <c r="BT600" s="991"/>
      <c r="BU600" s="991"/>
      <c r="BV600" s="991"/>
      <c r="BW600" s="991"/>
      <c r="BX600" s="991"/>
      <c r="BY600" s="991"/>
      <c r="BZ600" s="991"/>
      <c r="CA600" s="991"/>
      <c r="CB600" s="991"/>
      <c r="CC600" s="991"/>
      <c r="CD600" s="991"/>
      <c r="CE600" s="991"/>
      <c r="CF600" s="991"/>
      <c r="CG600" s="991"/>
      <c r="CH600" s="991"/>
      <c r="CI600" s="991"/>
      <c r="CJ600" s="991"/>
      <c r="CK600" s="991"/>
      <c r="CL600" s="991"/>
      <c r="CM600" s="991"/>
      <c r="CN600" s="991"/>
      <c r="CO600" s="991"/>
      <c r="CP600" s="991"/>
      <c r="CQ600" s="991"/>
      <c r="CR600" s="991"/>
      <c r="CS600" s="991"/>
      <c r="CT600" s="991"/>
      <c r="CU600" s="991"/>
      <c r="CV600" s="991"/>
      <c r="CW600" s="991"/>
      <c r="CX600" s="991"/>
      <c r="CY600" s="991"/>
      <c r="CZ600" s="991"/>
      <c r="DA600" s="991"/>
      <c r="DB600" s="991"/>
      <c r="DC600" s="991"/>
      <c r="DD600" s="991"/>
      <c r="DE600" s="991"/>
      <c r="DF600" s="991"/>
      <c r="DG600" s="991"/>
      <c r="DH600" s="991"/>
      <c r="DI600" s="991"/>
    </row>
    <row r="601" spans="1:113" s="871" customFormat="1" ht="48">
      <c r="A601" s="1116"/>
      <c r="B601" s="1117"/>
      <c r="C601" s="585" t="s">
        <v>2012</v>
      </c>
      <c r="D601" s="1025"/>
      <c r="E601" s="844"/>
      <c r="F601" s="917"/>
      <c r="G601" s="917"/>
      <c r="H601" s="991"/>
      <c r="I601" s="991"/>
      <c r="J601" s="991"/>
      <c r="K601" s="991"/>
      <c r="L601" s="991"/>
      <c r="M601" s="991"/>
      <c r="N601" s="991"/>
      <c r="O601" s="991"/>
      <c r="P601" s="991"/>
      <c r="Q601" s="991"/>
      <c r="R601" s="991"/>
      <c r="S601" s="991"/>
      <c r="T601" s="991"/>
      <c r="U601" s="991"/>
      <c r="V601" s="991"/>
      <c r="W601" s="991"/>
      <c r="X601" s="991"/>
      <c r="Y601" s="991"/>
      <c r="Z601" s="991"/>
      <c r="AA601" s="991"/>
      <c r="AB601" s="991"/>
      <c r="AC601" s="991"/>
      <c r="AD601" s="991"/>
      <c r="AE601" s="991"/>
      <c r="AF601" s="991"/>
      <c r="AG601" s="991"/>
      <c r="AH601" s="991"/>
      <c r="AI601" s="991"/>
      <c r="AJ601" s="991"/>
      <c r="AK601" s="991"/>
      <c r="AL601" s="991"/>
      <c r="AM601" s="991"/>
      <c r="AN601" s="991"/>
      <c r="AO601" s="991"/>
      <c r="AP601" s="991"/>
      <c r="AQ601" s="991"/>
      <c r="AR601" s="991"/>
      <c r="AS601" s="991"/>
      <c r="AT601" s="991"/>
      <c r="AU601" s="991"/>
      <c r="AV601" s="991"/>
      <c r="AW601" s="991"/>
      <c r="AX601" s="991"/>
      <c r="AY601" s="991"/>
      <c r="AZ601" s="991"/>
      <c r="BA601" s="991"/>
      <c r="BB601" s="991"/>
      <c r="BC601" s="991"/>
      <c r="BD601" s="991"/>
      <c r="BE601" s="991"/>
      <c r="BF601" s="991"/>
      <c r="BG601" s="991"/>
      <c r="BH601" s="991"/>
      <c r="BI601" s="991"/>
      <c r="BJ601" s="991"/>
      <c r="BK601" s="991"/>
      <c r="BL601" s="991"/>
      <c r="BM601" s="991"/>
      <c r="BN601" s="991"/>
      <c r="BO601" s="991"/>
      <c r="BP601" s="991"/>
      <c r="BQ601" s="991"/>
      <c r="BR601" s="991"/>
      <c r="BS601" s="991"/>
      <c r="BT601" s="991"/>
      <c r="BU601" s="991"/>
      <c r="BV601" s="991"/>
      <c r="BW601" s="991"/>
      <c r="BX601" s="991"/>
      <c r="BY601" s="991"/>
      <c r="BZ601" s="991"/>
      <c r="CA601" s="991"/>
      <c r="CB601" s="991"/>
      <c r="CC601" s="991"/>
      <c r="CD601" s="991"/>
      <c r="CE601" s="991"/>
      <c r="CF601" s="991"/>
      <c r="CG601" s="991"/>
      <c r="CH601" s="991"/>
      <c r="CI601" s="991"/>
      <c r="CJ601" s="991"/>
      <c r="CK601" s="991"/>
      <c r="CL601" s="991"/>
      <c r="CM601" s="991"/>
      <c r="CN601" s="991"/>
      <c r="CO601" s="991"/>
      <c r="CP601" s="991"/>
      <c r="CQ601" s="991"/>
      <c r="CR601" s="991"/>
      <c r="CS601" s="991"/>
      <c r="CT601" s="991"/>
      <c r="CU601" s="991"/>
      <c r="CV601" s="991"/>
      <c r="CW601" s="991"/>
      <c r="CX601" s="991"/>
      <c r="CY601" s="991"/>
      <c r="CZ601" s="991"/>
      <c r="DA601" s="991"/>
      <c r="DB601" s="991"/>
      <c r="DC601" s="991"/>
      <c r="DD601" s="991"/>
      <c r="DE601" s="991"/>
      <c r="DF601" s="991"/>
      <c r="DG601" s="991"/>
      <c r="DH601" s="991"/>
      <c r="DI601" s="991"/>
    </row>
    <row r="602" spans="1:113" s="871" customFormat="1" ht="12.75" customHeight="1">
      <c r="A602" s="1116"/>
      <c r="B602" s="1117"/>
      <c r="C602" s="1111" t="s">
        <v>2013</v>
      </c>
      <c r="D602" s="746"/>
      <c r="E602" s="747"/>
      <c r="F602" s="917"/>
      <c r="G602" s="917"/>
      <c r="H602" s="991"/>
      <c r="I602" s="991"/>
      <c r="J602" s="991"/>
      <c r="K602" s="991"/>
      <c r="L602" s="991"/>
      <c r="M602" s="991"/>
      <c r="N602" s="991"/>
      <c r="O602" s="991"/>
      <c r="P602" s="991"/>
      <c r="Q602" s="991"/>
      <c r="R602" s="991"/>
      <c r="S602" s="991"/>
      <c r="T602" s="991"/>
      <c r="U602" s="991"/>
      <c r="V602" s="991"/>
      <c r="W602" s="991"/>
      <c r="X602" s="991"/>
      <c r="Y602" s="991"/>
      <c r="Z602" s="991"/>
      <c r="AA602" s="991"/>
      <c r="AB602" s="991"/>
      <c r="AC602" s="991"/>
      <c r="AD602" s="991"/>
      <c r="AE602" s="991"/>
      <c r="AF602" s="991"/>
      <c r="AG602" s="991"/>
      <c r="AH602" s="991"/>
      <c r="AI602" s="991"/>
      <c r="AJ602" s="991"/>
      <c r="AK602" s="991"/>
      <c r="AL602" s="991"/>
      <c r="AM602" s="991"/>
      <c r="AN602" s="991"/>
      <c r="AO602" s="991"/>
      <c r="AP602" s="991"/>
      <c r="AQ602" s="991"/>
      <c r="AR602" s="991"/>
      <c r="AS602" s="991"/>
      <c r="AT602" s="991"/>
      <c r="AU602" s="991"/>
      <c r="AV602" s="991"/>
      <c r="AW602" s="991"/>
      <c r="AX602" s="991"/>
      <c r="AY602" s="991"/>
      <c r="AZ602" s="991"/>
      <c r="BA602" s="991"/>
      <c r="BB602" s="991"/>
      <c r="BC602" s="991"/>
      <c r="BD602" s="991"/>
      <c r="BE602" s="991"/>
      <c r="BF602" s="991"/>
      <c r="BG602" s="991"/>
      <c r="BH602" s="991"/>
      <c r="BI602" s="991"/>
      <c r="BJ602" s="991"/>
      <c r="BK602" s="991"/>
      <c r="BL602" s="991"/>
      <c r="BM602" s="991"/>
      <c r="BN602" s="991"/>
      <c r="BO602" s="991"/>
      <c r="BP602" s="991"/>
      <c r="BQ602" s="991"/>
      <c r="BR602" s="991"/>
      <c r="BS602" s="991"/>
      <c r="BT602" s="991"/>
      <c r="BU602" s="991"/>
      <c r="BV602" s="991"/>
      <c r="BW602" s="991"/>
      <c r="BX602" s="991"/>
      <c r="BY602" s="991"/>
      <c r="BZ602" s="991"/>
      <c r="CA602" s="991"/>
      <c r="CB602" s="991"/>
      <c r="CC602" s="991"/>
      <c r="CD602" s="991"/>
      <c r="CE602" s="991"/>
      <c r="CF602" s="991"/>
      <c r="CG602" s="991"/>
      <c r="CH602" s="991"/>
      <c r="CI602" s="991"/>
      <c r="CJ602" s="991"/>
      <c r="CK602" s="991"/>
      <c r="CL602" s="991"/>
      <c r="CM602" s="991"/>
      <c r="CN602" s="991"/>
      <c r="CO602" s="991"/>
      <c r="CP602" s="991"/>
      <c r="CQ602" s="991"/>
      <c r="CR602" s="991"/>
      <c r="CS602" s="991"/>
      <c r="CT602" s="991"/>
      <c r="CU602" s="991"/>
      <c r="CV602" s="991"/>
      <c r="CW602" s="991"/>
      <c r="CX602" s="991"/>
      <c r="CY602" s="991"/>
      <c r="CZ602" s="991"/>
      <c r="DA602" s="991"/>
      <c r="DB602" s="991"/>
      <c r="DC602" s="991"/>
      <c r="DD602" s="991"/>
      <c r="DE602" s="991"/>
      <c r="DF602" s="991"/>
      <c r="DG602" s="991"/>
      <c r="DH602" s="991"/>
      <c r="DI602" s="991"/>
    </row>
    <row r="603" spans="1:113" s="871" customFormat="1">
      <c r="A603" s="1125"/>
      <c r="B603" s="1123"/>
      <c r="C603" s="1127"/>
      <c r="D603" s="1025"/>
      <c r="E603" s="844"/>
      <c r="F603" s="917"/>
      <c r="G603" s="914"/>
      <c r="H603" s="991"/>
      <c r="I603" s="991"/>
      <c r="J603" s="991"/>
      <c r="K603" s="991"/>
      <c r="L603" s="991"/>
      <c r="M603" s="991"/>
      <c r="N603" s="991"/>
      <c r="O603" s="991"/>
      <c r="P603" s="991"/>
      <c r="Q603" s="991"/>
      <c r="R603" s="991"/>
      <c r="S603" s="991"/>
      <c r="T603" s="991"/>
      <c r="U603" s="991"/>
      <c r="V603" s="991"/>
      <c r="W603" s="991"/>
      <c r="X603" s="991"/>
      <c r="Y603" s="991"/>
      <c r="Z603" s="991"/>
      <c r="AA603" s="991"/>
      <c r="AB603" s="991"/>
      <c r="AC603" s="991"/>
      <c r="AD603" s="991"/>
      <c r="AE603" s="991"/>
      <c r="AF603" s="991"/>
      <c r="AG603" s="991"/>
      <c r="AH603" s="991"/>
      <c r="AI603" s="991"/>
      <c r="AJ603" s="991"/>
      <c r="AK603" s="991"/>
      <c r="AL603" s="991"/>
      <c r="AM603" s="991"/>
      <c r="AN603" s="991"/>
      <c r="AO603" s="991"/>
      <c r="AP603" s="991"/>
      <c r="AQ603" s="991"/>
      <c r="AR603" s="991"/>
      <c r="AS603" s="991"/>
      <c r="AT603" s="991"/>
      <c r="AU603" s="991"/>
      <c r="AV603" s="991"/>
      <c r="AW603" s="991"/>
      <c r="AX603" s="991"/>
      <c r="AY603" s="991"/>
      <c r="AZ603" s="991"/>
      <c r="BA603" s="991"/>
      <c r="BB603" s="991"/>
      <c r="BC603" s="991"/>
      <c r="BD603" s="991"/>
      <c r="BE603" s="991"/>
      <c r="BF603" s="991"/>
      <c r="BG603" s="991"/>
      <c r="BH603" s="991"/>
      <c r="BI603" s="991"/>
      <c r="BJ603" s="991"/>
      <c r="BK603" s="991"/>
      <c r="BL603" s="991"/>
      <c r="BM603" s="991"/>
      <c r="BN603" s="991"/>
      <c r="BO603" s="991"/>
      <c r="BP603" s="991"/>
      <c r="BQ603" s="991"/>
      <c r="BR603" s="991"/>
      <c r="BS603" s="991"/>
      <c r="BT603" s="991"/>
      <c r="BU603" s="991"/>
      <c r="BV603" s="991"/>
      <c r="BW603" s="991"/>
      <c r="BX603" s="991"/>
      <c r="BY603" s="991"/>
      <c r="BZ603" s="991"/>
      <c r="CA603" s="991"/>
      <c r="CB603" s="991"/>
      <c r="CC603" s="991"/>
      <c r="CD603" s="991"/>
      <c r="CE603" s="991"/>
      <c r="CF603" s="991"/>
      <c r="CG603" s="991"/>
      <c r="CH603" s="991"/>
      <c r="CI603" s="991"/>
      <c r="CJ603" s="991"/>
      <c r="CK603" s="991"/>
      <c r="CL603" s="991"/>
      <c r="CM603" s="991"/>
      <c r="CN603" s="991"/>
      <c r="CO603" s="991"/>
      <c r="CP603" s="991"/>
      <c r="CQ603" s="991"/>
      <c r="CR603" s="991"/>
      <c r="CS603" s="991"/>
      <c r="CT603" s="991"/>
      <c r="CU603" s="991"/>
      <c r="CV603" s="991"/>
      <c r="CW603" s="991"/>
      <c r="CX603" s="991"/>
      <c r="CY603" s="991"/>
      <c r="CZ603" s="991"/>
      <c r="DA603" s="991"/>
      <c r="DB603" s="991"/>
      <c r="DC603" s="991"/>
      <c r="DD603" s="991"/>
      <c r="DE603" s="991"/>
      <c r="DF603" s="991"/>
      <c r="DG603" s="991"/>
      <c r="DH603" s="991"/>
      <c r="DI603" s="991"/>
    </row>
    <row r="604" spans="1:113" s="871" customFormat="1" ht="26.25" thickBot="1">
      <c r="A604" s="226"/>
      <c r="B604" s="1031"/>
      <c r="C604" s="882" t="str">
        <f>CONCATENATE($B$398," ",$C$398," - SKUPAJ:")</f>
        <v>III. SANITARNA KERAMIKA - OSTALI PROSTORI - SKUPAJ:</v>
      </c>
      <c r="D604" s="225"/>
      <c r="E604" s="225"/>
      <c r="F604" s="918"/>
      <c r="G604" s="918">
        <f>SUM(G402:G600)</f>
        <v>0</v>
      </c>
      <c r="H604" s="991"/>
      <c r="I604" s="991"/>
      <c r="J604" s="991"/>
      <c r="K604" s="991"/>
      <c r="L604" s="991"/>
      <c r="M604" s="991"/>
      <c r="N604" s="991"/>
      <c r="O604" s="991"/>
      <c r="P604" s="991"/>
      <c r="Q604" s="991"/>
      <c r="R604" s="991"/>
      <c r="S604" s="991"/>
      <c r="T604" s="991"/>
      <c r="U604" s="991"/>
      <c r="V604" s="991"/>
      <c r="W604" s="991"/>
      <c r="X604" s="991"/>
      <c r="Y604" s="991"/>
      <c r="Z604" s="991"/>
      <c r="AA604" s="991"/>
      <c r="AB604" s="991"/>
      <c r="AC604" s="991"/>
      <c r="AD604" s="991"/>
      <c r="AE604" s="991"/>
      <c r="AF604" s="991"/>
      <c r="AG604" s="991"/>
      <c r="AH604" s="991"/>
      <c r="AI604" s="991"/>
      <c r="AJ604" s="991"/>
      <c r="AK604" s="991"/>
      <c r="AL604" s="991"/>
      <c r="AM604" s="991"/>
      <c r="AN604" s="991"/>
      <c r="AO604" s="991"/>
      <c r="AP604" s="991"/>
      <c r="AQ604" s="991"/>
      <c r="AR604" s="991"/>
      <c r="AS604" s="991"/>
      <c r="AT604" s="991"/>
      <c r="AU604" s="991"/>
      <c r="AV604" s="991"/>
      <c r="AW604" s="991"/>
      <c r="AX604" s="991"/>
      <c r="AY604" s="991"/>
      <c r="AZ604" s="991"/>
      <c r="BA604" s="991"/>
      <c r="BB604" s="991"/>
      <c r="BC604" s="991"/>
      <c r="BD604" s="991"/>
      <c r="BE604" s="991"/>
      <c r="BF604" s="991"/>
      <c r="BG604" s="991"/>
      <c r="BH604" s="991"/>
      <c r="BI604" s="991"/>
      <c r="BJ604" s="991"/>
      <c r="BK604" s="991"/>
      <c r="BL604" s="991"/>
      <c r="BM604" s="991"/>
      <c r="BN604" s="991"/>
      <c r="BO604" s="991"/>
      <c r="BP604" s="991"/>
      <c r="BQ604" s="991"/>
      <c r="BR604" s="991"/>
      <c r="BS604" s="991"/>
      <c r="BT604" s="991"/>
      <c r="BU604" s="991"/>
      <c r="BV604" s="991"/>
      <c r="BW604" s="991"/>
      <c r="BX604" s="991"/>
      <c r="BY604" s="991"/>
      <c r="BZ604" s="991"/>
      <c r="CA604" s="991"/>
      <c r="CB604" s="991"/>
      <c r="CC604" s="991"/>
      <c r="CD604" s="991"/>
      <c r="CE604" s="991"/>
      <c r="CF604" s="991"/>
      <c r="CG604" s="991"/>
      <c r="CH604" s="991"/>
      <c r="CI604" s="991"/>
      <c r="CJ604" s="991"/>
      <c r="CK604" s="991"/>
      <c r="CL604" s="991"/>
      <c r="CM604" s="991"/>
      <c r="CN604" s="991"/>
      <c r="CO604" s="991"/>
      <c r="CP604" s="991"/>
      <c r="CQ604" s="991"/>
      <c r="CR604" s="991"/>
      <c r="CS604" s="991"/>
      <c r="CT604" s="991"/>
      <c r="CU604" s="991"/>
      <c r="CV604" s="991"/>
      <c r="CW604" s="991"/>
      <c r="CX604" s="991"/>
      <c r="CY604" s="991"/>
      <c r="CZ604" s="991"/>
      <c r="DA604" s="991"/>
      <c r="DB604" s="991"/>
      <c r="DC604" s="991"/>
      <c r="DD604" s="991"/>
      <c r="DE604" s="991"/>
      <c r="DF604" s="991"/>
      <c r="DG604" s="991"/>
      <c r="DH604" s="991"/>
      <c r="DI604" s="991"/>
    </row>
    <row r="605" spans="1:113" s="737" customFormat="1">
      <c r="A605" s="869"/>
      <c r="B605" s="1035"/>
      <c r="C605" s="991"/>
      <c r="D605" s="844"/>
      <c r="E605" s="844"/>
      <c r="F605" s="920"/>
      <c r="G605" s="920"/>
      <c r="H605" s="991"/>
      <c r="I605" s="991"/>
      <c r="J605" s="991"/>
      <c r="K605" s="991"/>
      <c r="L605" s="991"/>
      <c r="M605" s="991"/>
      <c r="N605" s="991"/>
      <c r="O605" s="991"/>
      <c r="P605" s="991"/>
      <c r="Q605" s="991"/>
      <c r="R605" s="991"/>
      <c r="S605" s="991"/>
      <c r="T605" s="991"/>
      <c r="U605" s="991"/>
      <c r="V605" s="991"/>
      <c r="W605" s="991"/>
      <c r="X605" s="991"/>
      <c r="Y605" s="991"/>
      <c r="Z605" s="991"/>
      <c r="AA605" s="991"/>
      <c r="AB605" s="991"/>
      <c r="AC605" s="991"/>
      <c r="AD605" s="991"/>
      <c r="AE605" s="991"/>
      <c r="AF605" s="991"/>
      <c r="AG605" s="991"/>
      <c r="AH605" s="991"/>
      <c r="AI605" s="991"/>
      <c r="AJ605" s="991"/>
      <c r="AK605" s="991"/>
      <c r="AL605" s="991"/>
      <c r="AM605" s="991"/>
      <c r="AN605" s="991"/>
      <c r="AO605" s="991"/>
      <c r="AP605" s="991"/>
      <c r="AQ605" s="991"/>
      <c r="AR605" s="991"/>
      <c r="AS605" s="991"/>
      <c r="AT605" s="991"/>
      <c r="AU605" s="991"/>
      <c r="AV605" s="991"/>
      <c r="AW605" s="991"/>
      <c r="AX605" s="991"/>
      <c r="AY605" s="991"/>
      <c r="AZ605" s="991"/>
      <c r="BA605" s="991"/>
      <c r="BB605" s="991"/>
      <c r="BC605" s="991"/>
      <c r="BD605" s="991"/>
      <c r="BE605" s="991"/>
      <c r="BF605" s="991"/>
      <c r="BG605" s="991"/>
      <c r="BH605" s="991"/>
      <c r="BI605" s="991"/>
      <c r="BJ605" s="991"/>
      <c r="BK605" s="991"/>
      <c r="BL605" s="991"/>
      <c r="BM605" s="991"/>
      <c r="BN605" s="991"/>
      <c r="BO605" s="991"/>
      <c r="BP605" s="991"/>
      <c r="BQ605" s="991"/>
      <c r="BR605" s="991"/>
      <c r="BS605" s="991"/>
      <c r="BT605" s="991"/>
      <c r="BU605" s="991"/>
      <c r="BV605" s="991"/>
      <c r="BW605" s="991"/>
      <c r="BX605" s="991"/>
      <c r="BY605" s="991"/>
      <c r="BZ605" s="991"/>
      <c r="CA605" s="991"/>
      <c r="CB605" s="991"/>
      <c r="CC605" s="991"/>
      <c r="CD605" s="991"/>
      <c r="CE605" s="991"/>
      <c r="CF605" s="991"/>
      <c r="CG605" s="991"/>
      <c r="CH605" s="991"/>
      <c r="CI605" s="991"/>
      <c r="CJ605" s="991"/>
      <c r="CK605" s="991"/>
      <c r="CL605" s="991"/>
      <c r="CM605" s="991"/>
      <c r="CN605" s="991"/>
      <c r="CO605" s="991"/>
      <c r="CP605" s="991"/>
      <c r="CQ605" s="991"/>
      <c r="CR605" s="991"/>
      <c r="CS605" s="991"/>
      <c r="CT605" s="991"/>
      <c r="CU605" s="991"/>
      <c r="CV605" s="991"/>
      <c r="CW605" s="991"/>
      <c r="CX605" s="991"/>
      <c r="CY605" s="991"/>
      <c r="CZ605" s="991"/>
      <c r="DA605" s="991"/>
      <c r="DB605" s="991"/>
      <c r="DC605" s="991"/>
      <c r="DD605" s="991"/>
      <c r="DE605" s="991"/>
      <c r="DF605" s="991"/>
      <c r="DG605" s="991"/>
      <c r="DH605" s="991"/>
      <c r="DI605" s="991"/>
    </row>
    <row r="606" spans="1:113" s="737" customFormat="1">
      <c r="A606" s="869"/>
      <c r="B606" s="1035"/>
      <c r="C606" s="842"/>
      <c r="D606" s="844"/>
      <c r="E606" s="844"/>
      <c r="F606" s="920"/>
      <c r="G606" s="920"/>
      <c r="H606" s="1128"/>
      <c r="I606" s="991"/>
      <c r="J606" s="991"/>
      <c r="K606" s="991"/>
      <c r="L606" s="991"/>
      <c r="M606" s="991"/>
      <c r="N606" s="991"/>
      <c r="O606" s="991"/>
      <c r="P606" s="991"/>
      <c r="Q606" s="991"/>
      <c r="R606" s="991"/>
      <c r="S606" s="991"/>
      <c r="T606" s="991"/>
      <c r="U606" s="991"/>
      <c r="V606" s="991"/>
      <c r="W606" s="991"/>
      <c r="X606" s="991"/>
      <c r="Y606" s="991"/>
      <c r="Z606" s="991"/>
      <c r="AA606" s="991"/>
      <c r="AB606" s="991"/>
      <c r="AC606" s="991"/>
      <c r="AD606" s="991"/>
      <c r="AE606" s="991"/>
      <c r="AF606" s="991"/>
      <c r="AG606" s="991"/>
      <c r="AH606" s="991"/>
      <c r="AI606" s="991"/>
      <c r="AJ606" s="991"/>
      <c r="AK606" s="991"/>
      <c r="AL606" s="991"/>
      <c r="AM606" s="991"/>
      <c r="AN606" s="991"/>
      <c r="AO606" s="991"/>
      <c r="AP606" s="991"/>
      <c r="AQ606" s="991"/>
      <c r="AR606" s="991"/>
      <c r="AS606" s="991"/>
      <c r="AT606" s="991"/>
      <c r="AU606" s="991"/>
      <c r="AV606" s="991"/>
      <c r="AW606" s="991"/>
      <c r="AX606" s="991"/>
      <c r="AY606" s="991"/>
      <c r="AZ606" s="991"/>
      <c r="BA606" s="991"/>
      <c r="BB606" s="991"/>
      <c r="BC606" s="991"/>
      <c r="BD606" s="991"/>
      <c r="BE606" s="991"/>
      <c r="BF606" s="991"/>
      <c r="BG606" s="991"/>
      <c r="BH606" s="991"/>
      <c r="BI606" s="991"/>
      <c r="BJ606" s="991"/>
      <c r="BK606" s="991"/>
      <c r="BL606" s="991"/>
      <c r="BM606" s="991"/>
      <c r="BN606" s="991"/>
      <c r="BO606" s="991"/>
      <c r="BP606" s="991"/>
      <c r="BQ606" s="991"/>
      <c r="BR606" s="991"/>
      <c r="BS606" s="991"/>
      <c r="BT606" s="991"/>
      <c r="BU606" s="991"/>
      <c r="BV606" s="991"/>
      <c r="BW606" s="991"/>
      <c r="BX606" s="991"/>
      <c r="BY606" s="991"/>
      <c r="BZ606" s="991"/>
      <c r="CA606" s="991"/>
      <c r="CB606" s="991"/>
      <c r="CC606" s="991"/>
      <c r="CD606" s="991"/>
      <c r="CE606" s="991"/>
      <c r="CF606" s="991"/>
      <c r="CG606" s="991"/>
      <c r="CH606" s="991"/>
      <c r="CI606" s="991"/>
      <c r="CJ606" s="991"/>
      <c r="CK606" s="991"/>
      <c r="CL606" s="991"/>
      <c r="CM606" s="991"/>
      <c r="CN606" s="991"/>
      <c r="CO606" s="991"/>
      <c r="CP606" s="991"/>
      <c r="CQ606" s="991"/>
      <c r="CR606" s="991"/>
      <c r="CS606" s="991"/>
      <c r="CT606" s="991"/>
      <c r="CU606" s="991"/>
      <c r="CV606" s="991"/>
      <c r="CW606" s="991"/>
      <c r="CX606" s="991"/>
      <c r="CY606" s="991"/>
      <c r="CZ606" s="991"/>
      <c r="DA606" s="991"/>
      <c r="DB606" s="991"/>
      <c r="DC606" s="991"/>
      <c r="DD606" s="991"/>
      <c r="DE606" s="991"/>
      <c r="DF606" s="991"/>
      <c r="DG606" s="991"/>
      <c r="DH606" s="991"/>
      <c r="DI606" s="991"/>
    </row>
    <row r="607" spans="1:113" s="737" customFormat="1" ht="13.5" thickBot="1">
      <c r="A607" s="226"/>
      <c r="B607" s="1031"/>
      <c r="C607" s="882" t="str">
        <f>CONCATENATE(A2,"",C2," - SKUPAJ:")</f>
        <v>S1.VODOVOD IN KANALIZACIJA - SKUPAJ:</v>
      </c>
      <c r="D607" s="225"/>
      <c r="E607" s="225"/>
      <c r="F607" s="921"/>
      <c r="G607" s="921">
        <f>G298+G396+G604</f>
        <v>0</v>
      </c>
      <c r="H607" s="991"/>
      <c r="I607" s="991"/>
      <c r="J607" s="991"/>
      <c r="K607" s="991"/>
      <c r="L607" s="991"/>
      <c r="M607" s="991"/>
      <c r="N607" s="991"/>
      <c r="O607" s="991"/>
      <c r="P607" s="991"/>
      <c r="Q607" s="991"/>
      <c r="R607" s="991"/>
      <c r="S607" s="991"/>
      <c r="T607" s="991"/>
      <c r="U607" s="991"/>
      <c r="V607" s="991"/>
      <c r="W607" s="991"/>
      <c r="X607" s="991"/>
      <c r="Y607" s="991"/>
      <c r="Z607" s="991"/>
      <c r="AA607" s="991"/>
      <c r="AB607" s="991"/>
      <c r="AC607" s="991"/>
      <c r="AD607" s="991"/>
      <c r="AE607" s="991"/>
      <c r="AF607" s="991"/>
      <c r="AG607" s="991"/>
      <c r="AH607" s="991"/>
      <c r="AI607" s="991"/>
      <c r="AJ607" s="991"/>
      <c r="AK607" s="991"/>
      <c r="AL607" s="991"/>
      <c r="AM607" s="991"/>
      <c r="AN607" s="991"/>
      <c r="AO607" s="991"/>
      <c r="AP607" s="991"/>
      <c r="AQ607" s="991"/>
      <c r="AR607" s="991"/>
      <c r="AS607" s="991"/>
      <c r="AT607" s="991"/>
      <c r="AU607" s="991"/>
      <c r="AV607" s="991"/>
      <c r="AW607" s="991"/>
      <c r="AX607" s="991"/>
      <c r="AY607" s="991"/>
      <c r="AZ607" s="991"/>
      <c r="BA607" s="991"/>
      <c r="BB607" s="991"/>
      <c r="BC607" s="991"/>
      <c r="BD607" s="991"/>
      <c r="BE607" s="991"/>
      <c r="BF607" s="991"/>
      <c r="BG607" s="991"/>
      <c r="BH607" s="991"/>
      <c r="BI607" s="991"/>
      <c r="BJ607" s="991"/>
      <c r="BK607" s="991"/>
      <c r="BL607" s="991"/>
      <c r="BM607" s="991"/>
      <c r="BN607" s="991"/>
      <c r="BO607" s="991"/>
      <c r="BP607" s="991"/>
      <c r="BQ607" s="991"/>
      <c r="BR607" s="991"/>
      <c r="BS607" s="991"/>
      <c r="BT607" s="991"/>
      <c r="BU607" s="991"/>
      <c r="BV607" s="991"/>
      <c r="BW607" s="991"/>
      <c r="BX607" s="991"/>
      <c r="BY607" s="991"/>
      <c r="BZ607" s="991"/>
      <c r="CA607" s="991"/>
      <c r="CB607" s="991"/>
      <c r="CC607" s="991"/>
      <c r="CD607" s="991"/>
      <c r="CE607" s="991"/>
      <c r="CF607" s="991"/>
      <c r="CG607" s="991"/>
      <c r="CH607" s="991"/>
      <c r="CI607" s="991"/>
      <c r="CJ607" s="991"/>
      <c r="CK607" s="991"/>
      <c r="CL607" s="991"/>
      <c r="CM607" s="991"/>
      <c r="CN607" s="991"/>
      <c r="CO607" s="991"/>
      <c r="CP607" s="991"/>
      <c r="CQ607" s="991"/>
      <c r="CR607" s="991"/>
      <c r="CS607" s="991"/>
      <c r="CT607" s="991"/>
      <c r="CU607" s="991"/>
      <c r="CV607" s="991"/>
      <c r="CW607" s="991"/>
      <c r="CX607" s="991"/>
      <c r="CY607" s="991"/>
      <c r="CZ607" s="991"/>
      <c r="DA607" s="991"/>
      <c r="DB607" s="991"/>
      <c r="DC607" s="991"/>
      <c r="DD607" s="991"/>
      <c r="DE607" s="991"/>
      <c r="DF607" s="991"/>
      <c r="DG607" s="991"/>
      <c r="DH607" s="991"/>
      <c r="DI607" s="991"/>
    </row>
    <row r="608" spans="1:113" s="862" customFormat="1">
      <c r="A608" s="869"/>
      <c r="B608" s="1035"/>
      <c r="C608" s="991"/>
      <c r="D608" s="844"/>
      <c r="E608" s="844"/>
      <c r="F608" s="919"/>
      <c r="G608" s="920"/>
      <c r="H608" s="991"/>
      <c r="I608" s="991"/>
      <c r="J608" s="991"/>
      <c r="K608" s="991"/>
      <c r="L608" s="991"/>
      <c r="M608" s="991"/>
      <c r="N608" s="991"/>
      <c r="O608" s="991"/>
      <c r="P608" s="991"/>
      <c r="Q608" s="991"/>
      <c r="R608" s="991"/>
      <c r="S608" s="991"/>
      <c r="T608" s="991"/>
      <c r="U608" s="991"/>
      <c r="V608" s="991"/>
      <c r="W608" s="991"/>
      <c r="X608" s="991"/>
      <c r="Y608" s="991"/>
      <c r="Z608" s="991"/>
      <c r="AA608" s="991"/>
      <c r="AB608" s="991"/>
      <c r="AC608" s="991"/>
      <c r="AD608" s="991"/>
      <c r="AE608" s="991"/>
      <c r="AF608" s="991"/>
      <c r="AG608" s="991"/>
      <c r="AH608" s="991"/>
      <c r="AI608" s="991"/>
      <c r="AJ608" s="991"/>
      <c r="AK608" s="991"/>
      <c r="AL608" s="991"/>
      <c r="AM608" s="991"/>
      <c r="AN608" s="991"/>
      <c r="AO608" s="991"/>
      <c r="AP608" s="991"/>
      <c r="AQ608" s="991"/>
      <c r="AR608" s="991"/>
      <c r="AS608" s="991"/>
      <c r="AT608" s="991"/>
      <c r="AU608" s="991"/>
      <c r="AV608" s="991"/>
      <c r="AW608" s="991"/>
      <c r="AX608" s="991"/>
      <c r="AY608" s="991"/>
      <c r="AZ608" s="991"/>
      <c r="BA608" s="991"/>
      <c r="BB608" s="991"/>
      <c r="BC608" s="991"/>
      <c r="BD608" s="991"/>
      <c r="BE608" s="991"/>
      <c r="BF608" s="991"/>
      <c r="BG608" s="991"/>
      <c r="BH608" s="991"/>
      <c r="BI608" s="991"/>
      <c r="BJ608" s="991"/>
      <c r="BK608" s="991"/>
      <c r="BL608" s="991"/>
      <c r="BM608" s="991"/>
      <c r="BN608" s="991"/>
      <c r="BO608" s="991"/>
      <c r="BP608" s="991"/>
      <c r="BQ608" s="991"/>
      <c r="BR608" s="991"/>
      <c r="BS608" s="991"/>
      <c r="BT608" s="991"/>
      <c r="BU608" s="991"/>
      <c r="BV608" s="991"/>
      <c r="BW608" s="991"/>
      <c r="BX608" s="991"/>
      <c r="BY608" s="991"/>
      <c r="BZ608" s="991"/>
      <c r="CA608" s="991"/>
      <c r="CB608" s="991"/>
      <c r="CC608" s="991"/>
      <c r="CD608" s="991"/>
      <c r="CE608" s="991"/>
      <c r="CF608" s="991"/>
      <c r="CG608" s="991"/>
      <c r="CH608" s="991"/>
      <c r="CI608" s="991"/>
      <c r="CJ608" s="991"/>
      <c r="CK608" s="991"/>
      <c r="CL608" s="991"/>
      <c r="CM608" s="991"/>
      <c r="CN608" s="991"/>
      <c r="CO608" s="991"/>
      <c r="CP608" s="991"/>
      <c r="CQ608" s="991"/>
      <c r="CR608" s="991"/>
      <c r="CS608" s="991"/>
      <c r="CT608" s="991"/>
      <c r="CU608" s="991"/>
      <c r="CV608" s="991"/>
      <c r="CW608" s="991"/>
      <c r="CX608" s="991"/>
      <c r="CY608" s="991"/>
      <c r="CZ608" s="991"/>
      <c r="DA608" s="991"/>
      <c r="DB608" s="991"/>
      <c r="DC608" s="991"/>
      <c r="DD608" s="991"/>
      <c r="DE608" s="991"/>
      <c r="DF608" s="991"/>
      <c r="DG608" s="991"/>
      <c r="DH608" s="991"/>
      <c r="DI608" s="991"/>
    </row>
    <row r="609" spans="1:7">
      <c r="D609" s="1070"/>
      <c r="E609" s="848"/>
      <c r="F609" s="919"/>
      <c r="G609" s="919"/>
    </row>
    <row r="610" spans="1:7">
      <c r="D610" s="1070"/>
      <c r="E610" s="848"/>
      <c r="F610" s="919"/>
      <c r="G610" s="919"/>
    </row>
    <row r="611" spans="1:7">
      <c r="D611" s="1070"/>
      <c r="E611" s="848"/>
      <c r="F611" s="919"/>
      <c r="G611" s="919"/>
    </row>
    <row r="612" spans="1:7" s="991" customFormat="1">
      <c r="A612" s="1122"/>
      <c r="B612" s="1123"/>
      <c r="D612" s="1070"/>
      <c r="E612" s="848"/>
      <c r="F612" s="914"/>
      <c r="G612" s="914"/>
    </row>
    <row r="613" spans="1:7" s="991" customFormat="1">
      <c r="A613" s="1122"/>
      <c r="B613" s="1123"/>
      <c r="D613" s="1070"/>
      <c r="E613" s="848"/>
      <c r="F613" s="914"/>
      <c r="G613" s="914"/>
    </row>
    <row r="614" spans="1:7" s="991" customFormat="1">
      <c r="A614" s="1122"/>
      <c r="B614" s="1123"/>
      <c r="D614" s="1070"/>
      <c r="E614" s="848"/>
      <c r="F614" s="914"/>
      <c r="G614" s="914"/>
    </row>
    <row r="615" spans="1:7" s="991" customFormat="1">
      <c r="A615" s="1122"/>
      <c r="B615" s="1123"/>
      <c r="D615" s="1070"/>
      <c r="E615" s="848"/>
      <c r="F615" s="914"/>
      <c r="G615" s="914"/>
    </row>
    <row r="616" spans="1:7" s="991" customFormat="1">
      <c r="A616" s="1122"/>
      <c r="B616" s="1123"/>
      <c r="D616" s="1070"/>
      <c r="E616" s="848"/>
      <c r="F616" s="914"/>
      <c r="G616" s="914"/>
    </row>
    <row r="617" spans="1:7" s="991" customFormat="1">
      <c r="A617" s="1122"/>
      <c r="B617" s="1123"/>
      <c r="D617" s="1070"/>
      <c r="E617" s="848"/>
      <c r="F617" s="914"/>
      <c r="G617" s="914"/>
    </row>
    <row r="618" spans="1:7" s="991" customFormat="1">
      <c r="A618" s="1122"/>
      <c r="B618" s="1123"/>
      <c r="D618" s="1070"/>
      <c r="E618" s="848"/>
      <c r="F618" s="914"/>
      <c r="G618" s="914"/>
    </row>
    <row r="619" spans="1:7" s="991" customFormat="1">
      <c r="A619" s="1122"/>
      <c r="B619" s="1123"/>
      <c r="D619" s="1070"/>
      <c r="E619" s="848"/>
      <c r="F619" s="914"/>
      <c r="G619" s="914"/>
    </row>
    <row r="620" spans="1:7" s="991" customFormat="1">
      <c r="A620" s="1122"/>
      <c r="B620" s="1123"/>
      <c r="D620" s="1070"/>
      <c r="E620" s="848"/>
      <c r="F620" s="914"/>
      <c r="G620" s="914"/>
    </row>
    <row r="621" spans="1:7" s="991" customFormat="1">
      <c r="A621" s="1122"/>
      <c r="B621" s="1123"/>
      <c r="D621" s="1070"/>
      <c r="E621" s="848"/>
      <c r="F621" s="914"/>
      <c r="G621" s="914"/>
    </row>
    <row r="622" spans="1:7" s="991" customFormat="1">
      <c r="A622" s="1122"/>
      <c r="B622" s="1123"/>
      <c r="D622" s="1070"/>
      <c r="E622" s="848"/>
      <c r="F622" s="914"/>
      <c r="G622" s="914"/>
    </row>
    <row r="623" spans="1:7" s="991" customFormat="1">
      <c r="A623" s="1122"/>
      <c r="B623" s="1123"/>
      <c r="D623" s="1070"/>
      <c r="E623" s="848"/>
      <c r="F623" s="914"/>
      <c r="G623" s="914"/>
    </row>
    <row r="624" spans="1:7" s="991" customFormat="1">
      <c r="A624" s="1122"/>
      <c r="B624" s="1123"/>
      <c r="D624" s="1070"/>
      <c r="E624" s="848"/>
      <c r="F624" s="914"/>
      <c r="G624" s="914"/>
    </row>
    <row r="625" spans="1:7" s="991" customFormat="1">
      <c r="A625" s="1122"/>
      <c r="B625" s="1123"/>
      <c r="D625" s="1070"/>
      <c r="E625" s="848"/>
      <c r="F625" s="914"/>
      <c r="G625" s="914"/>
    </row>
    <row r="626" spans="1:7" s="991" customFormat="1">
      <c r="A626" s="1122"/>
      <c r="B626" s="1123"/>
      <c r="D626" s="1070"/>
      <c r="E626" s="848"/>
      <c r="F626" s="914"/>
      <c r="G626" s="914"/>
    </row>
    <row r="627" spans="1:7" s="991" customFormat="1">
      <c r="A627" s="1122"/>
      <c r="B627" s="1123"/>
      <c r="D627" s="1070"/>
      <c r="E627" s="848"/>
      <c r="F627" s="914"/>
      <c r="G627" s="914"/>
    </row>
    <row r="628" spans="1:7" s="991" customFormat="1">
      <c r="A628" s="1122"/>
      <c r="B628" s="1123"/>
      <c r="D628" s="1070"/>
      <c r="E628" s="848"/>
      <c r="F628" s="914"/>
      <c r="G628" s="914"/>
    </row>
    <row r="629" spans="1:7" s="991" customFormat="1">
      <c r="A629" s="1122"/>
      <c r="B629" s="1123"/>
      <c r="D629" s="1070"/>
      <c r="E629" s="848"/>
      <c r="F629" s="914"/>
      <c r="G629" s="914"/>
    </row>
    <row r="630" spans="1:7" s="991" customFormat="1">
      <c r="A630" s="1122"/>
      <c r="B630" s="1123"/>
      <c r="D630" s="1070"/>
      <c r="E630" s="848"/>
      <c r="F630" s="914"/>
      <c r="G630" s="914"/>
    </row>
    <row r="631" spans="1:7" s="991" customFormat="1">
      <c r="A631" s="1122"/>
      <c r="B631" s="1123"/>
      <c r="D631" s="1070"/>
      <c r="E631" s="848"/>
      <c r="F631" s="914"/>
      <c r="G631" s="914"/>
    </row>
    <row r="632" spans="1:7" s="991" customFormat="1">
      <c r="A632" s="1122"/>
      <c r="B632" s="1123"/>
      <c r="D632" s="1070"/>
      <c r="E632" s="848"/>
      <c r="F632" s="914"/>
      <c r="G632" s="914"/>
    </row>
    <row r="633" spans="1:7" s="991" customFormat="1">
      <c r="A633" s="1122"/>
      <c r="B633" s="1123"/>
      <c r="D633" s="1070"/>
      <c r="E633" s="848"/>
      <c r="F633" s="914"/>
      <c r="G633" s="914"/>
    </row>
    <row r="634" spans="1:7" s="991" customFormat="1">
      <c r="A634" s="1122"/>
      <c r="B634" s="1123"/>
      <c r="D634" s="1070"/>
      <c r="E634" s="848"/>
      <c r="F634" s="914"/>
      <c r="G634" s="914"/>
    </row>
    <row r="635" spans="1:7" s="991" customFormat="1">
      <c r="A635" s="1122"/>
      <c r="B635" s="1123"/>
      <c r="D635" s="1070"/>
      <c r="E635" s="848"/>
      <c r="F635" s="914"/>
      <c r="G635" s="914"/>
    </row>
    <row r="636" spans="1:7" s="991" customFormat="1">
      <c r="A636" s="1122"/>
      <c r="B636" s="1123"/>
      <c r="D636" s="1070"/>
      <c r="E636" s="848"/>
      <c r="F636" s="914"/>
      <c r="G636" s="914"/>
    </row>
    <row r="637" spans="1:7" s="991" customFormat="1">
      <c r="A637" s="1122"/>
      <c r="B637" s="1123"/>
      <c r="D637" s="1070"/>
      <c r="E637" s="848"/>
      <c r="F637" s="914"/>
      <c r="G637" s="914"/>
    </row>
    <row r="638" spans="1:7" s="991" customFormat="1">
      <c r="A638" s="1122"/>
      <c r="B638" s="1123"/>
      <c r="D638" s="1070"/>
      <c r="E638" s="848"/>
      <c r="F638" s="914"/>
      <c r="G638" s="914"/>
    </row>
    <row r="639" spans="1:7" s="991" customFormat="1">
      <c r="A639" s="1122"/>
      <c r="B639" s="1123"/>
      <c r="D639" s="1070"/>
      <c r="E639" s="848"/>
      <c r="F639" s="914"/>
      <c r="G639" s="914"/>
    </row>
    <row r="640" spans="1:7" s="991" customFormat="1">
      <c r="A640" s="1122"/>
      <c r="B640" s="1123"/>
      <c r="D640" s="1070"/>
      <c r="E640" s="848"/>
      <c r="F640" s="914"/>
      <c r="G640" s="914"/>
    </row>
    <row r="641" spans="1:7" s="991" customFormat="1">
      <c r="A641" s="1122"/>
      <c r="B641" s="1123"/>
      <c r="D641" s="1070"/>
      <c r="E641" s="848"/>
      <c r="F641" s="914"/>
      <c r="G641" s="914"/>
    </row>
    <row r="642" spans="1:7" s="991" customFormat="1">
      <c r="A642" s="1122"/>
      <c r="B642" s="1123"/>
      <c r="D642" s="1070"/>
      <c r="E642" s="848"/>
      <c r="F642" s="914"/>
      <c r="G642" s="914"/>
    </row>
    <row r="643" spans="1:7" s="991" customFormat="1">
      <c r="A643" s="1122"/>
      <c r="B643" s="1123"/>
      <c r="D643" s="1070"/>
      <c r="E643" s="848"/>
      <c r="F643" s="914"/>
      <c r="G643" s="914"/>
    </row>
    <row r="644" spans="1:7" s="991" customFormat="1">
      <c r="A644" s="1122"/>
      <c r="B644" s="1123"/>
      <c r="D644" s="1070"/>
      <c r="E644" s="848"/>
      <c r="F644" s="914"/>
      <c r="G644" s="914"/>
    </row>
    <row r="645" spans="1:7" s="991" customFormat="1">
      <c r="A645" s="1122"/>
      <c r="B645" s="1123"/>
      <c r="D645" s="1070"/>
      <c r="E645" s="848"/>
      <c r="F645" s="914"/>
      <c r="G645" s="914"/>
    </row>
    <row r="646" spans="1:7" s="991" customFormat="1">
      <c r="A646" s="1122"/>
      <c r="B646" s="1123"/>
      <c r="D646" s="1070"/>
      <c r="E646" s="848"/>
      <c r="F646" s="914"/>
      <c r="G646" s="914"/>
    </row>
    <row r="647" spans="1:7" s="991" customFormat="1">
      <c r="A647" s="1122"/>
      <c r="B647" s="1123"/>
      <c r="D647" s="1070"/>
      <c r="E647" s="848"/>
      <c r="F647" s="914"/>
      <c r="G647" s="914"/>
    </row>
    <row r="648" spans="1:7" s="991" customFormat="1">
      <c r="A648" s="1122"/>
      <c r="B648" s="1123"/>
      <c r="D648" s="1070"/>
      <c r="E648" s="848"/>
      <c r="F648" s="914"/>
      <c r="G648" s="914"/>
    </row>
    <row r="649" spans="1:7" s="991" customFormat="1">
      <c r="A649" s="1122"/>
      <c r="B649" s="1123"/>
      <c r="D649" s="1070"/>
      <c r="E649" s="848"/>
      <c r="F649" s="914"/>
      <c r="G649" s="914"/>
    </row>
    <row r="650" spans="1:7" s="991" customFormat="1">
      <c r="A650" s="1122"/>
      <c r="B650" s="1123"/>
      <c r="D650" s="1070"/>
      <c r="E650" s="848"/>
      <c r="F650" s="914"/>
      <c r="G650" s="914"/>
    </row>
    <row r="651" spans="1:7" s="991" customFormat="1">
      <c r="A651" s="1122"/>
      <c r="B651" s="1123"/>
      <c r="D651" s="1070"/>
      <c r="E651" s="848"/>
      <c r="F651" s="914"/>
      <c r="G651" s="914"/>
    </row>
    <row r="652" spans="1:7" s="991" customFormat="1">
      <c r="A652" s="1122"/>
      <c r="B652" s="1123"/>
      <c r="D652" s="1070"/>
      <c r="E652" s="848"/>
      <c r="F652" s="914"/>
      <c r="G652" s="914"/>
    </row>
    <row r="653" spans="1:7" s="991" customFormat="1">
      <c r="A653" s="1122"/>
      <c r="B653" s="1123"/>
      <c r="D653" s="1070"/>
      <c r="E653" s="848"/>
      <c r="F653" s="914"/>
      <c r="G653" s="914"/>
    </row>
    <row r="654" spans="1:7" s="991" customFormat="1">
      <c r="A654" s="1122"/>
      <c r="B654" s="1123"/>
      <c r="D654" s="1070"/>
      <c r="E654" s="848"/>
      <c r="F654" s="914"/>
      <c r="G654" s="914"/>
    </row>
    <row r="655" spans="1:7" s="991" customFormat="1">
      <c r="A655" s="1122"/>
      <c r="B655" s="1123"/>
      <c r="D655" s="1070"/>
      <c r="E655" s="848"/>
      <c r="F655" s="914"/>
      <c r="G655" s="914"/>
    </row>
    <row r="656" spans="1:7" s="991" customFormat="1">
      <c r="A656" s="1122"/>
      <c r="B656" s="1123"/>
      <c r="D656" s="1070"/>
      <c r="E656" s="848"/>
      <c r="F656" s="914"/>
      <c r="G656" s="914"/>
    </row>
    <row r="657" spans="1:7" s="991" customFormat="1">
      <c r="A657" s="1122"/>
      <c r="B657" s="1123"/>
      <c r="D657" s="1070"/>
      <c r="E657" s="848"/>
      <c r="F657" s="914"/>
      <c r="G657" s="914"/>
    </row>
    <row r="658" spans="1:7" s="991" customFormat="1">
      <c r="A658" s="1122"/>
      <c r="B658" s="1123"/>
      <c r="D658" s="1070"/>
      <c r="E658" s="848"/>
      <c r="F658" s="914"/>
      <c r="G658" s="914"/>
    </row>
    <row r="659" spans="1:7" s="991" customFormat="1">
      <c r="A659" s="1122"/>
      <c r="B659" s="1123"/>
      <c r="D659" s="1070"/>
      <c r="E659" s="848"/>
      <c r="F659" s="914"/>
      <c r="G659" s="914"/>
    </row>
    <row r="660" spans="1:7" s="991" customFormat="1">
      <c r="A660" s="1122"/>
      <c r="B660" s="1123"/>
      <c r="D660" s="1070"/>
      <c r="E660" s="848"/>
      <c r="F660" s="914"/>
      <c r="G660" s="914"/>
    </row>
    <row r="661" spans="1:7" s="991" customFormat="1">
      <c r="A661" s="1122"/>
      <c r="B661" s="1123"/>
      <c r="D661" s="1070"/>
      <c r="E661" s="848"/>
      <c r="F661" s="914"/>
      <c r="G661" s="914"/>
    </row>
    <row r="662" spans="1:7" s="991" customFormat="1">
      <c r="A662" s="1122"/>
      <c r="B662" s="1123"/>
      <c r="D662" s="1070"/>
      <c r="E662" s="848"/>
      <c r="F662" s="914"/>
      <c r="G662" s="914"/>
    </row>
    <row r="663" spans="1:7" s="991" customFormat="1">
      <c r="A663" s="1122"/>
      <c r="B663" s="1123"/>
      <c r="D663" s="1070"/>
      <c r="E663" s="848"/>
      <c r="F663" s="914"/>
      <c r="G663" s="914"/>
    </row>
    <row r="664" spans="1:7" s="991" customFormat="1">
      <c r="A664" s="1122"/>
      <c r="B664" s="1123"/>
      <c r="D664" s="1070"/>
      <c r="E664" s="848"/>
      <c r="F664" s="914"/>
      <c r="G664" s="914"/>
    </row>
    <row r="665" spans="1:7" s="991" customFormat="1">
      <c r="A665" s="1122"/>
      <c r="B665" s="1123"/>
      <c r="D665" s="1070"/>
      <c r="E665" s="848"/>
      <c r="F665" s="914"/>
      <c r="G665" s="914"/>
    </row>
    <row r="666" spans="1:7" s="991" customFormat="1">
      <c r="A666" s="1122"/>
      <c r="B666" s="1123"/>
      <c r="D666" s="1070"/>
      <c r="E666" s="848"/>
      <c r="F666" s="914"/>
      <c r="G666" s="914"/>
    </row>
    <row r="667" spans="1:7" s="991" customFormat="1">
      <c r="A667" s="1122"/>
      <c r="B667" s="1123"/>
      <c r="D667" s="1070"/>
      <c r="E667" s="848"/>
      <c r="F667" s="914"/>
      <c r="G667" s="914"/>
    </row>
    <row r="668" spans="1:7" s="991" customFormat="1">
      <c r="A668" s="1122"/>
      <c r="B668" s="1123"/>
      <c r="D668" s="1070"/>
      <c r="E668" s="848"/>
      <c r="F668" s="914"/>
      <c r="G668" s="914"/>
    </row>
    <row r="669" spans="1:7" s="991" customFormat="1">
      <c r="A669" s="1122"/>
      <c r="B669" s="1123"/>
      <c r="D669" s="1070"/>
      <c r="E669" s="848"/>
      <c r="F669" s="914"/>
      <c r="G669" s="914"/>
    </row>
    <row r="670" spans="1:7" s="991" customFormat="1">
      <c r="A670" s="1122"/>
      <c r="B670" s="1123"/>
      <c r="D670" s="1070"/>
      <c r="E670" s="848"/>
      <c r="F670" s="914"/>
      <c r="G670" s="914"/>
    </row>
    <row r="671" spans="1:7" s="991" customFormat="1">
      <c r="A671" s="1122"/>
      <c r="B671" s="1123"/>
      <c r="D671" s="1070"/>
      <c r="E671" s="848"/>
      <c r="F671" s="914"/>
      <c r="G671" s="914"/>
    </row>
    <row r="672" spans="1:7" s="991" customFormat="1">
      <c r="A672" s="1122"/>
      <c r="B672" s="1123"/>
      <c r="D672" s="1070"/>
      <c r="E672" s="848"/>
      <c r="F672" s="914"/>
      <c r="G672" s="914"/>
    </row>
    <row r="673" spans="1:7" s="991" customFormat="1">
      <c r="A673" s="1122"/>
      <c r="B673" s="1123"/>
      <c r="D673" s="1070"/>
      <c r="E673" s="848"/>
      <c r="F673" s="914"/>
      <c r="G673" s="914"/>
    </row>
    <row r="674" spans="1:7" s="991" customFormat="1">
      <c r="A674" s="1122"/>
      <c r="B674" s="1123"/>
      <c r="D674" s="1070"/>
      <c r="E674" s="848"/>
      <c r="F674" s="914"/>
      <c r="G674" s="914"/>
    </row>
    <row r="675" spans="1:7" s="991" customFormat="1">
      <c r="A675" s="1122"/>
      <c r="B675" s="1123"/>
      <c r="D675" s="1070"/>
      <c r="E675" s="848"/>
      <c r="F675" s="914"/>
      <c r="G675" s="914"/>
    </row>
    <row r="676" spans="1:7" s="991" customFormat="1">
      <c r="A676" s="1122"/>
      <c r="B676" s="1123"/>
      <c r="D676" s="1070"/>
      <c r="E676" s="848"/>
      <c r="F676" s="914"/>
      <c r="G676" s="914"/>
    </row>
    <row r="677" spans="1:7" s="991" customFormat="1">
      <c r="A677" s="1122"/>
      <c r="B677" s="1123"/>
      <c r="D677" s="1070"/>
      <c r="E677" s="848"/>
      <c r="F677" s="914"/>
      <c r="G677" s="914"/>
    </row>
    <row r="678" spans="1:7" s="991" customFormat="1">
      <c r="A678" s="1122"/>
      <c r="B678" s="1123"/>
      <c r="D678" s="1070"/>
      <c r="E678" s="848"/>
      <c r="F678" s="914"/>
      <c r="G678" s="914"/>
    </row>
    <row r="679" spans="1:7" s="991" customFormat="1">
      <c r="A679" s="1122"/>
      <c r="B679" s="1123"/>
      <c r="D679" s="1070"/>
      <c r="E679" s="848"/>
      <c r="F679" s="914"/>
      <c r="G679" s="914"/>
    </row>
    <row r="680" spans="1:7" s="991" customFormat="1">
      <c r="A680" s="1122"/>
      <c r="B680" s="1123"/>
      <c r="D680" s="1070"/>
      <c r="E680" s="848"/>
      <c r="F680" s="914"/>
      <c r="G680" s="914"/>
    </row>
    <row r="681" spans="1:7" s="991" customFormat="1">
      <c r="A681" s="1122"/>
      <c r="B681" s="1123"/>
      <c r="D681" s="1070"/>
      <c r="E681" s="848"/>
      <c r="F681" s="914"/>
      <c r="G681" s="914"/>
    </row>
    <row r="682" spans="1:7" s="991" customFormat="1">
      <c r="A682" s="1122"/>
      <c r="B682" s="1123"/>
      <c r="D682" s="1070"/>
      <c r="E682" s="848"/>
      <c r="F682" s="914"/>
      <c r="G682" s="914"/>
    </row>
    <row r="683" spans="1:7" s="991" customFormat="1">
      <c r="A683" s="1122"/>
      <c r="B683" s="1123"/>
      <c r="D683" s="1070"/>
      <c r="E683" s="848"/>
      <c r="F683" s="914"/>
      <c r="G683" s="914"/>
    </row>
    <row r="684" spans="1:7" s="991" customFormat="1">
      <c r="A684" s="1122"/>
      <c r="B684" s="1123"/>
      <c r="D684" s="1070"/>
      <c r="E684" s="848"/>
      <c r="F684" s="914"/>
      <c r="G684" s="914"/>
    </row>
    <row r="685" spans="1:7" s="991" customFormat="1">
      <c r="A685" s="1122"/>
      <c r="B685" s="1123"/>
      <c r="D685" s="1070"/>
      <c r="E685" s="848"/>
      <c r="F685" s="914"/>
      <c r="G685" s="914"/>
    </row>
    <row r="686" spans="1:7" s="991" customFormat="1">
      <c r="A686" s="1122"/>
      <c r="B686" s="1123"/>
      <c r="D686" s="1070"/>
      <c r="E686" s="848"/>
      <c r="F686" s="914"/>
      <c r="G686" s="914"/>
    </row>
    <row r="687" spans="1:7" s="991" customFormat="1">
      <c r="A687" s="1122"/>
      <c r="B687" s="1123"/>
      <c r="D687" s="1070"/>
      <c r="E687" s="848"/>
      <c r="F687" s="914"/>
      <c r="G687" s="914"/>
    </row>
    <row r="688" spans="1:7" s="991" customFormat="1">
      <c r="A688" s="1122"/>
      <c r="B688" s="1123"/>
      <c r="D688" s="1070"/>
      <c r="E688" s="848"/>
      <c r="F688" s="914"/>
      <c r="G688" s="914"/>
    </row>
    <row r="689" spans="1:7" s="991" customFormat="1">
      <c r="A689" s="1122"/>
      <c r="B689" s="1123"/>
      <c r="D689" s="1070"/>
      <c r="E689" s="848"/>
      <c r="F689" s="914"/>
      <c r="G689" s="914"/>
    </row>
    <row r="690" spans="1:7" s="991" customFormat="1">
      <c r="A690" s="1122"/>
      <c r="B690" s="1123"/>
      <c r="D690" s="1070"/>
      <c r="E690" s="848"/>
      <c r="F690" s="914"/>
      <c r="G690" s="914"/>
    </row>
    <row r="691" spans="1:7" s="991" customFormat="1">
      <c r="A691" s="1122"/>
      <c r="B691" s="1123"/>
      <c r="D691" s="1070"/>
      <c r="E691" s="848"/>
      <c r="F691" s="914"/>
      <c r="G691" s="914"/>
    </row>
    <row r="692" spans="1:7" s="991" customFormat="1">
      <c r="A692" s="1122"/>
      <c r="B692" s="1123"/>
      <c r="D692" s="1070"/>
      <c r="E692" s="848"/>
      <c r="F692" s="914"/>
      <c r="G692" s="914"/>
    </row>
    <row r="693" spans="1:7" s="991" customFormat="1">
      <c r="A693" s="1122"/>
      <c r="B693" s="1123"/>
      <c r="D693" s="1070"/>
      <c r="E693" s="848"/>
      <c r="F693" s="914"/>
      <c r="G693" s="914"/>
    </row>
    <row r="694" spans="1:7" s="991" customFormat="1">
      <c r="A694" s="1122"/>
      <c r="B694" s="1123"/>
      <c r="D694" s="1070"/>
      <c r="E694" s="848"/>
      <c r="F694" s="914"/>
      <c r="G694" s="914"/>
    </row>
    <row r="695" spans="1:7" s="991" customFormat="1">
      <c r="A695" s="1122"/>
      <c r="B695" s="1123"/>
      <c r="D695" s="1070"/>
      <c r="E695" s="848"/>
      <c r="F695" s="914"/>
      <c r="G695" s="914"/>
    </row>
    <row r="696" spans="1:7" s="991" customFormat="1">
      <c r="A696" s="1122"/>
      <c r="B696" s="1123"/>
      <c r="D696" s="1070"/>
      <c r="E696" s="848"/>
      <c r="F696" s="914"/>
      <c r="G696" s="914"/>
    </row>
    <row r="697" spans="1:7" s="991" customFormat="1">
      <c r="A697" s="1122"/>
      <c r="B697" s="1123"/>
      <c r="D697" s="1070"/>
      <c r="E697" s="848"/>
      <c r="F697" s="914"/>
      <c r="G697" s="914"/>
    </row>
    <row r="698" spans="1:7" s="991" customFormat="1">
      <c r="A698" s="1122"/>
      <c r="B698" s="1123"/>
      <c r="D698" s="1070"/>
      <c r="E698" s="848"/>
      <c r="F698" s="914"/>
      <c r="G698" s="914"/>
    </row>
    <row r="699" spans="1:7" s="991" customFormat="1">
      <c r="A699" s="1122"/>
      <c r="B699" s="1123"/>
      <c r="D699" s="1070"/>
      <c r="E699" s="848"/>
      <c r="F699" s="914"/>
      <c r="G699" s="914"/>
    </row>
    <row r="700" spans="1:7" s="991" customFormat="1">
      <c r="A700" s="1122"/>
      <c r="B700" s="1123"/>
      <c r="D700" s="1070"/>
      <c r="E700" s="848"/>
      <c r="F700" s="914"/>
      <c r="G700" s="914"/>
    </row>
    <row r="701" spans="1:7" s="991" customFormat="1">
      <c r="A701" s="1122"/>
      <c r="B701" s="1123"/>
      <c r="D701" s="1070"/>
      <c r="E701" s="848"/>
      <c r="F701" s="914"/>
      <c r="G701" s="914"/>
    </row>
    <row r="702" spans="1:7" s="991" customFormat="1">
      <c r="A702" s="1122"/>
      <c r="B702" s="1123"/>
      <c r="D702" s="1070"/>
      <c r="E702" s="848"/>
      <c r="F702" s="914"/>
      <c r="G702" s="914"/>
    </row>
    <row r="703" spans="1:7" s="991" customFormat="1">
      <c r="A703" s="1122"/>
      <c r="B703" s="1123"/>
      <c r="D703" s="1070"/>
      <c r="E703" s="848"/>
      <c r="F703" s="914"/>
      <c r="G703" s="914"/>
    </row>
    <row r="704" spans="1:7" s="991" customFormat="1">
      <c r="A704" s="1122"/>
      <c r="B704" s="1123"/>
      <c r="D704" s="1070"/>
      <c r="E704" s="848"/>
      <c r="F704" s="914"/>
      <c r="G704" s="914"/>
    </row>
    <row r="705" spans="1:7" s="991" customFormat="1">
      <c r="A705" s="1122"/>
      <c r="B705" s="1123"/>
      <c r="D705" s="1070"/>
      <c r="E705" s="848"/>
      <c r="F705" s="914"/>
      <c r="G705" s="914"/>
    </row>
    <row r="706" spans="1:7" s="991" customFormat="1">
      <c r="A706" s="1122"/>
      <c r="B706" s="1123"/>
      <c r="D706" s="1070"/>
      <c r="E706" s="848"/>
      <c r="F706" s="914"/>
      <c r="G706" s="914"/>
    </row>
    <row r="707" spans="1:7" s="991" customFormat="1">
      <c r="A707" s="1122"/>
      <c r="B707" s="1123"/>
      <c r="D707" s="1070"/>
      <c r="E707" s="848"/>
      <c r="F707" s="914"/>
      <c r="G707" s="914"/>
    </row>
    <row r="708" spans="1:7" s="991" customFormat="1">
      <c r="A708" s="1122"/>
      <c r="B708" s="1123"/>
      <c r="D708" s="1070"/>
      <c r="E708" s="848"/>
      <c r="F708" s="914"/>
      <c r="G708" s="914"/>
    </row>
    <row r="709" spans="1:7" s="991" customFormat="1">
      <c r="A709" s="1122"/>
      <c r="B709" s="1123"/>
      <c r="D709" s="1070"/>
      <c r="E709" s="848"/>
      <c r="F709" s="914"/>
      <c r="G709" s="914"/>
    </row>
    <row r="710" spans="1:7" s="991" customFormat="1">
      <c r="A710" s="1122"/>
      <c r="B710" s="1123"/>
      <c r="D710" s="1070"/>
      <c r="E710" s="848"/>
      <c r="F710" s="914"/>
      <c r="G710" s="914"/>
    </row>
    <row r="711" spans="1:7" s="991" customFormat="1">
      <c r="A711" s="1122"/>
      <c r="B711" s="1123"/>
      <c r="D711" s="1070"/>
      <c r="E711" s="848"/>
      <c r="F711" s="914"/>
      <c r="G711" s="914"/>
    </row>
    <row r="712" spans="1:7" s="991" customFormat="1">
      <c r="A712" s="1122"/>
      <c r="B712" s="1123"/>
      <c r="D712" s="1070"/>
      <c r="E712" s="848"/>
      <c r="F712" s="914"/>
      <c r="G712" s="914"/>
    </row>
    <row r="713" spans="1:7" s="991" customFormat="1">
      <c r="A713" s="1122"/>
      <c r="B713" s="1123"/>
      <c r="D713" s="1070"/>
      <c r="E713" s="848"/>
      <c r="F713" s="914"/>
      <c r="G713" s="914"/>
    </row>
    <row r="714" spans="1:7" s="991" customFormat="1">
      <c r="A714" s="1122"/>
      <c r="B714" s="1123"/>
      <c r="D714" s="1070"/>
      <c r="E714" s="848"/>
      <c r="F714" s="914"/>
      <c r="G714" s="914"/>
    </row>
    <row r="715" spans="1:7" s="991" customFormat="1">
      <c r="A715" s="1122"/>
      <c r="B715" s="1123"/>
      <c r="D715" s="1070"/>
      <c r="E715" s="848"/>
      <c r="F715" s="914"/>
      <c r="G715" s="914"/>
    </row>
    <row r="716" spans="1:7" s="991" customFormat="1">
      <c r="A716" s="1122"/>
      <c r="B716" s="1123"/>
      <c r="D716" s="1070"/>
      <c r="E716" s="848"/>
      <c r="F716" s="914"/>
      <c r="G716" s="914"/>
    </row>
    <row r="717" spans="1:7" s="991" customFormat="1">
      <c r="A717" s="1122"/>
      <c r="B717" s="1123"/>
      <c r="D717" s="1070"/>
      <c r="E717" s="848"/>
      <c r="F717" s="914"/>
      <c r="G717" s="914"/>
    </row>
    <row r="718" spans="1:7" s="991" customFormat="1">
      <c r="A718" s="1122"/>
      <c r="B718" s="1123"/>
      <c r="D718" s="1070"/>
      <c r="E718" s="848"/>
      <c r="F718" s="914"/>
      <c r="G718" s="914"/>
    </row>
    <row r="719" spans="1:7" s="991" customFormat="1">
      <c r="A719" s="1122"/>
      <c r="B719" s="1123"/>
      <c r="D719" s="1070"/>
      <c r="E719" s="848"/>
      <c r="F719" s="914"/>
      <c r="G719" s="914"/>
    </row>
    <row r="720" spans="1:7" s="991" customFormat="1">
      <c r="A720" s="1122"/>
      <c r="B720" s="1123"/>
      <c r="D720" s="1070"/>
      <c r="E720" s="848"/>
      <c r="F720" s="914"/>
      <c r="G720" s="914"/>
    </row>
    <row r="721" spans="1:7" s="991" customFormat="1">
      <c r="A721" s="1122"/>
      <c r="B721" s="1123"/>
      <c r="D721" s="1070"/>
      <c r="E721" s="848"/>
      <c r="F721" s="914"/>
      <c r="G721" s="914"/>
    </row>
    <row r="722" spans="1:7" s="991" customFormat="1">
      <c r="A722" s="1122"/>
      <c r="B722" s="1123"/>
      <c r="D722" s="1070"/>
      <c r="E722" s="848"/>
      <c r="F722" s="914"/>
      <c r="G722" s="914"/>
    </row>
    <row r="723" spans="1:7" s="991" customFormat="1">
      <c r="A723" s="1122"/>
      <c r="B723" s="1123"/>
      <c r="D723" s="1070"/>
      <c r="E723" s="848"/>
      <c r="F723" s="914"/>
      <c r="G723" s="914"/>
    </row>
    <row r="724" spans="1:7" s="991" customFormat="1">
      <c r="A724" s="1122"/>
      <c r="B724" s="1123"/>
      <c r="D724" s="1070"/>
      <c r="E724" s="848"/>
      <c r="F724" s="914"/>
      <c r="G724" s="914"/>
    </row>
    <row r="725" spans="1:7" s="991" customFormat="1">
      <c r="A725" s="1122"/>
      <c r="B725" s="1123"/>
      <c r="D725" s="1070"/>
      <c r="E725" s="848"/>
      <c r="F725" s="914"/>
      <c r="G725" s="914"/>
    </row>
    <row r="726" spans="1:7" s="991" customFormat="1">
      <c r="A726" s="1122"/>
      <c r="B726" s="1123"/>
      <c r="D726" s="1070"/>
      <c r="E726" s="848"/>
      <c r="F726" s="914"/>
      <c r="G726" s="914"/>
    </row>
    <row r="727" spans="1:7" s="991" customFormat="1">
      <c r="A727" s="1122"/>
      <c r="B727" s="1123"/>
      <c r="D727" s="1070"/>
      <c r="E727" s="848"/>
      <c r="F727" s="914"/>
      <c r="G727" s="914"/>
    </row>
    <row r="728" spans="1:7" s="991" customFormat="1">
      <c r="A728" s="1122"/>
      <c r="B728" s="1123"/>
      <c r="D728" s="1070"/>
      <c r="E728" s="848"/>
      <c r="F728" s="914"/>
      <c r="G728" s="914"/>
    </row>
    <row r="729" spans="1:7" s="991" customFormat="1">
      <c r="A729" s="1122"/>
      <c r="B729" s="1123"/>
      <c r="D729" s="1070"/>
      <c r="E729" s="848"/>
      <c r="F729" s="914"/>
      <c r="G729" s="914"/>
    </row>
    <row r="730" spans="1:7" s="991" customFormat="1">
      <c r="A730" s="1122"/>
      <c r="B730" s="1123"/>
      <c r="D730" s="1070"/>
      <c r="E730" s="848"/>
      <c r="F730" s="914"/>
      <c r="G730" s="914"/>
    </row>
    <row r="731" spans="1:7" s="991" customFormat="1">
      <c r="A731" s="1122"/>
      <c r="B731" s="1123"/>
      <c r="D731" s="1070"/>
      <c r="E731" s="848"/>
      <c r="F731" s="914"/>
      <c r="G731" s="914"/>
    </row>
    <row r="732" spans="1:7" s="991" customFormat="1">
      <c r="A732" s="1122"/>
      <c r="B732" s="1123"/>
      <c r="D732" s="1070"/>
      <c r="E732" s="848"/>
      <c r="F732" s="914"/>
      <c r="G732" s="914"/>
    </row>
    <row r="733" spans="1:7" s="991" customFormat="1">
      <c r="A733" s="1122"/>
      <c r="B733" s="1123"/>
      <c r="D733" s="1070"/>
      <c r="E733" s="848"/>
      <c r="F733" s="914"/>
      <c r="G733" s="914"/>
    </row>
    <row r="734" spans="1:7" s="991" customFormat="1">
      <c r="A734" s="1122"/>
      <c r="B734" s="1123"/>
      <c r="D734" s="1070"/>
      <c r="E734" s="848"/>
      <c r="F734" s="914"/>
      <c r="G734" s="914"/>
    </row>
    <row r="735" spans="1:7" s="991" customFormat="1">
      <c r="A735" s="1122"/>
      <c r="B735" s="1123"/>
      <c r="D735" s="1070"/>
      <c r="E735" s="848"/>
      <c r="F735" s="914"/>
      <c r="G735" s="914"/>
    </row>
    <row r="736" spans="1:7" s="991" customFormat="1">
      <c r="A736" s="1122"/>
      <c r="B736" s="1123"/>
      <c r="D736" s="1070"/>
      <c r="E736" s="848"/>
      <c r="F736" s="914"/>
      <c r="G736" s="914"/>
    </row>
    <row r="737" spans="1:7" s="991" customFormat="1">
      <c r="A737" s="1122"/>
      <c r="B737" s="1123"/>
      <c r="D737" s="1070"/>
      <c r="E737" s="848"/>
      <c r="F737" s="914"/>
      <c r="G737" s="914"/>
    </row>
    <row r="738" spans="1:7" s="991" customFormat="1">
      <c r="A738" s="1122"/>
      <c r="B738" s="1123"/>
      <c r="D738" s="1070"/>
      <c r="E738" s="848"/>
      <c r="F738" s="914"/>
      <c r="G738" s="914"/>
    </row>
    <row r="739" spans="1:7" s="991" customFormat="1">
      <c r="A739" s="1122"/>
      <c r="B739" s="1123"/>
      <c r="D739" s="1070"/>
      <c r="E739" s="848"/>
      <c r="F739" s="914"/>
      <c r="G739" s="914"/>
    </row>
    <row r="740" spans="1:7" s="991" customFormat="1">
      <c r="A740" s="1122"/>
      <c r="B740" s="1123"/>
      <c r="D740" s="1070"/>
      <c r="E740" s="848"/>
      <c r="F740" s="914"/>
      <c r="G740" s="914"/>
    </row>
    <row r="741" spans="1:7" s="991" customFormat="1">
      <c r="A741" s="1122"/>
      <c r="B741" s="1123"/>
      <c r="D741" s="1070"/>
      <c r="E741" s="848"/>
      <c r="F741" s="914"/>
      <c r="G741" s="914"/>
    </row>
    <row r="742" spans="1:7" s="991" customFormat="1">
      <c r="A742" s="1122"/>
      <c r="B742" s="1123"/>
      <c r="D742" s="1070"/>
      <c r="E742" s="848"/>
      <c r="F742" s="914"/>
      <c r="G742" s="914"/>
    </row>
    <row r="743" spans="1:7" s="991" customFormat="1">
      <c r="A743" s="1122"/>
      <c r="B743" s="1123"/>
      <c r="D743" s="1070"/>
      <c r="E743" s="848"/>
      <c r="F743" s="914"/>
      <c r="G743" s="914"/>
    </row>
    <row r="744" spans="1:7" s="991" customFormat="1">
      <c r="A744" s="1122"/>
      <c r="B744" s="1123"/>
      <c r="D744" s="1070"/>
      <c r="E744" s="848"/>
      <c r="F744" s="914"/>
      <c r="G744" s="914"/>
    </row>
    <row r="745" spans="1:7" s="991" customFormat="1">
      <c r="A745" s="1122"/>
      <c r="B745" s="1123"/>
      <c r="D745" s="1070"/>
      <c r="E745" s="848"/>
      <c r="F745" s="914"/>
      <c r="G745" s="914"/>
    </row>
    <row r="746" spans="1:7" s="991" customFormat="1">
      <c r="A746" s="1122"/>
      <c r="B746" s="1123"/>
      <c r="D746" s="1070"/>
      <c r="E746" s="848"/>
      <c r="F746" s="914"/>
      <c r="G746" s="914"/>
    </row>
    <row r="747" spans="1:7" s="991" customFormat="1">
      <c r="A747" s="1122"/>
      <c r="B747" s="1123"/>
      <c r="D747" s="1070"/>
      <c r="E747" s="848"/>
      <c r="F747" s="914"/>
      <c r="G747" s="914"/>
    </row>
    <row r="748" spans="1:7" s="991" customFormat="1">
      <c r="A748" s="1122"/>
      <c r="B748" s="1123"/>
      <c r="D748" s="1070"/>
      <c r="E748" s="848"/>
      <c r="F748" s="914"/>
      <c r="G748" s="914"/>
    </row>
    <row r="749" spans="1:7" s="991" customFormat="1">
      <c r="A749" s="1122"/>
      <c r="B749" s="1123"/>
      <c r="D749" s="1070"/>
      <c r="E749" s="848"/>
      <c r="F749" s="914"/>
      <c r="G749" s="914"/>
    </row>
    <row r="750" spans="1:7" s="991" customFormat="1">
      <c r="A750" s="1122"/>
      <c r="B750" s="1123"/>
      <c r="D750" s="1070"/>
      <c r="E750" s="848"/>
      <c r="F750" s="914"/>
      <c r="G750" s="914"/>
    </row>
    <row r="751" spans="1:7" s="991" customFormat="1">
      <c r="A751" s="1122"/>
      <c r="B751" s="1123"/>
      <c r="D751" s="1070"/>
      <c r="E751" s="848"/>
      <c r="F751" s="914"/>
      <c r="G751" s="914"/>
    </row>
    <row r="752" spans="1:7" s="991" customFormat="1">
      <c r="A752" s="1122"/>
      <c r="B752" s="1123"/>
      <c r="D752" s="1070"/>
      <c r="E752" s="848"/>
      <c r="F752" s="914"/>
      <c r="G752" s="914"/>
    </row>
    <row r="753" spans="1:7" s="991" customFormat="1">
      <c r="A753" s="1122"/>
      <c r="B753" s="1123"/>
      <c r="D753" s="1070"/>
      <c r="E753" s="848"/>
      <c r="F753" s="914"/>
      <c r="G753" s="914"/>
    </row>
    <row r="754" spans="1:7" s="991" customFormat="1">
      <c r="A754" s="1122"/>
      <c r="B754" s="1123"/>
      <c r="D754" s="1070"/>
      <c r="E754" s="848"/>
      <c r="F754" s="914"/>
      <c r="G754" s="914"/>
    </row>
    <row r="755" spans="1:7" s="991" customFormat="1">
      <c r="A755" s="1122"/>
      <c r="B755" s="1123"/>
      <c r="D755" s="1070"/>
      <c r="E755" s="848"/>
      <c r="F755" s="914"/>
      <c r="G755" s="914"/>
    </row>
    <row r="756" spans="1:7" s="991" customFormat="1">
      <c r="A756" s="1122"/>
      <c r="B756" s="1123"/>
      <c r="D756" s="1070"/>
      <c r="E756" s="848"/>
      <c r="F756" s="914"/>
      <c r="G756" s="914"/>
    </row>
    <row r="757" spans="1:7" s="991" customFormat="1">
      <c r="A757" s="1122"/>
      <c r="B757" s="1123"/>
      <c r="D757" s="1070"/>
      <c r="E757" s="848"/>
      <c r="F757" s="914"/>
      <c r="G757" s="914"/>
    </row>
    <row r="758" spans="1:7" s="991" customFormat="1">
      <c r="A758" s="1122"/>
      <c r="B758" s="1123"/>
      <c r="D758" s="1070"/>
      <c r="E758" s="848"/>
      <c r="F758" s="914"/>
      <c r="G758" s="914"/>
    </row>
    <row r="759" spans="1:7" s="991" customFormat="1">
      <c r="A759" s="1122"/>
      <c r="B759" s="1123"/>
      <c r="D759" s="1070"/>
      <c r="E759" s="848"/>
      <c r="F759" s="914"/>
      <c r="G759" s="914"/>
    </row>
    <row r="760" spans="1:7" s="991" customFormat="1">
      <c r="A760" s="1122"/>
      <c r="B760" s="1123"/>
      <c r="D760" s="1070"/>
      <c r="E760" s="848"/>
      <c r="F760" s="914"/>
      <c r="G760" s="914"/>
    </row>
    <row r="761" spans="1:7" s="991" customFormat="1">
      <c r="A761" s="1122"/>
      <c r="B761" s="1123"/>
      <c r="D761" s="1070"/>
      <c r="E761" s="848"/>
      <c r="F761" s="914"/>
      <c r="G761" s="914"/>
    </row>
    <row r="762" spans="1:7" s="991" customFormat="1">
      <c r="A762" s="1122"/>
      <c r="B762" s="1123"/>
      <c r="D762" s="1070"/>
      <c r="E762" s="848"/>
      <c r="F762" s="914"/>
      <c r="G762" s="914"/>
    </row>
    <row r="763" spans="1:7" s="991" customFormat="1">
      <c r="A763" s="1122"/>
      <c r="B763" s="1123"/>
      <c r="D763" s="1070"/>
      <c r="E763" s="848"/>
      <c r="F763" s="914"/>
      <c r="G763" s="914"/>
    </row>
    <row r="764" spans="1:7" s="991" customFormat="1">
      <c r="A764" s="1122"/>
      <c r="B764" s="1123"/>
      <c r="D764" s="1070"/>
      <c r="E764" s="848"/>
      <c r="F764" s="914"/>
      <c r="G764" s="914"/>
    </row>
    <row r="765" spans="1:7" s="991" customFormat="1">
      <c r="A765" s="1122"/>
      <c r="B765" s="1123"/>
      <c r="D765" s="1070"/>
      <c r="E765" s="848"/>
      <c r="F765" s="914"/>
      <c r="G765" s="914"/>
    </row>
    <row r="766" spans="1:7" s="991" customFormat="1">
      <c r="A766" s="1122"/>
      <c r="B766" s="1123"/>
      <c r="D766" s="1070"/>
      <c r="E766" s="848"/>
      <c r="F766" s="914"/>
      <c r="G766" s="914"/>
    </row>
    <row r="767" spans="1:7" s="991" customFormat="1">
      <c r="A767" s="1122"/>
      <c r="B767" s="1123"/>
      <c r="D767" s="1070"/>
      <c r="E767" s="848"/>
      <c r="F767" s="914"/>
      <c r="G767" s="914"/>
    </row>
    <row r="768" spans="1:7" s="991" customFormat="1">
      <c r="A768" s="1122"/>
      <c r="B768" s="1123"/>
      <c r="D768" s="1070"/>
      <c r="E768" s="848"/>
      <c r="F768" s="914"/>
      <c r="G768" s="914"/>
    </row>
    <row r="769" spans="1:7" s="991" customFormat="1">
      <c r="A769" s="1122"/>
      <c r="B769" s="1123"/>
      <c r="D769" s="1070"/>
      <c r="E769" s="848"/>
      <c r="F769" s="914"/>
      <c r="G769" s="914"/>
    </row>
    <row r="770" spans="1:7" s="991" customFormat="1">
      <c r="A770" s="1122"/>
      <c r="B770" s="1123"/>
      <c r="D770" s="1070"/>
      <c r="E770" s="848"/>
      <c r="F770" s="914"/>
      <c r="G770" s="914"/>
    </row>
    <row r="771" spans="1:7" s="991" customFormat="1">
      <c r="A771" s="1122"/>
      <c r="B771" s="1123"/>
      <c r="D771" s="1070"/>
      <c r="E771" s="848"/>
      <c r="F771" s="914"/>
      <c r="G771" s="914"/>
    </row>
    <row r="772" spans="1:7" s="991" customFormat="1">
      <c r="A772" s="1122"/>
      <c r="B772" s="1123"/>
      <c r="D772" s="1070"/>
      <c r="E772" s="848"/>
      <c r="F772" s="914"/>
      <c r="G772" s="914"/>
    </row>
    <row r="773" spans="1:7" s="991" customFormat="1">
      <c r="A773" s="1122"/>
      <c r="B773" s="1123"/>
      <c r="D773" s="1070"/>
      <c r="E773" s="848"/>
      <c r="F773" s="914"/>
      <c r="G773" s="914"/>
    </row>
    <row r="774" spans="1:7" s="991" customFormat="1">
      <c r="A774" s="1122"/>
      <c r="B774" s="1123"/>
      <c r="D774" s="1070"/>
      <c r="E774" s="848"/>
      <c r="F774" s="914"/>
      <c r="G774" s="914"/>
    </row>
    <row r="775" spans="1:7" s="991" customFormat="1">
      <c r="A775" s="1122"/>
      <c r="B775" s="1123"/>
      <c r="D775" s="1070"/>
      <c r="E775" s="848"/>
      <c r="F775" s="914"/>
      <c r="G775" s="914"/>
    </row>
    <row r="776" spans="1:7" s="991" customFormat="1">
      <c r="A776" s="1122"/>
      <c r="B776" s="1123"/>
      <c r="D776" s="1070"/>
      <c r="E776" s="848"/>
      <c r="F776" s="914"/>
      <c r="G776" s="914"/>
    </row>
    <row r="777" spans="1:7" s="991" customFormat="1">
      <c r="A777" s="1122"/>
      <c r="B777" s="1123"/>
      <c r="D777" s="1070"/>
      <c r="E777" s="848"/>
      <c r="F777" s="914"/>
      <c r="G777" s="914"/>
    </row>
    <row r="778" spans="1:7" s="991" customFormat="1">
      <c r="A778" s="1122"/>
      <c r="B778" s="1123"/>
      <c r="D778" s="1070"/>
      <c r="E778" s="848"/>
      <c r="F778" s="914"/>
      <c r="G778" s="914"/>
    </row>
    <row r="779" spans="1:7" s="991" customFormat="1">
      <c r="A779" s="1122"/>
      <c r="B779" s="1123"/>
      <c r="D779" s="1070"/>
      <c r="E779" s="848"/>
      <c r="F779" s="914"/>
      <c r="G779" s="914"/>
    </row>
    <row r="780" spans="1:7" s="991" customFormat="1">
      <c r="A780" s="1122"/>
      <c r="B780" s="1123"/>
      <c r="D780" s="1070"/>
      <c r="E780" s="848"/>
      <c r="F780" s="914"/>
      <c r="G780" s="914"/>
    </row>
    <row r="781" spans="1:7" s="991" customFormat="1">
      <c r="A781" s="1122"/>
      <c r="B781" s="1123"/>
      <c r="D781" s="1070"/>
      <c r="E781" s="848"/>
      <c r="F781" s="914"/>
      <c r="G781" s="914"/>
    </row>
    <row r="782" spans="1:7" s="991" customFormat="1">
      <c r="A782" s="1122"/>
      <c r="B782" s="1123"/>
      <c r="D782" s="1070"/>
      <c r="E782" s="848"/>
      <c r="F782" s="914"/>
      <c r="G782" s="914"/>
    </row>
    <row r="783" spans="1:7" s="991" customFormat="1">
      <c r="A783" s="1122"/>
      <c r="B783" s="1123"/>
      <c r="D783" s="1070"/>
      <c r="E783" s="848"/>
      <c r="F783" s="914"/>
      <c r="G783" s="914"/>
    </row>
    <row r="784" spans="1:7" s="991" customFormat="1">
      <c r="A784" s="1122"/>
      <c r="B784" s="1123"/>
      <c r="D784" s="1070"/>
      <c r="E784" s="848"/>
      <c r="F784" s="914"/>
      <c r="G784" s="914"/>
    </row>
    <row r="785" spans="1:7" s="991" customFormat="1">
      <c r="A785" s="1122"/>
      <c r="B785" s="1123"/>
      <c r="D785" s="1070"/>
      <c r="E785" s="848"/>
      <c r="F785" s="914"/>
      <c r="G785" s="914"/>
    </row>
    <row r="786" spans="1:7" s="991" customFormat="1">
      <c r="A786" s="1122"/>
      <c r="B786" s="1123"/>
      <c r="D786" s="1070"/>
      <c r="E786" s="848"/>
      <c r="F786" s="914"/>
      <c r="G786" s="914"/>
    </row>
    <row r="787" spans="1:7" s="991" customFormat="1">
      <c r="A787" s="1122"/>
      <c r="B787" s="1123"/>
      <c r="D787" s="1070"/>
      <c r="E787" s="848"/>
      <c r="F787" s="914"/>
      <c r="G787" s="914"/>
    </row>
    <row r="788" spans="1:7" s="991" customFormat="1">
      <c r="A788" s="1122"/>
      <c r="B788" s="1123"/>
      <c r="D788" s="1070"/>
      <c r="E788" s="848"/>
      <c r="F788" s="914"/>
      <c r="G788" s="914"/>
    </row>
    <row r="789" spans="1:7" s="991" customFormat="1">
      <c r="A789" s="1122"/>
      <c r="B789" s="1123"/>
      <c r="D789" s="1070"/>
      <c r="E789" s="848"/>
      <c r="F789" s="914"/>
      <c r="G789" s="914"/>
    </row>
    <row r="790" spans="1:7" s="991" customFormat="1">
      <c r="A790" s="1122"/>
      <c r="B790" s="1123"/>
      <c r="D790" s="1070"/>
      <c r="E790" s="848"/>
      <c r="F790" s="914"/>
      <c r="G790" s="914"/>
    </row>
    <row r="791" spans="1:7" s="991" customFormat="1">
      <c r="A791" s="1122"/>
      <c r="B791" s="1123"/>
      <c r="D791" s="1070"/>
      <c r="E791" s="848"/>
      <c r="F791" s="914"/>
      <c r="G791" s="914"/>
    </row>
    <row r="792" spans="1:7" s="991" customFormat="1">
      <c r="A792" s="1122"/>
      <c r="B792" s="1123"/>
      <c r="D792" s="1070"/>
      <c r="E792" s="848"/>
      <c r="F792" s="914"/>
      <c r="G792" s="914"/>
    </row>
    <row r="793" spans="1:7" s="991" customFormat="1">
      <c r="A793" s="1122"/>
      <c r="B793" s="1123"/>
      <c r="D793" s="1070"/>
      <c r="E793" s="848"/>
      <c r="F793" s="914"/>
      <c r="G793" s="914"/>
    </row>
    <row r="794" spans="1:7" s="991" customFormat="1">
      <c r="A794" s="1122"/>
      <c r="B794" s="1123"/>
      <c r="D794" s="1070"/>
      <c r="E794" s="848"/>
      <c r="F794" s="914"/>
      <c r="G794" s="914"/>
    </row>
    <row r="795" spans="1:7" s="991" customFormat="1">
      <c r="A795" s="1122"/>
      <c r="B795" s="1123"/>
      <c r="D795" s="1070"/>
      <c r="E795" s="848"/>
      <c r="F795" s="914"/>
      <c r="G795" s="914"/>
    </row>
    <row r="796" spans="1:7" s="991" customFormat="1">
      <c r="A796" s="1122"/>
      <c r="B796" s="1123"/>
      <c r="D796" s="1070"/>
      <c r="E796" s="848"/>
      <c r="F796" s="914"/>
      <c r="G796" s="914"/>
    </row>
    <row r="797" spans="1:7" s="991" customFormat="1">
      <c r="A797" s="1122"/>
      <c r="B797" s="1123"/>
      <c r="D797" s="1070"/>
      <c r="E797" s="848"/>
      <c r="F797" s="914"/>
      <c r="G797" s="914"/>
    </row>
    <row r="798" spans="1:7" s="991" customFormat="1">
      <c r="A798" s="1122"/>
      <c r="B798" s="1123"/>
      <c r="D798" s="1070"/>
      <c r="E798" s="848"/>
      <c r="F798" s="914"/>
      <c r="G798" s="914"/>
    </row>
    <row r="799" spans="1:7" s="991" customFormat="1">
      <c r="A799" s="1122"/>
      <c r="B799" s="1123"/>
      <c r="D799" s="1070"/>
      <c r="E799" s="848"/>
      <c r="F799" s="914"/>
      <c r="G799" s="914"/>
    </row>
    <row r="800" spans="1:7" s="991" customFormat="1">
      <c r="A800" s="1122"/>
      <c r="B800" s="1123"/>
      <c r="D800" s="1070"/>
      <c r="E800" s="848"/>
      <c r="F800" s="914"/>
      <c r="G800" s="914"/>
    </row>
    <row r="801" spans="1:7" s="991" customFormat="1">
      <c r="A801" s="1122"/>
      <c r="B801" s="1123"/>
      <c r="D801" s="1070"/>
      <c r="E801" s="848"/>
      <c r="F801" s="914"/>
      <c r="G801" s="914"/>
    </row>
    <row r="802" spans="1:7" s="991" customFormat="1">
      <c r="A802" s="1122"/>
      <c r="B802" s="1123"/>
      <c r="D802" s="1070"/>
      <c r="E802" s="848"/>
      <c r="F802" s="914"/>
      <c r="G802" s="914"/>
    </row>
    <row r="803" spans="1:7" s="991" customFormat="1">
      <c r="A803" s="1122"/>
      <c r="B803" s="1123"/>
      <c r="D803" s="1070"/>
      <c r="E803" s="848"/>
      <c r="F803" s="914"/>
      <c r="G803" s="914"/>
    </row>
    <row r="804" spans="1:7" s="991" customFormat="1">
      <c r="A804" s="1122"/>
      <c r="B804" s="1123"/>
      <c r="D804" s="1070"/>
      <c r="E804" s="848"/>
      <c r="F804" s="914"/>
      <c r="G804" s="914"/>
    </row>
    <row r="805" spans="1:7" s="991" customFormat="1">
      <c r="A805" s="1122"/>
      <c r="B805" s="1123"/>
      <c r="D805" s="1070"/>
      <c r="E805" s="848"/>
      <c r="F805" s="914"/>
      <c r="G805" s="914"/>
    </row>
    <row r="806" spans="1:7" s="991" customFormat="1">
      <c r="A806" s="1122"/>
      <c r="B806" s="1123"/>
      <c r="D806" s="1070"/>
      <c r="E806" s="848"/>
      <c r="F806" s="914"/>
      <c r="G806" s="914"/>
    </row>
    <row r="807" spans="1:7" s="991" customFormat="1">
      <c r="A807" s="1122"/>
      <c r="B807" s="1123"/>
      <c r="D807" s="1070"/>
      <c r="E807" s="848"/>
      <c r="F807" s="914"/>
      <c r="G807" s="914"/>
    </row>
    <row r="808" spans="1:7" s="991" customFormat="1">
      <c r="A808" s="1122"/>
      <c r="B808" s="1123"/>
      <c r="D808" s="1070"/>
      <c r="E808" s="848"/>
      <c r="F808" s="914"/>
      <c r="G808" s="914"/>
    </row>
    <row r="809" spans="1:7" s="991" customFormat="1">
      <c r="A809" s="1122"/>
      <c r="B809" s="1123"/>
      <c r="D809" s="1070"/>
      <c r="E809" s="848"/>
      <c r="F809" s="914"/>
      <c r="G809" s="914"/>
    </row>
    <row r="810" spans="1:7" s="991" customFormat="1">
      <c r="A810" s="1122"/>
      <c r="B810" s="1123"/>
      <c r="D810" s="1070"/>
      <c r="E810" s="848"/>
      <c r="F810" s="914"/>
      <c r="G810" s="914"/>
    </row>
    <row r="811" spans="1:7" s="991" customFormat="1">
      <c r="A811" s="1122"/>
      <c r="B811" s="1123"/>
      <c r="D811" s="1070"/>
      <c r="E811" s="848"/>
      <c r="F811" s="914"/>
      <c r="G811" s="914"/>
    </row>
    <row r="812" spans="1:7" s="991" customFormat="1">
      <c r="A812" s="1122"/>
      <c r="B812" s="1123"/>
      <c r="D812" s="1070"/>
      <c r="E812" s="848"/>
      <c r="F812" s="914"/>
      <c r="G812" s="914"/>
    </row>
    <row r="813" spans="1:7" s="991" customFormat="1">
      <c r="A813" s="1122"/>
      <c r="B813" s="1123"/>
      <c r="D813" s="1070"/>
      <c r="E813" s="848"/>
      <c r="F813" s="914"/>
      <c r="G813" s="914"/>
    </row>
    <row r="814" spans="1:7" s="991" customFormat="1">
      <c r="A814" s="1122"/>
      <c r="B814" s="1123"/>
      <c r="D814" s="1070"/>
      <c r="E814" s="848"/>
      <c r="F814" s="914"/>
      <c r="G814" s="914"/>
    </row>
    <row r="815" spans="1:7" s="991" customFormat="1">
      <c r="A815" s="1122"/>
      <c r="B815" s="1123"/>
      <c r="D815" s="1070"/>
      <c r="E815" s="848"/>
      <c r="F815" s="914"/>
      <c r="G815" s="914"/>
    </row>
    <row r="816" spans="1:7" s="991" customFormat="1">
      <c r="A816" s="1122"/>
      <c r="B816" s="1123"/>
      <c r="D816" s="1070"/>
      <c r="E816" s="848"/>
      <c r="F816" s="914"/>
      <c r="G816" s="914"/>
    </row>
    <row r="817" spans="1:7" s="991" customFormat="1">
      <c r="A817" s="1122"/>
      <c r="B817" s="1123"/>
      <c r="D817" s="1070"/>
      <c r="E817" s="848"/>
      <c r="F817" s="914"/>
      <c r="G817" s="914"/>
    </row>
    <row r="818" spans="1:7" s="991" customFormat="1">
      <c r="A818" s="1122"/>
      <c r="B818" s="1123"/>
      <c r="D818" s="1070"/>
      <c r="E818" s="848"/>
      <c r="F818" s="914"/>
      <c r="G818" s="914"/>
    </row>
    <row r="819" spans="1:7" s="991" customFormat="1">
      <c r="A819" s="1122"/>
      <c r="B819" s="1123"/>
      <c r="D819" s="1070"/>
      <c r="E819" s="848"/>
      <c r="F819" s="914"/>
      <c r="G819" s="914"/>
    </row>
    <row r="820" spans="1:7" s="991" customFormat="1">
      <c r="A820" s="1122"/>
      <c r="B820" s="1123"/>
      <c r="D820" s="1070"/>
      <c r="E820" s="848"/>
      <c r="F820" s="914"/>
      <c r="G820" s="914"/>
    </row>
    <row r="821" spans="1:7" s="991" customFormat="1">
      <c r="A821" s="1122"/>
      <c r="B821" s="1123"/>
      <c r="D821" s="1070"/>
      <c r="E821" s="848"/>
      <c r="F821" s="914"/>
      <c r="G821" s="914"/>
    </row>
    <row r="822" spans="1:7" s="991" customFormat="1">
      <c r="A822" s="1122"/>
      <c r="B822" s="1123"/>
      <c r="D822" s="1070"/>
      <c r="E822" s="848"/>
      <c r="F822" s="914"/>
      <c r="G822" s="914"/>
    </row>
    <row r="823" spans="1:7" s="991" customFormat="1">
      <c r="A823" s="1122"/>
      <c r="B823" s="1123"/>
      <c r="D823" s="1070"/>
      <c r="E823" s="848"/>
      <c r="F823" s="914"/>
      <c r="G823" s="914"/>
    </row>
    <row r="824" spans="1:7" s="991" customFormat="1">
      <c r="A824" s="1122"/>
      <c r="B824" s="1123"/>
      <c r="D824" s="1070"/>
      <c r="E824" s="848"/>
      <c r="F824" s="914"/>
      <c r="G824" s="914"/>
    </row>
    <row r="825" spans="1:7" s="991" customFormat="1">
      <c r="A825" s="1122"/>
      <c r="B825" s="1123"/>
      <c r="D825" s="1070"/>
      <c r="E825" s="848"/>
      <c r="F825" s="914"/>
      <c r="G825" s="914"/>
    </row>
    <row r="826" spans="1:7" s="991" customFormat="1">
      <c r="A826" s="1122"/>
      <c r="B826" s="1123"/>
      <c r="D826" s="1070"/>
      <c r="E826" s="848"/>
      <c r="F826" s="914"/>
      <c r="G826" s="914"/>
    </row>
    <row r="827" spans="1:7" s="991" customFormat="1">
      <c r="A827" s="1122"/>
      <c r="B827" s="1123"/>
      <c r="D827" s="1070"/>
      <c r="E827" s="848"/>
      <c r="F827" s="914"/>
      <c r="G827" s="914"/>
    </row>
    <row r="828" spans="1:7" s="991" customFormat="1">
      <c r="A828" s="1122"/>
      <c r="B828" s="1123"/>
      <c r="D828" s="1070"/>
      <c r="E828" s="848"/>
      <c r="F828" s="914"/>
      <c r="G828" s="914"/>
    </row>
    <row r="829" spans="1:7" s="991" customFormat="1">
      <c r="A829" s="1122"/>
      <c r="B829" s="1123"/>
      <c r="D829" s="1070"/>
      <c r="E829" s="848"/>
      <c r="F829" s="914"/>
      <c r="G829" s="914"/>
    </row>
    <row r="830" spans="1:7" s="991" customFormat="1">
      <c r="A830" s="1122"/>
      <c r="B830" s="1123"/>
      <c r="D830" s="1070"/>
      <c r="E830" s="848"/>
      <c r="F830" s="914"/>
      <c r="G830" s="914"/>
    </row>
    <row r="831" spans="1:7" s="991" customFormat="1">
      <c r="A831" s="1122"/>
      <c r="B831" s="1123"/>
      <c r="D831" s="1070"/>
      <c r="E831" s="848"/>
      <c r="F831" s="914"/>
      <c r="G831" s="914"/>
    </row>
    <row r="832" spans="1:7" s="991" customFormat="1">
      <c r="A832" s="1122"/>
      <c r="B832" s="1123"/>
      <c r="D832" s="1070"/>
      <c r="E832" s="848"/>
      <c r="F832" s="914"/>
      <c r="G832" s="914"/>
    </row>
    <row r="833" spans="1:7" s="991" customFormat="1">
      <c r="A833" s="1122"/>
      <c r="B833" s="1123"/>
      <c r="D833" s="1070"/>
      <c r="E833" s="848"/>
      <c r="F833" s="914"/>
      <c r="G833" s="914"/>
    </row>
    <row r="834" spans="1:7" s="991" customFormat="1">
      <c r="A834" s="1122"/>
      <c r="B834" s="1123"/>
      <c r="D834" s="1070"/>
      <c r="E834" s="848"/>
      <c r="F834" s="914"/>
      <c r="G834" s="914"/>
    </row>
    <row r="835" spans="1:7" s="991" customFormat="1">
      <c r="A835" s="1122"/>
      <c r="B835" s="1123"/>
      <c r="D835" s="1070"/>
      <c r="E835" s="848"/>
      <c r="F835" s="914"/>
      <c r="G835" s="914"/>
    </row>
    <row r="836" spans="1:7" s="991" customFormat="1">
      <c r="A836" s="1122"/>
      <c r="B836" s="1123"/>
      <c r="D836" s="1070"/>
      <c r="E836" s="848"/>
      <c r="F836" s="914"/>
      <c r="G836" s="914"/>
    </row>
    <row r="837" spans="1:7" s="991" customFormat="1">
      <c r="A837" s="1122"/>
      <c r="B837" s="1123"/>
      <c r="D837" s="1070"/>
      <c r="E837" s="848"/>
      <c r="F837" s="914"/>
      <c r="G837" s="914"/>
    </row>
    <row r="838" spans="1:7" s="991" customFormat="1">
      <c r="A838" s="1122"/>
      <c r="B838" s="1123"/>
      <c r="D838" s="1070"/>
      <c r="E838" s="848"/>
      <c r="F838" s="914"/>
      <c r="G838" s="914"/>
    </row>
    <row r="839" spans="1:7" s="991" customFormat="1">
      <c r="A839" s="1122"/>
      <c r="B839" s="1123"/>
      <c r="D839" s="1070"/>
      <c r="E839" s="848"/>
      <c r="F839" s="914"/>
      <c r="G839" s="914"/>
    </row>
    <row r="840" spans="1:7" s="991" customFormat="1">
      <c r="A840" s="1122"/>
      <c r="B840" s="1123"/>
      <c r="D840" s="1070"/>
      <c r="E840" s="848"/>
      <c r="F840" s="914"/>
      <c r="G840" s="914"/>
    </row>
    <row r="841" spans="1:7" s="991" customFormat="1">
      <c r="A841" s="1122"/>
      <c r="B841" s="1123"/>
      <c r="D841" s="1070"/>
      <c r="E841" s="848"/>
      <c r="F841" s="914"/>
      <c r="G841" s="914"/>
    </row>
    <row r="842" spans="1:7" s="991" customFormat="1">
      <c r="A842" s="1122"/>
      <c r="B842" s="1123"/>
      <c r="D842" s="1070"/>
      <c r="E842" s="848"/>
      <c r="F842" s="914"/>
      <c r="G842" s="914"/>
    </row>
    <row r="843" spans="1:7" s="991" customFormat="1">
      <c r="A843" s="1122"/>
      <c r="B843" s="1123"/>
      <c r="D843" s="1070"/>
      <c r="E843" s="848"/>
      <c r="F843" s="914"/>
      <c r="G843" s="914"/>
    </row>
    <row r="844" spans="1:7" s="991" customFormat="1">
      <c r="A844" s="1122"/>
      <c r="B844" s="1123"/>
      <c r="D844" s="1070"/>
      <c r="E844" s="848"/>
      <c r="F844" s="914"/>
      <c r="G844" s="914"/>
    </row>
    <row r="845" spans="1:7" s="991" customFormat="1">
      <c r="A845" s="1122"/>
      <c r="B845" s="1123"/>
      <c r="D845" s="1070"/>
      <c r="E845" s="848"/>
      <c r="F845" s="914"/>
      <c r="G845" s="914"/>
    </row>
    <row r="846" spans="1:7" s="991" customFormat="1">
      <c r="A846" s="1122"/>
      <c r="B846" s="1123"/>
      <c r="D846" s="1070"/>
      <c r="E846" s="848"/>
      <c r="F846" s="914"/>
      <c r="G846" s="914"/>
    </row>
    <row r="847" spans="1:7" s="991" customFormat="1">
      <c r="A847" s="1122"/>
      <c r="B847" s="1123"/>
      <c r="D847" s="1070"/>
      <c r="E847" s="848"/>
      <c r="F847" s="914"/>
      <c r="G847" s="914"/>
    </row>
    <row r="848" spans="1:7" s="991" customFormat="1">
      <c r="A848" s="1122"/>
      <c r="B848" s="1123"/>
      <c r="D848" s="1070"/>
      <c r="E848" s="848"/>
      <c r="F848" s="914"/>
      <c r="G848" s="914"/>
    </row>
    <row r="849" spans="1:7" s="991" customFormat="1">
      <c r="A849" s="1122"/>
      <c r="B849" s="1123"/>
      <c r="D849" s="1070"/>
      <c r="E849" s="848"/>
      <c r="F849" s="914"/>
      <c r="G849" s="914"/>
    </row>
    <row r="850" spans="1:7" s="991" customFormat="1">
      <c r="A850" s="1122"/>
      <c r="B850" s="1123"/>
      <c r="D850" s="1070"/>
      <c r="E850" s="848"/>
      <c r="F850" s="914"/>
      <c r="G850" s="914"/>
    </row>
    <row r="851" spans="1:7" s="991" customFormat="1">
      <c r="A851" s="1122"/>
      <c r="B851" s="1123"/>
      <c r="D851" s="1070"/>
      <c r="E851" s="848"/>
      <c r="F851" s="914"/>
      <c r="G851" s="914"/>
    </row>
    <row r="852" spans="1:7" s="991" customFormat="1">
      <c r="A852" s="1122"/>
      <c r="B852" s="1123"/>
      <c r="D852" s="1070"/>
      <c r="E852" s="848"/>
      <c r="F852" s="914"/>
      <c r="G852" s="914"/>
    </row>
    <row r="853" spans="1:7" s="991" customFormat="1">
      <c r="A853" s="1122"/>
      <c r="B853" s="1123"/>
      <c r="D853" s="1070"/>
      <c r="E853" s="848"/>
      <c r="F853" s="914"/>
      <c r="G853" s="914"/>
    </row>
    <row r="854" spans="1:7" s="991" customFormat="1">
      <c r="A854" s="1122"/>
      <c r="B854" s="1123"/>
      <c r="D854" s="1070"/>
      <c r="E854" s="848"/>
      <c r="F854" s="914"/>
      <c r="G854" s="914"/>
    </row>
    <row r="855" spans="1:7" s="991" customFormat="1">
      <c r="A855" s="1122"/>
      <c r="B855" s="1123"/>
      <c r="D855" s="1070"/>
      <c r="E855" s="848"/>
      <c r="F855" s="914"/>
      <c r="G855" s="914"/>
    </row>
    <row r="856" spans="1:7" s="991" customFormat="1">
      <c r="A856" s="1122"/>
      <c r="B856" s="1123"/>
      <c r="D856" s="1070"/>
      <c r="E856" s="848"/>
      <c r="F856" s="914"/>
      <c r="G856" s="914"/>
    </row>
    <row r="857" spans="1:7" s="991" customFormat="1">
      <c r="A857" s="1122"/>
      <c r="B857" s="1123"/>
      <c r="D857" s="1070"/>
      <c r="E857" s="848"/>
      <c r="F857" s="914"/>
      <c r="G857" s="914"/>
    </row>
    <row r="858" spans="1:7" s="991" customFormat="1">
      <c r="A858" s="1122"/>
      <c r="B858" s="1123"/>
      <c r="D858" s="1070"/>
      <c r="E858" s="848"/>
      <c r="F858" s="914"/>
      <c r="G858" s="914"/>
    </row>
    <row r="859" spans="1:7" s="991" customFormat="1">
      <c r="A859" s="1122"/>
      <c r="B859" s="1123"/>
      <c r="D859" s="1070"/>
      <c r="E859" s="848"/>
      <c r="F859" s="914"/>
      <c r="G859" s="914"/>
    </row>
    <row r="860" spans="1:7" s="991" customFormat="1">
      <c r="A860" s="1122"/>
      <c r="B860" s="1123"/>
      <c r="D860" s="1070"/>
      <c r="E860" s="848"/>
      <c r="F860" s="914"/>
      <c r="G860" s="914"/>
    </row>
    <row r="861" spans="1:7" s="991" customFormat="1">
      <c r="A861" s="1122"/>
      <c r="B861" s="1123"/>
      <c r="D861" s="1070"/>
      <c r="E861" s="848"/>
      <c r="F861" s="914"/>
      <c r="G861" s="914"/>
    </row>
    <row r="862" spans="1:7" s="991" customFormat="1">
      <c r="A862" s="1122"/>
      <c r="B862" s="1123"/>
      <c r="D862" s="1070"/>
      <c r="E862" s="848"/>
      <c r="F862" s="914"/>
      <c r="G862" s="914"/>
    </row>
    <row r="863" spans="1:7" s="991" customFormat="1">
      <c r="A863" s="1122"/>
      <c r="B863" s="1123"/>
      <c r="D863" s="1070"/>
      <c r="E863" s="848"/>
      <c r="F863" s="914"/>
      <c r="G863" s="914"/>
    </row>
    <row r="864" spans="1:7" s="991" customFormat="1">
      <c r="A864" s="1122"/>
      <c r="B864" s="1123"/>
      <c r="D864" s="1070"/>
      <c r="E864" s="848"/>
      <c r="F864" s="914"/>
      <c r="G864" s="914"/>
    </row>
    <row r="865" spans="1:7" s="991" customFormat="1">
      <c r="A865" s="1122"/>
      <c r="B865" s="1123"/>
      <c r="D865" s="1070"/>
      <c r="E865" s="848"/>
      <c r="F865" s="914"/>
      <c r="G865" s="914"/>
    </row>
    <row r="866" spans="1:7" s="991" customFormat="1">
      <c r="A866" s="1122"/>
      <c r="B866" s="1123"/>
      <c r="D866" s="1070"/>
      <c r="E866" s="848"/>
      <c r="F866" s="914"/>
      <c r="G866" s="914"/>
    </row>
    <row r="867" spans="1:7" s="991" customFormat="1">
      <c r="A867" s="1122"/>
      <c r="B867" s="1123"/>
      <c r="D867" s="1070"/>
      <c r="E867" s="848"/>
      <c r="F867" s="914"/>
      <c r="G867" s="914"/>
    </row>
    <row r="868" spans="1:7" s="991" customFormat="1">
      <c r="A868" s="1122"/>
      <c r="B868" s="1123"/>
      <c r="D868" s="1070"/>
      <c r="E868" s="848"/>
      <c r="F868" s="914"/>
      <c r="G868" s="914"/>
    </row>
    <row r="869" spans="1:7" s="991" customFormat="1">
      <c r="A869" s="1122"/>
      <c r="B869" s="1123"/>
      <c r="D869" s="1070"/>
      <c r="E869" s="848"/>
      <c r="F869" s="914"/>
      <c r="G869" s="914"/>
    </row>
    <row r="870" spans="1:7" s="991" customFormat="1">
      <c r="A870" s="1122"/>
      <c r="B870" s="1123"/>
      <c r="D870" s="1070"/>
      <c r="E870" s="848"/>
      <c r="F870" s="914"/>
      <c r="G870" s="914"/>
    </row>
    <row r="871" spans="1:7" s="991" customFormat="1">
      <c r="A871" s="1122"/>
      <c r="B871" s="1123"/>
      <c r="D871" s="1070"/>
      <c r="E871" s="848"/>
      <c r="F871" s="914"/>
      <c r="G871" s="914"/>
    </row>
    <row r="872" spans="1:7" s="991" customFormat="1">
      <c r="A872" s="1122"/>
      <c r="B872" s="1123"/>
      <c r="D872" s="1070"/>
      <c r="E872" s="848"/>
      <c r="F872" s="914"/>
      <c r="G872" s="914"/>
    </row>
    <row r="873" spans="1:7" s="991" customFormat="1">
      <c r="A873" s="1122"/>
      <c r="B873" s="1123"/>
      <c r="D873" s="1070"/>
      <c r="E873" s="848"/>
      <c r="F873" s="914"/>
      <c r="G873" s="914"/>
    </row>
    <row r="874" spans="1:7" s="991" customFormat="1">
      <c r="A874" s="1122"/>
      <c r="B874" s="1123"/>
      <c r="D874" s="1070"/>
      <c r="E874" s="848"/>
      <c r="F874" s="914"/>
      <c r="G874" s="914"/>
    </row>
    <row r="875" spans="1:7" s="991" customFormat="1">
      <c r="A875" s="1122"/>
      <c r="B875" s="1123"/>
      <c r="D875" s="1070"/>
      <c r="E875" s="848"/>
      <c r="F875" s="914"/>
      <c r="G875" s="914"/>
    </row>
    <row r="876" spans="1:7" s="991" customFormat="1">
      <c r="A876" s="1122"/>
      <c r="B876" s="1123"/>
      <c r="D876" s="1070"/>
      <c r="E876" s="848"/>
      <c r="F876" s="914"/>
      <c r="G876" s="914"/>
    </row>
    <row r="877" spans="1:7" s="991" customFormat="1">
      <c r="A877" s="1122"/>
      <c r="B877" s="1123"/>
      <c r="D877" s="1070"/>
      <c r="E877" s="848"/>
      <c r="F877" s="914"/>
      <c r="G877" s="914"/>
    </row>
    <row r="878" spans="1:7" s="991" customFormat="1">
      <c r="A878" s="1122"/>
      <c r="B878" s="1123"/>
      <c r="D878" s="1070"/>
      <c r="E878" s="848"/>
      <c r="F878" s="914"/>
      <c r="G878" s="914"/>
    </row>
    <row r="879" spans="1:7" s="991" customFormat="1">
      <c r="A879" s="1122"/>
      <c r="B879" s="1123"/>
      <c r="D879" s="1070"/>
      <c r="E879" s="848"/>
      <c r="F879" s="914"/>
      <c r="G879" s="914"/>
    </row>
    <row r="880" spans="1:7" s="991" customFormat="1">
      <c r="A880" s="1122"/>
      <c r="B880" s="1123"/>
      <c r="D880" s="1070"/>
      <c r="E880" s="848"/>
      <c r="F880" s="914"/>
      <c r="G880" s="914"/>
    </row>
    <row r="881" spans="1:7" s="991" customFormat="1">
      <c r="A881" s="1122"/>
      <c r="B881" s="1123"/>
      <c r="D881" s="1070"/>
      <c r="E881" s="848"/>
      <c r="F881" s="914"/>
      <c r="G881" s="914"/>
    </row>
    <row r="882" spans="1:7" s="991" customFormat="1">
      <c r="A882" s="1122"/>
      <c r="B882" s="1123"/>
      <c r="D882" s="1070"/>
      <c r="E882" s="848"/>
      <c r="F882" s="914"/>
      <c r="G882" s="914"/>
    </row>
    <row r="883" spans="1:7" s="991" customFormat="1">
      <c r="A883" s="1122"/>
      <c r="B883" s="1123"/>
      <c r="D883" s="1070"/>
      <c r="E883" s="848"/>
      <c r="F883" s="914"/>
      <c r="G883" s="914"/>
    </row>
    <row r="884" spans="1:7" s="991" customFormat="1">
      <c r="A884" s="1122"/>
      <c r="B884" s="1123"/>
      <c r="D884" s="1070"/>
      <c r="E884" s="848"/>
      <c r="F884" s="914"/>
      <c r="G884" s="914"/>
    </row>
    <row r="885" spans="1:7" s="991" customFormat="1">
      <c r="A885" s="1122"/>
      <c r="B885" s="1123"/>
      <c r="D885" s="1070"/>
      <c r="E885" s="848"/>
      <c r="F885" s="914"/>
      <c r="G885" s="914"/>
    </row>
    <row r="886" spans="1:7" s="991" customFormat="1">
      <c r="A886" s="1122"/>
      <c r="B886" s="1123"/>
      <c r="D886" s="1070"/>
      <c r="E886" s="848"/>
      <c r="F886" s="914"/>
      <c r="G886" s="914"/>
    </row>
    <row r="887" spans="1:7" s="991" customFormat="1">
      <c r="A887" s="1122"/>
      <c r="B887" s="1123"/>
      <c r="D887" s="1070"/>
      <c r="E887" s="848"/>
      <c r="F887" s="914"/>
      <c r="G887" s="914"/>
    </row>
    <row r="888" spans="1:7" s="991" customFormat="1">
      <c r="A888" s="1122"/>
      <c r="B888" s="1123"/>
      <c r="D888" s="1070"/>
      <c r="E888" s="848"/>
      <c r="F888" s="914"/>
      <c r="G888" s="914"/>
    </row>
    <row r="889" spans="1:7" s="991" customFormat="1">
      <c r="A889" s="1122"/>
      <c r="B889" s="1123"/>
      <c r="D889" s="1070"/>
      <c r="E889" s="848"/>
      <c r="F889" s="914"/>
      <c r="G889" s="914"/>
    </row>
    <row r="890" spans="1:7" s="991" customFormat="1">
      <c r="A890" s="1122"/>
      <c r="B890" s="1123"/>
      <c r="D890" s="1070"/>
      <c r="E890" s="848"/>
      <c r="F890" s="914"/>
      <c r="G890" s="914"/>
    </row>
    <row r="891" spans="1:7" s="991" customFormat="1">
      <c r="A891" s="1122"/>
      <c r="B891" s="1123"/>
      <c r="D891" s="1070"/>
      <c r="E891" s="848"/>
      <c r="F891" s="914"/>
      <c r="G891" s="914"/>
    </row>
    <row r="892" spans="1:7" s="991" customFormat="1">
      <c r="A892" s="1122"/>
      <c r="B892" s="1123"/>
      <c r="D892" s="1070"/>
      <c r="E892" s="848"/>
      <c r="F892" s="914"/>
      <c r="G892" s="914"/>
    </row>
    <row r="893" spans="1:7" s="991" customFormat="1">
      <c r="A893" s="1122"/>
      <c r="B893" s="1123"/>
      <c r="D893" s="1070"/>
      <c r="E893" s="848"/>
      <c r="F893" s="914"/>
      <c r="G893" s="914"/>
    </row>
    <row r="894" spans="1:7" s="991" customFormat="1">
      <c r="A894" s="1122"/>
      <c r="B894" s="1123"/>
      <c r="D894" s="1070"/>
      <c r="E894" s="848"/>
      <c r="F894" s="914"/>
      <c r="G894" s="914"/>
    </row>
    <row r="895" spans="1:7" s="991" customFormat="1">
      <c r="A895" s="1122"/>
      <c r="B895" s="1123"/>
      <c r="D895" s="1070"/>
      <c r="E895" s="848"/>
      <c r="F895" s="914"/>
      <c r="G895" s="914"/>
    </row>
    <row r="896" spans="1:7" s="991" customFormat="1">
      <c r="A896" s="1122"/>
      <c r="B896" s="1123"/>
      <c r="D896" s="1070"/>
      <c r="E896" s="848"/>
      <c r="F896" s="914"/>
      <c r="G896" s="914"/>
    </row>
    <row r="897" spans="1:7" s="991" customFormat="1">
      <c r="A897" s="1122"/>
      <c r="B897" s="1123"/>
      <c r="D897" s="1070"/>
      <c r="E897" s="848"/>
      <c r="F897" s="914"/>
      <c r="G897" s="914"/>
    </row>
    <row r="898" spans="1:7" s="991" customFormat="1">
      <c r="A898" s="1122"/>
      <c r="B898" s="1123"/>
      <c r="D898" s="1070"/>
      <c r="E898" s="848"/>
      <c r="F898" s="914"/>
      <c r="G898" s="914"/>
    </row>
    <row r="899" spans="1:7" s="991" customFormat="1">
      <c r="A899" s="1122"/>
      <c r="B899" s="1123"/>
      <c r="D899" s="1070"/>
      <c r="E899" s="848"/>
      <c r="F899" s="914"/>
      <c r="G899" s="914"/>
    </row>
    <row r="900" spans="1:7" s="991" customFormat="1">
      <c r="A900" s="1122"/>
      <c r="B900" s="1123"/>
      <c r="D900" s="1070"/>
      <c r="E900" s="848"/>
      <c r="F900" s="914"/>
      <c r="G900" s="914"/>
    </row>
    <row r="901" spans="1:7" s="991" customFormat="1">
      <c r="A901" s="1122"/>
      <c r="B901" s="1123"/>
      <c r="D901" s="1070"/>
      <c r="E901" s="848"/>
      <c r="F901" s="914"/>
      <c r="G901" s="914"/>
    </row>
    <row r="902" spans="1:7" s="991" customFormat="1">
      <c r="A902" s="1122"/>
      <c r="B902" s="1123"/>
      <c r="D902" s="1070"/>
      <c r="E902" s="848"/>
      <c r="F902" s="914"/>
      <c r="G902" s="914"/>
    </row>
    <row r="903" spans="1:7" s="991" customFormat="1">
      <c r="A903" s="1122"/>
      <c r="B903" s="1123"/>
      <c r="D903" s="1070"/>
      <c r="E903" s="848"/>
      <c r="F903" s="914"/>
      <c r="G903" s="914"/>
    </row>
    <row r="904" spans="1:7" s="991" customFormat="1">
      <c r="A904" s="1122"/>
      <c r="B904" s="1123"/>
      <c r="D904" s="1070"/>
      <c r="E904" s="848"/>
      <c r="F904" s="914"/>
      <c r="G904" s="914"/>
    </row>
    <row r="905" spans="1:7" s="991" customFormat="1">
      <c r="A905" s="1122"/>
      <c r="B905" s="1123"/>
      <c r="D905" s="1070"/>
      <c r="E905" s="848"/>
      <c r="F905" s="914"/>
      <c r="G905" s="914"/>
    </row>
    <row r="906" spans="1:7" s="991" customFormat="1">
      <c r="A906" s="1122"/>
      <c r="B906" s="1123"/>
      <c r="D906" s="1070"/>
      <c r="E906" s="848"/>
      <c r="F906" s="914"/>
      <c r="G906" s="914"/>
    </row>
    <row r="907" spans="1:7" s="991" customFormat="1">
      <c r="A907" s="1122"/>
      <c r="B907" s="1123"/>
      <c r="D907" s="1070"/>
      <c r="E907" s="848"/>
      <c r="F907" s="914"/>
      <c r="G907" s="914"/>
    </row>
    <row r="908" spans="1:7" s="991" customFormat="1">
      <c r="A908" s="1122"/>
      <c r="B908" s="1123"/>
      <c r="D908" s="1070"/>
      <c r="E908" s="848"/>
      <c r="F908" s="914"/>
      <c r="G908" s="914"/>
    </row>
    <row r="909" spans="1:7" s="991" customFormat="1">
      <c r="A909" s="1122"/>
      <c r="B909" s="1123"/>
      <c r="D909" s="1070"/>
      <c r="E909" s="848"/>
      <c r="F909" s="914"/>
      <c r="G909" s="914"/>
    </row>
    <row r="910" spans="1:7" s="991" customFormat="1">
      <c r="A910" s="1122"/>
      <c r="B910" s="1123"/>
      <c r="D910" s="1070"/>
      <c r="E910" s="848"/>
      <c r="F910" s="914"/>
      <c r="G910" s="914"/>
    </row>
    <row r="911" spans="1:7" s="991" customFormat="1">
      <c r="A911" s="1122"/>
      <c r="B911" s="1123"/>
      <c r="D911" s="1070"/>
      <c r="E911" s="848"/>
      <c r="F911" s="914"/>
      <c r="G911" s="914"/>
    </row>
    <row r="912" spans="1:7" s="991" customFormat="1">
      <c r="A912" s="1122"/>
      <c r="B912" s="1123"/>
      <c r="D912" s="1070"/>
      <c r="E912" s="848"/>
      <c r="F912" s="914"/>
      <c r="G912" s="914"/>
    </row>
    <row r="913" spans="1:7" s="991" customFormat="1">
      <c r="A913" s="1122"/>
      <c r="B913" s="1123"/>
      <c r="D913" s="1070"/>
      <c r="E913" s="848"/>
      <c r="F913" s="914"/>
      <c r="G913" s="914"/>
    </row>
    <row r="914" spans="1:7" s="991" customFormat="1">
      <c r="A914" s="1122"/>
      <c r="B914" s="1123"/>
      <c r="D914" s="1070"/>
      <c r="E914" s="848"/>
      <c r="F914" s="914"/>
      <c r="G914" s="914"/>
    </row>
    <row r="915" spans="1:7" s="991" customFormat="1">
      <c r="A915" s="1122"/>
      <c r="B915" s="1123"/>
      <c r="D915" s="1070"/>
      <c r="E915" s="848"/>
      <c r="F915" s="914"/>
      <c r="G915" s="914"/>
    </row>
    <row r="916" spans="1:7" s="991" customFormat="1">
      <c r="A916" s="1122"/>
      <c r="B916" s="1123"/>
      <c r="D916" s="1070"/>
      <c r="E916" s="848"/>
      <c r="F916" s="914"/>
      <c r="G916" s="914"/>
    </row>
    <row r="917" spans="1:7" s="991" customFormat="1">
      <c r="A917" s="1122"/>
      <c r="B917" s="1123"/>
      <c r="D917" s="1070"/>
      <c r="E917" s="848"/>
      <c r="F917" s="914"/>
      <c r="G917" s="914"/>
    </row>
    <row r="918" spans="1:7" s="991" customFormat="1">
      <c r="A918" s="1122"/>
      <c r="B918" s="1123"/>
      <c r="D918" s="1070"/>
      <c r="E918" s="848"/>
      <c r="F918" s="914"/>
      <c r="G918" s="914"/>
    </row>
    <row r="919" spans="1:7" s="991" customFormat="1">
      <c r="A919" s="1122"/>
      <c r="B919" s="1123"/>
      <c r="D919" s="1070"/>
      <c r="E919" s="848"/>
      <c r="F919" s="914"/>
      <c r="G919" s="914"/>
    </row>
    <row r="920" spans="1:7" s="991" customFormat="1">
      <c r="A920" s="1122"/>
      <c r="B920" s="1123"/>
      <c r="D920" s="1070"/>
      <c r="E920" s="848"/>
      <c r="F920" s="914"/>
      <c r="G920" s="914"/>
    </row>
    <row r="921" spans="1:7" s="991" customFormat="1">
      <c r="A921" s="1122"/>
      <c r="B921" s="1123"/>
      <c r="D921" s="1070"/>
      <c r="E921" s="848"/>
      <c r="F921" s="914"/>
      <c r="G921" s="914"/>
    </row>
    <row r="922" spans="1:7" s="991" customFormat="1">
      <c r="A922" s="1122"/>
      <c r="B922" s="1123"/>
      <c r="D922" s="1070"/>
      <c r="E922" s="848"/>
      <c r="F922" s="914"/>
      <c r="G922" s="914"/>
    </row>
    <row r="923" spans="1:7" s="991" customFormat="1">
      <c r="A923" s="1122"/>
      <c r="B923" s="1123"/>
      <c r="D923" s="1070"/>
      <c r="E923" s="848"/>
      <c r="F923" s="914"/>
      <c r="G923" s="914"/>
    </row>
    <row r="924" spans="1:7" s="991" customFormat="1">
      <c r="A924" s="1122"/>
      <c r="B924" s="1123"/>
      <c r="D924" s="1070"/>
      <c r="E924" s="848"/>
      <c r="F924" s="914"/>
      <c r="G924" s="914"/>
    </row>
    <row r="925" spans="1:7" s="991" customFormat="1">
      <c r="A925" s="1122"/>
      <c r="B925" s="1123"/>
      <c r="D925" s="1070"/>
      <c r="E925" s="848"/>
      <c r="F925" s="914"/>
      <c r="G925" s="914"/>
    </row>
    <row r="926" spans="1:7" s="991" customFormat="1">
      <c r="A926" s="1122"/>
      <c r="B926" s="1123"/>
      <c r="D926" s="1070"/>
      <c r="E926" s="848"/>
      <c r="F926" s="914"/>
      <c r="G926" s="914"/>
    </row>
    <row r="927" spans="1:7" s="991" customFormat="1">
      <c r="A927" s="1122"/>
      <c r="B927" s="1123"/>
      <c r="D927" s="1070"/>
      <c r="E927" s="848"/>
      <c r="F927" s="914"/>
      <c r="G927" s="914"/>
    </row>
    <row r="928" spans="1:7" s="991" customFormat="1">
      <c r="A928" s="1122"/>
      <c r="B928" s="1123"/>
      <c r="D928" s="1070"/>
      <c r="E928" s="848"/>
      <c r="F928" s="914"/>
      <c r="G928" s="914"/>
    </row>
    <row r="929" spans="1:7" s="991" customFormat="1">
      <c r="A929" s="1122"/>
      <c r="B929" s="1123"/>
      <c r="D929" s="1070"/>
      <c r="E929" s="848"/>
      <c r="F929" s="914"/>
      <c r="G929" s="914"/>
    </row>
    <row r="930" spans="1:7" s="991" customFormat="1">
      <c r="A930" s="1122"/>
      <c r="B930" s="1123"/>
      <c r="D930" s="1070"/>
      <c r="E930" s="848"/>
      <c r="F930" s="914"/>
      <c r="G930" s="914"/>
    </row>
    <row r="931" spans="1:7" s="991" customFormat="1">
      <c r="A931" s="1122"/>
      <c r="B931" s="1123"/>
      <c r="D931" s="1070"/>
      <c r="E931" s="848"/>
      <c r="F931" s="914"/>
      <c r="G931" s="914"/>
    </row>
    <row r="932" spans="1:7" s="991" customFormat="1">
      <c r="A932" s="1122"/>
      <c r="B932" s="1123"/>
      <c r="D932" s="1070"/>
      <c r="E932" s="848"/>
      <c r="F932" s="914"/>
      <c r="G932" s="914"/>
    </row>
    <row r="933" spans="1:7" s="991" customFormat="1">
      <c r="A933" s="1122"/>
      <c r="B933" s="1123"/>
      <c r="D933" s="1070"/>
      <c r="E933" s="848"/>
      <c r="F933" s="914"/>
      <c r="G933" s="914"/>
    </row>
    <row r="934" spans="1:7" s="991" customFormat="1">
      <c r="A934" s="1122"/>
      <c r="B934" s="1123"/>
      <c r="D934" s="1070"/>
      <c r="E934" s="848"/>
      <c r="F934" s="914"/>
      <c r="G934" s="914"/>
    </row>
    <row r="935" spans="1:7" s="991" customFormat="1">
      <c r="A935" s="1122"/>
      <c r="B935" s="1123"/>
      <c r="D935" s="1070"/>
      <c r="E935" s="848"/>
      <c r="F935" s="914"/>
      <c r="G935" s="914"/>
    </row>
    <row r="936" spans="1:7" s="991" customFormat="1">
      <c r="A936" s="1122"/>
      <c r="B936" s="1123"/>
      <c r="D936" s="1070"/>
      <c r="E936" s="848"/>
      <c r="F936" s="914"/>
      <c r="G936" s="914"/>
    </row>
    <row r="937" spans="1:7" s="991" customFormat="1">
      <c r="A937" s="1122"/>
      <c r="B937" s="1123"/>
      <c r="D937" s="1070"/>
      <c r="E937" s="848"/>
      <c r="F937" s="914"/>
      <c r="G937" s="914"/>
    </row>
    <row r="938" spans="1:7" s="991" customFormat="1">
      <c r="A938" s="1122"/>
      <c r="B938" s="1123"/>
      <c r="D938" s="1070"/>
      <c r="E938" s="848"/>
      <c r="F938" s="914"/>
      <c r="G938" s="914"/>
    </row>
    <row r="939" spans="1:7" s="991" customFormat="1">
      <c r="A939" s="1122"/>
      <c r="B939" s="1123"/>
      <c r="D939" s="1070"/>
      <c r="E939" s="848"/>
      <c r="F939" s="914"/>
      <c r="G939" s="914"/>
    </row>
    <row r="940" spans="1:7" s="991" customFormat="1">
      <c r="A940" s="1122"/>
      <c r="B940" s="1123"/>
      <c r="D940" s="1070"/>
      <c r="E940" s="848"/>
      <c r="F940" s="914"/>
      <c r="G940" s="914"/>
    </row>
    <row r="941" spans="1:7" s="991" customFormat="1">
      <c r="A941" s="1122"/>
      <c r="B941" s="1123"/>
      <c r="D941" s="1070"/>
      <c r="E941" s="848"/>
      <c r="F941" s="914"/>
      <c r="G941" s="914"/>
    </row>
    <row r="942" spans="1:7" s="991" customFormat="1">
      <c r="A942" s="1122"/>
      <c r="B942" s="1123"/>
      <c r="D942" s="1070"/>
      <c r="E942" s="848"/>
      <c r="F942" s="914"/>
      <c r="G942" s="914"/>
    </row>
    <row r="943" spans="1:7" s="991" customFormat="1">
      <c r="A943" s="1122"/>
      <c r="B943" s="1123"/>
      <c r="D943" s="1070"/>
      <c r="E943" s="848"/>
      <c r="F943" s="914"/>
      <c r="G943" s="914"/>
    </row>
    <row r="944" spans="1:7" s="991" customFormat="1">
      <c r="A944" s="1122"/>
      <c r="B944" s="1123"/>
      <c r="D944" s="1070"/>
      <c r="E944" s="848"/>
      <c r="F944" s="914"/>
      <c r="G944" s="914"/>
    </row>
    <row r="945" spans="1:7" s="991" customFormat="1">
      <c r="A945" s="1122"/>
      <c r="B945" s="1123"/>
      <c r="D945" s="1070"/>
      <c r="E945" s="848"/>
      <c r="F945" s="914"/>
      <c r="G945" s="914"/>
    </row>
    <row r="946" spans="1:7" s="991" customFormat="1">
      <c r="A946" s="1122"/>
      <c r="B946" s="1123"/>
      <c r="D946" s="1070"/>
      <c r="E946" s="848"/>
      <c r="F946" s="914"/>
      <c r="G946" s="914"/>
    </row>
    <row r="947" spans="1:7" s="991" customFormat="1">
      <c r="A947" s="1122"/>
      <c r="B947" s="1123"/>
      <c r="D947" s="1070"/>
      <c r="E947" s="848"/>
      <c r="F947" s="914"/>
      <c r="G947" s="914"/>
    </row>
    <row r="948" spans="1:7" s="991" customFormat="1">
      <c r="A948" s="1122"/>
      <c r="B948" s="1123"/>
      <c r="D948" s="1070"/>
      <c r="E948" s="848"/>
      <c r="F948" s="914"/>
      <c r="G948" s="914"/>
    </row>
    <row r="949" spans="1:7" s="991" customFormat="1">
      <c r="A949" s="1122"/>
      <c r="B949" s="1123"/>
      <c r="D949" s="1070"/>
      <c r="E949" s="848"/>
      <c r="F949" s="914"/>
      <c r="G949" s="914"/>
    </row>
    <row r="950" spans="1:7" s="991" customFormat="1">
      <c r="A950" s="1122"/>
      <c r="B950" s="1123"/>
      <c r="D950" s="1070"/>
      <c r="E950" s="848"/>
      <c r="F950" s="914"/>
      <c r="G950" s="914"/>
    </row>
    <row r="951" spans="1:7" s="991" customFormat="1">
      <c r="A951" s="1122"/>
      <c r="B951" s="1123"/>
      <c r="D951" s="1070"/>
      <c r="E951" s="848"/>
      <c r="F951" s="914"/>
      <c r="G951" s="914"/>
    </row>
    <row r="952" spans="1:7" s="991" customFormat="1">
      <c r="A952" s="1122"/>
      <c r="B952" s="1123"/>
      <c r="D952" s="1070"/>
      <c r="E952" s="848"/>
      <c r="F952" s="914"/>
      <c r="G952" s="914"/>
    </row>
    <row r="953" spans="1:7" s="991" customFormat="1">
      <c r="A953" s="1122"/>
      <c r="B953" s="1123"/>
      <c r="D953" s="1070"/>
      <c r="E953" s="848"/>
      <c r="F953" s="914"/>
      <c r="G953" s="914"/>
    </row>
    <row r="954" spans="1:7" s="991" customFormat="1">
      <c r="A954" s="1122"/>
      <c r="B954" s="1123"/>
      <c r="D954" s="1070"/>
      <c r="E954" s="848"/>
      <c r="F954" s="914"/>
      <c r="G954" s="914"/>
    </row>
    <row r="955" spans="1:7" s="991" customFormat="1">
      <c r="A955" s="1122"/>
      <c r="B955" s="1123"/>
      <c r="D955" s="1070"/>
      <c r="E955" s="848"/>
      <c r="F955" s="914"/>
      <c r="G955" s="914"/>
    </row>
    <row r="956" spans="1:7" s="991" customFormat="1">
      <c r="A956" s="1122"/>
      <c r="B956" s="1123"/>
      <c r="D956" s="1070"/>
      <c r="E956" s="848"/>
      <c r="F956" s="914"/>
      <c r="G956" s="914"/>
    </row>
    <row r="957" spans="1:7" s="991" customFormat="1">
      <c r="A957" s="1122"/>
      <c r="B957" s="1123"/>
      <c r="D957" s="1070"/>
      <c r="E957" s="848"/>
      <c r="F957" s="914"/>
      <c r="G957" s="914"/>
    </row>
    <row r="958" spans="1:7" s="991" customFormat="1">
      <c r="A958" s="1122"/>
      <c r="B958" s="1123"/>
      <c r="D958" s="1070"/>
      <c r="E958" s="848"/>
      <c r="F958" s="914"/>
      <c r="G958" s="914"/>
    </row>
    <row r="959" spans="1:7" s="991" customFormat="1">
      <c r="A959" s="1122"/>
      <c r="B959" s="1123"/>
      <c r="D959" s="1070"/>
      <c r="E959" s="848"/>
      <c r="F959" s="914"/>
      <c r="G959" s="914"/>
    </row>
    <row r="960" spans="1:7" s="991" customFormat="1">
      <c r="A960" s="1122"/>
      <c r="B960" s="1123"/>
      <c r="D960" s="1070"/>
      <c r="E960" s="848"/>
      <c r="F960" s="914"/>
      <c r="G960" s="914"/>
    </row>
    <row r="961" spans="1:7" s="991" customFormat="1">
      <c r="A961" s="1122"/>
      <c r="B961" s="1123"/>
      <c r="D961" s="1070"/>
      <c r="E961" s="848"/>
      <c r="F961" s="914"/>
      <c r="G961" s="914"/>
    </row>
    <row r="962" spans="1:7" s="991" customFormat="1">
      <c r="A962" s="1122"/>
      <c r="B962" s="1123"/>
      <c r="D962" s="1070"/>
      <c r="E962" s="848"/>
      <c r="F962" s="914"/>
      <c r="G962" s="914"/>
    </row>
    <row r="963" spans="1:7" s="991" customFormat="1">
      <c r="A963" s="1122"/>
      <c r="B963" s="1123"/>
      <c r="D963" s="1070"/>
      <c r="E963" s="848"/>
      <c r="F963" s="914"/>
      <c r="G963" s="914"/>
    </row>
    <row r="964" spans="1:7" s="991" customFormat="1">
      <c r="A964" s="1122"/>
      <c r="B964" s="1123"/>
      <c r="D964" s="1070"/>
      <c r="E964" s="848"/>
      <c r="F964" s="914"/>
      <c r="G964" s="914"/>
    </row>
    <row r="965" spans="1:7" s="991" customFormat="1">
      <c r="A965" s="1122"/>
      <c r="B965" s="1123"/>
      <c r="D965" s="1070"/>
      <c r="E965" s="848"/>
      <c r="F965" s="914"/>
      <c r="G965" s="914"/>
    </row>
    <row r="966" spans="1:7" s="991" customFormat="1">
      <c r="A966" s="1122"/>
      <c r="B966" s="1123"/>
      <c r="D966" s="1070"/>
      <c r="E966" s="848"/>
      <c r="F966" s="914"/>
      <c r="G966" s="914"/>
    </row>
    <row r="967" spans="1:7" s="991" customFormat="1">
      <c r="A967" s="1122"/>
      <c r="B967" s="1123"/>
      <c r="D967" s="1070"/>
      <c r="E967" s="848"/>
      <c r="F967" s="914"/>
      <c r="G967" s="914"/>
    </row>
    <row r="968" spans="1:7" s="991" customFormat="1">
      <c r="A968" s="1122"/>
      <c r="B968" s="1123"/>
      <c r="D968" s="1070"/>
      <c r="E968" s="848"/>
      <c r="F968" s="914"/>
      <c r="G968" s="914"/>
    </row>
    <row r="969" spans="1:7" s="991" customFormat="1">
      <c r="A969" s="1122"/>
      <c r="B969" s="1123"/>
      <c r="D969" s="1070"/>
      <c r="E969" s="848"/>
      <c r="F969" s="914"/>
      <c r="G969" s="914"/>
    </row>
    <row r="970" spans="1:7" s="991" customFormat="1">
      <c r="A970" s="1122"/>
      <c r="B970" s="1123"/>
      <c r="D970" s="1070"/>
      <c r="E970" s="848"/>
      <c r="F970" s="914"/>
      <c r="G970" s="914"/>
    </row>
    <row r="971" spans="1:7" s="991" customFormat="1">
      <c r="A971" s="1122"/>
      <c r="B971" s="1123"/>
      <c r="D971" s="1070"/>
      <c r="E971" s="848"/>
      <c r="F971" s="914"/>
      <c r="G971" s="914"/>
    </row>
    <row r="972" spans="1:7" s="991" customFormat="1">
      <c r="A972" s="1122"/>
      <c r="B972" s="1123"/>
      <c r="D972" s="1070"/>
      <c r="E972" s="848"/>
      <c r="F972" s="914"/>
      <c r="G972" s="914"/>
    </row>
    <row r="973" spans="1:7" s="991" customFormat="1">
      <c r="A973" s="1122"/>
      <c r="B973" s="1123"/>
      <c r="D973" s="1070"/>
      <c r="E973" s="848"/>
      <c r="F973" s="914"/>
      <c r="G973" s="914"/>
    </row>
    <row r="974" spans="1:7" s="991" customFormat="1">
      <c r="A974" s="1122"/>
      <c r="B974" s="1123"/>
      <c r="D974" s="1070"/>
      <c r="E974" s="848"/>
      <c r="F974" s="914"/>
      <c r="G974" s="914"/>
    </row>
    <row r="975" spans="1:7" s="991" customFormat="1">
      <c r="A975" s="1122"/>
      <c r="B975" s="1123"/>
      <c r="D975" s="1070"/>
      <c r="E975" s="848"/>
      <c r="F975" s="914"/>
      <c r="G975" s="914"/>
    </row>
    <row r="976" spans="1:7" s="991" customFormat="1">
      <c r="A976" s="1122"/>
      <c r="B976" s="1123"/>
      <c r="D976" s="1070"/>
      <c r="E976" s="848"/>
      <c r="F976" s="914"/>
      <c r="G976" s="914"/>
    </row>
    <row r="977" spans="1:7" s="991" customFormat="1">
      <c r="A977" s="1122"/>
      <c r="B977" s="1123"/>
      <c r="D977" s="1070"/>
      <c r="E977" s="848"/>
      <c r="F977" s="914"/>
      <c r="G977" s="914"/>
    </row>
    <row r="978" spans="1:7" s="991" customFormat="1">
      <c r="A978" s="1122"/>
      <c r="B978" s="1123"/>
      <c r="D978" s="1070"/>
      <c r="E978" s="848"/>
      <c r="F978" s="914"/>
      <c r="G978" s="914"/>
    </row>
    <row r="979" spans="1:7" s="991" customFormat="1">
      <c r="A979" s="1122"/>
      <c r="B979" s="1123"/>
      <c r="D979" s="1070"/>
      <c r="E979" s="848"/>
      <c r="F979" s="914"/>
      <c r="G979" s="914"/>
    </row>
    <row r="980" spans="1:7" s="991" customFormat="1">
      <c r="A980" s="1122"/>
      <c r="B980" s="1123"/>
      <c r="D980" s="1070"/>
      <c r="E980" s="848"/>
      <c r="F980" s="914"/>
      <c r="G980" s="914"/>
    </row>
    <row r="981" spans="1:7" s="991" customFormat="1">
      <c r="A981" s="1122"/>
      <c r="B981" s="1123"/>
      <c r="D981" s="1070"/>
      <c r="E981" s="848"/>
      <c r="F981" s="914"/>
      <c r="G981" s="914"/>
    </row>
    <row r="982" spans="1:7" s="991" customFormat="1">
      <c r="A982" s="1122"/>
      <c r="B982" s="1123"/>
      <c r="D982" s="1070"/>
      <c r="E982" s="848"/>
      <c r="F982" s="914"/>
      <c r="G982" s="914"/>
    </row>
    <row r="983" spans="1:7" s="991" customFormat="1">
      <c r="A983" s="1122"/>
      <c r="B983" s="1123"/>
      <c r="D983" s="1070"/>
      <c r="E983" s="848"/>
      <c r="F983" s="914"/>
      <c r="G983" s="914"/>
    </row>
    <row r="984" spans="1:7" s="991" customFormat="1">
      <c r="A984" s="1122"/>
      <c r="B984" s="1123"/>
      <c r="D984" s="1070"/>
      <c r="E984" s="848"/>
      <c r="F984" s="914"/>
      <c r="G984" s="914"/>
    </row>
    <row r="985" spans="1:7" s="991" customFormat="1">
      <c r="A985" s="1122"/>
      <c r="B985" s="1123"/>
      <c r="D985" s="1070"/>
      <c r="E985" s="848"/>
      <c r="F985" s="914"/>
      <c r="G985" s="914"/>
    </row>
    <row r="986" spans="1:7" s="991" customFormat="1">
      <c r="A986" s="1122"/>
      <c r="B986" s="1123"/>
      <c r="D986" s="1070"/>
      <c r="E986" s="848"/>
      <c r="F986" s="914"/>
      <c r="G986" s="914"/>
    </row>
    <row r="987" spans="1:7" s="991" customFormat="1">
      <c r="A987" s="1122"/>
      <c r="B987" s="1123"/>
      <c r="D987" s="1070"/>
      <c r="E987" s="848"/>
      <c r="F987" s="914"/>
      <c r="G987" s="914"/>
    </row>
    <row r="988" spans="1:7" s="991" customFormat="1">
      <c r="A988" s="1122"/>
      <c r="B988" s="1123"/>
      <c r="D988" s="1070"/>
      <c r="E988" s="848"/>
      <c r="F988" s="914"/>
      <c r="G988" s="914"/>
    </row>
    <row r="989" spans="1:7" s="991" customFormat="1">
      <c r="A989" s="1122"/>
      <c r="B989" s="1123"/>
      <c r="D989" s="1070"/>
      <c r="E989" s="848"/>
      <c r="F989" s="914"/>
      <c r="G989" s="914"/>
    </row>
    <row r="990" spans="1:7" s="991" customFormat="1">
      <c r="A990" s="1122"/>
      <c r="B990" s="1123"/>
      <c r="D990" s="1070"/>
      <c r="E990" s="848"/>
      <c r="F990" s="914"/>
      <c r="G990" s="914"/>
    </row>
    <row r="991" spans="1:7" s="991" customFormat="1">
      <c r="A991" s="1122"/>
      <c r="B991" s="1123"/>
      <c r="D991" s="1070"/>
      <c r="E991" s="848"/>
      <c r="F991" s="914"/>
      <c r="G991" s="914"/>
    </row>
    <row r="992" spans="1:7" s="991" customFormat="1">
      <c r="A992" s="1122"/>
      <c r="B992" s="1123"/>
      <c r="D992" s="1070"/>
      <c r="E992" s="848"/>
      <c r="F992" s="914"/>
      <c r="G992" s="914"/>
    </row>
    <row r="993" spans="1:7" s="991" customFormat="1">
      <c r="A993" s="1122"/>
      <c r="B993" s="1123"/>
      <c r="D993" s="1070"/>
      <c r="E993" s="848"/>
      <c r="F993" s="914"/>
      <c r="G993" s="914"/>
    </row>
    <row r="994" spans="1:7" s="991" customFormat="1">
      <c r="A994" s="1122"/>
      <c r="B994" s="1123"/>
      <c r="D994" s="1070"/>
      <c r="E994" s="848"/>
      <c r="F994" s="914"/>
      <c r="G994" s="914"/>
    </row>
    <row r="995" spans="1:7" s="991" customFormat="1">
      <c r="A995" s="1122"/>
      <c r="B995" s="1123"/>
      <c r="D995" s="1070"/>
      <c r="E995" s="848"/>
      <c r="F995" s="914"/>
      <c r="G995" s="914"/>
    </row>
    <row r="996" spans="1:7" s="991" customFormat="1">
      <c r="A996" s="1122"/>
      <c r="B996" s="1123"/>
      <c r="D996" s="1070"/>
      <c r="E996" s="848"/>
      <c r="F996" s="914"/>
      <c r="G996" s="914"/>
    </row>
    <row r="997" spans="1:7" s="991" customFormat="1">
      <c r="A997" s="1122"/>
      <c r="B997" s="1123"/>
      <c r="D997" s="1070"/>
      <c r="E997" s="848"/>
      <c r="F997" s="914"/>
      <c r="G997" s="914"/>
    </row>
    <row r="998" spans="1:7" s="991" customFormat="1">
      <c r="A998" s="1122"/>
      <c r="B998" s="1123"/>
      <c r="D998" s="1070"/>
      <c r="E998" s="848"/>
      <c r="F998" s="914"/>
      <c r="G998" s="914"/>
    </row>
    <row r="999" spans="1:7" s="991" customFormat="1">
      <c r="A999" s="1122"/>
      <c r="B999" s="1123"/>
      <c r="D999" s="1070"/>
      <c r="E999" s="848"/>
      <c r="F999" s="914"/>
      <c r="G999" s="914"/>
    </row>
    <row r="1000" spans="1:7" s="991" customFormat="1">
      <c r="A1000" s="1122"/>
      <c r="B1000" s="1123"/>
      <c r="D1000" s="1070"/>
      <c r="E1000" s="848"/>
      <c r="F1000" s="914"/>
      <c r="G1000" s="914"/>
    </row>
    <row r="1001" spans="1:7" s="991" customFormat="1">
      <c r="A1001" s="1122"/>
      <c r="B1001" s="1123"/>
      <c r="D1001" s="1070"/>
      <c r="E1001" s="848"/>
      <c r="F1001" s="914"/>
      <c r="G1001" s="914"/>
    </row>
    <row r="1002" spans="1:7" s="991" customFormat="1">
      <c r="A1002" s="1122"/>
      <c r="B1002" s="1123"/>
      <c r="D1002" s="1070"/>
      <c r="E1002" s="848"/>
      <c r="F1002" s="914"/>
      <c r="G1002" s="914"/>
    </row>
    <row r="1003" spans="1:7" s="991" customFormat="1">
      <c r="A1003" s="1122"/>
      <c r="B1003" s="1123"/>
      <c r="D1003" s="1070"/>
      <c r="E1003" s="848"/>
      <c r="F1003" s="914"/>
      <c r="G1003" s="914"/>
    </row>
    <row r="1004" spans="1:7" s="991" customFormat="1">
      <c r="A1004" s="1122"/>
      <c r="B1004" s="1123"/>
      <c r="D1004" s="1070"/>
      <c r="E1004" s="848"/>
      <c r="F1004" s="914"/>
      <c r="G1004" s="914"/>
    </row>
    <row r="1005" spans="1:7" s="991" customFormat="1">
      <c r="A1005" s="1122"/>
      <c r="B1005" s="1123"/>
      <c r="D1005" s="1070"/>
      <c r="E1005" s="848"/>
      <c r="F1005" s="914"/>
      <c r="G1005" s="914"/>
    </row>
    <row r="1006" spans="1:7" s="991" customFormat="1">
      <c r="A1006" s="1122"/>
      <c r="B1006" s="1123"/>
      <c r="D1006" s="1070"/>
      <c r="E1006" s="848"/>
      <c r="F1006" s="914"/>
      <c r="G1006" s="914"/>
    </row>
    <row r="1007" spans="1:7" s="991" customFormat="1">
      <c r="A1007" s="1122"/>
      <c r="B1007" s="1123"/>
      <c r="D1007" s="1070"/>
      <c r="E1007" s="848"/>
      <c r="F1007" s="914"/>
      <c r="G1007" s="914"/>
    </row>
    <row r="1008" spans="1:7" s="991" customFormat="1">
      <c r="A1008" s="1122"/>
      <c r="B1008" s="1123"/>
      <c r="D1008" s="1070"/>
      <c r="E1008" s="848"/>
      <c r="F1008" s="914"/>
      <c r="G1008" s="914"/>
    </row>
    <row r="1009" spans="1:7" s="991" customFormat="1">
      <c r="A1009" s="1122"/>
      <c r="B1009" s="1123"/>
      <c r="D1009" s="1070"/>
      <c r="E1009" s="848"/>
      <c r="F1009" s="914"/>
      <c r="G1009" s="914"/>
    </row>
    <row r="1010" spans="1:7" s="991" customFormat="1">
      <c r="A1010" s="1122"/>
      <c r="B1010" s="1123"/>
      <c r="D1010" s="1070"/>
      <c r="E1010" s="848"/>
      <c r="F1010" s="914"/>
      <c r="G1010" s="914"/>
    </row>
    <row r="1011" spans="1:7" s="991" customFormat="1">
      <c r="A1011" s="1122"/>
      <c r="B1011" s="1123"/>
      <c r="D1011" s="1070"/>
      <c r="E1011" s="848"/>
      <c r="F1011" s="914"/>
      <c r="G1011" s="914"/>
    </row>
    <row r="1012" spans="1:7" s="991" customFormat="1">
      <c r="A1012" s="1122"/>
      <c r="B1012" s="1123"/>
      <c r="D1012" s="1070"/>
      <c r="E1012" s="848"/>
      <c r="F1012" s="914"/>
      <c r="G1012" s="914"/>
    </row>
    <row r="1013" spans="1:7" s="991" customFormat="1">
      <c r="A1013" s="1122"/>
      <c r="B1013" s="1123"/>
      <c r="D1013" s="1070"/>
      <c r="E1013" s="848"/>
      <c r="F1013" s="914"/>
      <c r="G1013" s="914"/>
    </row>
    <row r="1014" spans="1:7" s="991" customFormat="1">
      <c r="A1014" s="1122"/>
      <c r="B1014" s="1123"/>
      <c r="D1014" s="1070"/>
      <c r="E1014" s="848"/>
      <c r="F1014" s="914"/>
      <c r="G1014" s="914"/>
    </row>
    <row r="1015" spans="1:7" s="991" customFormat="1">
      <c r="A1015" s="1122"/>
      <c r="B1015" s="1123"/>
      <c r="D1015" s="1070"/>
      <c r="E1015" s="848"/>
      <c r="F1015" s="914"/>
      <c r="G1015" s="914"/>
    </row>
    <row r="1016" spans="1:7" s="991" customFormat="1">
      <c r="A1016" s="1122"/>
      <c r="B1016" s="1123"/>
      <c r="D1016" s="1070"/>
      <c r="E1016" s="848"/>
      <c r="F1016" s="914"/>
      <c r="G1016" s="914"/>
    </row>
    <row r="1017" spans="1:7" s="991" customFormat="1">
      <c r="A1017" s="1122"/>
      <c r="B1017" s="1123"/>
      <c r="D1017" s="1070"/>
      <c r="E1017" s="848"/>
      <c r="F1017" s="914"/>
      <c r="G1017" s="914"/>
    </row>
    <row r="1018" spans="1:7" s="991" customFormat="1">
      <c r="A1018" s="1122"/>
      <c r="B1018" s="1123"/>
      <c r="D1018" s="1070"/>
      <c r="E1018" s="848"/>
      <c r="F1018" s="914"/>
      <c r="G1018" s="914"/>
    </row>
    <row r="1019" spans="1:7" s="991" customFormat="1">
      <c r="A1019" s="1122"/>
      <c r="B1019" s="1123"/>
      <c r="D1019" s="1070"/>
      <c r="E1019" s="848"/>
      <c r="F1019" s="914"/>
      <c r="G1019" s="914"/>
    </row>
    <row r="1020" spans="1:7" s="991" customFormat="1">
      <c r="A1020" s="1122"/>
      <c r="B1020" s="1123"/>
      <c r="D1020" s="1070"/>
      <c r="E1020" s="848"/>
      <c r="F1020" s="914"/>
      <c r="G1020" s="914"/>
    </row>
    <row r="1021" spans="1:7" s="991" customFormat="1">
      <c r="A1021" s="1122"/>
      <c r="B1021" s="1123"/>
      <c r="D1021" s="1070"/>
      <c r="E1021" s="848"/>
      <c r="F1021" s="914"/>
      <c r="G1021" s="914"/>
    </row>
    <row r="1022" spans="1:7" s="991" customFormat="1">
      <c r="A1022" s="1122"/>
      <c r="B1022" s="1123"/>
      <c r="D1022" s="1070"/>
      <c r="E1022" s="848"/>
      <c r="F1022" s="914"/>
      <c r="G1022" s="914"/>
    </row>
    <row r="1023" spans="1:7" s="991" customFormat="1">
      <c r="A1023" s="1122"/>
      <c r="B1023" s="1123"/>
      <c r="D1023" s="1070"/>
      <c r="E1023" s="848"/>
      <c r="F1023" s="914"/>
      <c r="G1023" s="914"/>
    </row>
    <row r="1024" spans="1:7" s="991" customFormat="1">
      <c r="A1024" s="1122"/>
      <c r="B1024" s="1123"/>
      <c r="D1024" s="1070"/>
      <c r="E1024" s="848"/>
      <c r="F1024" s="914"/>
      <c r="G1024" s="914"/>
    </row>
    <row r="1025" spans="1:7" s="991" customFormat="1">
      <c r="A1025" s="1122"/>
      <c r="B1025" s="1123"/>
      <c r="D1025" s="1070"/>
      <c r="E1025" s="848"/>
      <c r="F1025" s="914"/>
      <c r="G1025" s="914"/>
    </row>
    <row r="1026" spans="1:7" s="991" customFormat="1">
      <c r="A1026" s="1122"/>
      <c r="B1026" s="1123"/>
      <c r="D1026" s="1070"/>
      <c r="E1026" s="848"/>
      <c r="F1026" s="914"/>
      <c r="G1026" s="914"/>
    </row>
    <row r="1027" spans="1:7" s="991" customFormat="1">
      <c r="A1027" s="1122"/>
      <c r="B1027" s="1123"/>
      <c r="D1027" s="1070"/>
      <c r="E1027" s="848"/>
      <c r="F1027" s="914"/>
      <c r="G1027" s="914"/>
    </row>
    <row r="1028" spans="1:7" s="991" customFormat="1">
      <c r="A1028" s="1122"/>
      <c r="B1028" s="1123"/>
      <c r="D1028" s="1070"/>
      <c r="E1028" s="848"/>
      <c r="F1028" s="914"/>
      <c r="G1028" s="914"/>
    </row>
    <row r="1029" spans="1:7" s="991" customFormat="1">
      <c r="A1029" s="1122"/>
      <c r="B1029" s="1123"/>
      <c r="D1029" s="1070"/>
      <c r="E1029" s="848"/>
      <c r="F1029" s="914"/>
      <c r="G1029" s="914"/>
    </row>
    <row r="1030" spans="1:7" s="991" customFormat="1">
      <c r="A1030" s="1122"/>
      <c r="B1030" s="1123"/>
      <c r="D1030" s="1070"/>
      <c r="E1030" s="848"/>
      <c r="F1030" s="914"/>
      <c r="G1030" s="914"/>
    </row>
    <row r="1031" spans="1:7" s="991" customFormat="1">
      <c r="A1031" s="1122"/>
      <c r="B1031" s="1123"/>
      <c r="D1031" s="1070"/>
      <c r="E1031" s="848"/>
      <c r="F1031" s="914"/>
      <c r="G1031" s="914"/>
    </row>
    <row r="1032" spans="1:7" s="991" customFormat="1">
      <c r="A1032" s="1122"/>
      <c r="B1032" s="1123"/>
      <c r="D1032" s="1070"/>
      <c r="E1032" s="848"/>
      <c r="F1032" s="914"/>
      <c r="G1032" s="914"/>
    </row>
    <row r="1033" spans="1:7" s="991" customFormat="1">
      <c r="A1033" s="1122"/>
      <c r="B1033" s="1123"/>
      <c r="D1033" s="1070"/>
      <c r="E1033" s="848"/>
      <c r="F1033" s="914"/>
      <c r="G1033" s="914"/>
    </row>
    <row r="1034" spans="1:7" s="991" customFormat="1">
      <c r="A1034" s="1122"/>
      <c r="B1034" s="1123"/>
      <c r="D1034" s="1070"/>
      <c r="E1034" s="848"/>
      <c r="F1034" s="914"/>
      <c r="G1034" s="914"/>
    </row>
    <row r="1035" spans="1:7" s="991" customFormat="1">
      <c r="A1035" s="1122"/>
      <c r="B1035" s="1123"/>
      <c r="D1035" s="1070"/>
      <c r="E1035" s="848"/>
      <c r="F1035" s="914"/>
      <c r="G1035" s="914"/>
    </row>
    <row r="1036" spans="1:7" s="991" customFormat="1">
      <c r="A1036" s="1122"/>
      <c r="B1036" s="1123"/>
      <c r="D1036" s="1070"/>
      <c r="E1036" s="848"/>
      <c r="F1036" s="914"/>
      <c r="G1036" s="914"/>
    </row>
    <row r="1037" spans="1:7" s="991" customFormat="1">
      <c r="A1037" s="1122"/>
      <c r="B1037" s="1123"/>
      <c r="D1037" s="1070"/>
      <c r="E1037" s="848"/>
      <c r="F1037" s="914"/>
      <c r="G1037" s="914"/>
    </row>
    <row r="1038" spans="1:7" s="991" customFormat="1">
      <c r="A1038" s="1122"/>
      <c r="B1038" s="1123"/>
      <c r="D1038" s="1070"/>
      <c r="E1038" s="848"/>
      <c r="F1038" s="914"/>
      <c r="G1038" s="914"/>
    </row>
    <row r="1039" spans="1:7" s="991" customFormat="1">
      <c r="A1039" s="1122"/>
      <c r="B1039" s="1123"/>
      <c r="D1039" s="1070"/>
      <c r="E1039" s="848"/>
      <c r="F1039" s="914"/>
      <c r="G1039" s="914"/>
    </row>
    <row r="1040" spans="1:7" s="991" customFormat="1">
      <c r="A1040" s="1122"/>
      <c r="B1040" s="1123"/>
      <c r="D1040" s="1070"/>
      <c r="E1040" s="848"/>
      <c r="F1040" s="914"/>
      <c r="G1040" s="914"/>
    </row>
    <row r="1041" spans="1:7" s="991" customFormat="1">
      <c r="A1041" s="1122"/>
      <c r="B1041" s="1123"/>
      <c r="D1041" s="1070"/>
      <c r="E1041" s="848"/>
      <c r="F1041" s="914"/>
      <c r="G1041" s="914"/>
    </row>
    <row r="1042" spans="1:7" s="991" customFormat="1">
      <c r="A1042" s="1122"/>
      <c r="B1042" s="1123"/>
      <c r="D1042" s="1070"/>
      <c r="E1042" s="848"/>
      <c r="F1042" s="914"/>
      <c r="G1042" s="914"/>
    </row>
    <row r="1043" spans="1:7" s="991" customFormat="1">
      <c r="A1043" s="1122"/>
      <c r="B1043" s="1123"/>
      <c r="D1043" s="1070"/>
      <c r="E1043" s="848"/>
      <c r="F1043" s="914"/>
      <c r="G1043" s="914"/>
    </row>
    <row r="1044" spans="1:7" s="991" customFormat="1">
      <c r="A1044" s="1122"/>
      <c r="B1044" s="1123"/>
      <c r="D1044" s="1070"/>
      <c r="E1044" s="848"/>
      <c r="F1044" s="914"/>
      <c r="G1044" s="914"/>
    </row>
    <row r="1045" spans="1:7" s="991" customFormat="1">
      <c r="A1045" s="1122"/>
      <c r="B1045" s="1123"/>
      <c r="D1045" s="1070"/>
      <c r="E1045" s="848"/>
      <c r="F1045" s="914"/>
      <c r="G1045" s="914"/>
    </row>
    <row r="1046" spans="1:7" s="991" customFormat="1">
      <c r="A1046" s="1122"/>
      <c r="B1046" s="1123"/>
      <c r="D1046" s="1070"/>
      <c r="E1046" s="848"/>
      <c r="F1046" s="914"/>
      <c r="G1046" s="914"/>
    </row>
    <row r="1047" spans="1:7" s="991" customFormat="1">
      <c r="A1047" s="1122"/>
      <c r="B1047" s="1123"/>
      <c r="D1047" s="1070"/>
      <c r="E1047" s="848"/>
      <c r="F1047" s="914"/>
      <c r="G1047" s="914"/>
    </row>
    <row r="1048" spans="1:7" s="991" customFormat="1">
      <c r="A1048" s="1122"/>
      <c r="B1048" s="1123"/>
      <c r="D1048" s="1070"/>
      <c r="E1048" s="848"/>
      <c r="F1048" s="914"/>
      <c r="G1048" s="914"/>
    </row>
    <row r="1049" spans="1:7" s="991" customFormat="1">
      <c r="A1049" s="1122"/>
      <c r="B1049" s="1123"/>
      <c r="D1049" s="1070"/>
      <c r="E1049" s="848"/>
      <c r="F1049" s="914"/>
      <c r="G1049" s="914"/>
    </row>
    <row r="1050" spans="1:7" s="991" customFormat="1">
      <c r="A1050" s="1122"/>
      <c r="B1050" s="1123"/>
      <c r="D1050" s="1070"/>
      <c r="E1050" s="848"/>
      <c r="F1050" s="914"/>
      <c r="G1050" s="914"/>
    </row>
    <row r="1051" spans="1:7" s="991" customFormat="1">
      <c r="A1051" s="1122"/>
      <c r="B1051" s="1123"/>
      <c r="D1051" s="1070"/>
      <c r="E1051" s="848"/>
      <c r="F1051" s="914"/>
      <c r="G1051" s="914"/>
    </row>
    <row r="1052" spans="1:7" s="991" customFormat="1">
      <c r="A1052" s="1122"/>
      <c r="B1052" s="1123"/>
      <c r="D1052" s="1070"/>
      <c r="E1052" s="848"/>
      <c r="F1052" s="914"/>
      <c r="G1052" s="914"/>
    </row>
    <row r="1053" spans="1:7" s="991" customFormat="1">
      <c r="A1053" s="1122"/>
      <c r="B1053" s="1123"/>
      <c r="D1053" s="1070"/>
      <c r="E1053" s="848"/>
      <c r="F1053" s="914"/>
      <c r="G1053" s="914"/>
    </row>
    <row r="1054" spans="1:7" s="991" customFormat="1">
      <c r="A1054" s="1122"/>
      <c r="B1054" s="1123"/>
      <c r="D1054" s="1070"/>
      <c r="E1054" s="848"/>
      <c r="F1054" s="914"/>
      <c r="G1054" s="914"/>
    </row>
    <row r="1055" spans="1:7" s="991" customFormat="1">
      <c r="A1055" s="1122"/>
      <c r="B1055" s="1123"/>
      <c r="D1055" s="1070"/>
      <c r="E1055" s="848"/>
      <c r="F1055" s="914"/>
      <c r="G1055" s="914"/>
    </row>
    <row r="1056" spans="1:7" s="991" customFormat="1">
      <c r="A1056" s="1122"/>
      <c r="B1056" s="1123"/>
      <c r="D1056" s="1070"/>
      <c r="E1056" s="848"/>
      <c r="F1056" s="914"/>
      <c r="G1056" s="914"/>
    </row>
    <row r="1057" spans="1:7" s="991" customFormat="1">
      <c r="A1057" s="1122"/>
      <c r="B1057" s="1123"/>
      <c r="D1057" s="1070"/>
      <c r="E1057" s="848"/>
      <c r="F1057" s="914"/>
      <c r="G1057" s="914"/>
    </row>
    <row r="1058" spans="1:7" s="991" customFormat="1">
      <c r="A1058" s="1122"/>
      <c r="B1058" s="1123"/>
      <c r="D1058" s="1070"/>
      <c r="E1058" s="848"/>
      <c r="F1058" s="914"/>
      <c r="G1058" s="914"/>
    </row>
    <row r="1059" spans="1:7" s="991" customFormat="1">
      <c r="A1059" s="1122"/>
      <c r="B1059" s="1123"/>
      <c r="D1059" s="1070"/>
      <c r="E1059" s="848"/>
      <c r="F1059" s="914"/>
      <c r="G1059" s="914"/>
    </row>
    <row r="1060" spans="1:7" s="991" customFormat="1">
      <c r="A1060" s="1122"/>
      <c r="B1060" s="1123"/>
      <c r="D1060" s="1070"/>
      <c r="E1060" s="848"/>
      <c r="F1060" s="914"/>
      <c r="G1060" s="914"/>
    </row>
    <row r="1061" spans="1:7" s="991" customFormat="1">
      <c r="A1061" s="1122"/>
      <c r="B1061" s="1123"/>
      <c r="D1061" s="1070"/>
      <c r="E1061" s="848"/>
      <c r="F1061" s="914"/>
      <c r="G1061" s="914"/>
    </row>
    <row r="1062" spans="1:7" s="991" customFormat="1">
      <c r="A1062" s="1122"/>
      <c r="B1062" s="1123"/>
      <c r="D1062" s="1070"/>
      <c r="E1062" s="848"/>
      <c r="F1062" s="914"/>
      <c r="G1062" s="914"/>
    </row>
    <row r="1063" spans="1:7" s="991" customFormat="1">
      <c r="A1063" s="1122"/>
      <c r="B1063" s="1123"/>
      <c r="D1063" s="1070"/>
      <c r="E1063" s="848"/>
      <c r="F1063" s="914"/>
      <c r="G1063" s="914"/>
    </row>
    <row r="1064" spans="1:7" s="991" customFormat="1">
      <c r="A1064" s="1122"/>
      <c r="B1064" s="1123"/>
      <c r="D1064" s="1070"/>
      <c r="E1064" s="848"/>
      <c r="F1064" s="914"/>
      <c r="G1064" s="914"/>
    </row>
    <row r="1065" spans="1:7" s="991" customFormat="1">
      <c r="A1065" s="1122"/>
      <c r="B1065" s="1123"/>
      <c r="D1065" s="1070"/>
      <c r="E1065" s="848"/>
      <c r="F1065" s="914"/>
      <c r="G1065" s="914"/>
    </row>
    <row r="1066" spans="1:7" s="991" customFormat="1">
      <c r="A1066" s="1122"/>
      <c r="B1066" s="1123"/>
      <c r="D1066" s="1070"/>
      <c r="E1066" s="848"/>
      <c r="F1066" s="914"/>
      <c r="G1066" s="914"/>
    </row>
    <row r="1067" spans="1:7" s="991" customFormat="1">
      <c r="A1067" s="1122"/>
      <c r="B1067" s="1123"/>
      <c r="D1067" s="1070"/>
      <c r="E1067" s="848"/>
      <c r="F1067" s="914"/>
      <c r="G1067" s="914"/>
    </row>
    <row r="1068" spans="1:7" s="991" customFormat="1">
      <c r="A1068" s="1122"/>
      <c r="B1068" s="1123"/>
      <c r="D1068" s="1070"/>
      <c r="E1068" s="848"/>
      <c r="F1068" s="914"/>
      <c r="G1068" s="914"/>
    </row>
    <row r="1069" spans="1:7" s="991" customFormat="1">
      <c r="A1069" s="1122"/>
      <c r="B1069" s="1123"/>
      <c r="D1069" s="1070"/>
      <c r="E1069" s="848"/>
      <c r="F1069" s="914"/>
      <c r="G1069" s="914"/>
    </row>
    <row r="1070" spans="1:7" s="991" customFormat="1">
      <c r="A1070" s="1122"/>
      <c r="B1070" s="1123"/>
      <c r="D1070" s="1070"/>
      <c r="E1070" s="848"/>
      <c r="F1070" s="914"/>
      <c r="G1070" s="914"/>
    </row>
    <row r="1071" spans="1:7" s="991" customFormat="1">
      <c r="A1071" s="1122"/>
      <c r="B1071" s="1123"/>
      <c r="D1071" s="1070"/>
      <c r="E1071" s="848"/>
      <c r="F1071" s="914"/>
      <c r="G1071" s="914"/>
    </row>
    <row r="1072" spans="1:7" s="991" customFormat="1">
      <c r="A1072" s="1122"/>
      <c r="B1072" s="1123"/>
      <c r="D1072" s="1070"/>
      <c r="E1072" s="848"/>
      <c r="F1072" s="914"/>
      <c r="G1072" s="914"/>
    </row>
    <row r="1073" spans="1:7" s="991" customFormat="1">
      <c r="A1073" s="1122"/>
      <c r="B1073" s="1123"/>
      <c r="D1073" s="1070"/>
      <c r="E1073" s="848"/>
      <c r="F1073" s="914"/>
      <c r="G1073" s="914"/>
    </row>
    <row r="1074" spans="1:7" s="991" customFormat="1">
      <c r="A1074" s="1122"/>
      <c r="B1074" s="1123"/>
      <c r="D1074" s="1070"/>
      <c r="E1074" s="848"/>
      <c r="F1074" s="914"/>
      <c r="G1074" s="914"/>
    </row>
    <row r="1075" spans="1:7" s="991" customFormat="1">
      <c r="A1075" s="1122"/>
      <c r="B1075" s="1123"/>
      <c r="D1075" s="1070"/>
      <c r="E1075" s="848"/>
      <c r="F1075" s="914"/>
      <c r="G1075" s="914"/>
    </row>
    <row r="1076" spans="1:7" s="991" customFormat="1">
      <c r="A1076" s="1122"/>
      <c r="B1076" s="1123"/>
      <c r="D1076" s="1070"/>
      <c r="E1076" s="848"/>
      <c r="F1076" s="914"/>
      <c r="G1076" s="914"/>
    </row>
    <row r="1077" spans="1:7" s="991" customFormat="1">
      <c r="A1077" s="1122"/>
      <c r="B1077" s="1123"/>
      <c r="D1077" s="1070"/>
      <c r="E1077" s="848"/>
      <c r="F1077" s="914"/>
      <c r="G1077" s="914"/>
    </row>
    <row r="1078" spans="1:7" s="991" customFormat="1">
      <c r="A1078" s="1122"/>
      <c r="B1078" s="1123"/>
      <c r="D1078" s="1070"/>
      <c r="E1078" s="848"/>
      <c r="F1078" s="914"/>
      <c r="G1078" s="914"/>
    </row>
    <row r="1079" spans="1:7" s="991" customFormat="1">
      <c r="A1079" s="1122"/>
      <c r="B1079" s="1123"/>
      <c r="D1079" s="1070"/>
      <c r="E1079" s="848"/>
      <c r="F1079" s="914"/>
      <c r="G1079" s="914"/>
    </row>
    <row r="1080" spans="1:7" s="991" customFormat="1">
      <c r="A1080" s="1122"/>
      <c r="B1080" s="1123"/>
      <c r="D1080" s="1070"/>
      <c r="E1080" s="848"/>
      <c r="F1080" s="914"/>
      <c r="G1080" s="914"/>
    </row>
    <row r="1081" spans="1:7" s="991" customFormat="1">
      <c r="A1081" s="1122"/>
      <c r="B1081" s="1123"/>
      <c r="D1081" s="1070"/>
      <c r="E1081" s="848"/>
      <c r="F1081" s="914"/>
      <c r="G1081" s="914"/>
    </row>
    <row r="1082" spans="1:7" s="991" customFormat="1">
      <c r="A1082" s="1122"/>
      <c r="B1082" s="1123"/>
      <c r="D1082" s="1070"/>
      <c r="E1082" s="848"/>
      <c r="F1082" s="914"/>
      <c r="G1082" s="914"/>
    </row>
    <row r="1083" spans="1:7" s="991" customFormat="1">
      <c r="A1083" s="1122"/>
      <c r="B1083" s="1123"/>
      <c r="D1083" s="1070"/>
      <c r="E1083" s="848"/>
      <c r="F1083" s="914"/>
      <c r="G1083" s="914"/>
    </row>
    <row r="1084" spans="1:7" s="991" customFormat="1">
      <c r="A1084" s="1122"/>
      <c r="B1084" s="1123"/>
      <c r="D1084" s="1070"/>
      <c r="E1084" s="848"/>
      <c r="F1084" s="914"/>
      <c r="G1084" s="914"/>
    </row>
    <row r="1085" spans="1:7" s="991" customFormat="1">
      <c r="A1085" s="1122"/>
      <c r="B1085" s="1123"/>
      <c r="D1085" s="1070"/>
      <c r="E1085" s="848"/>
      <c r="F1085" s="914"/>
      <c r="G1085" s="914"/>
    </row>
    <row r="1086" spans="1:7" s="991" customFormat="1">
      <c r="A1086" s="1122"/>
      <c r="B1086" s="1123"/>
      <c r="D1086" s="1070"/>
      <c r="E1086" s="848"/>
      <c r="F1086" s="914"/>
      <c r="G1086" s="914"/>
    </row>
    <row r="1087" spans="1:7" s="991" customFormat="1">
      <c r="A1087" s="1122"/>
      <c r="B1087" s="1123"/>
      <c r="D1087" s="1070"/>
      <c r="E1087" s="848"/>
      <c r="F1087" s="914"/>
      <c r="G1087" s="914"/>
    </row>
    <row r="1088" spans="1:7" s="991" customFormat="1">
      <c r="A1088" s="1122"/>
      <c r="B1088" s="1123"/>
      <c r="D1088" s="1070"/>
      <c r="E1088" s="848"/>
      <c r="F1088" s="914"/>
      <c r="G1088" s="914"/>
    </row>
    <row r="1089" spans="1:7" s="991" customFormat="1">
      <c r="A1089" s="1122"/>
      <c r="B1089" s="1123"/>
      <c r="D1089" s="1070"/>
      <c r="E1089" s="848"/>
      <c r="F1089" s="914"/>
      <c r="G1089" s="914"/>
    </row>
    <row r="1090" spans="1:7" s="991" customFormat="1">
      <c r="A1090" s="1122"/>
      <c r="B1090" s="1123"/>
      <c r="D1090" s="1070"/>
      <c r="E1090" s="848"/>
      <c r="F1090" s="914"/>
      <c r="G1090" s="914"/>
    </row>
    <row r="1091" spans="1:7" s="991" customFormat="1">
      <c r="A1091" s="1122"/>
      <c r="B1091" s="1123"/>
      <c r="D1091" s="1070"/>
      <c r="E1091" s="848"/>
      <c r="F1091" s="914"/>
      <c r="G1091" s="914"/>
    </row>
    <row r="1092" spans="1:7" s="991" customFormat="1">
      <c r="A1092" s="1122"/>
      <c r="B1092" s="1123"/>
      <c r="D1092" s="1070"/>
      <c r="E1092" s="848"/>
      <c r="F1092" s="914"/>
      <c r="G1092" s="914"/>
    </row>
    <row r="1093" spans="1:7" s="991" customFormat="1">
      <c r="A1093" s="1122"/>
      <c r="B1093" s="1123"/>
      <c r="D1093" s="1070"/>
      <c r="E1093" s="848"/>
      <c r="F1093" s="914"/>
      <c r="G1093" s="914"/>
    </row>
    <row r="1094" spans="1:7" s="991" customFormat="1">
      <c r="A1094" s="1122"/>
      <c r="B1094" s="1123"/>
      <c r="D1094" s="1070"/>
      <c r="E1094" s="848"/>
      <c r="F1094" s="914"/>
      <c r="G1094" s="914"/>
    </row>
    <row r="1095" spans="1:7" s="991" customFormat="1">
      <c r="A1095" s="1122"/>
      <c r="B1095" s="1123"/>
      <c r="D1095" s="1070"/>
      <c r="E1095" s="848"/>
      <c r="F1095" s="914"/>
      <c r="G1095" s="914"/>
    </row>
    <row r="1096" spans="1:7" s="991" customFormat="1">
      <c r="A1096" s="1122"/>
      <c r="B1096" s="1123"/>
      <c r="D1096" s="1070"/>
      <c r="E1096" s="848"/>
      <c r="F1096" s="914"/>
      <c r="G1096" s="914"/>
    </row>
    <row r="1097" spans="1:7" s="991" customFormat="1">
      <c r="A1097" s="1122"/>
      <c r="B1097" s="1123"/>
      <c r="D1097" s="1070"/>
      <c r="E1097" s="848"/>
      <c r="F1097" s="914"/>
      <c r="G1097" s="914"/>
    </row>
    <row r="1098" spans="1:7" s="991" customFormat="1">
      <c r="A1098" s="1122"/>
      <c r="B1098" s="1123"/>
      <c r="D1098" s="1070"/>
      <c r="E1098" s="848"/>
      <c r="F1098" s="914"/>
      <c r="G1098" s="914"/>
    </row>
    <row r="1099" spans="1:7" s="991" customFormat="1">
      <c r="A1099" s="1122"/>
      <c r="B1099" s="1123"/>
      <c r="D1099" s="1070"/>
      <c r="E1099" s="848"/>
      <c r="F1099" s="914"/>
      <c r="G1099" s="914"/>
    </row>
    <row r="1100" spans="1:7" s="991" customFormat="1">
      <c r="A1100" s="1122"/>
      <c r="B1100" s="1123"/>
      <c r="D1100" s="1070"/>
      <c r="E1100" s="848"/>
      <c r="F1100" s="914"/>
      <c r="G1100" s="914"/>
    </row>
    <row r="1101" spans="1:7" s="991" customFormat="1">
      <c r="A1101" s="1122"/>
      <c r="B1101" s="1123"/>
      <c r="D1101" s="1070"/>
      <c r="E1101" s="848"/>
      <c r="F1101" s="914"/>
      <c r="G1101" s="914"/>
    </row>
    <row r="1102" spans="1:7" s="991" customFormat="1">
      <c r="A1102" s="1122"/>
      <c r="B1102" s="1123"/>
      <c r="D1102" s="1070"/>
      <c r="E1102" s="848"/>
      <c r="F1102" s="914"/>
      <c r="G1102" s="914"/>
    </row>
    <row r="1103" spans="1:7" s="991" customFormat="1">
      <c r="A1103" s="1122"/>
      <c r="B1103" s="1123"/>
      <c r="D1103" s="1070"/>
      <c r="E1103" s="848"/>
      <c r="F1103" s="914"/>
      <c r="G1103" s="914"/>
    </row>
    <row r="1104" spans="1:7" s="991" customFormat="1">
      <c r="A1104" s="1122"/>
      <c r="B1104" s="1123"/>
      <c r="D1104" s="1070"/>
      <c r="E1104" s="848"/>
      <c r="F1104" s="914"/>
      <c r="G1104" s="914"/>
    </row>
    <row r="1105" spans="1:7" s="991" customFormat="1">
      <c r="A1105" s="1122"/>
      <c r="B1105" s="1123"/>
      <c r="D1105" s="1070"/>
      <c r="E1105" s="848"/>
      <c r="F1105" s="914"/>
      <c r="G1105" s="914"/>
    </row>
    <row r="1106" spans="1:7" s="991" customFormat="1">
      <c r="A1106" s="1122"/>
      <c r="B1106" s="1123"/>
      <c r="D1106" s="1070"/>
      <c r="E1106" s="848"/>
      <c r="F1106" s="914"/>
      <c r="G1106" s="914"/>
    </row>
    <row r="1107" spans="1:7" s="991" customFormat="1">
      <c r="A1107" s="1122"/>
      <c r="B1107" s="1123"/>
      <c r="D1107" s="1070"/>
      <c r="E1107" s="848"/>
      <c r="F1107" s="914"/>
      <c r="G1107" s="914"/>
    </row>
    <row r="1108" spans="1:7" s="991" customFormat="1">
      <c r="A1108" s="1122"/>
      <c r="B1108" s="1123"/>
      <c r="D1108" s="1070"/>
      <c r="E1108" s="848"/>
      <c r="F1108" s="914"/>
      <c r="G1108" s="914"/>
    </row>
    <row r="1109" spans="1:7" s="991" customFormat="1">
      <c r="A1109" s="1122"/>
      <c r="B1109" s="1123"/>
      <c r="D1109" s="1070"/>
      <c r="E1109" s="848"/>
      <c r="F1109" s="914"/>
      <c r="G1109" s="914"/>
    </row>
    <row r="1110" spans="1:7" s="991" customFormat="1">
      <c r="A1110" s="1122"/>
      <c r="B1110" s="1123"/>
      <c r="D1110" s="1070"/>
      <c r="E1110" s="848"/>
      <c r="F1110" s="914"/>
      <c r="G1110" s="914"/>
    </row>
    <row r="1111" spans="1:7" s="991" customFormat="1">
      <c r="A1111" s="1122"/>
      <c r="B1111" s="1123"/>
      <c r="D1111" s="1070"/>
      <c r="E1111" s="848"/>
      <c r="F1111" s="914"/>
      <c r="G1111" s="914"/>
    </row>
    <row r="1112" spans="1:7" s="991" customFormat="1">
      <c r="A1112" s="1122"/>
      <c r="B1112" s="1123"/>
      <c r="D1112" s="1070"/>
      <c r="E1112" s="848"/>
      <c r="F1112" s="914"/>
      <c r="G1112" s="914"/>
    </row>
    <row r="1113" spans="1:7" s="991" customFormat="1">
      <c r="A1113" s="1122"/>
      <c r="B1113" s="1123"/>
      <c r="D1113" s="1070"/>
      <c r="E1113" s="848"/>
      <c r="F1113" s="914"/>
      <c r="G1113" s="914"/>
    </row>
    <row r="1114" spans="1:7" s="991" customFormat="1">
      <c r="A1114" s="1122"/>
      <c r="B1114" s="1123"/>
      <c r="D1114" s="1070"/>
      <c r="E1114" s="848"/>
      <c r="F1114" s="914"/>
      <c r="G1114" s="914"/>
    </row>
    <row r="1115" spans="1:7" s="991" customFormat="1">
      <c r="A1115" s="1122"/>
      <c r="B1115" s="1123"/>
      <c r="D1115" s="1070"/>
      <c r="E1115" s="848"/>
      <c r="F1115" s="914"/>
      <c r="G1115" s="914"/>
    </row>
    <row r="1116" spans="1:7" s="991" customFormat="1">
      <c r="A1116" s="1122"/>
      <c r="B1116" s="1123"/>
      <c r="D1116" s="1070"/>
      <c r="E1116" s="848"/>
      <c r="F1116" s="914"/>
      <c r="G1116" s="914"/>
    </row>
    <row r="1117" spans="1:7" s="991" customFormat="1">
      <c r="A1117" s="1122"/>
      <c r="B1117" s="1123"/>
      <c r="D1117" s="1070"/>
      <c r="E1117" s="848"/>
      <c r="F1117" s="914"/>
      <c r="G1117" s="914"/>
    </row>
    <row r="1118" spans="1:7" s="991" customFormat="1">
      <c r="A1118" s="1122"/>
      <c r="B1118" s="1123"/>
      <c r="D1118" s="1070"/>
      <c r="E1118" s="848"/>
      <c r="F1118" s="914"/>
      <c r="G1118" s="914"/>
    </row>
    <row r="1119" spans="1:7" s="991" customFormat="1">
      <c r="A1119" s="1122"/>
      <c r="B1119" s="1123"/>
      <c r="D1119" s="1070"/>
      <c r="E1119" s="848"/>
      <c r="F1119" s="914"/>
      <c r="G1119" s="914"/>
    </row>
    <row r="1120" spans="1:7" s="991" customFormat="1">
      <c r="A1120" s="1122"/>
      <c r="B1120" s="1123"/>
      <c r="D1120" s="1070"/>
      <c r="E1120" s="848"/>
      <c r="F1120" s="914"/>
      <c r="G1120" s="914"/>
    </row>
    <row r="1121" spans="1:7" s="991" customFormat="1">
      <c r="A1121" s="1122"/>
      <c r="B1121" s="1123"/>
      <c r="D1121" s="1070"/>
      <c r="E1121" s="848"/>
      <c r="F1121" s="914"/>
      <c r="G1121" s="914"/>
    </row>
    <row r="1122" spans="1:7" s="991" customFormat="1">
      <c r="A1122" s="1122"/>
      <c r="B1122" s="1123"/>
      <c r="D1122" s="1070"/>
      <c r="E1122" s="848"/>
      <c r="F1122" s="914"/>
      <c r="G1122" s="914"/>
    </row>
    <row r="1123" spans="1:7" s="991" customFormat="1">
      <c r="A1123" s="1122"/>
      <c r="B1123" s="1123"/>
      <c r="D1123" s="1070"/>
      <c r="E1123" s="848"/>
      <c r="F1123" s="914"/>
      <c r="G1123" s="914"/>
    </row>
    <row r="1124" spans="1:7" s="991" customFormat="1">
      <c r="A1124" s="1122"/>
      <c r="B1124" s="1123"/>
      <c r="D1124" s="1070"/>
      <c r="E1124" s="848"/>
      <c r="F1124" s="914"/>
      <c r="G1124" s="914"/>
    </row>
    <row r="1125" spans="1:7" s="991" customFormat="1">
      <c r="A1125" s="1122"/>
      <c r="B1125" s="1123"/>
      <c r="D1125" s="1070"/>
      <c r="E1125" s="848"/>
      <c r="F1125" s="914"/>
      <c r="G1125" s="914"/>
    </row>
    <row r="1126" spans="1:7" s="991" customFormat="1">
      <c r="A1126" s="1122"/>
      <c r="B1126" s="1123"/>
      <c r="D1126" s="1070"/>
      <c r="E1126" s="848"/>
      <c r="F1126" s="914"/>
      <c r="G1126" s="914"/>
    </row>
    <row r="1127" spans="1:7" s="991" customFormat="1">
      <c r="A1127" s="1122"/>
      <c r="B1127" s="1123"/>
      <c r="D1127" s="1070"/>
      <c r="E1127" s="848"/>
      <c r="F1127" s="914"/>
      <c r="G1127" s="914"/>
    </row>
    <row r="1128" spans="1:7" s="991" customFormat="1">
      <c r="A1128" s="1122"/>
      <c r="B1128" s="1123"/>
      <c r="D1128" s="1070"/>
      <c r="E1128" s="848"/>
      <c r="F1128" s="914"/>
      <c r="G1128" s="914"/>
    </row>
    <row r="1129" spans="1:7" s="991" customFormat="1">
      <c r="A1129" s="1122"/>
      <c r="B1129" s="1123"/>
      <c r="D1129" s="1070"/>
      <c r="E1129" s="848"/>
      <c r="F1129" s="914"/>
      <c r="G1129" s="914"/>
    </row>
    <row r="1130" spans="1:7" s="991" customFormat="1">
      <c r="A1130" s="1122"/>
      <c r="B1130" s="1123"/>
      <c r="D1130" s="1070"/>
      <c r="E1130" s="848"/>
      <c r="F1130" s="914"/>
      <c r="G1130" s="914"/>
    </row>
    <row r="1131" spans="1:7" s="991" customFormat="1">
      <c r="A1131" s="1122"/>
      <c r="B1131" s="1123"/>
      <c r="D1131" s="1070"/>
      <c r="E1131" s="848"/>
      <c r="F1131" s="914"/>
      <c r="G1131" s="914"/>
    </row>
    <row r="1132" spans="1:7" s="991" customFormat="1">
      <c r="A1132" s="1122"/>
      <c r="B1132" s="1123"/>
      <c r="D1132" s="1070"/>
      <c r="E1132" s="848"/>
      <c r="F1132" s="914"/>
      <c r="G1132" s="914"/>
    </row>
    <row r="1133" spans="1:7" s="991" customFormat="1">
      <c r="A1133" s="1122"/>
      <c r="B1133" s="1123"/>
      <c r="D1133" s="1070"/>
      <c r="E1133" s="848"/>
      <c r="F1133" s="914"/>
      <c r="G1133" s="914"/>
    </row>
    <row r="1134" spans="1:7" s="991" customFormat="1">
      <c r="A1134" s="1122"/>
      <c r="B1134" s="1123"/>
      <c r="D1134" s="1070"/>
      <c r="E1134" s="848"/>
      <c r="F1134" s="914"/>
      <c r="G1134" s="914"/>
    </row>
    <row r="1135" spans="1:7" s="991" customFormat="1">
      <c r="A1135" s="1122"/>
      <c r="B1135" s="1123"/>
      <c r="D1135" s="1070"/>
      <c r="E1135" s="848"/>
      <c r="F1135" s="914"/>
      <c r="G1135" s="914"/>
    </row>
    <row r="1136" spans="1:7" s="991" customFormat="1">
      <c r="A1136" s="1122"/>
      <c r="B1136" s="1123"/>
      <c r="D1136" s="1070"/>
      <c r="E1136" s="848"/>
      <c r="F1136" s="914"/>
      <c r="G1136" s="914"/>
    </row>
    <row r="1137" spans="1:7" s="991" customFormat="1">
      <c r="A1137" s="1122"/>
      <c r="B1137" s="1123"/>
      <c r="D1137" s="1070"/>
      <c r="E1137" s="848"/>
      <c r="F1137" s="914"/>
      <c r="G1137" s="914"/>
    </row>
    <row r="1138" spans="1:7" s="991" customFormat="1">
      <c r="A1138" s="1122"/>
      <c r="B1138" s="1123"/>
      <c r="D1138" s="1070"/>
      <c r="E1138" s="848"/>
      <c r="F1138" s="914"/>
      <c r="G1138" s="914"/>
    </row>
    <row r="1139" spans="1:7" s="991" customFormat="1">
      <c r="A1139" s="1122"/>
      <c r="B1139" s="1123"/>
      <c r="D1139" s="1070"/>
      <c r="E1139" s="848"/>
      <c r="F1139" s="914"/>
      <c r="G1139" s="914"/>
    </row>
    <row r="1140" spans="1:7" s="991" customFormat="1">
      <c r="A1140" s="1122"/>
      <c r="B1140" s="1123"/>
      <c r="D1140" s="1070"/>
      <c r="E1140" s="848"/>
      <c r="F1140" s="914"/>
      <c r="G1140" s="914"/>
    </row>
    <row r="1141" spans="1:7" s="991" customFormat="1">
      <c r="A1141" s="1122"/>
      <c r="B1141" s="1123"/>
      <c r="D1141" s="1070"/>
      <c r="E1141" s="848"/>
      <c r="F1141" s="914"/>
      <c r="G1141" s="914"/>
    </row>
    <row r="1142" spans="1:7" s="991" customFormat="1">
      <c r="A1142" s="1122"/>
      <c r="B1142" s="1123"/>
      <c r="D1142" s="1070"/>
      <c r="E1142" s="848"/>
      <c r="F1142" s="914"/>
      <c r="G1142" s="914"/>
    </row>
    <row r="1143" spans="1:7" s="991" customFormat="1">
      <c r="A1143" s="1122"/>
      <c r="B1143" s="1123"/>
      <c r="D1143" s="1070"/>
      <c r="E1143" s="848"/>
      <c r="F1143" s="914"/>
      <c r="G1143" s="914"/>
    </row>
    <row r="1144" spans="1:7" s="991" customFormat="1">
      <c r="A1144" s="1122"/>
      <c r="B1144" s="1123"/>
      <c r="D1144" s="1070"/>
      <c r="E1144" s="848"/>
      <c r="F1144" s="914"/>
      <c r="G1144" s="914"/>
    </row>
    <row r="1145" spans="1:7" s="991" customFormat="1">
      <c r="A1145" s="1122"/>
      <c r="B1145" s="1123"/>
      <c r="D1145" s="1070"/>
      <c r="E1145" s="848"/>
      <c r="F1145" s="914"/>
      <c r="G1145" s="914"/>
    </row>
    <row r="1146" spans="1:7" s="991" customFormat="1">
      <c r="A1146" s="1122"/>
      <c r="B1146" s="1123"/>
      <c r="D1146" s="1070"/>
      <c r="E1146" s="848"/>
      <c r="F1146" s="914"/>
      <c r="G1146" s="914"/>
    </row>
    <row r="1147" spans="1:7" s="991" customFormat="1">
      <c r="A1147" s="1122"/>
      <c r="B1147" s="1123"/>
      <c r="D1147" s="1070"/>
      <c r="E1147" s="848"/>
      <c r="F1147" s="914"/>
      <c r="G1147" s="914"/>
    </row>
    <row r="1148" spans="1:7" s="991" customFormat="1">
      <c r="A1148" s="1122"/>
      <c r="B1148" s="1123"/>
      <c r="D1148" s="1070"/>
      <c r="E1148" s="848"/>
      <c r="F1148" s="914"/>
      <c r="G1148" s="914"/>
    </row>
    <row r="1149" spans="1:7" s="991" customFormat="1">
      <c r="A1149" s="1122"/>
      <c r="B1149" s="1123"/>
      <c r="D1149" s="1070"/>
      <c r="E1149" s="848"/>
      <c r="F1149" s="914"/>
      <c r="G1149" s="914"/>
    </row>
    <row r="1150" spans="1:7" s="991" customFormat="1">
      <c r="A1150" s="1122"/>
      <c r="B1150" s="1123"/>
      <c r="D1150" s="1070"/>
      <c r="E1150" s="848"/>
      <c r="F1150" s="914"/>
      <c r="G1150" s="914"/>
    </row>
    <row r="1151" spans="1:7" s="991" customFormat="1">
      <c r="A1151" s="1122"/>
      <c r="B1151" s="1123"/>
      <c r="D1151" s="1070"/>
      <c r="E1151" s="848"/>
      <c r="F1151" s="914"/>
      <c r="G1151" s="914"/>
    </row>
    <row r="1152" spans="1:7" s="991" customFormat="1">
      <c r="A1152" s="1122"/>
      <c r="B1152" s="1123"/>
      <c r="D1152" s="1070"/>
      <c r="E1152" s="848"/>
      <c r="F1152" s="914"/>
      <c r="G1152" s="914"/>
    </row>
    <row r="1153" spans="1:7" s="991" customFormat="1">
      <c r="A1153" s="1122"/>
      <c r="B1153" s="1123"/>
      <c r="D1153" s="1070"/>
      <c r="E1153" s="848"/>
      <c r="F1153" s="914"/>
      <c r="G1153" s="914"/>
    </row>
    <row r="1154" spans="1:7" s="991" customFormat="1">
      <c r="A1154" s="1122"/>
      <c r="B1154" s="1123"/>
      <c r="D1154" s="1070"/>
      <c r="E1154" s="848"/>
      <c r="F1154" s="914"/>
      <c r="G1154" s="914"/>
    </row>
    <row r="1155" spans="1:7" s="991" customFormat="1">
      <c r="A1155" s="1122"/>
      <c r="B1155" s="1123"/>
      <c r="D1155" s="1070"/>
      <c r="E1155" s="848"/>
      <c r="F1155" s="914"/>
      <c r="G1155" s="914"/>
    </row>
    <row r="1156" spans="1:7" s="991" customFormat="1">
      <c r="A1156" s="1122"/>
      <c r="B1156" s="1123"/>
      <c r="D1156" s="1070"/>
      <c r="E1156" s="848"/>
      <c r="F1156" s="914"/>
      <c r="G1156" s="914"/>
    </row>
    <row r="1157" spans="1:7" s="991" customFormat="1">
      <c r="A1157" s="1122"/>
      <c r="B1157" s="1123"/>
      <c r="D1157" s="1070"/>
      <c r="E1157" s="848"/>
      <c r="F1157" s="914"/>
      <c r="G1157" s="914"/>
    </row>
    <row r="1158" spans="1:7" s="991" customFormat="1">
      <c r="A1158" s="1122"/>
      <c r="B1158" s="1123"/>
      <c r="D1158" s="1070"/>
      <c r="E1158" s="848"/>
      <c r="F1158" s="914"/>
      <c r="G1158" s="914"/>
    </row>
    <row r="1159" spans="1:7" s="991" customFormat="1">
      <c r="A1159" s="1122"/>
      <c r="B1159" s="1123"/>
      <c r="D1159" s="1070"/>
      <c r="E1159" s="848"/>
      <c r="F1159" s="914"/>
      <c r="G1159" s="914"/>
    </row>
    <row r="1160" spans="1:7" s="991" customFormat="1">
      <c r="A1160" s="1122"/>
      <c r="B1160" s="1123"/>
      <c r="D1160" s="1070"/>
      <c r="E1160" s="848"/>
      <c r="F1160" s="914"/>
      <c r="G1160" s="914"/>
    </row>
    <row r="1161" spans="1:7" s="991" customFormat="1">
      <c r="A1161" s="1122"/>
      <c r="B1161" s="1123"/>
      <c r="D1161" s="1070"/>
      <c r="E1161" s="848"/>
      <c r="F1161" s="914"/>
      <c r="G1161" s="914"/>
    </row>
    <row r="1162" spans="1:7" s="991" customFormat="1">
      <c r="A1162" s="1122"/>
      <c r="B1162" s="1123"/>
      <c r="D1162" s="1070"/>
      <c r="E1162" s="848"/>
      <c r="F1162" s="914"/>
      <c r="G1162" s="914"/>
    </row>
    <row r="1163" spans="1:7" s="991" customFormat="1">
      <c r="A1163" s="1122"/>
      <c r="B1163" s="1123"/>
      <c r="D1163" s="1070"/>
      <c r="E1163" s="848"/>
      <c r="F1163" s="914"/>
      <c r="G1163" s="914"/>
    </row>
    <row r="1164" spans="1:7" s="991" customFormat="1">
      <c r="A1164" s="1122"/>
      <c r="B1164" s="1123"/>
      <c r="D1164" s="1070"/>
      <c r="E1164" s="848"/>
      <c r="F1164" s="914"/>
      <c r="G1164" s="914"/>
    </row>
    <row r="1165" spans="1:7" s="991" customFormat="1">
      <c r="A1165" s="1122"/>
      <c r="B1165" s="1123"/>
      <c r="D1165" s="1070"/>
      <c r="E1165" s="848"/>
      <c r="F1165" s="914"/>
      <c r="G1165" s="914"/>
    </row>
    <row r="1166" spans="1:7" s="991" customFormat="1">
      <c r="A1166" s="1122"/>
      <c r="B1166" s="1123"/>
      <c r="D1166" s="1070"/>
      <c r="E1166" s="848"/>
      <c r="F1166" s="914"/>
      <c r="G1166" s="914"/>
    </row>
    <row r="1167" spans="1:7" s="991" customFormat="1">
      <c r="A1167" s="1122"/>
      <c r="B1167" s="1123"/>
      <c r="D1167" s="1070"/>
      <c r="E1167" s="848"/>
      <c r="F1167" s="914"/>
      <c r="G1167" s="914"/>
    </row>
    <row r="1168" spans="1:7" s="991" customFormat="1">
      <c r="A1168" s="1122"/>
      <c r="B1168" s="1123"/>
      <c r="D1168" s="1070"/>
      <c r="E1168" s="848"/>
      <c r="F1168" s="914"/>
      <c r="G1168" s="914"/>
    </row>
    <row r="1169" spans="1:7" s="991" customFormat="1">
      <c r="A1169" s="1122"/>
      <c r="B1169" s="1123"/>
      <c r="D1169" s="1070"/>
      <c r="E1169" s="848"/>
      <c r="F1169" s="914"/>
      <c r="G1169" s="914"/>
    </row>
    <row r="1170" spans="1:7" s="991" customFormat="1">
      <c r="A1170" s="1122"/>
      <c r="B1170" s="1123"/>
      <c r="D1170" s="1070"/>
      <c r="E1170" s="848"/>
      <c r="F1170" s="914"/>
      <c r="G1170" s="914"/>
    </row>
    <row r="1171" spans="1:7" s="991" customFormat="1">
      <c r="A1171" s="1122"/>
      <c r="B1171" s="1123"/>
      <c r="D1171" s="1070"/>
      <c r="E1171" s="848"/>
      <c r="F1171" s="914"/>
      <c r="G1171" s="914"/>
    </row>
    <row r="1172" spans="1:7" s="991" customFormat="1">
      <c r="A1172" s="1122"/>
      <c r="B1172" s="1123"/>
      <c r="D1172" s="1070"/>
      <c r="E1172" s="848"/>
      <c r="F1172" s="914"/>
      <c r="G1172" s="914"/>
    </row>
    <row r="1173" spans="1:7" s="991" customFormat="1">
      <c r="A1173" s="1122"/>
      <c r="B1173" s="1123"/>
      <c r="D1173" s="1070"/>
      <c r="E1173" s="848"/>
      <c r="F1173" s="914"/>
      <c r="G1173" s="914"/>
    </row>
    <row r="1174" spans="1:7" s="991" customFormat="1">
      <c r="A1174" s="1122"/>
      <c r="B1174" s="1123"/>
      <c r="D1174" s="1070"/>
      <c r="E1174" s="848"/>
      <c r="F1174" s="914"/>
      <c r="G1174" s="914"/>
    </row>
    <row r="1175" spans="1:7" s="991" customFormat="1">
      <c r="A1175" s="1122"/>
      <c r="B1175" s="1123"/>
      <c r="D1175" s="1070"/>
      <c r="E1175" s="848"/>
      <c r="F1175" s="914"/>
      <c r="G1175" s="914"/>
    </row>
    <row r="1176" spans="1:7" s="991" customFormat="1">
      <c r="A1176" s="1122"/>
      <c r="B1176" s="1123"/>
      <c r="D1176" s="1070"/>
      <c r="E1176" s="848"/>
      <c r="F1176" s="914"/>
      <c r="G1176" s="914"/>
    </row>
    <row r="1177" spans="1:7" s="991" customFormat="1">
      <c r="A1177" s="1122"/>
      <c r="B1177" s="1123"/>
      <c r="D1177" s="1070"/>
      <c r="E1177" s="848"/>
      <c r="F1177" s="914"/>
      <c r="G1177" s="914"/>
    </row>
    <row r="1178" spans="1:7" s="991" customFormat="1">
      <c r="A1178" s="1122"/>
      <c r="B1178" s="1123"/>
      <c r="D1178" s="1070"/>
      <c r="E1178" s="848"/>
      <c r="F1178" s="914"/>
      <c r="G1178" s="914"/>
    </row>
    <row r="1179" spans="1:7" s="991" customFormat="1">
      <c r="A1179" s="1122"/>
      <c r="B1179" s="1123"/>
      <c r="D1179" s="1070"/>
      <c r="E1179" s="848"/>
      <c r="F1179" s="914"/>
      <c r="G1179" s="914"/>
    </row>
    <row r="1180" spans="1:7" s="991" customFormat="1">
      <c r="A1180" s="1122"/>
      <c r="B1180" s="1123"/>
      <c r="D1180" s="1070"/>
      <c r="E1180" s="848"/>
      <c r="F1180" s="914"/>
      <c r="G1180" s="914"/>
    </row>
    <row r="1181" spans="1:7" s="991" customFormat="1">
      <c r="A1181" s="1122"/>
      <c r="B1181" s="1123"/>
      <c r="D1181" s="1070"/>
      <c r="E1181" s="848"/>
      <c r="F1181" s="914"/>
      <c r="G1181" s="914"/>
    </row>
    <row r="1182" spans="1:7" s="991" customFormat="1">
      <c r="A1182" s="1122"/>
      <c r="B1182" s="1123"/>
      <c r="D1182" s="1070"/>
      <c r="E1182" s="848"/>
      <c r="F1182" s="914"/>
      <c r="G1182" s="914"/>
    </row>
    <row r="1183" spans="1:7" s="991" customFormat="1">
      <c r="A1183" s="1122"/>
      <c r="B1183" s="1123"/>
      <c r="D1183" s="1070"/>
      <c r="E1183" s="848"/>
      <c r="F1183" s="914"/>
      <c r="G1183" s="914"/>
    </row>
    <row r="1184" spans="1:7" s="991" customFormat="1">
      <c r="A1184" s="1122"/>
      <c r="B1184" s="1123"/>
      <c r="D1184" s="1070"/>
      <c r="E1184" s="848"/>
      <c r="F1184" s="914"/>
      <c r="G1184" s="914"/>
    </row>
    <row r="1185" spans="1:7" s="991" customFormat="1">
      <c r="A1185" s="1122"/>
      <c r="B1185" s="1123"/>
      <c r="D1185" s="1070"/>
      <c r="E1185" s="848"/>
      <c r="F1185" s="914"/>
      <c r="G1185" s="914"/>
    </row>
    <row r="1186" spans="1:7" s="991" customFormat="1">
      <c r="A1186" s="1122"/>
      <c r="B1186" s="1123"/>
      <c r="D1186" s="1070"/>
      <c r="E1186" s="848"/>
      <c r="F1186" s="914"/>
      <c r="G1186" s="914"/>
    </row>
    <row r="1187" spans="1:7" s="991" customFormat="1">
      <c r="A1187" s="1122"/>
      <c r="B1187" s="1123"/>
      <c r="D1187" s="1070"/>
      <c r="E1187" s="848"/>
      <c r="F1187" s="914"/>
      <c r="G1187" s="914"/>
    </row>
    <row r="1188" spans="1:7" s="991" customFormat="1">
      <c r="A1188" s="1122"/>
      <c r="B1188" s="1123"/>
      <c r="D1188" s="1070"/>
      <c r="E1188" s="848"/>
      <c r="F1188" s="914"/>
      <c r="G1188" s="914"/>
    </row>
    <row r="1189" spans="1:7" s="991" customFormat="1">
      <c r="A1189" s="1122"/>
      <c r="B1189" s="1123"/>
      <c r="D1189" s="1070"/>
      <c r="E1189" s="848"/>
      <c r="F1189" s="914"/>
      <c r="G1189" s="914"/>
    </row>
    <row r="1190" spans="1:7" s="991" customFormat="1">
      <c r="A1190" s="1122"/>
      <c r="B1190" s="1123"/>
      <c r="D1190" s="1070"/>
      <c r="E1190" s="848"/>
      <c r="F1190" s="914"/>
      <c r="G1190" s="914"/>
    </row>
    <row r="1191" spans="1:7" s="991" customFormat="1">
      <c r="A1191" s="1122"/>
      <c r="B1191" s="1123"/>
      <c r="D1191" s="1070"/>
      <c r="E1191" s="848"/>
      <c r="F1191" s="914"/>
      <c r="G1191" s="914"/>
    </row>
    <row r="1192" spans="1:7" s="991" customFormat="1">
      <c r="A1192" s="1122"/>
      <c r="B1192" s="1123"/>
      <c r="D1192" s="1070"/>
      <c r="E1192" s="848"/>
      <c r="F1192" s="914"/>
      <c r="G1192" s="914"/>
    </row>
    <row r="1193" spans="1:7" s="991" customFormat="1">
      <c r="A1193" s="1122"/>
      <c r="B1193" s="1123"/>
      <c r="D1193" s="1070"/>
      <c r="E1193" s="848"/>
      <c r="F1193" s="914"/>
      <c r="G1193" s="914"/>
    </row>
    <row r="1194" spans="1:7" s="991" customFormat="1">
      <c r="A1194" s="1122"/>
      <c r="B1194" s="1123"/>
      <c r="D1194" s="1070"/>
      <c r="E1194" s="848"/>
      <c r="F1194" s="914"/>
      <c r="G1194" s="914"/>
    </row>
    <row r="1195" spans="1:7" s="991" customFormat="1">
      <c r="A1195" s="1122"/>
      <c r="B1195" s="1123"/>
      <c r="D1195" s="1070"/>
      <c r="E1195" s="848"/>
      <c r="F1195" s="914"/>
      <c r="G1195" s="914"/>
    </row>
  </sheetData>
  <pageMargins left="0.98425196850393704" right="0.39370078740157483" top="0.98425196850393704" bottom="0.74803149606299213" header="0" footer="0.39370078740157483"/>
  <pageSetup paperSize="9" scale="96" firstPageNumber="0" orientation="portrait" horizontalDpi="300" verticalDpi="300" r:id="rId1"/>
  <headerFooter alignWithMargins="0">
    <oddFooter>&amp;R&amp;P</oddFooter>
  </headerFooter>
  <rowBreaks count="22" manualBreakCount="22">
    <brk id="14" max="6" man="1"/>
    <brk id="39" max="6" man="1"/>
    <brk id="64" max="6" man="1"/>
    <brk id="91" max="6" man="1"/>
    <brk id="119" max="6" man="1"/>
    <brk id="144" max="6" man="1"/>
    <brk id="171" max="6" man="1"/>
    <brk id="212" max="6" man="1"/>
    <brk id="245" max="6" man="1"/>
    <brk id="276" max="6" man="1"/>
    <brk id="298" max="6" man="1"/>
    <brk id="318" max="6" man="1"/>
    <brk id="344" max="6" man="1"/>
    <brk id="396" max="6" man="1"/>
    <brk id="417" max="6" man="1"/>
    <brk id="439" max="6" man="1"/>
    <brk id="457" max="6" man="1"/>
    <brk id="473" max="6" man="1"/>
    <brk id="497" max="6" man="1"/>
    <brk id="522" max="6" man="1"/>
    <brk id="547" max="6" man="1"/>
    <brk id="574"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09D18-2263-4B8B-996A-D694BEC36B1B}">
  <sheetPr codeName="List59">
    <tabColor theme="4" tint="0.59999389629810485"/>
  </sheetPr>
  <dimension ref="A1:N1200"/>
  <sheetViews>
    <sheetView view="pageBreakPreview" topLeftCell="A758" zoomScaleNormal="100" zoomScaleSheetLayoutView="100" workbookViewId="0">
      <selection activeCell="D780" sqref="D780"/>
    </sheetView>
  </sheetViews>
  <sheetFormatPr defaultColWidth="9.140625" defaultRowHeight="12.75"/>
  <cols>
    <col min="1" max="1" width="2.5703125" style="745" customWidth="1"/>
    <col min="2" max="2" width="4.42578125" style="745" customWidth="1"/>
    <col min="3" max="3" width="43.7109375" style="1024" customWidth="1"/>
    <col min="4" max="4" width="6.28515625" style="1025" customWidth="1"/>
    <col min="5" max="5" width="8.42578125" style="844" bestFit="1" customWidth="1"/>
    <col min="6" max="6" width="10" style="1133" customWidth="1"/>
    <col min="7" max="7" width="13.28515625" style="1133" customWidth="1"/>
    <col min="8" max="8" width="21" style="1150" customWidth="1"/>
    <col min="9" max="14" width="21" style="1151" customWidth="1"/>
    <col min="15" max="26" width="21" style="745" customWidth="1"/>
    <col min="27" max="16384" width="9.140625" style="745"/>
  </cols>
  <sheetData>
    <row r="1" spans="1:14" s="1006" customFormat="1" ht="18.75">
      <c r="A1" s="1002"/>
      <c r="B1" s="1003"/>
      <c r="C1" s="1002"/>
      <c r="D1" s="1004"/>
      <c r="E1" s="1196"/>
      <c r="F1" s="1129"/>
      <c r="G1" s="1129"/>
      <c r="H1" s="1130"/>
      <c r="I1" s="1131"/>
      <c r="J1" s="1131"/>
      <c r="K1" s="1131"/>
      <c r="L1" s="1131"/>
      <c r="M1" s="1131"/>
      <c r="N1" s="1131"/>
    </row>
    <row r="2" spans="1:14" s="1006" customFormat="1" ht="18.75">
      <c r="A2" s="1002" t="s">
        <v>2015</v>
      </c>
      <c r="B2" s="1003"/>
      <c r="C2" s="1002" t="s">
        <v>2016</v>
      </c>
      <c r="D2" s="1004"/>
      <c r="E2" s="1196"/>
      <c r="F2" s="1129"/>
      <c r="G2" s="1129"/>
      <c r="H2" s="1130"/>
      <c r="I2" s="1131"/>
      <c r="J2" s="1131"/>
      <c r="K2" s="1131"/>
      <c r="L2" s="1131"/>
      <c r="M2" s="1131"/>
      <c r="N2" s="1131"/>
    </row>
    <row r="3" spans="1:14">
      <c r="A3" s="737" t="s">
        <v>107</v>
      </c>
      <c r="B3" s="737"/>
    </row>
    <row r="4" spans="1:14" ht="168">
      <c r="C4" s="585" t="s">
        <v>1672</v>
      </c>
      <c r="D4" s="1027"/>
      <c r="E4" s="886"/>
      <c r="F4" s="1033"/>
      <c r="G4" s="1033"/>
    </row>
    <row r="5" spans="1:14">
      <c r="A5" s="737" t="s">
        <v>1673</v>
      </c>
      <c r="B5" s="737"/>
      <c r="C5" s="585"/>
      <c r="D5" s="1027"/>
      <c r="E5" s="886"/>
      <c r="F5" s="1033"/>
      <c r="G5" s="1033"/>
    </row>
    <row r="6" spans="1:14" s="871" customFormat="1">
      <c r="A6" s="306" t="s">
        <v>29</v>
      </c>
      <c r="B6" s="306"/>
      <c r="C6" s="307" t="s">
        <v>30</v>
      </c>
      <c r="D6" s="306" t="s">
        <v>31</v>
      </c>
      <c r="E6" s="258" t="s">
        <v>183</v>
      </c>
      <c r="F6" s="308" t="s">
        <v>184</v>
      </c>
      <c r="G6" s="308" t="s">
        <v>185</v>
      </c>
      <c r="H6" s="1152"/>
      <c r="I6" s="1153"/>
      <c r="J6" s="1153"/>
      <c r="K6" s="1153"/>
      <c r="L6" s="1153"/>
      <c r="M6" s="1153"/>
      <c r="N6" s="1153"/>
    </row>
    <row r="7" spans="1:14" s="871" customFormat="1">
      <c r="C7" s="1060"/>
      <c r="D7" s="1025"/>
      <c r="E7" s="844"/>
      <c r="F7" s="1037"/>
      <c r="G7" s="1037"/>
      <c r="H7" s="1152"/>
      <c r="I7" s="1153"/>
      <c r="J7" s="1153"/>
      <c r="K7" s="1153"/>
      <c r="L7" s="1153"/>
      <c r="M7" s="1153"/>
      <c r="N7" s="1153"/>
    </row>
    <row r="8" spans="1:14" s="871" customFormat="1" ht="18" customHeight="1" thickBot="1">
      <c r="A8" s="873"/>
      <c r="B8" s="874" t="s">
        <v>105</v>
      </c>
      <c r="C8" s="234" t="s">
        <v>2017</v>
      </c>
      <c r="D8" s="1007"/>
      <c r="E8" s="1032"/>
      <c r="F8" s="728"/>
      <c r="G8" s="728"/>
      <c r="H8" s="1152"/>
      <c r="I8" s="1153"/>
      <c r="J8" s="1153"/>
      <c r="K8" s="1153"/>
      <c r="L8" s="1153"/>
      <c r="M8" s="1153"/>
      <c r="N8" s="1153"/>
    </row>
    <row r="9" spans="1:14" s="871" customFormat="1" ht="15.75">
      <c r="A9" s="1132"/>
      <c r="B9" s="1012"/>
      <c r="C9" s="1013"/>
      <c r="D9" s="1025"/>
      <c r="E9" s="1040"/>
      <c r="F9" s="1133"/>
      <c r="G9" s="1133"/>
      <c r="H9" s="1152"/>
      <c r="I9" s="1153"/>
      <c r="J9" s="1153"/>
      <c r="K9" s="1153"/>
      <c r="L9" s="1153"/>
      <c r="M9" s="1153"/>
      <c r="N9" s="1153"/>
    </row>
    <row r="10" spans="1:14" s="871" customFormat="1">
      <c r="A10" s="738" t="str">
        <f>$B$8</f>
        <v>I.</v>
      </c>
      <c r="B10" s="749">
        <f>COUNT(#REF!)+1</f>
        <v>1</v>
      </c>
      <c r="C10" s="1109" t="s">
        <v>2018</v>
      </c>
      <c r="D10" s="746" t="s">
        <v>125</v>
      </c>
      <c r="E10" s="747">
        <v>1</v>
      </c>
      <c r="F10" s="775"/>
      <c r="G10" s="917">
        <f>E10*F10</f>
        <v>0</v>
      </c>
      <c r="H10" s="1152"/>
      <c r="I10" s="1153"/>
      <c r="J10" s="1153"/>
      <c r="K10" s="1153"/>
      <c r="L10" s="1153"/>
      <c r="M10" s="1153"/>
      <c r="N10" s="1153"/>
    </row>
    <row r="11" spans="1:14" s="871" customFormat="1" ht="47.25" customHeight="1">
      <c r="A11" s="738"/>
      <c r="B11" s="749"/>
      <c r="C11" s="1051" t="s">
        <v>2019</v>
      </c>
      <c r="D11" s="746"/>
      <c r="E11" s="747"/>
      <c r="F11" s="775"/>
      <c r="G11" s="775">
        <f t="shared" ref="G11:G74" si="0">E11*F11</f>
        <v>0</v>
      </c>
      <c r="H11" s="1152"/>
      <c r="I11" s="1153"/>
      <c r="J11" s="1153"/>
      <c r="K11" s="1153"/>
      <c r="L11" s="1153"/>
      <c r="M11" s="1153"/>
      <c r="N11" s="1153"/>
    </row>
    <row r="12" spans="1:14" s="871" customFormat="1" ht="72.75" customHeight="1">
      <c r="A12" s="738"/>
      <c r="B12" s="749"/>
      <c r="C12" s="1051" t="s">
        <v>2020</v>
      </c>
      <c r="D12" s="746"/>
      <c r="E12" s="747"/>
      <c r="F12" s="775"/>
      <c r="G12" s="775">
        <f t="shared" si="0"/>
        <v>0</v>
      </c>
      <c r="H12" s="1152"/>
      <c r="I12" s="1153"/>
      <c r="J12" s="1153"/>
      <c r="K12" s="1153"/>
      <c r="L12" s="1153"/>
      <c r="M12" s="1153"/>
      <c r="N12" s="1153"/>
    </row>
    <row r="13" spans="1:14" s="871" customFormat="1">
      <c r="A13" s="738"/>
      <c r="B13" s="749"/>
      <c r="C13" s="1051" t="s">
        <v>2021</v>
      </c>
      <c r="D13" s="746"/>
      <c r="E13" s="747"/>
      <c r="F13" s="775"/>
      <c r="G13" s="775">
        <f t="shared" si="0"/>
        <v>0</v>
      </c>
      <c r="H13" s="1152"/>
      <c r="I13" s="1153"/>
      <c r="J13" s="1153"/>
      <c r="K13" s="1153"/>
      <c r="L13" s="1153"/>
      <c r="M13" s="1153"/>
      <c r="N13" s="1153"/>
    </row>
    <row r="14" spans="1:14" s="871" customFormat="1">
      <c r="A14" s="738"/>
      <c r="B14" s="749"/>
      <c r="C14" s="1051" t="s">
        <v>2022</v>
      </c>
      <c r="D14" s="746"/>
      <c r="E14" s="747"/>
      <c r="F14" s="775"/>
      <c r="G14" s="775">
        <f t="shared" si="0"/>
        <v>0</v>
      </c>
      <c r="H14" s="1152"/>
      <c r="I14" s="1153"/>
      <c r="J14" s="1153"/>
      <c r="K14" s="1153"/>
      <c r="L14" s="1153"/>
      <c r="M14" s="1153"/>
      <c r="N14" s="1153"/>
    </row>
    <row r="15" spans="1:14" s="871" customFormat="1" ht="75" customHeight="1">
      <c r="A15" s="738"/>
      <c r="B15" s="749"/>
      <c r="C15" s="1051" t="s">
        <v>2023</v>
      </c>
      <c r="D15" s="746"/>
      <c r="E15" s="747"/>
      <c r="F15" s="775"/>
      <c r="G15" s="775">
        <f t="shared" si="0"/>
        <v>0</v>
      </c>
      <c r="H15" s="1152"/>
      <c r="I15" s="1153"/>
      <c r="J15" s="1153"/>
      <c r="K15" s="1153"/>
      <c r="L15" s="1153"/>
      <c r="M15" s="1153"/>
      <c r="N15" s="1153"/>
    </row>
    <row r="16" spans="1:14" s="871" customFormat="1" ht="24">
      <c r="A16" s="738"/>
      <c r="B16" s="749"/>
      <c r="C16" s="1051" t="s">
        <v>2024</v>
      </c>
      <c r="D16" s="746"/>
      <c r="E16" s="747"/>
      <c r="F16" s="775"/>
      <c r="G16" s="775">
        <f t="shared" si="0"/>
        <v>0</v>
      </c>
      <c r="H16" s="1152"/>
      <c r="I16" s="1153"/>
      <c r="J16" s="1153"/>
      <c r="K16" s="1153"/>
      <c r="L16" s="1153"/>
      <c r="M16" s="1153"/>
      <c r="N16" s="1153"/>
    </row>
    <row r="17" spans="1:14" s="871" customFormat="1" ht="48">
      <c r="A17" s="738"/>
      <c r="B17" s="749"/>
      <c r="C17" s="1051" t="s">
        <v>2025</v>
      </c>
      <c r="D17" s="746"/>
      <c r="E17" s="747"/>
      <c r="F17" s="775"/>
      <c r="G17" s="775">
        <f t="shared" si="0"/>
        <v>0</v>
      </c>
      <c r="H17" s="1152"/>
      <c r="I17" s="1153"/>
      <c r="J17" s="1153"/>
      <c r="K17" s="1153"/>
      <c r="L17" s="1153"/>
      <c r="M17" s="1153"/>
      <c r="N17" s="1153"/>
    </row>
    <row r="18" spans="1:14" s="871" customFormat="1">
      <c r="A18" s="738"/>
      <c r="B18" s="749"/>
      <c r="C18" s="1051" t="s">
        <v>2026</v>
      </c>
      <c r="D18" s="746"/>
      <c r="E18" s="747"/>
      <c r="F18" s="775"/>
      <c r="G18" s="775">
        <f t="shared" si="0"/>
        <v>0</v>
      </c>
      <c r="H18" s="1152"/>
      <c r="I18" s="1153"/>
      <c r="J18" s="1153"/>
      <c r="K18" s="1153"/>
      <c r="L18" s="1153"/>
      <c r="M18" s="1153"/>
      <c r="N18" s="1153"/>
    </row>
    <row r="19" spans="1:14" s="871" customFormat="1" ht="60">
      <c r="A19" s="738"/>
      <c r="B19" s="749"/>
      <c r="C19" s="1051" t="s">
        <v>2027</v>
      </c>
      <c r="D19" s="746"/>
      <c r="E19" s="747"/>
      <c r="F19" s="775"/>
      <c r="G19" s="775">
        <f t="shared" si="0"/>
        <v>0</v>
      </c>
      <c r="H19" s="1152"/>
      <c r="I19" s="1153"/>
      <c r="J19" s="1153"/>
      <c r="K19" s="1153"/>
      <c r="L19" s="1153"/>
      <c r="M19" s="1153"/>
      <c r="N19" s="1153"/>
    </row>
    <row r="20" spans="1:14" s="871" customFormat="1" ht="24">
      <c r="A20" s="738"/>
      <c r="B20" s="749"/>
      <c r="C20" s="1051" t="s">
        <v>2028</v>
      </c>
      <c r="D20" s="746"/>
      <c r="E20" s="747"/>
      <c r="F20" s="775"/>
      <c r="G20" s="775">
        <f t="shared" si="0"/>
        <v>0</v>
      </c>
      <c r="H20" s="1152"/>
      <c r="I20" s="1153"/>
      <c r="J20" s="1153"/>
      <c r="K20" s="1153"/>
      <c r="L20" s="1153"/>
      <c r="M20" s="1153"/>
      <c r="N20" s="1153"/>
    </row>
    <row r="21" spans="1:14" s="871" customFormat="1" ht="36">
      <c r="A21" s="738"/>
      <c r="B21" s="749"/>
      <c r="C21" s="1051" t="s">
        <v>2029</v>
      </c>
      <c r="D21" s="746"/>
      <c r="E21" s="747"/>
      <c r="F21" s="775"/>
      <c r="G21" s="775">
        <f t="shared" si="0"/>
        <v>0</v>
      </c>
      <c r="H21" s="1152"/>
      <c r="I21" s="1153"/>
      <c r="J21" s="1153"/>
      <c r="K21" s="1153"/>
      <c r="L21" s="1153"/>
      <c r="M21" s="1153"/>
      <c r="N21" s="1153"/>
    </row>
    <row r="22" spans="1:14" s="871" customFormat="1" ht="48">
      <c r="A22" s="738"/>
      <c r="B22" s="749"/>
      <c r="C22" s="1051" t="s">
        <v>2030</v>
      </c>
      <c r="D22" s="746"/>
      <c r="E22" s="747"/>
      <c r="F22" s="775"/>
      <c r="G22" s="775">
        <f t="shared" si="0"/>
        <v>0</v>
      </c>
      <c r="H22" s="1152"/>
      <c r="I22" s="1153"/>
      <c r="J22" s="1153"/>
      <c r="K22" s="1153"/>
      <c r="L22" s="1153"/>
      <c r="M22" s="1153"/>
      <c r="N22" s="1153"/>
    </row>
    <row r="23" spans="1:14" s="871" customFormat="1" ht="36">
      <c r="A23" s="738"/>
      <c r="B23" s="749"/>
      <c r="C23" s="1051" t="s">
        <v>2031</v>
      </c>
      <c r="D23" s="746"/>
      <c r="E23" s="747"/>
      <c r="F23" s="775"/>
      <c r="G23" s="775">
        <f t="shared" si="0"/>
        <v>0</v>
      </c>
      <c r="H23" s="1152"/>
      <c r="I23" s="1153"/>
      <c r="J23" s="1153"/>
      <c r="K23" s="1153"/>
      <c r="L23" s="1153"/>
      <c r="M23" s="1153"/>
      <c r="N23" s="1153"/>
    </row>
    <row r="24" spans="1:14" s="871" customFormat="1">
      <c r="A24" s="738"/>
      <c r="B24" s="749"/>
      <c r="C24" s="1051" t="s">
        <v>2032</v>
      </c>
      <c r="D24" s="746"/>
      <c r="E24" s="747"/>
      <c r="F24" s="775"/>
      <c r="G24" s="775">
        <f t="shared" si="0"/>
        <v>0</v>
      </c>
      <c r="H24" s="1152"/>
      <c r="I24" s="1153"/>
      <c r="J24" s="1153"/>
      <c r="K24" s="1153"/>
      <c r="L24" s="1153"/>
      <c r="M24" s="1153"/>
      <c r="N24" s="1153"/>
    </row>
    <row r="25" spans="1:14" s="871" customFormat="1" ht="48">
      <c r="A25" s="738"/>
      <c r="B25" s="749"/>
      <c r="C25" s="1051" t="s">
        <v>2033</v>
      </c>
      <c r="D25" s="746"/>
      <c r="E25" s="747"/>
      <c r="F25" s="775"/>
      <c r="G25" s="775">
        <f t="shared" si="0"/>
        <v>0</v>
      </c>
      <c r="H25" s="1152"/>
      <c r="I25" s="1153"/>
      <c r="J25" s="1153"/>
      <c r="K25" s="1153"/>
      <c r="L25" s="1153"/>
      <c r="M25" s="1153"/>
      <c r="N25" s="1153"/>
    </row>
    <row r="26" spans="1:14" s="871" customFormat="1">
      <c r="A26" s="738"/>
      <c r="B26" s="749"/>
      <c r="C26" s="1051" t="s">
        <v>2034</v>
      </c>
      <c r="D26" s="746"/>
      <c r="E26" s="747"/>
      <c r="F26" s="775"/>
      <c r="G26" s="775">
        <f t="shared" si="0"/>
        <v>0</v>
      </c>
      <c r="H26" s="1152"/>
      <c r="I26" s="1153"/>
      <c r="J26" s="1153"/>
      <c r="K26" s="1153"/>
      <c r="L26" s="1153"/>
      <c r="M26" s="1153"/>
      <c r="N26" s="1153"/>
    </row>
    <row r="27" spans="1:14" s="871" customFormat="1" ht="61.5" customHeight="1">
      <c r="A27" s="738"/>
      <c r="B27" s="749"/>
      <c r="C27" s="1051" t="s">
        <v>2035</v>
      </c>
      <c r="D27" s="746"/>
      <c r="E27" s="747"/>
      <c r="F27" s="775"/>
      <c r="G27" s="775">
        <f t="shared" si="0"/>
        <v>0</v>
      </c>
      <c r="H27" s="1152"/>
      <c r="I27" s="1153"/>
      <c r="J27" s="1153"/>
      <c r="K27" s="1153"/>
      <c r="L27" s="1153"/>
      <c r="M27" s="1153"/>
      <c r="N27" s="1153"/>
    </row>
    <row r="28" spans="1:14" s="871" customFormat="1">
      <c r="A28" s="738"/>
      <c r="B28" s="749"/>
      <c r="C28" s="1051" t="s">
        <v>2036</v>
      </c>
      <c r="D28" s="746"/>
      <c r="E28" s="747"/>
      <c r="F28" s="775"/>
      <c r="G28" s="775">
        <f t="shared" si="0"/>
        <v>0</v>
      </c>
      <c r="H28" s="1152"/>
      <c r="I28" s="1153"/>
      <c r="J28" s="1153"/>
      <c r="K28" s="1153"/>
      <c r="L28" s="1153"/>
      <c r="M28" s="1153"/>
      <c r="N28" s="1153"/>
    </row>
    <row r="29" spans="1:14" s="871" customFormat="1">
      <c r="A29" s="738"/>
      <c r="B29" s="749"/>
      <c r="C29" s="1051" t="s">
        <v>2037</v>
      </c>
      <c r="D29" s="746"/>
      <c r="E29" s="747"/>
      <c r="F29" s="775"/>
      <c r="G29" s="775">
        <f t="shared" si="0"/>
        <v>0</v>
      </c>
      <c r="H29" s="1152"/>
      <c r="I29" s="1153"/>
      <c r="J29" s="1153"/>
      <c r="K29" s="1153"/>
      <c r="L29" s="1153"/>
      <c r="M29" s="1153"/>
      <c r="N29" s="1153"/>
    </row>
    <row r="30" spans="1:14" s="871" customFormat="1">
      <c r="A30" s="738"/>
      <c r="B30" s="749"/>
      <c r="C30" s="1051" t="s">
        <v>2038</v>
      </c>
      <c r="D30" s="746"/>
      <c r="E30" s="747"/>
      <c r="F30" s="775"/>
      <c r="G30" s="775">
        <f t="shared" si="0"/>
        <v>0</v>
      </c>
      <c r="H30" s="1152"/>
      <c r="I30" s="1153"/>
      <c r="J30" s="1153"/>
      <c r="K30" s="1153"/>
      <c r="L30" s="1153"/>
      <c r="M30" s="1153"/>
      <c r="N30" s="1153"/>
    </row>
    <row r="31" spans="1:14" s="871" customFormat="1">
      <c r="A31" s="738"/>
      <c r="B31" s="749"/>
      <c r="C31" s="1051" t="s">
        <v>2039</v>
      </c>
      <c r="D31" s="746"/>
      <c r="E31" s="747"/>
      <c r="F31" s="775"/>
      <c r="G31" s="775">
        <f t="shared" si="0"/>
        <v>0</v>
      </c>
      <c r="H31" s="1152"/>
      <c r="I31" s="1153"/>
      <c r="J31" s="1153"/>
      <c r="K31" s="1153"/>
      <c r="L31" s="1153"/>
      <c r="M31" s="1153"/>
      <c r="N31" s="1153"/>
    </row>
    <row r="32" spans="1:14" s="871" customFormat="1">
      <c r="A32" s="738"/>
      <c r="B32" s="749"/>
      <c r="C32" s="1051" t="s">
        <v>2040</v>
      </c>
      <c r="D32" s="746"/>
      <c r="E32" s="747"/>
      <c r="F32" s="775"/>
      <c r="G32" s="775">
        <f t="shared" si="0"/>
        <v>0</v>
      </c>
      <c r="H32" s="1152"/>
      <c r="I32" s="1153"/>
      <c r="J32" s="1153"/>
      <c r="K32" s="1153"/>
      <c r="L32" s="1153"/>
      <c r="M32" s="1153"/>
      <c r="N32" s="1153"/>
    </row>
    <row r="33" spans="1:14" s="871" customFormat="1">
      <c r="A33" s="738"/>
      <c r="B33" s="749"/>
      <c r="C33" s="1051" t="s">
        <v>2041</v>
      </c>
      <c r="D33" s="746"/>
      <c r="E33" s="747"/>
      <c r="F33" s="775"/>
      <c r="G33" s="775">
        <f t="shared" si="0"/>
        <v>0</v>
      </c>
      <c r="H33" s="1152"/>
      <c r="I33" s="1153"/>
      <c r="J33" s="1153"/>
      <c r="K33" s="1153"/>
      <c r="L33" s="1153"/>
      <c r="M33" s="1153"/>
      <c r="N33" s="1153"/>
    </row>
    <row r="34" spans="1:14" s="871" customFormat="1">
      <c r="A34" s="738"/>
      <c r="B34" s="749"/>
      <c r="C34" s="1051" t="s">
        <v>2042</v>
      </c>
      <c r="D34" s="746"/>
      <c r="E34" s="747"/>
      <c r="F34" s="775"/>
      <c r="G34" s="775">
        <f t="shared" si="0"/>
        <v>0</v>
      </c>
      <c r="H34" s="1152"/>
      <c r="I34" s="1153"/>
      <c r="J34" s="1153"/>
      <c r="K34" s="1153"/>
      <c r="L34" s="1153"/>
      <c r="M34" s="1153"/>
      <c r="N34" s="1153"/>
    </row>
    <row r="35" spans="1:14" s="871" customFormat="1" ht="60">
      <c r="A35" s="738"/>
      <c r="B35" s="749"/>
      <c r="C35" s="1051" t="s">
        <v>2043</v>
      </c>
      <c r="D35" s="746"/>
      <c r="E35" s="747"/>
      <c r="F35" s="775"/>
      <c r="G35" s="775">
        <f t="shared" si="0"/>
        <v>0</v>
      </c>
      <c r="H35" s="1152"/>
      <c r="I35" s="1153"/>
      <c r="J35" s="1153"/>
      <c r="K35" s="1153"/>
      <c r="L35" s="1153"/>
      <c r="M35" s="1153"/>
      <c r="N35" s="1153"/>
    </row>
    <row r="36" spans="1:14" s="871" customFormat="1">
      <c r="A36" s="738"/>
      <c r="B36" s="749"/>
      <c r="C36" s="1051" t="s">
        <v>2044</v>
      </c>
      <c r="D36" s="746"/>
      <c r="E36" s="747"/>
      <c r="F36" s="775"/>
      <c r="G36" s="775">
        <f t="shared" si="0"/>
        <v>0</v>
      </c>
      <c r="H36" s="1152"/>
      <c r="I36" s="1153"/>
      <c r="J36" s="1153"/>
      <c r="K36" s="1153"/>
      <c r="L36" s="1153"/>
      <c r="M36" s="1153"/>
      <c r="N36" s="1153"/>
    </row>
    <row r="37" spans="1:14" s="871" customFormat="1" ht="60">
      <c r="A37" s="738"/>
      <c r="B37" s="749"/>
      <c r="C37" s="1051" t="s">
        <v>2045</v>
      </c>
      <c r="D37" s="746"/>
      <c r="E37" s="747"/>
      <c r="F37" s="775"/>
      <c r="G37" s="775">
        <f t="shared" si="0"/>
        <v>0</v>
      </c>
      <c r="H37" s="1152"/>
      <c r="I37" s="1153"/>
      <c r="J37" s="1153"/>
      <c r="K37" s="1153"/>
      <c r="L37" s="1153"/>
      <c r="M37" s="1153"/>
      <c r="N37" s="1153"/>
    </row>
    <row r="38" spans="1:14" s="871" customFormat="1" ht="36">
      <c r="A38" s="738"/>
      <c r="B38" s="749"/>
      <c r="C38" s="1051" t="s">
        <v>2046</v>
      </c>
      <c r="D38" s="746"/>
      <c r="E38" s="747"/>
      <c r="F38" s="775"/>
      <c r="G38" s="775">
        <f t="shared" si="0"/>
        <v>0</v>
      </c>
      <c r="H38" s="1152"/>
      <c r="I38" s="1153"/>
      <c r="J38" s="1153"/>
      <c r="K38" s="1153"/>
      <c r="L38" s="1153"/>
      <c r="M38" s="1153"/>
      <c r="N38" s="1153"/>
    </row>
    <row r="39" spans="1:14" s="871" customFormat="1">
      <c r="A39" s="738"/>
      <c r="B39" s="749"/>
      <c r="C39" s="1051" t="s">
        <v>2047</v>
      </c>
      <c r="D39" s="746"/>
      <c r="E39" s="747"/>
      <c r="F39" s="775"/>
      <c r="G39" s="775">
        <f t="shared" si="0"/>
        <v>0</v>
      </c>
      <c r="H39" s="1152"/>
      <c r="I39" s="1153"/>
      <c r="J39" s="1153"/>
      <c r="K39" s="1153"/>
      <c r="L39" s="1153"/>
      <c r="M39" s="1153"/>
      <c r="N39" s="1153"/>
    </row>
    <row r="40" spans="1:14" s="871" customFormat="1" ht="24">
      <c r="A40" s="738"/>
      <c r="B40" s="749"/>
      <c r="C40" s="1051" t="s">
        <v>2048</v>
      </c>
      <c r="D40" s="746"/>
      <c r="E40" s="747"/>
      <c r="F40" s="775"/>
      <c r="G40" s="775">
        <f t="shared" si="0"/>
        <v>0</v>
      </c>
      <c r="H40" s="1152"/>
      <c r="I40" s="1153"/>
      <c r="J40" s="1153"/>
      <c r="K40" s="1153"/>
      <c r="L40" s="1153"/>
      <c r="M40" s="1153"/>
      <c r="N40" s="1153"/>
    </row>
    <row r="41" spans="1:14" s="871" customFormat="1">
      <c r="A41" s="738"/>
      <c r="B41" s="749"/>
      <c r="C41" s="1051" t="s">
        <v>2049</v>
      </c>
      <c r="D41" s="746"/>
      <c r="E41" s="747"/>
      <c r="F41" s="775"/>
      <c r="G41" s="775">
        <f t="shared" si="0"/>
        <v>0</v>
      </c>
      <c r="H41" s="1152"/>
      <c r="I41" s="1153"/>
      <c r="J41" s="1153"/>
      <c r="K41" s="1153"/>
      <c r="L41" s="1153"/>
      <c r="M41" s="1153"/>
      <c r="N41" s="1153"/>
    </row>
    <row r="42" spans="1:14" s="871" customFormat="1">
      <c r="A42" s="738"/>
      <c r="B42" s="749"/>
      <c r="C42" s="1051" t="s">
        <v>2050</v>
      </c>
      <c r="D42" s="746"/>
      <c r="E42" s="747"/>
      <c r="F42" s="775"/>
      <c r="G42" s="775">
        <f t="shared" si="0"/>
        <v>0</v>
      </c>
      <c r="H42" s="1152"/>
      <c r="I42" s="1153"/>
      <c r="J42" s="1153"/>
      <c r="K42" s="1153"/>
      <c r="L42" s="1153"/>
      <c r="M42" s="1153"/>
      <c r="N42" s="1153"/>
    </row>
    <row r="43" spans="1:14" s="871" customFormat="1">
      <c r="A43" s="738"/>
      <c r="B43" s="749"/>
      <c r="C43" s="1051" t="s">
        <v>2051</v>
      </c>
      <c r="D43" s="746"/>
      <c r="E43" s="747"/>
      <c r="F43" s="775"/>
      <c r="G43" s="775">
        <f t="shared" si="0"/>
        <v>0</v>
      </c>
      <c r="H43" s="1152"/>
      <c r="I43" s="1153"/>
      <c r="J43" s="1153"/>
      <c r="K43" s="1153"/>
      <c r="L43" s="1153"/>
      <c r="M43" s="1153"/>
      <c r="N43" s="1153"/>
    </row>
    <row r="44" spans="1:14" s="871" customFormat="1" ht="24">
      <c r="A44" s="738"/>
      <c r="B44" s="749"/>
      <c r="C44" s="1051" t="s">
        <v>2052</v>
      </c>
      <c r="D44" s="746"/>
      <c r="E44" s="747"/>
      <c r="F44" s="775"/>
      <c r="G44" s="775">
        <f t="shared" si="0"/>
        <v>0</v>
      </c>
      <c r="H44" s="1152"/>
      <c r="I44" s="1153"/>
      <c r="J44" s="1153"/>
      <c r="K44" s="1153"/>
      <c r="L44" s="1153"/>
      <c r="M44" s="1153"/>
      <c r="N44" s="1153"/>
    </row>
    <row r="45" spans="1:14" s="871" customFormat="1">
      <c r="A45" s="738"/>
      <c r="B45" s="749"/>
      <c r="C45" s="1051" t="s">
        <v>2053</v>
      </c>
      <c r="D45" s="746"/>
      <c r="E45" s="747"/>
      <c r="F45" s="775"/>
      <c r="G45" s="775">
        <f t="shared" si="0"/>
        <v>0</v>
      </c>
      <c r="H45" s="1152"/>
      <c r="I45" s="1153"/>
      <c r="J45" s="1153"/>
      <c r="K45" s="1153"/>
      <c r="L45" s="1153"/>
      <c r="M45" s="1153"/>
      <c r="N45" s="1153"/>
    </row>
    <row r="46" spans="1:14" s="871" customFormat="1" ht="14.25" customHeight="1">
      <c r="A46" s="738"/>
      <c r="B46" s="749"/>
      <c r="C46" s="1051" t="s">
        <v>2054</v>
      </c>
      <c r="D46" s="746"/>
      <c r="E46" s="747"/>
      <c r="F46" s="775"/>
      <c r="G46" s="775">
        <f t="shared" si="0"/>
        <v>0</v>
      </c>
      <c r="H46" s="1152"/>
      <c r="I46" s="1153"/>
      <c r="J46" s="1153"/>
      <c r="K46" s="1153"/>
      <c r="L46" s="1153"/>
      <c r="M46" s="1153"/>
      <c r="N46" s="1153"/>
    </row>
    <row r="47" spans="1:14" s="871" customFormat="1" ht="24">
      <c r="A47" s="738"/>
      <c r="B47" s="749"/>
      <c r="C47" s="1051" t="s">
        <v>2055</v>
      </c>
      <c r="D47" s="746"/>
      <c r="E47" s="747"/>
      <c r="F47" s="775"/>
      <c r="G47" s="775">
        <f t="shared" si="0"/>
        <v>0</v>
      </c>
      <c r="H47" s="1152"/>
      <c r="I47" s="1153"/>
      <c r="J47" s="1153"/>
      <c r="K47" s="1153"/>
      <c r="L47" s="1153"/>
      <c r="M47" s="1153"/>
      <c r="N47" s="1153"/>
    </row>
    <row r="48" spans="1:14" s="871" customFormat="1">
      <c r="A48" s="738"/>
      <c r="B48" s="749"/>
      <c r="C48" s="1051" t="s">
        <v>2056</v>
      </c>
      <c r="D48" s="746"/>
      <c r="E48" s="747"/>
      <c r="F48" s="775"/>
      <c r="G48" s="775">
        <f t="shared" si="0"/>
        <v>0</v>
      </c>
      <c r="H48" s="1152"/>
      <c r="I48" s="1153"/>
      <c r="J48" s="1153"/>
      <c r="K48" s="1153"/>
      <c r="L48" s="1153"/>
      <c r="M48" s="1153"/>
      <c r="N48" s="1153"/>
    </row>
    <row r="49" spans="1:14" s="871" customFormat="1">
      <c r="A49" s="738"/>
      <c r="B49" s="749"/>
      <c r="C49" s="1051" t="s">
        <v>2057</v>
      </c>
      <c r="D49" s="746"/>
      <c r="E49" s="747"/>
      <c r="F49" s="775"/>
      <c r="G49" s="775">
        <f t="shared" si="0"/>
        <v>0</v>
      </c>
      <c r="H49" s="1152"/>
      <c r="I49" s="1153"/>
      <c r="J49" s="1153"/>
      <c r="K49" s="1153"/>
      <c r="L49" s="1153"/>
      <c r="M49" s="1153"/>
      <c r="N49" s="1153"/>
    </row>
    <row r="50" spans="1:14" s="871" customFormat="1" ht="24">
      <c r="A50" s="738"/>
      <c r="B50" s="749"/>
      <c r="C50" s="1051" t="s">
        <v>2058</v>
      </c>
      <c r="D50" s="746"/>
      <c r="E50" s="747"/>
      <c r="F50" s="775"/>
      <c r="G50" s="775">
        <f t="shared" si="0"/>
        <v>0</v>
      </c>
      <c r="H50" s="1152"/>
      <c r="I50" s="1153"/>
      <c r="J50" s="1153"/>
      <c r="K50" s="1153"/>
      <c r="L50" s="1153"/>
      <c r="M50" s="1153"/>
      <c r="N50" s="1153"/>
    </row>
    <row r="51" spans="1:14" s="871" customFormat="1">
      <c r="A51" s="738"/>
      <c r="B51" s="749"/>
      <c r="C51" s="1051" t="s">
        <v>2059</v>
      </c>
      <c r="D51" s="746"/>
      <c r="E51" s="747"/>
      <c r="F51" s="775"/>
      <c r="G51" s="775">
        <f t="shared" si="0"/>
        <v>0</v>
      </c>
      <c r="H51" s="1152"/>
      <c r="I51" s="1153"/>
      <c r="J51" s="1153"/>
      <c r="K51" s="1153"/>
      <c r="L51" s="1153"/>
      <c r="M51" s="1153"/>
      <c r="N51" s="1153"/>
    </row>
    <row r="52" spans="1:14" s="871" customFormat="1">
      <c r="A52" s="738"/>
      <c r="B52" s="749"/>
      <c r="C52" s="1051" t="s">
        <v>2060</v>
      </c>
      <c r="D52" s="746"/>
      <c r="E52" s="747"/>
      <c r="F52" s="775"/>
      <c r="G52" s="775">
        <f t="shared" si="0"/>
        <v>0</v>
      </c>
      <c r="H52" s="1152"/>
      <c r="I52" s="1153"/>
      <c r="J52" s="1153"/>
      <c r="K52" s="1153"/>
      <c r="L52" s="1153"/>
      <c r="M52" s="1153"/>
      <c r="N52" s="1153"/>
    </row>
    <row r="53" spans="1:14" s="871" customFormat="1">
      <c r="A53" s="738"/>
      <c r="B53" s="749"/>
      <c r="C53" s="1051" t="s">
        <v>2061</v>
      </c>
      <c r="D53" s="746"/>
      <c r="E53" s="747"/>
      <c r="F53" s="775"/>
      <c r="G53" s="775">
        <f t="shared" si="0"/>
        <v>0</v>
      </c>
      <c r="H53" s="1152"/>
      <c r="I53" s="1153"/>
      <c r="J53" s="1153"/>
      <c r="K53" s="1153"/>
      <c r="L53" s="1153"/>
      <c r="M53" s="1153"/>
      <c r="N53" s="1153"/>
    </row>
    <row r="54" spans="1:14" s="871" customFormat="1">
      <c r="A54" s="738"/>
      <c r="B54" s="749"/>
      <c r="C54" s="1051" t="s">
        <v>2062</v>
      </c>
      <c r="D54" s="746"/>
      <c r="E54" s="747"/>
      <c r="F54" s="775"/>
      <c r="G54" s="775">
        <f t="shared" si="0"/>
        <v>0</v>
      </c>
      <c r="H54" s="1152"/>
      <c r="I54" s="1153"/>
      <c r="J54" s="1153"/>
      <c r="K54" s="1153"/>
      <c r="L54" s="1153"/>
      <c r="M54" s="1153"/>
      <c r="N54" s="1153"/>
    </row>
    <row r="55" spans="1:14" s="871" customFormat="1">
      <c r="A55" s="738"/>
      <c r="B55" s="749"/>
      <c r="C55" s="1051" t="s">
        <v>2063</v>
      </c>
      <c r="D55" s="746"/>
      <c r="E55" s="747"/>
      <c r="F55" s="775"/>
      <c r="G55" s="775">
        <f t="shared" si="0"/>
        <v>0</v>
      </c>
      <c r="H55" s="1152"/>
      <c r="I55" s="1153"/>
      <c r="J55" s="1153"/>
      <c r="K55" s="1153"/>
      <c r="L55" s="1153"/>
      <c r="M55" s="1153"/>
      <c r="N55" s="1153"/>
    </row>
    <row r="56" spans="1:14" s="871" customFormat="1">
      <c r="A56" s="738"/>
      <c r="B56" s="749"/>
      <c r="C56" s="1051" t="s">
        <v>2064</v>
      </c>
      <c r="D56" s="746"/>
      <c r="E56" s="747"/>
      <c r="F56" s="775"/>
      <c r="G56" s="775">
        <f t="shared" si="0"/>
        <v>0</v>
      </c>
      <c r="H56" s="1152"/>
      <c r="I56" s="1153"/>
      <c r="J56" s="1153"/>
      <c r="K56" s="1153"/>
      <c r="L56" s="1153"/>
      <c r="M56" s="1153"/>
      <c r="N56" s="1153"/>
    </row>
    <row r="57" spans="1:14" s="871" customFormat="1" ht="48">
      <c r="A57" s="738"/>
      <c r="B57" s="749"/>
      <c r="C57" s="1051" t="s">
        <v>2065</v>
      </c>
      <c r="D57" s="746"/>
      <c r="E57" s="747"/>
      <c r="F57" s="775"/>
      <c r="G57" s="775">
        <f t="shared" si="0"/>
        <v>0</v>
      </c>
      <c r="H57" s="1152"/>
      <c r="I57" s="1153"/>
      <c r="J57" s="1153"/>
      <c r="K57" s="1153"/>
      <c r="L57" s="1153"/>
      <c r="M57" s="1153"/>
      <c r="N57" s="1153"/>
    </row>
    <row r="58" spans="1:14" s="871" customFormat="1" ht="36">
      <c r="A58" s="738"/>
      <c r="B58" s="749"/>
      <c r="C58" s="1051" t="s">
        <v>2066</v>
      </c>
      <c r="D58" s="746"/>
      <c r="E58" s="747"/>
      <c r="F58" s="775"/>
      <c r="G58" s="775">
        <f t="shared" si="0"/>
        <v>0</v>
      </c>
      <c r="H58" s="1152"/>
      <c r="I58" s="1153"/>
      <c r="J58" s="1153"/>
      <c r="K58" s="1153"/>
      <c r="L58" s="1153"/>
      <c r="M58" s="1153"/>
      <c r="N58" s="1153"/>
    </row>
    <row r="59" spans="1:14" s="871" customFormat="1">
      <c r="A59" s="738"/>
      <c r="B59" s="749"/>
      <c r="C59" s="1051" t="s">
        <v>2067</v>
      </c>
      <c r="D59" s="746"/>
      <c r="E59" s="747"/>
      <c r="F59" s="775"/>
      <c r="G59" s="775">
        <f t="shared" si="0"/>
        <v>0</v>
      </c>
      <c r="H59" s="1152"/>
      <c r="I59" s="1153"/>
      <c r="J59" s="1153"/>
      <c r="K59" s="1153"/>
      <c r="L59" s="1153"/>
      <c r="M59" s="1153"/>
      <c r="N59" s="1153"/>
    </row>
    <row r="60" spans="1:14" s="871" customFormat="1" ht="24">
      <c r="A60" s="738"/>
      <c r="B60" s="749"/>
      <c r="C60" s="1051" t="s">
        <v>2068</v>
      </c>
      <c r="D60" s="746"/>
      <c r="E60" s="747"/>
      <c r="F60" s="775"/>
      <c r="G60" s="775">
        <f t="shared" si="0"/>
        <v>0</v>
      </c>
      <c r="H60" s="1152"/>
      <c r="I60" s="1153"/>
      <c r="J60" s="1153"/>
      <c r="K60" s="1153"/>
      <c r="L60" s="1153"/>
      <c r="M60" s="1153"/>
      <c r="N60" s="1153"/>
    </row>
    <row r="61" spans="1:14" s="871" customFormat="1">
      <c r="A61" s="738"/>
      <c r="B61" s="749"/>
      <c r="C61" s="1051" t="s">
        <v>2069</v>
      </c>
      <c r="D61" s="746"/>
      <c r="E61" s="747"/>
      <c r="F61" s="775"/>
      <c r="G61" s="775">
        <f t="shared" si="0"/>
        <v>0</v>
      </c>
      <c r="H61" s="1152"/>
      <c r="I61" s="1153"/>
      <c r="J61" s="1153"/>
      <c r="K61" s="1153"/>
      <c r="L61" s="1153"/>
      <c r="M61" s="1153"/>
      <c r="N61" s="1153"/>
    </row>
    <row r="62" spans="1:14" s="871" customFormat="1">
      <c r="A62" s="738"/>
      <c r="B62" s="749"/>
      <c r="C62" s="1051" t="s">
        <v>2070</v>
      </c>
      <c r="D62" s="746"/>
      <c r="E62" s="747"/>
      <c r="F62" s="775"/>
      <c r="G62" s="775"/>
      <c r="H62" s="1152"/>
      <c r="I62" s="1153"/>
      <c r="J62" s="1153"/>
      <c r="K62" s="1153"/>
      <c r="L62" s="1153"/>
      <c r="M62" s="1153"/>
      <c r="N62" s="1153"/>
    </row>
    <row r="63" spans="1:14" s="871" customFormat="1">
      <c r="A63" s="738"/>
      <c r="B63" s="749"/>
      <c r="C63" s="1051" t="s">
        <v>2071</v>
      </c>
      <c r="D63" s="746"/>
      <c r="E63" s="747"/>
      <c r="F63" s="775"/>
      <c r="G63" s="775">
        <f t="shared" si="0"/>
        <v>0</v>
      </c>
      <c r="H63" s="1152"/>
      <c r="I63" s="1153"/>
      <c r="J63" s="1153"/>
      <c r="K63" s="1153"/>
      <c r="L63" s="1153"/>
      <c r="M63" s="1153"/>
      <c r="N63" s="1153"/>
    </row>
    <row r="64" spans="1:14" s="871" customFormat="1">
      <c r="A64" s="738"/>
      <c r="B64" s="749"/>
      <c r="C64" s="1051" t="s">
        <v>2072</v>
      </c>
      <c r="D64" s="746"/>
      <c r="E64" s="747"/>
      <c r="F64" s="775"/>
      <c r="G64" s="775">
        <f t="shared" si="0"/>
        <v>0</v>
      </c>
      <c r="H64" s="1152"/>
      <c r="I64" s="1153"/>
      <c r="J64" s="1153"/>
      <c r="K64" s="1153"/>
      <c r="L64" s="1153"/>
      <c r="M64" s="1153"/>
      <c r="N64" s="1153"/>
    </row>
    <row r="65" spans="1:14" s="871" customFormat="1">
      <c r="A65" s="738"/>
      <c r="B65" s="749"/>
      <c r="C65" s="1051" t="s">
        <v>2073</v>
      </c>
      <c r="D65" s="746"/>
      <c r="E65" s="747"/>
      <c r="F65" s="775"/>
      <c r="G65" s="775">
        <f t="shared" si="0"/>
        <v>0</v>
      </c>
      <c r="H65" s="1152"/>
      <c r="I65" s="1153"/>
      <c r="J65" s="1153"/>
      <c r="K65" s="1153"/>
      <c r="L65" s="1153"/>
      <c r="M65" s="1153"/>
      <c r="N65" s="1153"/>
    </row>
    <row r="66" spans="1:14" s="871" customFormat="1">
      <c r="A66" s="738"/>
      <c r="B66" s="749"/>
      <c r="C66" s="1051" t="s">
        <v>2074</v>
      </c>
      <c r="D66" s="746"/>
      <c r="E66" s="747"/>
      <c r="F66" s="775"/>
      <c r="G66" s="775">
        <f t="shared" si="0"/>
        <v>0</v>
      </c>
      <c r="H66" s="1152"/>
      <c r="I66" s="1153"/>
      <c r="J66" s="1153"/>
      <c r="K66" s="1153"/>
      <c r="L66" s="1153"/>
      <c r="M66" s="1153"/>
      <c r="N66" s="1153"/>
    </row>
    <row r="67" spans="1:14" s="871" customFormat="1">
      <c r="A67" s="738"/>
      <c r="B67" s="749"/>
      <c r="C67" s="1051" t="s">
        <v>2075</v>
      </c>
      <c r="D67" s="746"/>
      <c r="E67" s="747"/>
      <c r="F67" s="775"/>
      <c r="G67" s="775">
        <f t="shared" si="0"/>
        <v>0</v>
      </c>
      <c r="H67" s="1152"/>
      <c r="I67" s="1153"/>
      <c r="J67" s="1153"/>
      <c r="K67" s="1153"/>
      <c r="L67" s="1153"/>
      <c r="M67" s="1153"/>
      <c r="N67" s="1153"/>
    </row>
    <row r="68" spans="1:14" s="871" customFormat="1">
      <c r="A68" s="738"/>
      <c r="B68" s="749"/>
      <c r="C68" s="1051" t="s">
        <v>2076</v>
      </c>
      <c r="D68" s="746"/>
      <c r="E68" s="747"/>
      <c r="F68" s="775"/>
      <c r="G68" s="775">
        <f t="shared" si="0"/>
        <v>0</v>
      </c>
      <c r="H68" s="1152"/>
      <c r="I68" s="1153"/>
      <c r="J68" s="1153"/>
      <c r="K68" s="1153"/>
      <c r="L68" s="1153"/>
      <c r="M68" s="1153"/>
      <c r="N68" s="1153"/>
    </row>
    <row r="69" spans="1:14" s="871" customFormat="1">
      <c r="A69" s="738"/>
      <c r="B69" s="749"/>
      <c r="C69" s="1051" t="s">
        <v>2077</v>
      </c>
      <c r="D69" s="746"/>
      <c r="E69" s="747"/>
      <c r="F69" s="775"/>
      <c r="G69" s="775">
        <f t="shared" si="0"/>
        <v>0</v>
      </c>
      <c r="H69" s="1152"/>
      <c r="I69" s="1153"/>
      <c r="J69" s="1153"/>
      <c r="K69" s="1153"/>
      <c r="L69" s="1153"/>
      <c r="M69" s="1153"/>
      <c r="N69" s="1153"/>
    </row>
    <row r="70" spans="1:14" s="871" customFormat="1">
      <c r="A70" s="738"/>
      <c r="B70" s="749"/>
      <c r="C70" s="1051" t="s">
        <v>2078</v>
      </c>
      <c r="D70" s="746"/>
      <c r="E70" s="747"/>
      <c r="F70" s="775"/>
      <c r="G70" s="775">
        <f t="shared" si="0"/>
        <v>0</v>
      </c>
      <c r="H70" s="1152"/>
      <c r="I70" s="1153"/>
      <c r="J70" s="1153"/>
      <c r="K70" s="1153"/>
      <c r="L70" s="1153"/>
      <c r="M70" s="1153"/>
      <c r="N70" s="1153"/>
    </row>
    <row r="71" spans="1:14" s="871" customFormat="1">
      <c r="A71" s="738"/>
      <c r="B71" s="749"/>
      <c r="C71" s="1051" t="s">
        <v>2079</v>
      </c>
      <c r="D71" s="746"/>
      <c r="E71" s="747"/>
      <c r="F71" s="775"/>
      <c r="G71" s="775">
        <f t="shared" si="0"/>
        <v>0</v>
      </c>
      <c r="H71" s="1152"/>
      <c r="I71" s="1153"/>
      <c r="J71" s="1153"/>
      <c r="K71" s="1153"/>
      <c r="L71" s="1153"/>
      <c r="M71" s="1153"/>
      <c r="N71" s="1153"/>
    </row>
    <row r="72" spans="1:14" s="871" customFormat="1">
      <c r="A72" s="738"/>
      <c r="B72" s="749"/>
      <c r="C72" s="1051" t="s">
        <v>2080</v>
      </c>
      <c r="D72" s="746"/>
      <c r="E72" s="747"/>
      <c r="F72" s="775"/>
      <c r="G72" s="775">
        <f t="shared" si="0"/>
        <v>0</v>
      </c>
      <c r="H72" s="1152"/>
      <c r="I72" s="1153"/>
      <c r="J72" s="1153"/>
      <c r="K72" s="1153"/>
      <c r="L72" s="1153"/>
      <c r="M72" s="1153"/>
      <c r="N72" s="1153"/>
    </row>
    <row r="73" spans="1:14" s="871" customFormat="1">
      <c r="A73" s="738"/>
      <c r="B73" s="749"/>
      <c r="C73" s="1051" t="s">
        <v>2081</v>
      </c>
      <c r="D73" s="746"/>
      <c r="E73" s="747"/>
      <c r="F73" s="775"/>
      <c r="G73" s="775">
        <f t="shared" si="0"/>
        <v>0</v>
      </c>
      <c r="H73" s="1152"/>
      <c r="I73" s="1153"/>
      <c r="J73" s="1153"/>
      <c r="K73" s="1153"/>
      <c r="L73" s="1153"/>
      <c r="M73" s="1153"/>
      <c r="N73" s="1153"/>
    </row>
    <row r="74" spans="1:14" s="871" customFormat="1">
      <c r="A74" s="738"/>
      <c r="B74" s="749"/>
      <c r="C74" s="1051" t="s">
        <v>2082</v>
      </c>
      <c r="D74" s="746"/>
      <c r="E74" s="747"/>
      <c r="F74" s="775"/>
      <c r="G74" s="775">
        <f t="shared" si="0"/>
        <v>0</v>
      </c>
      <c r="H74" s="1152"/>
      <c r="I74" s="1153"/>
      <c r="J74" s="1153"/>
      <c r="K74" s="1153"/>
      <c r="L74" s="1153"/>
      <c r="M74" s="1153"/>
      <c r="N74" s="1153"/>
    </row>
    <row r="75" spans="1:14" s="871" customFormat="1">
      <c r="A75" s="738"/>
      <c r="B75" s="749"/>
      <c r="C75" s="1051" t="s">
        <v>2083</v>
      </c>
      <c r="D75" s="746"/>
      <c r="E75" s="747"/>
      <c r="F75" s="775"/>
      <c r="G75" s="775">
        <f t="shared" ref="G75:G138" si="1">E75*F75</f>
        <v>0</v>
      </c>
      <c r="H75" s="1152"/>
      <c r="I75" s="1153"/>
      <c r="J75" s="1153"/>
      <c r="K75" s="1153"/>
      <c r="L75" s="1153"/>
      <c r="M75" s="1153"/>
      <c r="N75" s="1153"/>
    </row>
    <row r="76" spans="1:14" s="871" customFormat="1" ht="24">
      <c r="A76" s="738"/>
      <c r="B76" s="749"/>
      <c r="C76" s="1051" t="s">
        <v>2084</v>
      </c>
      <c r="D76" s="746"/>
      <c r="E76" s="747"/>
      <c r="F76" s="775"/>
      <c r="G76" s="775">
        <f t="shared" si="1"/>
        <v>0</v>
      </c>
      <c r="H76" s="1152"/>
      <c r="I76" s="1153"/>
      <c r="J76" s="1153"/>
      <c r="K76" s="1153"/>
      <c r="L76" s="1153"/>
      <c r="M76" s="1153"/>
      <c r="N76" s="1153"/>
    </row>
    <row r="77" spans="1:14" s="871" customFormat="1">
      <c r="A77" s="738"/>
      <c r="B77" s="749"/>
      <c r="C77" s="1051" t="s">
        <v>2085</v>
      </c>
      <c r="D77" s="746"/>
      <c r="E77" s="747"/>
      <c r="F77" s="775"/>
      <c r="G77" s="775">
        <f t="shared" si="1"/>
        <v>0</v>
      </c>
      <c r="H77" s="1152"/>
      <c r="I77" s="1153"/>
      <c r="J77" s="1153"/>
      <c r="K77" s="1153"/>
      <c r="L77" s="1153"/>
      <c r="M77" s="1153"/>
      <c r="N77" s="1153"/>
    </row>
    <row r="78" spans="1:14" s="871" customFormat="1">
      <c r="A78" s="738"/>
      <c r="B78" s="749"/>
      <c r="C78" s="1051" t="s">
        <v>2086</v>
      </c>
      <c r="D78" s="746"/>
      <c r="E78" s="747"/>
      <c r="F78" s="775"/>
      <c r="G78" s="775">
        <f t="shared" si="1"/>
        <v>0</v>
      </c>
      <c r="H78" s="1152"/>
      <c r="I78" s="1153"/>
      <c r="J78" s="1153"/>
      <c r="K78" s="1153"/>
      <c r="L78" s="1153"/>
      <c r="M78" s="1153"/>
      <c r="N78" s="1153"/>
    </row>
    <row r="79" spans="1:14" s="871" customFormat="1">
      <c r="A79" s="738"/>
      <c r="B79" s="749"/>
      <c r="C79" s="1051" t="s">
        <v>2087</v>
      </c>
      <c r="D79" s="746"/>
      <c r="E79" s="747"/>
      <c r="F79" s="775"/>
      <c r="G79" s="775">
        <f t="shared" si="1"/>
        <v>0</v>
      </c>
      <c r="H79" s="1152"/>
      <c r="I79" s="1153"/>
      <c r="J79" s="1153"/>
      <c r="K79" s="1153"/>
      <c r="L79" s="1153"/>
      <c r="M79" s="1153"/>
      <c r="N79" s="1153"/>
    </row>
    <row r="80" spans="1:14" s="871" customFormat="1">
      <c r="A80" s="738"/>
      <c r="B80" s="749"/>
      <c r="C80" s="1051" t="s">
        <v>2088</v>
      </c>
      <c r="D80" s="746"/>
      <c r="E80" s="747"/>
      <c r="F80" s="775"/>
      <c r="G80" s="775">
        <f t="shared" si="1"/>
        <v>0</v>
      </c>
      <c r="H80" s="1152"/>
      <c r="I80" s="1153"/>
      <c r="J80" s="1153"/>
      <c r="K80" s="1153"/>
      <c r="L80" s="1153"/>
      <c r="M80" s="1153"/>
      <c r="N80" s="1153"/>
    </row>
    <row r="81" spans="1:14" s="871" customFormat="1">
      <c r="A81" s="738"/>
      <c r="B81" s="749"/>
      <c r="C81" s="1051" t="s">
        <v>2089</v>
      </c>
      <c r="D81" s="746"/>
      <c r="E81" s="747"/>
      <c r="F81" s="775"/>
      <c r="G81" s="775">
        <f t="shared" si="1"/>
        <v>0</v>
      </c>
      <c r="H81" s="1152"/>
      <c r="I81" s="1153"/>
      <c r="J81" s="1153"/>
      <c r="K81" s="1153"/>
      <c r="L81" s="1153"/>
      <c r="M81" s="1153"/>
      <c r="N81" s="1153"/>
    </row>
    <row r="82" spans="1:14" s="871" customFormat="1">
      <c r="A82" s="738"/>
      <c r="B82" s="749"/>
      <c r="C82" s="1051" t="s">
        <v>2090</v>
      </c>
      <c r="D82" s="746"/>
      <c r="E82" s="747"/>
      <c r="F82" s="775"/>
      <c r="G82" s="775">
        <f t="shared" si="1"/>
        <v>0</v>
      </c>
      <c r="H82" s="1152"/>
      <c r="I82" s="1153"/>
      <c r="J82" s="1153"/>
      <c r="K82" s="1153"/>
      <c r="L82" s="1153"/>
      <c r="M82" s="1153"/>
      <c r="N82" s="1153"/>
    </row>
    <row r="83" spans="1:14" s="871" customFormat="1">
      <c r="A83" s="738"/>
      <c r="B83" s="749"/>
      <c r="C83" s="1051" t="s">
        <v>2091</v>
      </c>
      <c r="D83" s="746"/>
      <c r="E83" s="747"/>
      <c r="F83" s="775"/>
      <c r="G83" s="775">
        <f t="shared" si="1"/>
        <v>0</v>
      </c>
      <c r="H83" s="1152"/>
      <c r="I83" s="1153"/>
      <c r="J83" s="1153"/>
      <c r="K83" s="1153"/>
      <c r="L83" s="1153"/>
      <c r="M83" s="1153"/>
      <c r="N83" s="1153"/>
    </row>
    <row r="84" spans="1:14" s="871" customFormat="1">
      <c r="A84" s="738"/>
      <c r="B84" s="749"/>
      <c r="C84" s="1051" t="s">
        <v>2092</v>
      </c>
      <c r="D84" s="746"/>
      <c r="E84" s="747"/>
      <c r="F84" s="775"/>
      <c r="G84" s="775">
        <f t="shared" si="1"/>
        <v>0</v>
      </c>
      <c r="H84" s="1152"/>
      <c r="I84" s="1153"/>
      <c r="J84" s="1153"/>
      <c r="K84" s="1153"/>
      <c r="L84" s="1153"/>
      <c r="M84" s="1153"/>
      <c r="N84" s="1153"/>
    </row>
    <row r="85" spans="1:14" s="871" customFormat="1" ht="24">
      <c r="A85" s="738"/>
      <c r="B85" s="749"/>
      <c r="C85" s="1134" t="s">
        <v>2093</v>
      </c>
      <c r="D85" s="746"/>
      <c r="E85" s="747"/>
      <c r="F85" s="775"/>
      <c r="G85" s="775">
        <f t="shared" si="1"/>
        <v>0</v>
      </c>
      <c r="H85" s="1152"/>
      <c r="I85" s="1153"/>
      <c r="J85" s="1153"/>
      <c r="K85" s="1153"/>
      <c r="L85" s="1153"/>
      <c r="M85" s="1153"/>
      <c r="N85" s="1153"/>
    </row>
    <row r="86" spans="1:14" s="871" customFormat="1">
      <c r="A86" s="738"/>
      <c r="B86" s="749"/>
      <c r="C86" s="879"/>
      <c r="D86" s="746"/>
      <c r="E86" s="747"/>
      <c r="F86" s="775"/>
      <c r="G86" s="775">
        <f t="shared" si="1"/>
        <v>0</v>
      </c>
      <c r="H86" s="1152"/>
      <c r="I86" s="1153"/>
      <c r="J86" s="1153"/>
      <c r="K86" s="1153"/>
      <c r="L86" s="1153"/>
      <c r="M86" s="1153"/>
      <c r="N86" s="1153"/>
    </row>
    <row r="87" spans="1:14" s="871" customFormat="1" ht="13.5" customHeight="1">
      <c r="A87" s="738" t="s">
        <v>105</v>
      </c>
      <c r="B87" s="749">
        <f>COUNT($A$10:B86)+1</f>
        <v>2</v>
      </c>
      <c r="C87" s="165" t="s">
        <v>2094</v>
      </c>
      <c r="D87" s="746" t="s">
        <v>125</v>
      </c>
      <c r="E87" s="747">
        <v>1</v>
      </c>
      <c r="F87" s="775"/>
      <c r="G87" s="917">
        <f>E87*F87</f>
        <v>0</v>
      </c>
      <c r="H87" s="1152"/>
      <c r="I87" s="1153"/>
      <c r="J87" s="1153"/>
      <c r="K87" s="1153"/>
      <c r="L87" s="1153"/>
      <c r="M87" s="1153"/>
      <c r="N87" s="1153"/>
    </row>
    <row r="88" spans="1:14" s="871" customFormat="1" ht="60">
      <c r="A88" s="738"/>
      <c r="B88" s="749"/>
      <c r="C88" s="1135" t="s">
        <v>2095</v>
      </c>
      <c r="D88" s="746"/>
      <c r="E88" s="747"/>
      <c r="F88" s="775"/>
      <c r="G88" s="775">
        <f t="shared" si="1"/>
        <v>0</v>
      </c>
      <c r="H88" s="1152"/>
      <c r="I88" s="1153"/>
      <c r="J88" s="1153"/>
      <c r="K88" s="1153"/>
      <c r="L88" s="1153"/>
      <c r="M88" s="1153"/>
      <c r="N88" s="1153"/>
    </row>
    <row r="89" spans="1:14" s="871" customFormat="1">
      <c r="A89" s="738"/>
      <c r="B89" s="749"/>
      <c r="C89" s="1135"/>
      <c r="D89" s="746"/>
      <c r="E89" s="747"/>
      <c r="F89" s="775"/>
      <c r="G89" s="775"/>
      <c r="H89" s="1152"/>
      <c r="I89" s="1153"/>
      <c r="J89" s="1153"/>
      <c r="K89" s="1153"/>
      <c r="L89" s="1153"/>
      <c r="M89" s="1153"/>
      <c r="N89" s="1153"/>
    </row>
    <row r="90" spans="1:14" s="871" customFormat="1">
      <c r="A90" s="738" t="s">
        <v>105</v>
      </c>
      <c r="B90" s="749">
        <f>COUNT($A$10:B89)+1</f>
        <v>3</v>
      </c>
      <c r="C90" s="165" t="s">
        <v>2096</v>
      </c>
      <c r="D90" s="746" t="s">
        <v>2097</v>
      </c>
      <c r="E90" s="747">
        <v>1315</v>
      </c>
      <c r="F90" s="775"/>
      <c r="G90" s="917">
        <f>E90*F90</f>
        <v>0</v>
      </c>
      <c r="H90" s="1152"/>
      <c r="I90" s="1153"/>
      <c r="J90" s="1153"/>
      <c r="K90" s="1153"/>
      <c r="L90" s="1153"/>
      <c r="M90" s="1153"/>
      <c r="N90" s="1153"/>
    </row>
    <row r="91" spans="1:14" s="871" customFormat="1" ht="60">
      <c r="A91" s="738"/>
      <c r="B91" s="749"/>
      <c r="C91" s="585" t="s">
        <v>2098</v>
      </c>
      <c r="D91" s="746"/>
      <c r="E91" s="747"/>
      <c r="F91" s="775"/>
      <c r="G91" s="775">
        <f t="shared" ref="G91" si="2">E91*F91</f>
        <v>0</v>
      </c>
      <c r="H91" s="1152"/>
      <c r="I91" s="1153"/>
      <c r="J91" s="1153"/>
      <c r="K91" s="1153"/>
      <c r="L91" s="1153"/>
      <c r="M91" s="1153"/>
      <c r="N91" s="1153"/>
    </row>
    <row r="92" spans="1:14" s="871" customFormat="1">
      <c r="A92" s="738"/>
      <c r="B92" s="749"/>
      <c r="C92" s="879"/>
      <c r="D92" s="746"/>
      <c r="E92" s="747"/>
      <c r="F92" s="775"/>
      <c r="G92" s="775">
        <f t="shared" si="1"/>
        <v>0</v>
      </c>
      <c r="H92" s="1152"/>
      <c r="I92" s="1153"/>
      <c r="J92" s="1153"/>
      <c r="K92" s="1153"/>
      <c r="L92" s="1153"/>
      <c r="M92" s="1153"/>
      <c r="N92" s="1153"/>
    </row>
    <row r="93" spans="1:14" s="871" customFormat="1">
      <c r="A93" s="738" t="s">
        <v>105</v>
      </c>
      <c r="B93" s="749">
        <f>COUNT($A$10:B92)+1</f>
        <v>4</v>
      </c>
      <c r="C93" s="1109" t="s">
        <v>2099</v>
      </c>
      <c r="D93" s="746" t="s">
        <v>125</v>
      </c>
      <c r="E93" s="747">
        <v>1</v>
      </c>
      <c r="F93" s="775"/>
      <c r="G93" s="917">
        <f>E93*F93</f>
        <v>0</v>
      </c>
      <c r="H93" s="1152"/>
      <c r="I93" s="1153"/>
      <c r="J93" s="1153"/>
      <c r="K93" s="1153"/>
      <c r="L93" s="1153"/>
      <c r="M93" s="1153"/>
      <c r="N93" s="1153"/>
    </row>
    <row r="94" spans="1:14" s="871" customFormat="1" ht="36">
      <c r="A94" s="738"/>
      <c r="B94" s="749"/>
      <c r="C94" s="822" t="s">
        <v>2100</v>
      </c>
      <c r="D94" s="746"/>
      <c r="E94" s="747"/>
      <c r="F94" s="775"/>
      <c r="G94" s="775">
        <f t="shared" si="1"/>
        <v>0</v>
      </c>
      <c r="H94" s="1152"/>
      <c r="I94" s="1153"/>
      <c r="J94" s="1153"/>
      <c r="K94" s="1153"/>
      <c r="L94" s="1153"/>
      <c r="M94" s="1153"/>
      <c r="N94" s="1153"/>
    </row>
    <row r="95" spans="1:14" s="871" customFormat="1">
      <c r="A95" s="738"/>
      <c r="B95" s="749"/>
      <c r="C95" s="879"/>
      <c r="D95" s="746"/>
      <c r="E95" s="747"/>
      <c r="F95" s="775"/>
      <c r="G95" s="775">
        <f t="shared" si="1"/>
        <v>0</v>
      </c>
      <c r="H95" s="1152"/>
      <c r="I95" s="1153"/>
      <c r="J95" s="1153"/>
      <c r="K95" s="1153"/>
      <c r="L95" s="1153"/>
      <c r="M95" s="1153"/>
      <c r="N95" s="1153"/>
    </row>
    <row r="96" spans="1:14" s="871" customFormat="1" ht="24">
      <c r="A96" s="738" t="s">
        <v>105</v>
      </c>
      <c r="B96" s="749">
        <f>COUNT($A$10:B95)+1</f>
        <v>5</v>
      </c>
      <c r="C96" s="1136" t="s">
        <v>2101</v>
      </c>
      <c r="D96" s="746" t="s">
        <v>125</v>
      </c>
      <c r="E96" s="747">
        <v>1</v>
      </c>
      <c r="F96" s="775"/>
      <c r="G96" s="917">
        <f>E96*F96</f>
        <v>0</v>
      </c>
      <c r="H96" s="1152"/>
      <c r="I96" s="1153"/>
      <c r="J96" s="1153"/>
      <c r="K96" s="1153"/>
      <c r="L96" s="1153"/>
      <c r="M96" s="1153"/>
      <c r="N96" s="1153"/>
    </row>
    <row r="97" spans="1:14" s="871" customFormat="1" ht="324">
      <c r="A97" s="738"/>
      <c r="B97" s="749"/>
      <c r="C97" s="822" t="s">
        <v>2102</v>
      </c>
      <c r="D97" s="746"/>
      <c r="E97" s="747"/>
      <c r="F97" s="775"/>
      <c r="G97" s="775">
        <f t="shared" si="1"/>
        <v>0</v>
      </c>
      <c r="H97" s="1152"/>
      <c r="I97" s="1153"/>
      <c r="J97" s="1153"/>
      <c r="K97" s="1153"/>
      <c r="L97" s="1153"/>
      <c r="M97" s="1153"/>
      <c r="N97" s="1153"/>
    </row>
    <row r="98" spans="1:14" s="871" customFormat="1" ht="314.25" customHeight="1">
      <c r="A98" s="738"/>
      <c r="B98" s="749"/>
      <c r="C98" s="822" t="s">
        <v>2103</v>
      </c>
      <c r="D98" s="746"/>
      <c r="E98" s="747"/>
      <c r="F98" s="775"/>
      <c r="G98" s="775"/>
      <c r="H98" s="1152"/>
      <c r="I98" s="1153"/>
      <c r="J98" s="1153"/>
      <c r="K98" s="1153"/>
      <c r="L98" s="1153"/>
      <c r="M98" s="1153"/>
      <c r="N98" s="1153"/>
    </row>
    <row r="99" spans="1:14" s="871" customFormat="1" ht="84">
      <c r="A99" s="738"/>
      <c r="B99" s="749"/>
      <c r="C99" s="822" t="s">
        <v>2104</v>
      </c>
      <c r="D99" s="746"/>
      <c r="E99" s="747"/>
      <c r="F99" s="775"/>
      <c r="G99" s="775"/>
      <c r="H99" s="1152"/>
      <c r="I99" s="1153"/>
      <c r="J99" s="1153"/>
      <c r="K99" s="1153"/>
      <c r="L99" s="1153"/>
      <c r="M99" s="1153"/>
      <c r="N99" s="1153"/>
    </row>
    <row r="100" spans="1:14" s="871" customFormat="1">
      <c r="A100" s="738"/>
      <c r="B100" s="749"/>
      <c r="C100" s="1137" t="s">
        <v>2105</v>
      </c>
      <c r="D100" s="746"/>
      <c r="E100" s="747"/>
      <c r="F100" s="775"/>
      <c r="G100" s="775"/>
      <c r="H100" s="1152"/>
      <c r="I100" s="1153"/>
      <c r="J100" s="1153"/>
      <c r="K100" s="1153"/>
      <c r="L100" s="1153"/>
      <c r="M100" s="1153"/>
      <c r="N100" s="1153"/>
    </row>
    <row r="101" spans="1:14" s="871" customFormat="1">
      <c r="A101" s="738"/>
      <c r="B101" s="749"/>
      <c r="C101" s="1137" t="s">
        <v>2106</v>
      </c>
      <c r="D101" s="746"/>
      <c r="E101" s="747"/>
      <c r="F101" s="775"/>
      <c r="G101" s="775"/>
      <c r="H101" s="1152"/>
      <c r="I101" s="1153"/>
      <c r="J101" s="1153"/>
      <c r="K101" s="1153"/>
      <c r="L101" s="1153"/>
      <c r="M101" s="1153"/>
      <c r="N101" s="1153"/>
    </row>
    <row r="102" spans="1:14" s="871" customFormat="1">
      <c r="A102" s="738"/>
      <c r="B102" s="749"/>
      <c r="C102" s="1137" t="s">
        <v>2107</v>
      </c>
      <c r="D102" s="746"/>
      <c r="E102" s="747"/>
      <c r="F102" s="775"/>
      <c r="G102" s="775"/>
      <c r="H102" s="1152"/>
      <c r="I102" s="1153"/>
      <c r="J102" s="1153"/>
      <c r="K102" s="1153"/>
      <c r="L102" s="1153"/>
      <c r="M102" s="1153"/>
      <c r="N102" s="1153"/>
    </row>
    <row r="103" spans="1:14" s="871" customFormat="1">
      <c r="A103" s="738"/>
      <c r="B103" s="749"/>
      <c r="C103" s="1137" t="s">
        <v>2108</v>
      </c>
      <c r="D103" s="746"/>
      <c r="E103" s="747"/>
      <c r="F103" s="775"/>
      <c r="G103" s="775"/>
      <c r="H103" s="1152"/>
      <c r="I103" s="1153"/>
      <c r="J103" s="1153"/>
      <c r="K103" s="1153"/>
      <c r="L103" s="1153"/>
      <c r="M103" s="1153"/>
      <c r="N103" s="1153"/>
    </row>
    <row r="104" spans="1:14" s="871" customFormat="1" ht="24">
      <c r="A104" s="738"/>
      <c r="B104" s="749"/>
      <c r="C104" s="1118" t="s">
        <v>2109</v>
      </c>
      <c r="D104" s="746"/>
      <c r="E104" s="747"/>
      <c r="F104" s="775"/>
      <c r="G104" s="775">
        <f t="shared" si="1"/>
        <v>0</v>
      </c>
      <c r="H104" s="1152"/>
      <c r="I104" s="1153"/>
      <c r="J104" s="1153"/>
      <c r="K104" s="1153"/>
      <c r="L104" s="1153"/>
      <c r="M104" s="1153"/>
      <c r="N104" s="1153"/>
    </row>
    <row r="105" spans="1:14" s="871" customFormat="1">
      <c r="A105" s="738"/>
      <c r="B105" s="749"/>
      <c r="C105" s="1118"/>
      <c r="D105" s="746"/>
      <c r="E105" s="747"/>
      <c r="F105" s="775"/>
      <c r="G105" s="775">
        <f t="shared" si="1"/>
        <v>0</v>
      </c>
      <c r="H105" s="1152"/>
      <c r="I105" s="1153"/>
      <c r="J105" s="1153"/>
      <c r="K105" s="1153"/>
      <c r="L105" s="1153"/>
      <c r="M105" s="1153"/>
      <c r="N105" s="1153"/>
    </row>
    <row r="106" spans="1:14" s="871" customFormat="1">
      <c r="A106" s="738" t="s">
        <v>105</v>
      </c>
      <c r="B106" s="749">
        <f>COUNT($A$10:B105)+1</f>
        <v>6</v>
      </c>
      <c r="C106" s="1138" t="s">
        <v>2110</v>
      </c>
      <c r="D106" s="746" t="s">
        <v>125</v>
      </c>
      <c r="E106" s="747">
        <v>1</v>
      </c>
      <c r="F106" s="775"/>
      <c r="G106" s="917">
        <f>E106*F106</f>
        <v>0</v>
      </c>
      <c r="H106" s="1152"/>
      <c r="I106" s="1153"/>
      <c r="J106" s="1153"/>
      <c r="K106" s="1153"/>
      <c r="L106" s="1153"/>
      <c r="M106" s="1153"/>
      <c r="N106" s="1153"/>
    </row>
    <row r="107" spans="1:14" s="871" customFormat="1" ht="156">
      <c r="A107" s="738"/>
      <c r="B107" s="749"/>
      <c r="C107" s="822" t="s">
        <v>2111</v>
      </c>
      <c r="D107" s="746"/>
      <c r="E107" s="747"/>
      <c r="F107" s="775"/>
      <c r="G107" s="775">
        <f t="shared" si="1"/>
        <v>0</v>
      </c>
      <c r="H107" s="1152"/>
      <c r="I107" s="1153"/>
      <c r="J107" s="1153"/>
      <c r="K107" s="1153"/>
      <c r="L107" s="1153"/>
      <c r="M107" s="1153"/>
      <c r="N107" s="1153"/>
    </row>
    <row r="108" spans="1:14" s="871" customFormat="1">
      <c r="A108" s="738"/>
      <c r="B108" s="749"/>
      <c r="C108" s="1137" t="s">
        <v>2112</v>
      </c>
      <c r="D108" s="746"/>
      <c r="E108" s="747"/>
      <c r="F108" s="775"/>
      <c r="G108" s="775"/>
      <c r="H108" s="1152"/>
      <c r="I108" s="1153"/>
      <c r="J108" s="1153"/>
      <c r="K108" s="1153"/>
      <c r="L108" s="1153"/>
      <c r="M108" s="1153"/>
      <c r="N108" s="1153"/>
    </row>
    <row r="109" spans="1:14" s="871" customFormat="1">
      <c r="A109" s="738"/>
      <c r="B109" s="749"/>
      <c r="C109" s="1137" t="s">
        <v>2113</v>
      </c>
      <c r="D109" s="746"/>
      <c r="E109" s="747"/>
      <c r="F109" s="775"/>
      <c r="G109" s="775"/>
      <c r="H109" s="1152"/>
      <c r="I109" s="1153"/>
      <c r="J109" s="1153"/>
      <c r="K109" s="1153"/>
      <c r="L109" s="1153"/>
      <c r="M109" s="1153"/>
      <c r="N109" s="1153"/>
    </row>
    <row r="110" spans="1:14" s="871" customFormat="1" ht="24">
      <c r="A110" s="738"/>
      <c r="B110" s="749"/>
      <c r="C110" s="1118" t="s">
        <v>2114</v>
      </c>
      <c r="D110" s="746"/>
      <c r="E110" s="747"/>
      <c r="F110" s="775"/>
      <c r="G110" s="775">
        <f t="shared" si="1"/>
        <v>0</v>
      </c>
      <c r="H110" s="1152"/>
      <c r="I110" s="1153"/>
      <c r="J110" s="1153"/>
      <c r="K110" s="1153"/>
      <c r="L110" s="1153"/>
      <c r="M110" s="1153"/>
      <c r="N110" s="1153"/>
    </row>
    <row r="111" spans="1:14" s="871" customFormat="1">
      <c r="A111" s="738"/>
      <c r="B111" s="749"/>
      <c r="C111" s="822"/>
      <c r="D111" s="779"/>
      <c r="E111" s="747"/>
      <c r="F111" s="1139"/>
      <c r="G111" s="775">
        <f t="shared" si="1"/>
        <v>0</v>
      </c>
      <c r="H111" s="1152"/>
      <c r="I111" s="1153"/>
      <c r="J111" s="1153"/>
      <c r="K111" s="1153"/>
      <c r="L111" s="1153"/>
      <c r="M111" s="1153"/>
      <c r="N111" s="1153"/>
    </row>
    <row r="112" spans="1:14" s="871" customFormat="1">
      <c r="A112" s="738" t="s">
        <v>105</v>
      </c>
      <c r="B112" s="749">
        <f>COUNT($A$10:B111)+1</f>
        <v>7</v>
      </c>
      <c r="C112" s="1109" t="s">
        <v>2115</v>
      </c>
      <c r="D112" s="746" t="s">
        <v>188</v>
      </c>
      <c r="E112" s="747">
        <v>1</v>
      </c>
      <c r="F112" s="775"/>
      <c r="G112" s="917">
        <f>E112*F112</f>
        <v>0</v>
      </c>
      <c r="H112" s="1152"/>
      <c r="I112" s="1153"/>
      <c r="J112" s="1153"/>
      <c r="K112" s="1153"/>
      <c r="L112" s="1153"/>
      <c r="M112" s="1153"/>
      <c r="N112" s="1153"/>
    </row>
    <row r="113" spans="1:14" s="871" customFormat="1" ht="168">
      <c r="A113" s="738"/>
      <c r="B113" s="749"/>
      <c r="C113" s="822" t="s">
        <v>2116</v>
      </c>
      <c r="D113" s="746"/>
      <c r="E113" s="747"/>
      <c r="F113" s="775"/>
      <c r="G113" s="775">
        <f t="shared" si="1"/>
        <v>0</v>
      </c>
      <c r="H113" s="1152"/>
      <c r="I113" s="1153"/>
      <c r="J113" s="1153"/>
      <c r="K113" s="1153"/>
      <c r="L113" s="1153"/>
      <c r="M113" s="1153"/>
      <c r="N113" s="1153"/>
    </row>
    <row r="114" spans="1:14" s="871" customFormat="1" ht="24">
      <c r="A114" s="738"/>
      <c r="B114" s="749"/>
      <c r="C114" s="1118" t="s">
        <v>2117</v>
      </c>
      <c r="D114" s="746"/>
      <c r="E114" s="747"/>
      <c r="F114" s="775"/>
      <c r="G114" s="775">
        <f t="shared" si="1"/>
        <v>0</v>
      </c>
      <c r="H114" s="1152"/>
      <c r="I114" s="1153"/>
      <c r="J114" s="1153"/>
      <c r="K114" s="1153"/>
      <c r="L114" s="1153"/>
      <c r="M114" s="1153"/>
      <c r="N114" s="1153"/>
    </row>
    <row r="115" spans="1:14" s="871" customFormat="1">
      <c r="A115" s="738"/>
      <c r="B115" s="749"/>
      <c r="C115" s="1118"/>
      <c r="D115" s="746"/>
      <c r="E115" s="747"/>
      <c r="F115" s="775"/>
      <c r="G115" s="775"/>
      <c r="H115" s="1152"/>
      <c r="I115" s="1153"/>
      <c r="J115" s="1153"/>
      <c r="K115" s="1153"/>
      <c r="L115" s="1153"/>
      <c r="M115" s="1153"/>
      <c r="N115" s="1153"/>
    </row>
    <row r="116" spans="1:14" s="871" customFormat="1">
      <c r="A116" s="738" t="s">
        <v>105</v>
      </c>
      <c r="B116" s="749">
        <f>COUNT($A$10:B115)+1</f>
        <v>8</v>
      </c>
      <c r="C116" s="1109" t="s">
        <v>2118</v>
      </c>
      <c r="D116" s="746" t="s">
        <v>188</v>
      </c>
      <c r="E116" s="747">
        <v>1</v>
      </c>
      <c r="F116" s="775"/>
      <c r="G116" s="917">
        <f>E116*F116</f>
        <v>0</v>
      </c>
      <c r="H116" s="1152"/>
      <c r="I116" s="1153"/>
      <c r="J116" s="1153"/>
      <c r="K116" s="1153"/>
      <c r="L116" s="1153"/>
      <c r="M116" s="1153"/>
      <c r="N116" s="1153"/>
    </row>
    <row r="117" spans="1:14" s="871" customFormat="1" ht="132">
      <c r="A117" s="738"/>
      <c r="B117" s="749"/>
      <c r="C117" s="822" t="s">
        <v>2119</v>
      </c>
      <c r="D117" s="746"/>
      <c r="E117" s="747"/>
      <c r="F117" s="775"/>
      <c r="G117" s="775"/>
      <c r="H117" s="1152"/>
      <c r="I117" s="1153"/>
      <c r="J117" s="1153"/>
      <c r="K117" s="1153"/>
      <c r="L117" s="1153"/>
      <c r="M117" s="1153"/>
      <c r="N117" s="1153"/>
    </row>
    <row r="118" spans="1:14" s="871" customFormat="1" ht="24">
      <c r="A118" s="738"/>
      <c r="B118" s="749"/>
      <c r="C118" s="1118" t="s">
        <v>2120</v>
      </c>
      <c r="D118" s="746"/>
      <c r="E118" s="747"/>
      <c r="F118" s="775"/>
      <c r="G118" s="775"/>
      <c r="H118" s="1152"/>
      <c r="I118" s="1153"/>
      <c r="J118" s="1153"/>
      <c r="K118" s="1153"/>
      <c r="L118" s="1153"/>
      <c r="M118" s="1153"/>
      <c r="N118" s="1153"/>
    </row>
    <row r="119" spans="1:14" s="871" customFormat="1">
      <c r="A119" s="738"/>
      <c r="B119" s="749"/>
      <c r="C119" s="1118"/>
      <c r="D119" s="746"/>
      <c r="E119" s="747"/>
      <c r="F119" s="775"/>
      <c r="G119" s="775"/>
      <c r="H119" s="1152"/>
      <c r="I119" s="1153"/>
      <c r="J119" s="1153"/>
      <c r="K119" s="1153"/>
      <c r="L119" s="1153"/>
      <c r="M119" s="1153"/>
      <c r="N119" s="1153"/>
    </row>
    <row r="120" spans="1:14" s="871" customFormat="1">
      <c r="A120" s="738" t="s">
        <v>105</v>
      </c>
      <c r="B120" s="749">
        <f>COUNT($A$10:B119)+1</f>
        <v>9</v>
      </c>
      <c r="C120" s="165" t="s">
        <v>2121</v>
      </c>
      <c r="D120" s="746" t="s">
        <v>188</v>
      </c>
      <c r="E120" s="747">
        <v>1</v>
      </c>
      <c r="F120" s="775"/>
      <c r="G120" s="917">
        <f>E120*F120</f>
        <v>0</v>
      </c>
      <c r="H120" s="1152"/>
      <c r="I120" s="1153"/>
      <c r="J120" s="1153"/>
      <c r="K120" s="1153"/>
      <c r="L120" s="1153"/>
      <c r="M120" s="1153"/>
      <c r="N120" s="1153"/>
    </row>
    <row r="121" spans="1:14" s="871" customFormat="1" ht="228">
      <c r="A121" s="738"/>
      <c r="B121" s="749"/>
      <c r="C121" s="585" t="s">
        <v>2122</v>
      </c>
      <c r="D121" s="746"/>
      <c r="E121" s="747"/>
      <c r="F121" s="775"/>
      <c r="G121" s="775"/>
      <c r="H121" s="1152"/>
      <c r="I121" s="1153"/>
      <c r="J121" s="1153"/>
      <c r="K121" s="1153"/>
      <c r="L121" s="1153"/>
      <c r="M121" s="1153"/>
      <c r="N121" s="1153"/>
    </row>
    <row r="122" spans="1:14" s="871" customFormat="1" ht="24">
      <c r="A122" s="738"/>
      <c r="B122" s="749"/>
      <c r="C122" s="1118" t="s">
        <v>2123</v>
      </c>
      <c r="D122" s="746"/>
      <c r="E122" s="747"/>
      <c r="F122" s="775"/>
      <c r="G122" s="775"/>
      <c r="H122" s="1152"/>
      <c r="I122" s="1153"/>
      <c r="J122" s="1153"/>
      <c r="K122" s="1153"/>
      <c r="L122" s="1153"/>
      <c r="M122" s="1153"/>
      <c r="N122" s="1153"/>
    </row>
    <row r="123" spans="1:14" s="871" customFormat="1">
      <c r="A123" s="738"/>
      <c r="B123" s="749"/>
      <c r="C123" s="1118"/>
      <c r="D123" s="746"/>
      <c r="E123" s="747"/>
      <c r="F123" s="775"/>
      <c r="G123" s="775"/>
      <c r="H123" s="1152"/>
      <c r="I123" s="1153"/>
      <c r="J123" s="1153"/>
      <c r="K123" s="1153"/>
      <c r="L123" s="1153"/>
      <c r="M123" s="1153"/>
      <c r="N123" s="1153"/>
    </row>
    <row r="124" spans="1:14" s="871" customFormat="1">
      <c r="A124" s="738" t="s">
        <v>105</v>
      </c>
      <c r="B124" s="749">
        <f>COUNT($A$10:B123)+1</f>
        <v>10</v>
      </c>
      <c r="C124" s="165" t="s">
        <v>2124</v>
      </c>
      <c r="D124" s="746" t="s">
        <v>188</v>
      </c>
      <c r="E124" s="747">
        <v>1</v>
      </c>
      <c r="F124" s="775"/>
      <c r="G124" s="917">
        <f>E124*F124</f>
        <v>0</v>
      </c>
      <c r="H124" s="1152"/>
      <c r="I124" s="1153"/>
      <c r="J124" s="1153"/>
      <c r="K124" s="1153"/>
      <c r="L124" s="1153"/>
      <c r="M124" s="1153"/>
      <c r="N124" s="1153"/>
    </row>
    <row r="125" spans="1:14" s="871" customFormat="1" ht="228">
      <c r="A125" s="738"/>
      <c r="B125" s="749"/>
      <c r="C125" s="585" t="s">
        <v>2125</v>
      </c>
      <c r="D125" s="746"/>
      <c r="E125" s="747"/>
      <c r="F125" s="775"/>
      <c r="G125" s="775"/>
      <c r="H125" s="1152"/>
      <c r="I125" s="1153"/>
      <c r="J125" s="1153"/>
      <c r="K125" s="1153"/>
      <c r="L125" s="1153"/>
      <c r="M125" s="1153"/>
      <c r="N125" s="1153"/>
    </row>
    <row r="126" spans="1:14" s="871" customFormat="1" ht="24">
      <c r="A126" s="738"/>
      <c r="B126" s="749"/>
      <c r="C126" s="1118" t="s">
        <v>2126</v>
      </c>
      <c r="D126" s="746"/>
      <c r="E126" s="747"/>
      <c r="F126" s="775"/>
      <c r="G126" s="775"/>
      <c r="H126" s="1152"/>
      <c r="I126" s="1153"/>
      <c r="J126" s="1153"/>
      <c r="K126" s="1153"/>
      <c r="L126" s="1153"/>
      <c r="M126" s="1153"/>
      <c r="N126" s="1153"/>
    </row>
    <row r="127" spans="1:14" s="871" customFormat="1">
      <c r="A127" s="738"/>
      <c r="B127" s="749"/>
      <c r="C127" s="1118"/>
      <c r="D127" s="746"/>
      <c r="E127" s="747"/>
      <c r="F127" s="775"/>
      <c r="G127" s="775">
        <f t="shared" si="1"/>
        <v>0</v>
      </c>
      <c r="H127" s="1152"/>
      <c r="I127" s="1153"/>
      <c r="J127" s="1153"/>
      <c r="K127" s="1153"/>
      <c r="L127" s="1153"/>
      <c r="M127" s="1153"/>
      <c r="N127" s="1153"/>
    </row>
    <row r="128" spans="1:14" s="871" customFormat="1">
      <c r="A128" s="738" t="s">
        <v>105</v>
      </c>
      <c r="B128" s="749">
        <f>COUNT($A$10:B127)+1</f>
        <v>11</v>
      </c>
      <c r="C128" s="1109" t="s">
        <v>2127</v>
      </c>
      <c r="D128" s="746" t="s">
        <v>188</v>
      </c>
      <c r="E128" s="747">
        <v>1</v>
      </c>
      <c r="F128" s="775"/>
      <c r="G128" s="917">
        <f>E128*F128</f>
        <v>0</v>
      </c>
      <c r="I128" s="1153"/>
      <c r="J128" s="1153"/>
      <c r="K128" s="1153"/>
      <c r="L128" s="1153"/>
      <c r="M128" s="1153"/>
      <c r="N128" s="1153"/>
    </row>
    <row r="129" spans="1:14" s="871" customFormat="1" ht="132">
      <c r="A129" s="738"/>
      <c r="B129" s="749"/>
      <c r="C129" s="822" t="s">
        <v>2128</v>
      </c>
      <c r="D129" s="746"/>
      <c r="E129" s="747"/>
      <c r="F129" s="775"/>
      <c r="G129" s="775">
        <f t="shared" si="1"/>
        <v>0</v>
      </c>
      <c r="H129" s="1152"/>
      <c r="I129" s="1153"/>
      <c r="J129" s="1153"/>
      <c r="K129" s="1153"/>
      <c r="L129" s="1153"/>
      <c r="M129" s="1153"/>
      <c r="N129" s="1153"/>
    </row>
    <row r="130" spans="1:14" s="871" customFormat="1" ht="24">
      <c r="A130" s="738"/>
      <c r="B130" s="749"/>
      <c r="C130" s="1118" t="s">
        <v>2129</v>
      </c>
      <c r="D130" s="746"/>
      <c r="E130" s="747"/>
      <c r="F130" s="775"/>
      <c r="G130" s="775">
        <f t="shared" si="1"/>
        <v>0</v>
      </c>
      <c r="H130" s="1152"/>
      <c r="I130" s="1153"/>
      <c r="J130" s="1153"/>
      <c r="K130" s="1153"/>
      <c r="L130" s="1153"/>
      <c r="M130" s="1153"/>
      <c r="N130" s="1153"/>
    </row>
    <row r="131" spans="1:14" s="871" customFormat="1">
      <c r="A131" s="738"/>
      <c r="B131" s="749"/>
      <c r="C131" s="1118"/>
      <c r="D131" s="746"/>
      <c r="E131" s="747"/>
      <c r="F131" s="775"/>
      <c r="G131" s="775">
        <f t="shared" si="1"/>
        <v>0</v>
      </c>
      <c r="H131" s="1152"/>
      <c r="I131" s="1153"/>
      <c r="J131" s="1153"/>
      <c r="K131" s="1153"/>
      <c r="L131" s="1153"/>
      <c r="M131" s="1153"/>
      <c r="N131" s="1153"/>
    </row>
    <row r="132" spans="1:14" s="871" customFormat="1">
      <c r="A132" s="738" t="s">
        <v>105</v>
      </c>
      <c r="B132" s="749">
        <f>COUNT($A$10:B131)+1</f>
        <v>12</v>
      </c>
      <c r="C132" s="165" t="s">
        <v>2115</v>
      </c>
      <c r="D132" s="746"/>
      <c r="E132" s="747"/>
      <c r="F132" s="775"/>
      <c r="G132" s="775">
        <f t="shared" si="1"/>
        <v>0</v>
      </c>
      <c r="H132" s="1152"/>
      <c r="I132" s="1153"/>
      <c r="J132" s="1153"/>
      <c r="K132" s="1153"/>
      <c r="L132" s="1153"/>
      <c r="M132" s="1153"/>
      <c r="N132" s="1153"/>
    </row>
    <row r="133" spans="1:14" s="871" customFormat="1" ht="72">
      <c r="A133" s="738"/>
      <c r="B133" s="749"/>
      <c r="C133" s="822" t="s">
        <v>2130</v>
      </c>
      <c r="D133" s="746"/>
      <c r="E133" s="747"/>
      <c r="F133" s="775"/>
      <c r="G133" s="775">
        <f t="shared" si="1"/>
        <v>0</v>
      </c>
      <c r="H133" s="1152"/>
      <c r="I133" s="1153"/>
      <c r="J133" s="1153"/>
      <c r="K133" s="1153"/>
      <c r="L133" s="1153"/>
      <c r="M133" s="1153"/>
      <c r="N133" s="1153"/>
    </row>
    <row r="134" spans="1:14" s="871" customFormat="1">
      <c r="A134" s="738"/>
      <c r="B134" s="749"/>
      <c r="C134" s="1026" t="s">
        <v>2131</v>
      </c>
      <c r="D134" s="746" t="s">
        <v>125</v>
      </c>
      <c r="E134" s="747">
        <v>1</v>
      </c>
      <c r="F134" s="775"/>
      <c r="G134" s="917">
        <f>E134*F134</f>
        <v>0</v>
      </c>
      <c r="H134" s="1152"/>
      <c r="I134" s="1153"/>
      <c r="J134" s="1153"/>
      <c r="K134" s="1153"/>
      <c r="L134" s="1153"/>
      <c r="M134" s="1153"/>
      <c r="N134" s="1153"/>
    </row>
    <row r="135" spans="1:14" s="871" customFormat="1">
      <c r="A135" s="738"/>
      <c r="B135" s="749"/>
      <c r="C135" s="1026" t="s">
        <v>2132</v>
      </c>
      <c r="D135" s="746" t="s">
        <v>125</v>
      </c>
      <c r="E135" s="747">
        <v>2</v>
      </c>
      <c r="F135" s="775"/>
      <c r="G135" s="917">
        <f>E135*F135</f>
        <v>0</v>
      </c>
      <c r="H135" s="1152"/>
      <c r="I135" s="1153"/>
      <c r="J135" s="1153"/>
      <c r="K135" s="1153"/>
      <c r="L135" s="1153"/>
      <c r="M135" s="1153"/>
      <c r="N135" s="1153"/>
    </row>
    <row r="136" spans="1:14" s="871" customFormat="1">
      <c r="A136" s="738"/>
      <c r="B136" s="749"/>
      <c r="C136" s="1118"/>
      <c r="D136" s="746"/>
      <c r="E136" s="747"/>
      <c r="F136" s="775"/>
      <c r="G136" s="775">
        <f t="shared" si="1"/>
        <v>0</v>
      </c>
      <c r="H136" s="1152"/>
      <c r="I136" s="1153"/>
      <c r="J136" s="1153"/>
      <c r="K136" s="1153"/>
      <c r="L136" s="1153"/>
      <c r="M136" s="1153"/>
      <c r="N136" s="1153"/>
    </row>
    <row r="137" spans="1:14" s="871" customFormat="1">
      <c r="A137" s="738" t="s">
        <v>105</v>
      </c>
      <c r="B137" s="749">
        <f>COUNT($A$10:B136)+1</f>
        <v>13</v>
      </c>
      <c r="C137" s="165" t="s">
        <v>2133</v>
      </c>
      <c r="D137" s="746"/>
      <c r="E137" s="747"/>
      <c r="F137" s="775"/>
      <c r="G137" s="775">
        <f t="shared" si="1"/>
        <v>0</v>
      </c>
      <c r="H137" s="1152"/>
      <c r="I137" s="1153"/>
      <c r="J137" s="1153"/>
      <c r="K137" s="1153"/>
      <c r="L137" s="1153"/>
      <c r="M137" s="1153"/>
      <c r="N137" s="1153"/>
    </row>
    <row r="138" spans="1:14" s="871" customFormat="1" ht="39" customHeight="1">
      <c r="A138" s="738"/>
      <c r="B138" s="749"/>
      <c r="C138" s="822" t="s">
        <v>2134</v>
      </c>
      <c r="D138" s="746"/>
      <c r="E138" s="747"/>
      <c r="F138" s="775"/>
      <c r="G138" s="775">
        <f t="shared" si="1"/>
        <v>0</v>
      </c>
      <c r="H138" s="1152"/>
      <c r="I138" s="1153"/>
      <c r="J138" s="1153"/>
      <c r="K138" s="1153"/>
      <c r="L138" s="1153"/>
      <c r="M138" s="1153"/>
      <c r="N138" s="1153"/>
    </row>
    <row r="139" spans="1:14" s="871" customFormat="1">
      <c r="A139" s="738"/>
      <c r="B139" s="749"/>
      <c r="C139" s="1026" t="s">
        <v>1717</v>
      </c>
      <c r="D139" s="746" t="s">
        <v>188</v>
      </c>
      <c r="E139" s="747">
        <v>3</v>
      </c>
      <c r="F139" s="775"/>
      <c r="G139" s="917">
        <f>E139*F139</f>
        <v>0</v>
      </c>
      <c r="H139" s="1152"/>
      <c r="I139" s="1153"/>
      <c r="J139" s="1153"/>
      <c r="K139" s="1153"/>
      <c r="L139" s="1153"/>
      <c r="M139" s="1153"/>
      <c r="N139" s="1153"/>
    </row>
    <row r="140" spans="1:14" s="871" customFormat="1">
      <c r="A140" s="738"/>
      <c r="B140" s="749"/>
      <c r="C140" s="1026"/>
      <c r="D140" s="746"/>
      <c r="E140" s="747"/>
      <c r="F140" s="775"/>
      <c r="G140" s="775">
        <f t="shared" ref="G140:G146" si="3">E140*F140</f>
        <v>0</v>
      </c>
      <c r="H140" s="1152"/>
      <c r="I140" s="1153"/>
      <c r="J140" s="1153"/>
      <c r="K140" s="1153"/>
      <c r="L140" s="1153"/>
      <c r="M140" s="1153"/>
      <c r="N140" s="1153"/>
    </row>
    <row r="141" spans="1:14" s="871" customFormat="1">
      <c r="A141" s="738" t="s">
        <v>105</v>
      </c>
      <c r="B141" s="749">
        <f>COUNT($A$10:B140)+1</f>
        <v>14</v>
      </c>
      <c r="C141" s="165" t="s">
        <v>1691</v>
      </c>
      <c r="D141" s="746"/>
      <c r="E141" s="747"/>
      <c r="F141" s="775"/>
      <c r="G141" s="775">
        <f t="shared" si="3"/>
        <v>0</v>
      </c>
      <c r="H141" s="1152"/>
      <c r="I141" s="1153"/>
      <c r="J141" s="1153"/>
      <c r="K141" s="1153"/>
      <c r="L141" s="1153"/>
      <c r="M141" s="1153"/>
      <c r="N141" s="1153"/>
    </row>
    <row r="142" spans="1:14" s="871" customFormat="1" ht="48">
      <c r="A142" s="738"/>
      <c r="B142" s="749"/>
      <c r="C142" s="822" t="s">
        <v>2135</v>
      </c>
      <c r="D142" s="746"/>
      <c r="E142" s="747"/>
      <c r="F142" s="775"/>
      <c r="G142" s="775">
        <f t="shared" si="3"/>
        <v>0</v>
      </c>
      <c r="H142" s="1152"/>
      <c r="I142" s="1153"/>
      <c r="J142" s="1153"/>
      <c r="K142" s="1153"/>
      <c r="L142" s="1153"/>
      <c r="M142" s="1153"/>
      <c r="N142" s="1153"/>
    </row>
    <row r="143" spans="1:14" s="871" customFormat="1">
      <c r="A143" s="738"/>
      <c r="B143" s="749"/>
      <c r="C143" s="822" t="s">
        <v>2136</v>
      </c>
      <c r="D143" s="746" t="s">
        <v>188</v>
      </c>
      <c r="E143" s="747">
        <v>3</v>
      </c>
      <c r="F143" s="775"/>
      <c r="G143" s="917">
        <f>E143*F143</f>
        <v>0</v>
      </c>
      <c r="H143" s="1152"/>
      <c r="I143" s="1153"/>
      <c r="J143" s="1153"/>
      <c r="K143" s="1153"/>
      <c r="L143" s="1153"/>
      <c r="M143" s="1153"/>
      <c r="N143" s="1153"/>
    </row>
    <row r="144" spans="1:14" s="871" customFormat="1" ht="12" customHeight="1">
      <c r="A144" s="738"/>
      <c r="B144" s="749"/>
      <c r="C144" s="1118"/>
      <c r="D144" s="746"/>
      <c r="E144" s="747"/>
      <c r="F144" s="775"/>
      <c r="G144" s="775">
        <f t="shared" si="3"/>
        <v>0</v>
      </c>
      <c r="H144" s="1152"/>
      <c r="I144" s="1153"/>
      <c r="J144" s="1153"/>
      <c r="K144" s="1153"/>
      <c r="L144" s="1153"/>
      <c r="M144" s="1153"/>
      <c r="N144" s="1153"/>
    </row>
    <row r="145" spans="1:14" s="871" customFormat="1" ht="12.75" customHeight="1">
      <c r="A145" s="738" t="s">
        <v>105</v>
      </c>
      <c r="B145" s="749">
        <f>COUNT($A$10:B144)+1</f>
        <v>15</v>
      </c>
      <c r="C145" s="1147" t="s">
        <v>2137</v>
      </c>
      <c r="D145" s="746"/>
      <c r="E145" s="747"/>
      <c r="F145" s="775"/>
      <c r="G145" s="775">
        <f t="shared" si="3"/>
        <v>0</v>
      </c>
      <c r="H145" s="1152"/>
      <c r="I145" s="1153"/>
      <c r="J145" s="1153"/>
      <c r="K145" s="1153"/>
      <c r="L145" s="1153"/>
      <c r="M145" s="1153"/>
      <c r="N145" s="1153"/>
    </row>
    <row r="146" spans="1:14" s="871" customFormat="1" ht="122.25" customHeight="1">
      <c r="A146" s="738"/>
      <c r="B146" s="749"/>
      <c r="C146" s="585" t="s">
        <v>2138</v>
      </c>
      <c r="D146" s="746"/>
      <c r="E146" s="747"/>
      <c r="F146" s="775"/>
      <c r="G146" s="775">
        <f t="shared" si="3"/>
        <v>0</v>
      </c>
      <c r="H146" s="1152"/>
      <c r="I146" s="1153"/>
      <c r="J146" s="1153"/>
      <c r="K146" s="1153"/>
      <c r="L146" s="1153"/>
      <c r="M146" s="1153"/>
      <c r="N146" s="1153"/>
    </row>
    <row r="147" spans="1:14" s="871" customFormat="1" ht="72">
      <c r="A147" s="738"/>
      <c r="B147" s="749"/>
      <c r="C147" s="822" t="s">
        <v>2139</v>
      </c>
      <c r="D147" s="746" t="s">
        <v>188</v>
      </c>
      <c r="E147" s="747">
        <v>1</v>
      </c>
      <c r="F147" s="775"/>
      <c r="G147" s="917">
        <f t="shared" ref="G147:G153" si="4">E147*F147</f>
        <v>0</v>
      </c>
      <c r="H147" s="1152"/>
      <c r="I147" s="1153"/>
      <c r="J147" s="1153"/>
      <c r="K147" s="1153"/>
      <c r="L147" s="1153"/>
      <c r="M147" s="1153"/>
      <c r="N147" s="1153"/>
    </row>
    <row r="148" spans="1:14" s="871" customFormat="1" ht="72">
      <c r="A148" s="738"/>
      <c r="B148" s="749"/>
      <c r="C148" s="822" t="s">
        <v>2140</v>
      </c>
      <c r="D148" s="746" t="s">
        <v>188</v>
      </c>
      <c r="E148" s="747">
        <v>1</v>
      </c>
      <c r="F148" s="775"/>
      <c r="G148" s="917">
        <f t="shared" si="4"/>
        <v>0</v>
      </c>
      <c r="H148" s="1152"/>
      <c r="I148" s="1153"/>
      <c r="J148" s="1153"/>
      <c r="K148" s="1153"/>
      <c r="L148" s="1153"/>
      <c r="M148" s="1153"/>
      <c r="N148" s="1153"/>
    </row>
    <row r="149" spans="1:14" s="871" customFormat="1" ht="72">
      <c r="A149" s="738"/>
      <c r="B149" s="749"/>
      <c r="C149" s="822" t="s">
        <v>2141</v>
      </c>
      <c r="D149" s="746" t="s">
        <v>188</v>
      </c>
      <c r="E149" s="747">
        <v>1</v>
      </c>
      <c r="F149" s="775"/>
      <c r="G149" s="917">
        <f t="shared" si="4"/>
        <v>0</v>
      </c>
      <c r="H149" s="1152"/>
      <c r="I149" s="1153"/>
      <c r="J149" s="1153"/>
      <c r="K149" s="1153"/>
      <c r="L149" s="1153"/>
      <c r="M149" s="1153"/>
      <c r="N149" s="1153"/>
    </row>
    <row r="150" spans="1:14" s="871" customFormat="1" ht="72">
      <c r="A150" s="738"/>
      <c r="B150" s="749"/>
      <c r="C150" s="822" t="s">
        <v>2142</v>
      </c>
      <c r="D150" s="746" t="s">
        <v>188</v>
      </c>
      <c r="E150" s="747">
        <v>1</v>
      </c>
      <c r="F150" s="775"/>
      <c r="G150" s="917">
        <f t="shared" si="4"/>
        <v>0</v>
      </c>
      <c r="H150" s="1152"/>
      <c r="I150" s="1153"/>
      <c r="J150" s="1153"/>
      <c r="K150" s="1153"/>
      <c r="L150" s="1153"/>
      <c r="M150" s="1153"/>
      <c r="N150" s="1153"/>
    </row>
    <row r="151" spans="1:14" s="871" customFormat="1" ht="72">
      <c r="A151" s="738"/>
      <c r="B151" s="749"/>
      <c r="C151" s="822" t="s">
        <v>2143</v>
      </c>
      <c r="D151" s="746" t="s">
        <v>188</v>
      </c>
      <c r="E151" s="747">
        <v>1</v>
      </c>
      <c r="F151" s="775"/>
      <c r="G151" s="917">
        <f t="shared" si="4"/>
        <v>0</v>
      </c>
      <c r="H151" s="1152"/>
      <c r="I151" s="1153"/>
      <c r="J151" s="1153"/>
      <c r="K151" s="1153"/>
      <c r="L151" s="1153"/>
      <c r="M151" s="1153"/>
      <c r="N151" s="1153"/>
    </row>
    <row r="152" spans="1:14" s="871" customFormat="1" ht="72">
      <c r="A152" s="738"/>
      <c r="B152" s="749"/>
      <c r="C152" s="822" t="s">
        <v>2144</v>
      </c>
      <c r="D152" s="746" t="s">
        <v>188</v>
      </c>
      <c r="E152" s="747">
        <v>1</v>
      </c>
      <c r="F152" s="775"/>
      <c r="G152" s="917">
        <f t="shared" si="4"/>
        <v>0</v>
      </c>
      <c r="H152" s="1152"/>
      <c r="I152" s="1153"/>
      <c r="J152" s="1153"/>
      <c r="K152" s="1153"/>
      <c r="L152" s="1153"/>
      <c r="M152" s="1153"/>
      <c r="N152" s="1153"/>
    </row>
    <row r="153" spans="1:14" s="871" customFormat="1" ht="72.75" customHeight="1">
      <c r="A153" s="738"/>
      <c r="B153" s="749"/>
      <c r="C153" s="822" t="s">
        <v>2145</v>
      </c>
      <c r="D153" s="746" t="s">
        <v>188</v>
      </c>
      <c r="E153" s="747">
        <v>1</v>
      </c>
      <c r="F153" s="775"/>
      <c r="G153" s="917">
        <f t="shared" si="4"/>
        <v>0</v>
      </c>
      <c r="H153" s="1152"/>
      <c r="I153" s="1153"/>
      <c r="J153" s="1153"/>
      <c r="K153" s="1153"/>
      <c r="L153" s="1153"/>
      <c r="M153" s="1153"/>
      <c r="N153" s="1153"/>
    </row>
    <row r="154" spans="1:14" s="871" customFormat="1">
      <c r="A154" s="738"/>
      <c r="B154" s="749"/>
      <c r="C154" s="822"/>
      <c r="D154" s="746"/>
      <c r="E154" s="747"/>
      <c r="F154" s="775"/>
      <c r="G154" s="775"/>
      <c r="H154" s="1152"/>
      <c r="I154" s="1153"/>
      <c r="J154" s="1153"/>
      <c r="K154" s="1153"/>
      <c r="L154" s="1153"/>
      <c r="M154" s="1153"/>
      <c r="N154" s="1153"/>
    </row>
    <row r="155" spans="1:14" s="871" customFormat="1">
      <c r="A155" s="738" t="s">
        <v>105</v>
      </c>
      <c r="B155" s="749">
        <f>COUNT($A$10:B154)+1</f>
        <v>16</v>
      </c>
      <c r="C155" s="1147" t="s">
        <v>2146</v>
      </c>
      <c r="D155" s="746" t="s">
        <v>188</v>
      </c>
      <c r="E155" s="747">
        <v>1</v>
      </c>
      <c r="F155" s="775"/>
      <c r="G155" s="917">
        <f>E155*F155</f>
        <v>0</v>
      </c>
      <c r="H155" s="1152"/>
      <c r="I155" s="1153"/>
      <c r="J155" s="1153"/>
      <c r="K155" s="1153"/>
      <c r="L155" s="1153"/>
      <c r="M155" s="1153"/>
      <c r="N155" s="1153"/>
    </row>
    <row r="156" spans="1:14" s="871" customFormat="1" ht="132">
      <c r="A156" s="738"/>
      <c r="B156" s="749"/>
      <c r="C156" s="822" t="s">
        <v>2147</v>
      </c>
      <c r="D156" s="746"/>
      <c r="E156" s="747"/>
      <c r="F156" s="775"/>
      <c r="G156" s="775"/>
      <c r="H156" s="1152"/>
      <c r="I156" s="1153"/>
      <c r="J156" s="1153"/>
      <c r="K156" s="1153"/>
      <c r="L156" s="1153"/>
      <c r="M156" s="1153"/>
      <c r="N156" s="1153"/>
    </row>
    <row r="157" spans="1:14" s="871" customFormat="1" ht="36">
      <c r="A157" s="738"/>
      <c r="B157" s="749"/>
      <c r="C157" s="1118" t="s">
        <v>2148</v>
      </c>
      <c r="D157" s="746"/>
      <c r="E157" s="747"/>
      <c r="F157" s="775"/>
      <c r="G157" s="775"/>
      <c r="H157" s="1152"/>
      <c r="I157" s="1153"/>
      <c r="J157" s="1153"/>
      <c r="K157" s="1153"/>
      <c r="L157" s="1153"/>
      <c r="M157" s="1153"/>
      <c r="N157" s="1153"/>
    </row>
    <row r="158" spans="1:14" s="871" customFormat="1">
      <c r="A158" s="738"/>
      <c r="B158" s="749"/>
      <c r="C158" s="822"/>
      <c r="D158" s="746"/>
      <c r="E158" s="747"/>
      <c r="F158" s="775"/>
      <c r="G158" s="775"/>
      <c r="H158" s="1152"/>
      <c r="I158" s="1153"/>
      <c r="J158" s="1153"/>
      <c r="K158" s="1153"/>
      <c r="L158" s="1153"/>
      <c r="M158" s="1153"/>
      <c r="N158" s="1153"/>
    </row>
    <row r="159" spans="1:14" s="871" customFormat="1">
      <c r="A159" s="738" t="s">
        <v>105</v>
      </c>
      <c r="B159" s="749">
        <f>COUNT($A$10:B158)+1</f>
        <v>17</v>
      </c>
      <c r="C159" s="1147" t="s">
        <v>2149</v>
      </c>
      <c r="D159" s="746" t="s">
        <v>188</v>
      </c>
      <c r="E159" s="747">
        <v>1</v>
      </c>
      <c r="F159" s="775"/>
      <c r="G159" s="917">
        <f>E159*F159</f>
        <v>0</v>
      </c>
      <c r="H159" s="1152"/>
      <c r="I159" s="1153"/>
      <c r="J159" s="1153"/>
      <c r="K159" s="1153"/>
      <c r="L159" s="1153"/>
      <c r="M159" s="1153"/>
      <c r="N159" s="1153"/>
    </row>
    <row r="160" spans="1:14" s="871" customFormat="1" ht="120">
      <c r="A160" s="738"/>
      <c r="B160" s="749"/>
      <c r="C160" s="822" t="s">
        <v>2150</v>
      </c>
      <c r="D160" s="746"/>
      <c r="E160" s="747"/>
      <c r="F160" s="775"/>
      <c r="G160" s="775"/>
      <c r="H160" s="1152"/>
      <c r="I160" s="1153"/>
      <c r="J160" s="1153"/>
      <c r="K160" s="1153"/>
      <c r="L160" s="1153"/>
      <c r="M160" s="1153"/>
      <c r="N160" s="1153"/>
    </row>
    <row r="161" spans="1:14" s="871" customFormat="1" ht="24">
      <c r="A161" s="738"/>
      <c r="B161" s="749"/>
      <c r="C161" s="1118" t="s">
        <v>2151</v>
      </c>
      <c r="D161" s="746"/>
      <c r="E161" s="747"/>
      <c r="F161" s="775"/>
      <c r="G161" s="775"/>
      <c r="H161" s="1152"/>
      <c r="I161" s="1153"/>
      <c r="J161" s="1153"/>
      <c r="K161" s="1153"/>
      <c r="L161" s="1153"/>
      <c r="M161" s="1153"/>
      <c r="N161" s="1153"/>
    </row>
    <row r="162" spans="1:14" s="871" customFormat="1">
      <c r="A162" s="738"/>
      <c r="B162" s="749"/>
      <c r="C162" s="822"/>
      <c r="D162" s="746"/>
      <c r="E162" s="747"/>
      <c r="F162" s="775"/>
      <c r="G162" s="775"/>
      <c r="H162" s="1152"/>
      <c r="I162" s="1153"/>
      <c r="J162" s="1153"/>
      <c r="K162" s="1153"/>
      <c r="L162" s="1153"/>
      <c r="M162" s="1153"/>
      <c r="N162" s="1153"/>
    </row>
    <row r="163" spans="1:14" s="871" customFormat="1">
      <c r="A163" s="738" t="s">
        <v>105</v>
      </c>
      <c r="B163" s="749">
        <f>COUNT($A$10:B162)+1</f>
        <v>18</v>
      </c>
      <c r="C163" s="1147" t="s">
        <v>2149</v>
      </c>
      <c r="D163" s="746" t="s">
        <v>188</v>
      </c>
      <c r="E163" s="747">
        <v>1</v>
      </c>
      <c r="F163" s="775"/>
      <c r="G163" s="917">
        <f>E163*F163</f>
        <v>0</v>
      </c>
      <c r="H163" s="1152"/>
      <c r="I163" s="1153"/>
      <c r="J163" s="1153"/>
      <c r="K163" s="1153"/>
      <c r="L163" s="1153"/>
      <c r="M163" s="1153"/>
      <c r="N163" s="1153"/>
    </row>
    <row r="164" spans="1:14" s="871" customFormat="1" ht="120">
      <c r="A164" s="738"/>
      <c r="B164" s="749"/>
      <c r="C164" s="822" t="s">
        <v>2152</v>
      </c>
      <c r="D164" s="746"/>
      <c r="E164" s="747"/>
      <c r="F164" s="775"/>
      <c r="G164" s="775"/>
      <c r="H164" s="1152"/>
      <c r="I164" s="1153"/>
      <c r="J164" s="1153"/>
      <c r="K164" s="1153"/>
      <c r="L164" s="1153"/>
      <c r="M164" s="1153"/>
      <c r="N164" s="1153"/>
    </row>
    <row r="165" spans="1:14" s="871" customFormat="1" ht="24">
      <c r="A165" s="738"/>
      <c r="B165" s="749"/>
      <c r="C165" s="1118" t="s">
        <v>2151</v>
      </c>
      <c r="D165" s="746"/>
      <c r="E165" s="747"/>
      <c r="F165" s="775"/>
      <c r="G165" s="775"/>
      <c r="H165" s="1152"/>
      <c r="I165" s="1153"/>
      <c r="J165" s="1153"/>
      <c r="K165" s="1153"/>
      <c r="L165" s="1153"/>
      <c r="M165" s="1153"/>
      <c r="N165" s="1153"/>
    </row>
    <row r="166" spans="1:14" s="871" customFormat="1">
      <c r="A166" s="738"/>
      <c r="B166" s="749"/>
      <c r="C166" s="822"/>
      <c r="D166" s="746"/>
      <c r="E166" s="747"/>
      <c r="F166" s="775"/>
      <c r="G166" s="775"/>
      <c r="H166" s="1152"/>
      <c r="I166" s="1153"/>
      <c r="J166" s="1153"/>
      <c r="K166" s="1153"/>
      <c r="L166" s="1153"/>
      <c r="M166" s="1153"/>
      <c r="N166" s="1153"/>
    </row>
    <row r="167" spans="1:14" s="871" customFormat="1">
      <c r="A167" s="738" t="s">
        <v>105</v>
      </c>
      <c r="B167" s="749">
        <f>COUNT($A$10:B166)+1</f>
        <v>19</v>
      </c>
      <c r="C167" s="165" t="s">
        <v>2153</v>
      </c>
      <c r="D167" s="746"/>
      <c r="E167" s="747"/>
      <c r="F167" s="775"/>
      <c r="G167" s="775"/>
      <c r="H167" s="1152"/>
      <c r="I167" s="1153"/>
      <c r="J167" s="1153"/>
      <c r="K167" s="1153"/>
      <c r="L167" s="1153"/>
      <c r="M167" s="1153"/>
      <c r="N167" s="1153"/>
    </row>
    <row r="168" spans="1:14" s="871" customFormat="1" ht="72">
      <c r="A168" s="738"/>
      <c r="B168" s="749"/>
      <c r="C168" s="585" t="s">
        <v>2154</v>
      </c>
      <c r="D168" s="746"/>
      <c r="E168" s="747"/>
      <c r="F168" s="775"/>
      <c r="G168" s="775"/>
      <c r="H168" s="1152"/>
      <c r="I168" s="1153"/>
      <c r="J168" s="1153"/>
      <c r="K168" s="1153"/>
      <c r="L168" s="1153"/>
      <c r="M168" s="1153"/>
      <c r="N168" s="1153"/>
    </row>
    <row r="169" spans="1:14" s="871" customFormat="1" ht="49.5">
      <c r="A169" s="738"/>
      <c r="B169" s="749"/>
      <c r="C169" s="1118" t="s">
        <v>2155</v>
      </c>
      <c r="D169" s="746" t="s">
        <v>188</v>
      </c>
      <c r="E169" s="747">
        <v>1</v>
      </c>
      <c r="F169" s="775"/>
      <c r="G169" s="917">
        <f>E169*F169</f>
        <v>0</v>
      </c>
      <c r="H169" s="1152"/>
      <c r="I169" s="1153"/>
      <c r="J169" s="1153"/>
      <c r="K169" s="1153"/>
      <c r="L169" s="1153"/>
      <c r="M169" s="1153"/>
      <c r="N169" s="1153"/>
    </row>
    <row r="170" spans="1:14" s="871" customFormat="1" ht="49.5">
      <c r="A170" s="738"/>
      <c r="B170" s="749"/>
      <c r="C170" s="1118" t="s">
        <v>2156</v>
      </c>
      <c r="D170" s="746" t="s">
        <v>188</v>
      </c>
      <c r="E170" s="747">
        <v>1</v>
      </c>
      <c r="F170" s="775"/>
      <c r="G170" s="917">
        <f>E170*F170</f>
        <v>0</v>
      </c>
      <c r="H170" s="1152"/>
      <c r="I170" s="1153"/>
      <c r="J170" s="1153"/>
      <c r="K170" s="1153"/>
      <c r="L170" s="1153"/>
      <c r="M170" s="1153"/>
      <c r="N170" s="1153"/>
    </row>
    <row r="171" spans="1:14" s="871" customFormat="1" ht="49.5">
      <c r="A171" s="738"/>
      <c r="B171" s="749"/>
      <c r="C171" s="1118" t="s">
        <v>2157</v>
      </c>
      <c r="D171" s="746" t="s">
        <v>188</v>
      </c>
      <c r="E171" s="747">
        <v>1</v>
      </c>
      <c r="F171" s="775"/>
      <c r="G171" s="917">
        <f>E171*F171</f>
        <v>0</v>
      </c>
      <c r="H171" s="1152"/>
      <c r="I171" s="1153"/>
      <c r="J171" s="1153"/>
      <c r="K171" s="1153"/>
      <c r="L171" s="1153"/>
      <c r="M171" s="1153"/>
      <c r="N171" s="1153"/>
    </row>
    <row r="172" spans="1:14" s="871" customFormat="1">
      <c r="A172" s="738"/>
      <c r="B172" s="749"/>
      <c r="C172" s="1118"/>
      <c r="D172" s="746"/>
      <c r="E172" s="747"/>
      <c r="F172" s="775"/>
      <c r="G172" s="775"/>
      <c r="H172" s="1152"/>
      <c r="I172" s="1153"/>
      <c r="J172" s="1153"/>
      <c r="K172" s="1153"/>
      <c r="L172" s="1153"/>
      <c r="M172" s="1153"/>
      <c r="N172" s="1153"/>
    </row>
    <row r="173" spans="1:14" s="871" customFormat="1">
      <c r="A173" s="738" t="s">
        <v>105</v>
      </c>
      <c r="B173" s="749">
        <f>COUNT($A$10:B172)+1</f>
        <v>20</v>
      </c>
      <c r="C173" s="165" t="s">
        <v>2158</v>
      </c>
      <c r="D173" s="746" t="s">
        <v>188</v>
      </c>
      <c r="E173" s="747">
        <v>1</v>
      </c>
      <c r="F173" s="775"/>
      <c r="G173" s="917">
        <f>E173*F173</f>
        <v>0</v>
      </c>
      <c r="H173" s="1152"/>
      <c r="I173" s="1153"/>
      <c r="J173" s="1153"/>
      <c r="K173" s="1153"/>
      <c r="L173" s="1153"/>
      <c r="M173" s="1153"/>
      <c r="N173" s="1153"/>
    </row>
    <row r="174" spans="1:14" s="871" customFormat="1" ht="216">
      <c r="A174" s="738"/>
      <c r="B174" s="749"/>
      <c r="C174" s="822" t="s">
        <v>2159</v>
      </c>
      <c r="D174" s="746"/>
      <c r="E174" s="747"/>
      <c r="F174" s="775"/>
      <c r="G174" s="775"/>
      <c r="H174" s="1152"/>
      <c r="I174" s="1153"/>
      <c r="J174" s="1153"/>
      <c r="K174" s="1153"/>
      <c r="L174" s="1153"/>
      <c r="M174" s="1153"/>
      <c r="N174" s="1153"/>
    </row>
    <row r="175" spans="1:14" s="871" customFormat="1">
      <c r="A175" s="738"/>
      <c r="B175" s="749"/>
      <c r="C175" s="1118" t="s">
        <v>2160</v>
      </c>
      <c r="D175" s="746"/>
      <c r="E175" s="747"/>
      <c r="F175" s="775"/>
      <c r="G175" s="775"/>
      <c r="H175" s="1152"/>
      <c r="I175" s="1153"/>
      <c r="J175" s="1153"/>
      <c r="K175" s="1153"/>
      <c r="L175" s="1153"/>
      <c r="M175" s="1153"/>
      <c r="N175" s="1153"/>
    </row>
    <row r="176" spans="1:14" s="871" customFormat="1">
      <c r="A176" s="738"/>
      <c r="B176" s="749"/>
      <c r="C176" s="1118"/>
      <c r="D176" s="746"/>
      <c r="E176" s="747"/>
      <c r="F176" s="775"/>
      <c r="G176" s="775"/>
      <c r="H176" s="1152"/>
      <c r="I176" s="1153"/>
      <c r="J176" s="1153"/>
      <c r="K176" s="1153"/>
      <c r="L176" s="1153"/>
      <c r="M176" s="1153"/>
      <c r="N176" s="1153"/>
    </row>
    <row r="177" spans="1:14" s="871" customFormat="1">
      <c r="A177" s="738" t="s">
        <v>105</v>
      </c>
      <c r="B177" s="749">
        <f>COUNT($A$10:B176)+1</f>
        <v>21</v>
      </c>
      <c r="C177" s="165" t="s">
        <v>2161</v>
      </c>
      <c r="D177" s="746" t="s">
        <v>188</v>
      </c>
      <c r="E177" s="747">
        <v>1</v>
      </c>
      <c r="F177" s="775"/>
      <c r="G177" s="917">
        <f>E177*F177</f>
        <v>0</v>
      </c>
      <c r="H177" s="1152"/>
      <c r="I177" s="1153"/>
      <c r="J177" s="1153"/>
      <c r="K177" s="1153"/>
      <c r="L177" s="1153"/>
      <c r="M177" s="1153"/>
      <c r="N177" s="1153"/>
    </row>
    <row r="178" spans="1:14" s="871" customFormat="1" ht="48">
      <c r="A178" s="738"/>
      <c r="B178" s="749"/>
      <c r="C178" s="822" t="s">
        <v>2162</v>
      </c>
      <c r="D178" s="746"/>
      <c r="E178" s="747"/>
      <c r="F178" s="775"/>
      <c r="G178" s="775"/>
      <c r="H178" s="1152"/>
      <c r="I178" s="1153"/>
      <c r="J178" s="1153"/>
      <c r="K178" s="1153"/>
      <c r="L178" s="1153"/>
      <c r="M178" s="1153"/>
      <c r="N178" s="1153"/>
    </row>
    <row r="179" spans="1:14" s="871" customFormat="1">
      <c r="A179" s="738"/>
      <c r="B179" s="749"/>
      <c r="C179" s="1118"/>
      <c r="D179" s="746"/>
      <c r="E179" s="747"/>
      <c r="F179" s="775"/>
      <c r="G179" s="775"/>
      <c r="H179" s="1152"/>
      <c r="I179" s="1153"/>
      <c r="J179" s="1153"/>
      <c r="K179" s="1153"/>
      <c r="L179" s="1153"/>
      <c r="M179" s="1153"/>
      <c r="N179" s="1153"/>
    </row>
    <row r="180" spans="1:14" s="871" customFormat="1">
      <c r="A180" s="738" t="s">
        <v>105</v>
      </c>
      <c r="B180" s="749">
        <f>COUNT($A$10:B179)+1</f>
        <v>22</v>
      </c>
      <c r="C180" s="165" t="s">
        <v>2163</v>
      </c>
      <c r="D180" s="1025"/>
      <c r="E180" s="844"/>
      <c r="F180" s="1025"/>
      <c r="G180" s="775">
        <f t="shared" ref="G180:G219" si="5">E180*F180</f>
        <v>0</v>
      </c>
      <c r="H180" s="1152"/>
      <c r="I180" s="1153"/>
      <c r="J180" s="1153"/>
      <c r="K180" s="1153"/>
      <c r="L180" s="1153"/>
      <c r="M180" s="1153"/>
      <c r="N180" s="1153"/>
    </row>
    <row r="181" spans="1:14" s="871" customFormat="1" ht="60">
      <c r="A181" s="738"/>
      <c r="B181" s="749"/>
      <c r="C181" s="585" t="s">
        <v>2164</v>
      </c>
      <c r="D181" s="746"/>
      <c r="E181" s="747"/>
      <c r="F181" s="775"/>
      <c r="G181" s="775">
        <f t="shared" si="5"/>
        <v>0</v>
      </c>
      <c r="H181" s="1152"/>
      <c r="I181" s="1153"/>
      <c r="J181" s="1153"/>
      <c r="K181" s="1153"/>
      <c r="L181" s="1153"/>
      <c r="M181" s="1153"/>
      <c r="N181" s="1153"/>
    </row>
    <row r="182" spans="1:14" s="871" customFormat="1">
      <c r="A182" s="738"/>
      <c r="B182" s="749"/>
      <c r="C182" s="585" t="s">
        <v>2165</v>
      </c>
      <c r="D182" s="746" t="s">
        <v>188</v>
      </c>
      <c r="E182" s="747">
        <v>2</v>
      </c>
      <c r="F182" s="775"/>
      <c r="G182" s="917">
        <f>E182*F182</f>
        <v>0</v>
      </c>
      <c r="H182" s="1152"/>
      <c r="I182" s="1153"/>
      <c r="J182" s="1153"/>
      <c r="K182" s="1153"/>
      <c r="L182" s="1153"/>
      <c r="M182" s="1153"/>
      <c r="N182" s="1153"/>
    </row>
    <row r="183" spans="1:14" s="871" customFormat="1">
      <c r="A183" s="738"/>
      <c r="B183" s="749"/>
      <c r="C183" s="1118"/>
      <c r="D183" s="746"/>
      <c r="E183" s="747"/>
      <c r="F183" s="775"/>
      <c r="G183" s="775">
        <f t="shared" si="5"/>
        <v>0</v>
      </c>
      <c r="H183" s="1152"/>
      <c r="I183" s="1153"/>
      <c r="J183" s="1153"/>
      <c r="K183" s="1153"/>
      <c r="L183" s="1153"/>
      <c r="M183" s="1153"/>
      <c r="N183" s="1153"/>
    </row>
    <row r="184" spans="1:14" s="871" customFormat="1">
      <c r="A184" s="738" t="s">
        <v>105</v>
      </c>
      <c r="B184" s="749">
        <f>COUNT($A$10:B183)+1</f>
        <v>23</v>
      </c>
      <c r="C184" s="165" t="s">
        <v>2166</v>
      </c>
      <c r="D184" s="746"/>
      <c r="E184" s="747"/>
      <c r="F184" s="775"/>
      <c r="G184" s="775">
        <f t="shared" si="5"/>
        <v>0</v>
      </c>
      <c r="H184" s="1152"/>
      <c r="I184" s="1153"/>
      <c r="J184" s="1153"/>
      <c r="K184" s="1153"/>
      <c r="L184" s="1153"/>
      <c r="M184" s="1153"/>
      <c r="N184" s="1153"/>
    </row>
    <row r="185" spans="1:14" s="871" customFormat="1" ht="48">
      <c r="A185" s="738"/>
      <c r="B185" s="749"/>
      <c r="C185" s="585" t="s">
        <v>2167</v>
      </c>
      <c r="D185" s="746"/>
      <c r="E185" s="747"/>
      <c r="F185" s="775"/>
      <c r="G185" s="775">
        <f t="shared" si="5"/>
        <v>0</v>
      </c>
      <c r="H185" s="1152"/>
      <c r="I185" s="1153"/>
      <c r="J185" s="1153"/>
      <c r="K185" s="1153"/>
      <c r="L185" s="1153"/>
      <c r="M185" s="1153"/>
      <c r="N185" s="1153"/>
    </row>
    <row r="186" spans="1:14" s="871" customFormat="1">
      <c r="A186" s="738"/>
      <c r="B186" s="749"/>
      <c r="C186" s="822" t="s">
        <v>1705</v>
      </c>
      <c r="D186" s="746" t="s">
        <v>188</v>
      </c>
      <c r="E186" s="747">
        <v>2</v>
      </c>
      <c r="F186" s="775"/>
      <c r="G186" s="917">
        <f>E186*F186</f>
        <v>0</v>
      </c>
      <c r="H186" s="1152"/>
      <c r="I186" s="1153"/>
      <c r="J186" s="1153"/>
      <c r="K186" s="1153"/>
      <c r="L186" s="1153"/>
      <c r="M186" s="1153"/>
      <c r="N186" s="1153"/>
    </row>
    <row r="187" spans="1:14" s="871" customFormat="1">
      <c r="A187" s="738"/>
      <c r="B187" s="749"/>
      <c r="C187" s="822" t="s">
        <v>1712</v>
      </c>
      <c r="D187" s="746" t="s">
        <v>188</v>
      </c>
      <c r="E187" s="747">
        <v>3</v>
      </c>
      <c r="F187" s="775"/>
      <c r="G187" s="917">
        <f>E187*F187</f>
        <v>0</v>
      </c>
      <c r="H187" s="1152"/>
      <c r="I187" s="1153"/>
      <c r="J187" s="1153"/>
      <c r="K187" s="1153"/>
      <c r="L187" s="1153"/>
      <c r="M187" s="1153"/>
      <c r="N187" s="1153"/>
    </row>
    <row r="188" spans="1:14" s="871" customFormat="1">
      <c r="A188" s="738"/>
      <c r="B188" s="749"/>
      <c r="C188" s="822" t="s">
        <v>1703</v>
      </c>
      <c r="D188" s="746" t="s">
        <v>188</v>
      </c>
      <c r="E188" s="747">
        <v>3</v>
      </c>
      <c r="F188" s="775"/>
      <c r="G188" s="917">
        <f>E188*F188</f>
        <v>0</v>
      </c>
      <c r="H188" s="1152"/>
      <c r="I188" s="1153"/>
      <c r="J188" s="1153"/>
      <c r="K188" s="1153"/>
      <c r="L188" s="1153"/>
      <c r="M188" s="1153"/>
      <c r="N188" s="1153"/>
    </row>
    <row r="189" spans="1:14" s="871" customFormat="1">
      <c r="A189" s="738"/>
      <c r="B189" s="749"/>
      <c r="C189" s="822" t="s">
        <v>1702</v>
      </c>
      <c r="D189" s="746" t="s">
        <v>188</v>
      </c>
      <c r="E189" s="747">
        <v>2</v>
      </c>
      <c r="F189" s="775"/>
      <c r="G189" s="917">
        <f>E189*F189</f>
        <v>0</v>
      </c>
      <c r="H189" s="1152"/>
      <c r="I189" s="1153"/>
      <c r="J189" s="1153"/>
      <c r="K189" s="1153"/>
      <c r="L189" s="1153"/>
      <c r="M189" s="1153"/>
      <c r="N189" s="1153"/>
    </row>
    <row r="190" spans="1:14" s="871" customFormat="1" ht="14.25" customHeight="1">
      <c r="A190" s="738"/>
      <c r="B190" s="749"/>
      <c r="C190" s="822" t="s">
        <v>2168</v>
      </c>
      <c r="D190" s="746" t="s">
        <v>188</v>
      </c>
      <c r="E190" s="747">
        <v>8</v>
      </c>
      <c r="F190" s="775"/>
      <c r="G190" s="917">
        <f>E190*F190</f>
        <v>0</v>
      </c>
      <c r="H190" s="1152"/>
      <c r="I190" s="1153"/>
      <c r="J190" s="1153"/>
      <c r="K190" s="1153"/>
      <c r="L190" s="1153"/>
      <c r="M190" s="1153"/>
      <c r="N190" s="1153"/>
    </row>
    <row r="191" spans="1:14" s="871" customFormat="1">
      <c r="A191" s="738"/>
      <c r="B191" s="749"/>
      <c r="C191" s="822"/>
      <c r="D191" s="746"/>
      <c r="E191" s="747"/>
      <c r="F191" s="775"/>
      <c r="G191" s="775">
        <f t="shared" si="5"/>
        <v>0</v>
      </c>
      <c r="H191" s="1152"/>
      <c r="I191" s="1153"/>
      <c r="J191" s="1153"/>
      <c r="K191" s="1153"/>
      <c r="L191" s="1153"/>
      <c r="M191" s="1153"/>
      <c r="N191" s="1153"/>
    </row>
    <row r="192" spans="1:14" s="871" customFormat="1">
      <c r="A192" s="738" t="s">
        <v>105</v>
      </c>
      <c r="B192" s="749">
        <f>COUNT($A$10:B191)+1</f>
        <v>24</v>
      </c>
      <c r="C192" s="165" t="s">
        <v>2169</v>
      </c>
      <c r="D192" s="746"/>
      <c r="E192" s="747"/>
      <c r="F192" s="775"/>
      <c r="G192" s="775">
        <f t="shared" si="5"/>
        <v>0</v>
      </c>
      <c r="H192" s="1152"/>
      <c r="I192" s="1153"/>
      <c r="J192" s="1153"/>
      <c r="K192" s="1153"/>
      <c r="L192" s="1153"/>
      <c r="M192" s="1153"/>
      <c r="N192" s="1153"/>
    </row>
    <row r="193" spans="1:14" s="871" customFormat="1" ht="62.25" customHeight="1">
      <c r="A193" s="738"/>
      <c r="B193" s="749"/>
      <c r="C193" s="585" t="s">
        <v>2170</v>
      </c>
      <c r="D193" s="746"/>
      <c r="E193" s="747"/>
      <c r="F193" s="775"/>
      <c r="G193" s="775">
        <f t="shared" si="5"/>
        <v>0</v>
      </c>
      <c r="H193" s="1152"/>
      <c r="I193" s="1153"/>
      <c r="J193" s="1153"/>
      <c r="K193" s="1153"/>
      <c r="L193" s="1153"/>
      <c r="M193" s="1153"/>
      <c r="N193" s="1153"/>
    </row>
    <row r="194" spans="1:14" s="871" customFormat="1">
      <c r="A194" s="738"/>
      <c r="B194" s="749"/>
      <c r="C194" s="585" t="s">
        <v>2165</v>
      </c>
      <c r="D194" s="746" t="s">
        <v>188</v>
      </c>
      <c r="E194" s="747">
        <v>9</v>
      </c>
      <c r="F194" s="775"/>
      <c r="G194" s="917">
        <f>E194*F194</f>
        <v>0</v>
      </c>
      <c r="H194" s="1152"/>
      <c r="I194" s="1153"/>
      <c r="J194" s="1153"/>
      <c r="K194" s="1153"/>
      <c r="L194" s="1153"/>
      <c r="M194" s="1153"/>
      <c r="N194" s="1153"/>
    </row>
    <row r="195" spans="1:14" s="871" customFormat="1">
      <c r="A195" s="738"/>
      <c r="B195" s="749"/>
      <c r="C195" s="585" t="s">
        <v>2171</v>
      </c>
      <c r="D195" s="746" t="s">
        <v>188</v>
      </c>
      <c r="E195" s="747">
        <v>9</v>
      </c>
      <c r="F195" s="775"/>
      <c r="G195" s="917">
        <f>E195*F195</f>
        <v>0</v>
      </c>
      <c r="H195" s="1152"/>
      <c r="I195" s="1153"/>
      <c r="J195" s="1153"/>
      <c r="K195" s="1153"/>
      <c r="L195" s="1153"/>
      <c r="M195" s="1153"/>
      <c r="N195" s="1153"/>
    </row>
    <row r="196" spans="1:14" s="871" customFormat="1">
      <c r="A196" s="738"/>
      <c r="B196" s="749"/>
      <c r="C196" s="585" t="s">
        <v>2172</v>
      </c>
      <c r="D196" s="746" t="s">
        <v>188</v>
      </c>
      <c r="E196" s="747">
        <v>2</v>
      </c>
      <c r="F196" s="775"/>
      <c r="G196" s="917">
        <f>E196*F196</f>
        <v>0</v>
      </c>
      <c r="H196" s="1152"/>
      <c r="I196" s="1153"/>
      <c r="J196" s="1153"/>
      <c r="K196" s="1153"/>
      <c r="L196" s="1153"/>
      <c r="M196" s="1153"/>
      <c r="N196" s="1153"/>
    </row>
    <row r="197" spans="1:14" s="871" customFormat="1">
      <c r="A197" s="738"/>
      <c r="B197" s="749"/>
      <c r="C197" s="585" t="s">
        <v>1713</v>
      </c>
      <c r="D197" s="746" t="s">
        <v>188</v>
      </c>
      <c r="E197" s="747">
        <v>5</v>
      </c>
      <c r="F197" s="775"/>
      <c r="G197" s="917">
        <f>E197*F197</f>
        <v>0</v>
      </c>
      <c r="H197" s="1152"/>
      <c r="I197" s="1153"/>
      <c r="J197" s="1153"/>
      <c r="K197" s="1153"/>
      <c r="L197" s="1153"/>
      <c r="M197" s="1153"/>
      <c r="N197" s="1153"/>
    </row>
    <row r="198" spans="1:14" s="871" customFormat="1">
      <c r="A198" s="738"/>
      <c r="B198" s="749"/>
      <c r="C198" s="1118"/>
      <c r="D198" s="746"/>
      <c r="E198" s="747"/>
      <c r="F198" s="775"/>
      <c r="G198" s="775">
        <f t="shared" si="5"/>
        <v>0</v>
      </c>
      <c r="H198" s="1152"/>
      <c r="I198" s="1153"/>
      <c r="J198" s="1153"/>
      <c r="K198" s="1153"/>
      <c r="L198" s="1153"/>
      <c r="M198" s="1153"/>
      <c r="N198" s="1153"/>
    </row>
    <row r="199" spans="1:14" s="871" customFormat="1">
      <c r="A199" s="738" t="s">
        <v>105</v>
      </c>
      <c r="B199" s="749">
        <f>COUNT($A$10:B198)+1</f>
        <v>25</v>
      </c>
      <c r="C199" s="165" t="s">
        <v>2173</v>
      </c>
      <c r="D199" s="746"/>
      <c r="E199" s="747"/>
      <c r="F199" s="775"/>
      <c r="G199" s="775">
        <f t="shared" si="5"/>
        <v>0</v>
      </c>
      <c r="H199" s="1152"/>
      <c r="I199" s="1153"/>
      <c r="J199" s="1153"/>
      <c r="K199" s="1153"/>
      <c r="L199" s="1153"/>
      <c r="M199" s="1153"/>
      <c r="N199" s="1153"/>
    </row>
    <row r="200" spans="1:14" s="871" customFormat="1" ht="48">
      <c r="A200" s="738"/>
      <c r="B200" s="749"/>
      <c r="C200" s="585" t="s">
        <v>2174</v>
      </c>
      <c r="D200" s="746"/>
      <c r="E200" s="747"/>
      <c r="F200" s="775"/>
      <c r="G200" s="775">
        <f t="shared" si="5"/>
        <v>0</v>
      </c>
      <c r="H200" s="1152"/>
      <c r="I200" s="1153"/>
      <c r="J200" s="1153"/>
      <c r="K200" s="1153"/>
      <c r="L200" s="1153"/>
      <c r="M200" s="1153"/>
      <c r="N200" s="1153"/>
    </row>
    <row r="201" spans="1:14" s="871" customFormat="1">
      <c r="A201" s="738"/>
      <c r="B201" s="749"/>
      <c r="C201" s="585" t="s">
        <v>1705</v>
      </c>
      <c r="D201" s="746" t="s">
        <v>188</v>
      </c>
      <c r="E201" s="747">
        <v>1</v>
      </c>
      <c r="F201" s="775"/>
      <c r="G201" s="917">
        <f>E201*F201</f>
        <v>0</v>
      </c>
      <c r="H201" s="1152"/>
      <c r="I201" s="1153"/>
      <c r="J201" s="1153"/>
      <c r="K201" s="1153"/>
      <c r="L201" s="1153"/>
      <c r="M201" s="1153"/>
      <c r="N201" s="1153"/>
    </row>
    <row r="202" spans="1:14" s="871" customFormat="1">
      <c r="A202" s="738"/>
      <c r="B202" s="749"/>
      <c r="C202" s="822" t="s">
        <v>1704</v>
      </c>
      <c r="D202" s="746" t="s">
        <v>188</v>
      </c>
      <c r="E202" s="747">
        <v>1</v>
      </c>
      <c r="F202" s="775"/>
      <c r="G202" s="917">
        <f>E202*F202</f>
        <v>0</v>
      </c>
      <c r="H202" s="1152"/>
      <c r="I202" s="1153"/>
      <c r="J202" s="1153"/>
      <c r="K202" s="1153"/>
      <c r="L202" s="1153"/>
      <c r="M202" s="1153"/>
      <c r="N202" s="1153"/>
    </row>
    <row r="203" spans="1:14" s="871" customFormat="1">
      <c r="A203" s="738"/>
      <c r="B203" s="749"/>
      <c r="C203" s="1118"/>
      <c r="D203" s="746"/>
      <c r="E203" s="747"/>
      <c r="F203" s="775"/>
      <c r="G203" s="775">
        <f t="shared" si="5"/>
        <v>0</v>
      </c>
      <c r="H203" s="1152"/>
      <c r="I203" s="1153"/>
      <c r="J203" s="1153"/>
      <c r="K203" s="1153"/>
      <c r="L203" s="1153"/>
      <c r="M203" s="1153"/>
      <c r="N203" s="1153"/>
    </row>
    <row r="204" spans="1:14" s="871" customFormat="1">
      <c r="A204" s="738" t="s">
        <v>105</v>
      </c>
      <c r="B204" s="749">
        <f>COUNT($A$10:B203)+1</f>
        <v>26</v>
      </c>
      <c r="C204" s="165" t="s">
        <v>2175</v>
      </c>
      <c r="D204" s="746"/>
      <c r="E204" s="747"/>
      <c r="F204" s="775"/>
      <c r="G204" s="775">
        <f t="shared" si="5"/>
        <v>0</v>
      </c>
      <c r="H204" s="1152"/>
      <c r="I204" s="1153"/>
      <c r="J204" s="1153"/>
      <c r="K204" s="1153"/>
      <c r="L204" s="1153"/>
      <c r="M204" s="1153"/>
      <c r="N204" s="1153"/>
    </row>
    <row r="205" spans="1:14" s="871" customFormat="1" ht="60">
      <c r="A205" s="738"/>
      <c r="B205" s="749"/>
      <c r="C205" s="585" t="s">
        <v>2176</v>
      </c>
      <c r="D205" s="746"/>
      <c r="E205" s="747"/>
      <c r="F205" s="775"/>
      <c r="G205" s="775">
        <f t="shared" si="5"/>
        <v>0</v>
      </c>
      <c r="H205" s="1152"/>
      <c r="I205" s="1153"/>
      <c r="J205" s="1153"/>
      <c r="K205" s="1153"/>
      <c r="L205" s="1153"/>
      <c r="M205" s="1153"/>
      <c r="N205" s="1153"/>
    </row>
    <row r="206" spans="1:14" s="871" customFormat="1">
      <c r="A206" s="738"/>
      <c r="B206" s="749"/>
      <c r="C206" s="585" t="s">
        <v>2171</v>
      </c>
      <c r="D206" s="746" t="s">
        <v>188</v>
      </c>
      <c r="E206" s="747">
        <v>2</v>
      </c>
      <c r="F206" s="775"/>
      <c r="G206" s="917">
        <f>E206*F206</f>
        <v>0</v>
      </c>
      <c r="H206" s="1152"/>
      <c r="I206" s="1153"/>
      <c r="J206" s="1153"/>
      <c r="K206" s="1153"/>
      <c r="L206" s="1153"/>
      <c r="M206" s="1153"/>
      <c r="N206" s="1153"/>
    </row>
    <row r="207" spans="1:14" s="871" customFormat="1">
      <c r="A207" s="738"/>
      <c r="B207" s="749"/>
      <c r="C207" s="585" t="s">
        <v>1713</v>
      </c>
      <c r="D207" s="746" t="s">
        <v>188</v>
      </c>
      <c r="E207" s="747">
        <v>2</v>
      </c>
      <c r="F207" s="775"/>
      <c r="G207" s="917">
        <f>E207*F207</f>
        <v>0</v>
      </c>
      <c r="H207" s="1152"/>
      <c r="I207" s="1153"/>
      <c r="J207" s="1153"/>
      <c r="K207" s="1153"/>
      <c r="L207" s="1153"/>
      <c r="M207" s="1153"/>
      <c r="N207" s="1153"/>
    </row>
    <row r="208" spans="1:14" s="871" customFormat="1">
      <c r="A208" s="738"/>
      <c r="B208" s="749"/>
      <c r="C208" s="822"/>
      <c r="D208" s="746"/>
      <c r="E208" s="747"/>
      <c r="F208" s="775"/>
      <c r="G208" s="775">
        <f t="shared" si="5"/>
        <v>0</v>
      </c>
      <c r="H208" s="1152"/>
      <c r="I208" s="1153"/>
      <c r="J208" s="1153"/>
      <c r="K208" s="1153"/>
      <c r="L208" s="1153"/>
      <c r="M208" s="1153"/>
      <c r="N208" s="1153"/>
    </row>
    <row r="209" spans="1:14" s="871" customFormat="1">
      <c r="A209" s="738" t="s">
        <v>105</v>
      </c>
      <c r="B209" s="749">
        <f>COUNT($A$10:B208)+1</f>
        <v>27</v>
      </c>
      <c r="C209" s="1140" t="s">
        <v>2177</v>
      </c>
      <c r="D209" s="746"/>
      <c r="E209" s="747"/>
      <c r="F209" s="775"/>
      <c r="G209" s="775">
        <f t="shared" si="5"/>
        <v>0</v>
      </c>
      <c r="H209" s="1152"/>
      <c r="I209" s="1153"/>
      <c r="J209" s="1153"/>
      <c r="K209" s="1153"/>
      <c r="L209" s="1153"/>
      <c r="M209" s="1153"/>
      <c r="N209" s="1153"/>
    </row>
    <row r="210" spans="1:14" s="871" customFormat="1" ht="60">
      <c r="A210" s="738"/>
      <c r="B210" s="749"/>
      <c r="C210" s="585" t="s">
        <v>2178</v>
      </c>
      <c r="D210" s="746"/>
      <c r="E210" s="747"/>
      <c r="F210" s="775"/>
      <c r="G210" s="775">
        <f t="shared" si="5"/>
        <v>0</v>
      </c>
      <c r="H210" s="1152"/>
      <c r="I210" s="1153"/>
      <c r="J210" s="1153"/>
      <c r="K210" s="1153"/>
      <c r="L210" s="1153"/>
      <c r="M210" s="1153"/>
      <c r="N210" s="1153"/>
    </row>
    <row r="211" spans="1:14" s="871" customFormat="1">
      <c r="A211" s="738"/>
      <c r="B211" s="749"/>
      <c r="C211" s="822" t="s">
        <v>2165</v>
      </c>
      <c r="D211" s="746" t="s">
        <v>188</v>
      </c>
      <c r="E211" s="747">
        <v>1</v>
      </c>
      <c r="F211" s="775"/>
      <c r="G211" s="917">
        <f>E211*F211</f>
        <v>0</v>
      </c>
      <c r="H211" s="1152"/>
      <c r="I211" s="1153"/>
      <c r="J211" s="1153"/>
      <c r="K211" s="1153"/>
      <c r="L211" s="1153"/>
      <c r="M211" s="1153"/>
      <c r="N211" s="1153"/>
    </row>
    <row r="212" spans="1:14" s="871" customFormat="1">
      <c r="A212" s="738"/>
      <c r="B212" s="749"/>
      <c r="C212" s="822" t="s">
        <v>2171</v>
      </c>
      <c r="D212" s="746" t="s">
        <v>188</v>
      </c>
      <c r="E212" s="747">
        <v>1</v>
      </c>
      <c r="F212" s="775"/>
      <c r="G212" s="917">
        <f>E212*F212</f>
        <v>0</v>
      </c>
      <c r="H212" s="1152"/>
      <c r="I212" s="1153"/>
      <c r="J212" s="1153"/>
      <c r="K212" s="1153"/>
      <c r="L212" s="1153"/>
      <c r="M212" s="1153"/>
      <c r="N212" s="1153"/>
    </row>
    <row r="213" spans="1:14" s="871" customFormat="1">
      <c r="A213" s="738"/>
      <c r="B213" s="749"/>
      <c r="C213" s="822" t="s">
        <v>1713</v>
      </c>
      <c r="D213" s="746" t="s">
        <v>188</v>
      </c>
      <c r="E213" s="747">
        <v>1</v>
      </c>
      <c r="F213" s="775"/>
      <c r="G213" s="917">
        <f>E213*F213</f>
        <v>0</v>
      </c>
      <c r="H213" s="1152"/>
      <c r="I213" s="1153"/>
      <c r="J213" s="1153"/>
      <c r="K213" s="1153"/>
      <c r="L213" s="1153"/>
      <c r="M213" s="1153"/>
      <c r="N213" s="1153"/>
    </row>
    <row r="214" spans="1:14" s="871" customFormat="1">
      <c r="A214" s="738"/>
      <c r="B214" s="749"/>
      <c r="C214" s="822"/>
      <c r="D214" s="746"/>
      <c r="E214" s="747"/>
      <c r="F214" s="775"/>
      <c r="G214" s="775">
        <f t="shared" si="5"/>
        <v>0</v>
      </c>
      <c r="H214" s="1152"/>
      <c r="I214" s="1153"/>
      <c r="J214" s="1153"/>
      <c r="K214" s="1153"/>
      <c r="L214" s="1153"/>
      <c r="M214" s="1153"/>
      <c r="N214" s="1153"/>
    </row>
    <row r="215" spans="1:14" s="871" customFormat="1">
      <c r="A215" s="738" t="s">
        <v>105</v>
      </c>
      <c r="B215" s="749">
        <f>COUNT($A$10:B214)+1</f>
        <v>28</v>
      </c>
      <c r="C215" s="165" t="s">
        <v>2179</v>
      </c>
      <c r="D215" s="746"/>
      <c r="E215" s="747"/>
      <c r="F215" s="775"/>
      <c r="G215" s="775">
        <f t="shared" si="5"/>
        <v>0</v>
      </c>
      <c r="H215" s="1152"/>
      <c r="I215" s="1153"/>
      <c r="J215" s="1153"/>
      <c r="K215" s="1153"/>
      <c r="L215" s="1153"/>
      <c r="M215" s="1153"/>
      <c r="N215" s="1153"/>
    </row>
    <row r="216" spans="1:14" s="871" customFormat="1" ht="60">
      <c r="A216" s="738"/>
      <c r="B216" s="749"/>
      <c r="C216" s="585" t="s">
        <v>2180</v>
      </c>
      <c r="D216" s="746"/>
      <c r="E216" s="747"/>
      <c r="F216" s="775"/>
      <c r="G216" s="775">
        <f t="shared" si="5"/>
        <v>0</v>
      </c>
      <c r="H216" s="1152"/>
      <c r="I216" s="1153"/>
      <c r="J216" s="1153"/>
      <c r="K216" s="1153"/>
      <c r="L216" s="1153"/>
      <c r="M216" s="1153"/>
      <c r="N216" s="1153"/>
    </row>
    <row r="217" spans="1:14" s="871" customFormat="1">
      <c r="A217" s="738"/>
      <c r="B217" s="749"/>
      <c r="C217" s="822" t="s">
        <v>1716</v>
      </c>
      <c r="D217" s="746" t="s">
        <v>188</v>
      </c>
      <c r="E217" s="747">
        <v>14</v>
      </c>
      <c r="F217" s="775"/>
      <c r="G217" s="917">
        <f>E217*F217</f>
        <v>0</v>
      </c>
      <c r="H217" s="1152"/>
      <c r="I217" s="1153"/>
      <c r="J217" s="1153"/>
      <c r="K217" s="1153"/>
      <c r="L217" s="1153"/>
      <c r="M217" s="1153"/>
      <c r="N217" s="1153"/>
    </row>
    <row r="218" spans="1:14" s="871" customFormat="1">
      <c r="A218" s="738"/>
      <c r="B218" s="749"/>
      <c r="C218" s="822" t="s">
        <v>1717</v>
      </c>
      <c r="D218" s="746" t="s">
        <v>188</v>
      </c>
      <c r="E218" s="747">
        <v>7</v>
      </c>
      <c r="F218" s="775"/>
      <c r="G218" s="917">
        <f>E218*F218</f>
        <v>0</v>
      </c>
      <c r="H218" s="1152"/>
      <c r="I218" s="1153"/>
      <c r="J218" s="1153"/>
      <c r="K218" s="1153"/>
      <c r="L218" s="1153"/>
      <c r="M218" s="1153"/>
      <c r="N218" s="1153"/>
    </row>
    <row r="219" spans="1:14" s="871" customFormat="1">
      <c r="A219" s="738"/>
      <c r="B219" s="749"/>
      <c r="C219" s="1118"/>
      <c r="D219" s="746"/>
      <c r="E219" s="747"/>
      <c r="F219" s="775"/>
      <c r="G219" s="775">
        <f t="shared" si="5"/>
        <v>0</v>
      </c>
      <c r="H219" s="1152"/>
      <c r="I219" s="1153"/>
      <c r="J219" s="1153"/>
      <c r="K219" s="1153"/>
      <c r="L219" s="1153"/>
      <c r="M219" s="1153"/>
      <c r="N219" s="1153"/>
    </row>
    <row r="220" spans="1:14" s="871" customFormat="1">
      <c r="A220" s="738" t="s">
        <v>105</v>
      </c>
      <c r="B220" s="749">
        <f>COUNT($A$10:B219)+1</f>
        <v>29</v>
      </c>
      <c r="C220" s="165" t="s">
        <v>1722</v>
      </c>
      <c r="D220" s="746"/>
      <c r="E220" s="747"/>
      <c r="F220" s="775"/>
      <c r="G220" s="775"/>
      <c r="H220" s="1152"/>
      <c r="I220" s="1153"/>
      <c r="J220" s="1153"/>
      <c r="K220" s="1153"/>
      <c r="L220" s="1153"/>
      <c r="M220" s="1153"/>
      <c r="N220" s="1153"/>
    </row>
    <row r="221" spans="1:14" s="871" customFormat="1" ht="48">
      <c r="A221" s="738"/>
      <c r="B221" s="749"/>
      <c r="C221" s="585" t="s">
        <v>2181</v>
      </c>
      <c r="D221" s="746"/>
      <c r="E221" s="747"/>
      <c r="F221" s="775"/>
      <c r="G221" s="775">
        <f t="shared" ref="G221:G283" si="6">E221*F221</f>
        <v>0</v>
      </c>
      <c r="H221" s="1152"/>
      <c r="I221" s="1153"/>
      <c r="J221" s="1153"/>
      <c r="K221" s="1153"/>
      <c r="L221" s="1153"/>
      <c r="M221" s="1153"/>
      <c r="N221" s="1153"/>
    </row>
    <row r="222" spans="1:14" s="871" customFormat="1">
      <c r="A222" s="738"/>
      <c r="B222" s="749"/>
      <c r="C222" s="585" t="s">
        <v>2182</v>
      </c>
      <c r="D222" s="746" t="s">
        <v>188</v>
      </c>
      <c r="E222" s="747">
        <v>2</v>
      </c>
      <c r="F222" s="775"/>
      <c r="G222" s="917">
        <f>E222*F222</f>
        <v>0</v>
      </c>
      <c r="H222" s="1152"/>
      <c r="I222" s="1153"/>
      <c r="J222" s="1153"/>
      <c r="K222" s="1153"/>
      <c r="L222" s="1153"/>
      <c r="M222" s="1153"/>
      <c r="N222" s="1153"/>
    </row>
    <row r="223" spans="1:14" s="871" customFormat="1">
      <c r="A223" s="738"/>
      <c r="B223" s="749"/>
      <c r="C223" s="585" t="s">
        <v>2183</v>
      </c>
      <c r="D223" s="746" t="s">
        <v>188</v>
      </c>
      <c r="E223" s="747">
        <v>2</v>
      </c>
      <c r="F223" s="775"/>
      <c r="G223" s="917">
        <f>E223*F223</f>
        <v>0</v>
      </c>
      <c r="H223" s="1152"/>
      <c r="I223" s="1153"/>
      <c r="J223" s="1153"/>
      <c r="K223" s="1153"/>
      <c r="L223" s="1153"/>
      <c r="M223" s="1153"/>
      <c r="N223" s="1153"/>
    </row>
    <row r="224" spans="1:14" s="871" customFormat="1">
      <c r="A224" s="738"/>
      <c r="B224" s="749"/>
      <c r="C224" s="585"/>
      <c r="D224" s="746"/>
      <c r="E224" s="747"/>
      <c r="F224" s="775"/>
      <c r="G224" s="775"/>
      <c r="H224" s="1152"/>
      <c r="I224" s="1153"/>
      <c r="J224" s="1153"/>
      <c r="K224" s="1153"/>
      <c r="L224" s="1153"/>
      <c r="M224" s="1153"/>
      <c r="N224" s="1153"/>
    </row>
    <row r="225" spans="1:14" s="871" customFormat="1">
      <c r="A225" s="738" t="s">
        <v>105</v>
      </c>
      <c r="B225" s="749">
        <f>COUNT($A$10:B223)+1</f>
        <v>30</v>
      </c>
      <c r="C225" s="165" t="s">
        <v>1724</v>
      </c>
      <c r="D225" s="746" t="s">
        <v>188</v>
      </c>
      <c r="E225" s="747">
        <v>1</v>
      </c>
      <c r="F225" s="775"/>
      <c r="G225" s="917">
        <f>E225*F225</f>
        <v>0</v>
      </c>
      <c r="H225" s="1152"/>
      <c r="I225" s="1153"/>
      <c r="J225" s="1153"/>
      <c r="K225" s="1153"/>
      <c r="L225" s="1153"/>
      <c r="M225" s="1153"/>
      <c r="N225" s="1153"/>
    </row>
    <row r="226" spans="1:14" s="871" customFormat="1" ht="72">
      <c r="A226" s="738"/>
      <c r="B226" s="749"/>
      <c r="C226" s="585" t="s">
        <v>2184</v>
      </c>
      <c r="D226" s="1025"/>
      <c r="E226" s="844"/>
      <c r="F226" s="1025"/>
      <c r="G226" s="775">
        <f t="shared" si="6"/>
        <v>0</v>
      </c>
      <c r="H226" s="1152"/>
      <c r="I226" s="1153"/>
      <c r="J226" s="1153"/>
      <c r="K226" s="1153"/>
      <c r="L226" s="1153"/>
      <c r="M226" s="1153"/>
      <c r="N226" s="1153"/>
    </row>
    <row r="227" spans="1:14" s="871" customFormat="1">
      <c r="A227" s="738"/>
      <c r="B227" s="749"/>
      <c r="C227" s="585"/>
      <c r="D227" s="746"/>
      <c r="E227" s="747"/>
      <c r="F227" s="775"/>
      <c r="G227" s="775">
        <f t="shared" si="6"/>
        <v>0</v>
      </c>
      <c r="H227" s="1152"/>
      <c r="I227" s="1153"/>
      <c r="J227" s="1153"/>
      <c r="K227" s="1153"/>
      <c r="L227" s="1153"/>
      <c r="M227" s="1153"/>
      <c r="N227" s="1153"/>
    </row>
    <row r="228" spans="1:14" s="871" customFormat="1">
      <c r="A228" s="738" t="s">
        <v>105</v>
      </c>
      <c r="B228" s="749">
        <f>COUNT($A$10:B227)+1</f>
        <v>31</v>
      </c>
      <c r="C228" s="165" t="s">
        <v>2185</v>
      </c>
      <c r="D228" s="746" t="s">
        <v>188</v>
      </c>
      <c r="E228" s="747">
        <v>1</v>
      </c>
      <c r="F228" s="775"/>
      <c r="G228" s="917">
        <f>E228*F228</f>
        <v>0</v>
      </c>
      <c r="H228" s="1152"/>
      <c r="I228" s="1153"/>
      <c r="J228" s="1153"/>
      <c r="K228" s="1153"/>
      <c r="L228" s="1153"/>
      <c r="M228" s="1153"/>
      <c r="N228" s="1153"/>
    </row>
    <row r="229" spans="1:14" s="871" customFormat="1" ht="72">
      <c r="A229" s="738"/>
      <c r="B229" s="749"/>
      <c r="C229" s="585" t="s">
        <v>2186</v>
      </c>
      <c r="D229" s="746"/>
      <c r="E229" s="747"/>
      <c r="F229" s="775"/>
      <c r="G229" s="775">
        <f t="shared" si="6"/>
        <v>0</v>
      </c>
      <c r="H229" s="1152"/>
      <c r="I229" s="1153"/>
      <c r="J229" s="1153"/>
      <c r="K229" s="1153"/>
      <c r="L229" s="1153"/>
      <c r="M229" s="1153"/>
      <c r="N229" s="1153"/>
    </row>
    <row r="230" spans="1:14" s="871" customFormat="1">
      <c r="A230" s="738"/>
      <c r="B230" s="749"/>
      <c r="C230" s="585"/>
      <c r="D230" s="1025"/>
      <c r="E230" s="844"/>
      <c r="F230" s="1025"/>
      <c r="G230" s="775">
        <f t="shared" si="6"/>
        <v>0</v>
      </c>
      <c r="H230" s="1152"/>
      <c r="I230" s="1153"/>
      <c r="J230" s="1153"/>
      <c r="K230" s="1153"/>
      <c r="L230" s="1153"/>
      <c r="M230" s="1153"/>
      <c r="N230" s="1153"/>
    </row>
    <row r="231" spans="1:14" s="871" customFormat="1">
      <c r="A231" s="738" t="s">
        <v>105</v>
      </c>
      <c r="B231" s="749">
        <f>COUNT($A$10:B230)+1</f>
        <v>32</v>
      </c>
      <c r="C231" s="1109" t="s">
        <v>2187</v>
      </c>
      <c r="D231" s="746" t="s">
        <v>188</v>
      </c>
      <c r="E231" s="747">
        <v>4</v>
      </c>
      <c r="F231" s="775"/>
      <c r="G231" s="917">
        <f>E231*F231</f>
        <v>0</v>
      </c>
      <c r="H231" s="1152"/>
      <c r="I231" s="1153"/>
      <c r="J231" s="1153"/>
      <c r="K231" s="1153"/>
      <c r="L231" s="1153"/>
      <c r="M231" s="1153"/>
      <c r="N231" s="1153"/>
    </row>
    <row r="232" spans="1:14" s="871" customFormat="1" ht="72">
      <c r="A232" s="738"/>
      <c r="B232" s="749"/>
      <c r="C232" s="585" t="s">
        <v>2188</v>
      </c>
      <c r="D232" s="746"/>
      <c r="E232" s="747"/>
      <c r="F232" s="775"/>
      <c r="G232" s="775">
        <f t="shared" si="6"/>
        <v>0</v>
      </c>
      <c r="H232" s="1152"/>
      <c r="I232" s="1153"/>
      <c r="J232" s="1153"/>
      <c r="K232" s="1153"/>
      <c r="L232" s="1153"/>
      <c r="M232" s="1153"/>
      <c r="N232" s="1153"/>
    </row>
    <row r="233" spans="1:14" s="871" customFormat="1">
      <c r="A233" s="738"/>
      <c r="B233" s="749"/>
      <c r="C233" s="1140"/>
      <c r="D233" s="1025"/>
      <c r="E233" s="844"/>
      <c r="F233" s="1025"/>
      <c r="G233" s="775">
        <f t="shared" si="6"/>
        <v>0</v>
      </c>
      <c r="H233" s="1152"/>
      <c r="I233" s="1153"/>
      <c r="J233" s="1153"/>
      <c r="K233" s="1153"/>
      <c r="L233" s="1153"/>
      <c r="M233" s="1153"/>
      <c r="N233" s="1153"/>
    </row>
    <row r="234" spans="1:14" s="871" customFormat="1">
      <c r="A234" s="738" t="s">
        <v>105</v>
      </c>
      <c r="B234" s="749">
        <f>COUNT($A$10:B233)+1</f>
        <v>33</v>
      </c>
      <c r="C234" s="165" t="s">
        <v>2189</v>
      </c>
      <c r="D234" s="746" t="s">
        <v>188</v>
      </c>
      <c r="E234" s="747">
        <v>1</v>
      </c>
      <c r="F234" s="775"/>
      <c r="G234" s="917">
        <f>E234*F234</f>
        <v>0</v>
      </c>
      <c r="H234" s="1152"/>
      <c r="I234" s="1153"/>
      <c r="J234" s="1153"/>
      <c r="K234" s="1153"/>
      <c r="L234" s="1153"/>
      <c r="M234" s="1153"/>
      <c r="N234" s="1153"/>
    </row>
    <row r="235" spans="1:14" s="871" customFormat="1" ht="48">
      <c r="A235" s="738"/>
      <c r="B235" s="749"/>
      <c r="C235" s="585" t="s">
        <v>2190</v>
      </c>
      <c r="D235" s="746"/>
      <c r="E235" s="747"/>
      <c r="F235" s="775"/>
      <c r="G235" s="775">
        <f t="shared" si="6"/>
        <v>0</v>
      </c>
      <c r="H235" s="1152"/>
      <c r="I235" s="1153"/>
      <c r="J235" s="1153"/>
      <c r="K235" s="1153"/>
      <c r="L235" s="1153"/>
      <c r="M235" s="1153"/>
      <c r="N235" s="1153"/>
    </row>
    <row r="236" spans="1:14" s="871" customFormat="1">
      <c r="A236" s="738"/>
      <c r="B236" s="749"/>
      <c r="C236" s="585"/>
      <c r="D236" s="746"/>
      <c r="E236" s="747"/>
      <c r="F236" s="775"/>
      <c r="G236" s="775"/>
      <c r="H236" s="1152"/>
      <c r="I236" s="1153"/>
      <c r="J236" s="1153"/>
      <c r="K236" s="1153"/>
      <c r="L236" s="1153"/>
      <c r="M236" s="1153"/>
      <c r="N236" s="1153"/>
    </row>
    <row r="237" spans="1:14" s="871" customFormat="1">
      <c r="A237" s="738" t="s">
        <v>105</v>
      </c>
      <c r="B237" s="749">
        <f>COUNT($A$10:B236)+1</f>
        <v>34</v>
      </c>
      <c r="C237" s="165" t="s">
        <v>2191</v>
      </c>
      <c r="D237" s="746"/>
      <c r="E237" s="747"/>
      <c r="F237" s="775"/>
      <c r="G237" s="775">
        <f t="shared" si="6"/>
        <v>0</v>
      </c>
      <c r="H237" s="1152"/>
      <c r="I237" s="1153"/>
      <c r="J237" s="1153"/>
      <c r="K237" s="1153"/>
      <c r="L237" s="1153"/>
      <c r="M237" s="1153"/>
      <c r="N237" s="1153"/>
    </row>
    <row r="238" spans="1:14" s="871" customFormat="1" ht="60">
      <c r="A238" s="738"/>
      <c r="B238" s="749"/>
      <c r="C238" s="822" t="s">
        <v>2192</v>
      </c>
      <c r="D238" s="746"/>
      <c r="E238" s="747"/>
      <c r="F238" s="775"/>
      <c r="G238" s="775">
        <f t="shared" si="6"/>
        <v>0</v>
      </c>
      <c r="H238" s="1152"/>
      <c r="I238" s="1153"/>
      <c r="J238" s="1153"/>
      <c r="K238" s="1153"/>
      <c r="L238" s="1153"/>
      <c r="M238" s="1153"/>
      <c r="N238" s="1153"/>
    </row>
    <row r="239" spans="1:14" s="871" customFormat="1">
      <c r="A239" s="738"/>
      <c r="B239" s="749"/>
      <c r="C239" s="585" t="s">
        <v>2168</v>
      </c>
      <c r="D239" s="746" t="s">
        <v>186</v>
      </c>
      <c r="E239" s="747">
        <v>26</v>
      </c>
      <c r="F239" s="775"/>
      <c r="G239" s="917">
        <f t="shared" ref="G239:G247" si="7">E239*F239</f>
        <v>0</v>
      </c>
      <c r="H239" s="1152"/>
      <c r="I239" s="1153"/>
      <c r="J239" s="1153"/>
      <c r="K239" s="1153"/>
      <c r="L239" s="1153"/>
      <c r="M239" s="1153"/>
      <c r="N239" s="1153"/>
    </row>
    <row r="240" spans="1:14" s="871" customFormat="1">
      <c r="A240" s="738"/>
      <c r="B240" s="749"/>
      <c r="C240" s="585" t="s">
        <v>1701</v>
      </c>
      <c r="D240" s="746" t="s">
        <v>186</v>
      </c>
      <c r="E240" s="747">
        <v>2</v>
      </c>
      <c r="F240" s="775"/>
      <c r="G240" s="917">
        <f t="shared" si="7"/>
        <v>0</v>
      </c>
      <c r="H240" s="1152"/>
      <c r="I240" s="1153"/>
      <c r="J240" s="1153"/>
      <c r="K240" s="1153"/>
      <c r="L240" s="1153"/>
      <c r="M240" s="1153"/>
      <c r="N240" s="1153"/>
    </row>
    <row r="241" spans="1:14" s="871" customFormat="1">
      <c r="A241" s="738"/>
      <c r="B241" s="749"/>
      <c r="C241" s="585" t="s">
        <v>1702</v>
      </c>
      <c r="D241" s="746" t="s">
        <v>186</v>
      </c>
      <c r="E241" s="747">
        <v>4</v>
      </c>
      <c r="F241" s="775"/>
      <c r="G241" s="917">
        <f t="shared" si="7"/>
        <v>0</v>
      </c>
      <c r="H241" s="1152"/>
      <c r="I241" s="1153"/>
      <c r="J241" s="1153"/>
      <c r="K241" s="1153"/>
      <c r="L241" s="1153"/>
      <c r="M241" s="1153"/>
      <c r="N241" s="1153"/>
    </row>
    <row r="242" spans="1:14" s="871" customFormat="1">
      <c r="A242" s="738"/>
      <c r="B242" s="749"/>
      <c r="C242" s="585" t="s">
        <v>1703</v>
      </c>
      <c r="D242" s="746" t="s">
        <v>186</v>
      </c>
      <c r="E242" s="747">
        <v>16</v>
      </c>
      <c r="F242" s="775"/>
      <c r="G242" s="917">
        <f t="shared" si="7"/>
        <v>0</v>
      </c>
      <c r="H242" s="1152"/>
      <c r="I242" s="1153"/>
      <c r="J242" s="1153"/>
      <c r="K242" s="1153"/>
      <c r="L242" s="1153"/>
      <c r="M242" s="1153"/>
      <c r="N242" s="1153"/>
    </row>
    <row r="243" spans="1:14" s="871" customFormat="1">
      <c r="A243" s="738"/>
      <c r="B243" s="749"/>
      <c r="C243" s="585" t="s">
        <v>1712</v>
      </c>
      <c r="D243" s="746" t="s">
        <v>186</v>
      </c>
      <c r="E243" s="747">
        <v>8</v>
      </c>
      <c r="F243" s="775"/>
      <c r="G243" s="917">
        <f t="shared" si="7"/>
        <v>0</v>
      </c>
      <c r="H243" s="1152"/>
      <c r="I243" s="1153"/>
      <c r="J243" s="1153"/>
      <c r="K243" s="1153"/>
      <c r="L243" s="1153"/>
      <c r="M243" s="1153"/>
      <c r="N243" s="1153"/>
    </row>
    <row r="244" spans="1:14" s="871" customFormat="1">
      <c r="A244" s="738"/>
      <c r="B244" s="749"/>
      <c r="C244" s="585" t="s">
        <v>1705</v>
      </c>
      <c r="D244" s="746" t="s">
        <v>186</v>
      </c>
      <c r="E244" s="747">
        <v>4</v>
      </c>
      <c r="F244" s="775"/>
      <c r="G244" s="917">
        <f t="shared" si="7"/>
        <v>0</v>
      </c>
      <c r="H244" s="1152"/>
      <c r="I244" s="1153"/>
      <c r="J244" s="1153"/>
      <c r="K244" s="1153"/>
      <c r="L244" s="1153"/>
      <c r="M244" s="1153"/>
      <c r="N244" s="1153"/>
    </row>
    <row r="245" spans="1:14" s="871" customFormat="1">
      <c r="A245" s="738"/>
      <c r="B245" s="749"/>
      <c r="C245" s="585" t="s">
        <v>1713</v>
      </c>
      <c r="D245" s="746" t="s">
        <v>186</v>
      </c>
      <c r="E245" s="747">
        <v>8</v>
      </c>
      <c r="F245" s="775"/>
      <c r="G245" s="917">
        <f t="shared" si="7"/>
        <v>0</v>
      </c>
      <c r="H245" s="1152"/>
      <c r="I245" s="1153"/>
      <c r="J245" s="1153"/>
      <c r="K245" s="1153"/>
      <c r="L245" s="1153"/>
      <c r="M245" s="1153"/>
      <c r="N245" s="1153"/>
    </row>
    <row r="246" spans="1:14" s="871" customFormat="1">
      <c r="A246" s="738"/>
      <c r="B246" s="749"/>
      <c r="C246" s="585" t="s">
        <v>2171</v>
      </c>
      <c r="D246" s="746" t="s">
        <v>186</v>
      </c>
      <c r="E246" s="747">
        <v>12</v>
      </c>
      <c r="F246" s="775"/>
      <c r="G246" s="917">
        <f t="shared" si="7"/>
        <v>0</v>
      </c>
      <c r="H246" s="1152"/>
      <c r="I246" s="1153"/>
      <c r="J246" s="1153"/>
      <c r="K246" s="1153"/>
      <c r="L246" s="1153"/>
      <c r="M246" s="1153"/>
      <c r="N246" s="1153"/>
    </row>
    <row r="247" spans="1:14" s="871" customFormat="1">
      <c r="A247" s="738"/>
      <c r="B247" s="749"/>
      <c r="C247" s="585" t="s">
        <v>2165</v>
      </c>
      <c r="D247" s="746" t="s">
        <v>186</v>
      </c>
      <c r="E247" s="747">
        <v>22</v>
      </c>
      <c r="F247" s="775"/>
      <c r="G247" s="917">
        <f t="shared" si="7"/>
        <v>0</v>
      </c>
      <c r="H247" s="1152"/>
      <c r="I247" s="1153"/>
      <c r="J247" s="1153"/>
      <c r="K247" s="1153"/>
      <c r="L247" s="1153"/>
      <c r="M247" s="1153"/>
      <c r="N247" s="1153"/>
    </row>
    <row r="248" spans="1:14" s="871" customFormat="1">
      <c r="A248" s="738"/>
      <c r="B248" s="749"/>
      <c r="C248" s="585"/>
      <c r="D248" s="746"/>
      <c r="E248" s="747"/>
      <c r="F248" s="775"/>
      <c r="G248" s="775">
        <f t="shared" si="6"/>
        <v>0</v>
      </c>
      <c r="H248" s="1152"/>
      <c r="I248" s="1153"/>
      <c r="J248" s="1153"/>
      <c r="K248" s="1153"/>
      <c r="L248" s="1153"/>
      <c r="M248" s="1153"/>
      <c r="N248" s="1153"/>
    </row>
    <row r="249" spans="1:14" s="871" customFormat="1">
      <c r="A249" s="738" t="s">
        <v>105</v>
      </c>
      <c r="B249" s="749">
        <f>COUNT($A$10:B248)+1</f>
        <v>35</v>
      </c>
      <c r="C249" s="165" t="s">
        <v>2193</v>
      </c>
      <c r="D249" s="1025"/>
      <c r="E249" s="844"/>
      <c r="F249" s="1025"/>
      <c r="G249" s="775">
        <f t="shared" si="6"/>
        <v>0</v>
      </c>
      <c r="H249" s="1152"/>
      <c r="I249" s="1153"/>
      <c r="J249" s="1153"/>
      <c r="K249" s="1153"/>
      <c r="L249" s="1153"/>
      <c r="M249" s="1153"/>
      <c r="N249" s="1153"/>
    </row>
    <row r="250" spans="1:14" s="871" customFormat="1" ht="48">
      <c r="A250" s="738"/>
      <c r="B250" s="749"/>
      <c r="C250" s="822" t="s">
        <v>2194</v>
      </c>
      <c r="D250" s="861"/>
      <c r="E250" s="747"/>
      <c r="F250" s="775"/>
      <c r="G250" s="775">
        <f t="shared" si="6"/>
        <v>0</v>
      </c>
      <c r="H250" s="1152"/>
      <c r="I250" s="1153"/>
      <c r="J250" s="1153"/>
      <c r="K250" s="1153"/>
      <c r="L250" s="1153"/>
      <c r="M250" s="1153"/>
      <c r="N250" s="1153"/>
    </row>
    <row r="251" spans="1:14" s="871" customFormat="1">
      <c r="A251" s="738"/>
      <c r="B251" s="749"/>
      <c r="C251" s="822" t="s">
        <v>2195</v>
      </c>
      <c r="D251" s="861"/>
      <c r="E251" s="747"/>
      <c r="F251" s="775"/>
      <c r="G251" s="775">
        <f t="shared" si="6"/>
        <v>0</v>
      </c>
      <c r="H251" s="1152"/>
      <c r="I251" s="1153"/>
      <c r="J251" s="1153"/>
      <c r="K251" s="1153"/>
      <c r="L251" s="1153"/>
      <c r="M251" s="1153"/>
      <c r="N251" s="1153"/>
    </row>
    <row r="252" spans="1:14" s="871" customFormat="1">
      <c r="A252" s="738"/>
      <c r="B252" s="749"/>
      <c r="C252" s="1141" t="s">
        <v>2196</v>
      </c>
      <c r="D252" s="779" t="s">
        <v>186</v>
      </c>
      <c r="E252" s="747">
        <v>12</v>
      </c>
      <c r="F252" s="775"/>
      <c r="G252" s="917">
        <f>E252*F252</f>
        <v>0</v>
      </c>
      <c r="H252" s="1152"/>
      <c r="I252" s="1153"/>
      <c r="J252" s="1153"/>
      <c r="K252" s="1153"/>
      <c r="L252" s="1153"/>
      <c r="M252" s="1153"/>
      <c r="N252" s="1153"/>
    </row>
    <row r="253" spans="1:14" s="871" customFormat="1">
      <c r="A253" s="738"/>
      <c r="B253" s="749"/>
      <c r="C253" s="1141" t="s">
        <v>2197</v>
      </c>
      <c r="D253" s="779" t="s">
        <v>186</v>
      </c>
      <c r="E253" s="747">
        <v>5</v>
      </c>
      <c r="F253" s="775"/>
      <c r="G253" s="917">
        <f>E253*F253</f>
        <v>0</v>
      </c>
      <c r="H253" s="1152"/>
      <c r="I253" s="1153"/>
      <c r="J253" s="1153"/>
      <c r="K253" s="1153"/>
      <c r="L253" s="1153"/>
      <c r="M253" s="1153"/>
      <c r="N253" s="1153"/>
    </row>
    <row r="254" spans="1:14" s="871" customFormat="1">
      <c r="A254" s="738"/>
      <c r="B254" s="749"/>
      <c r="C254" s="1119"/>
      <c r="D254" s="775"/>
      <c r="E254" s="775"/>
      <c r="F254" s="775"/>
      <c r="G254" s="775">
        <f t="shared" si="6"/>
        <v>0</v>
      </c>
      <c r="H254" s="1152"/>
      <c r="I254" s="1153"/>
      <c r="J254" s="1153"/>
      <c r="K254" s="1153"/>
      <c r="L254" s="1153"/>
      <c r="M254" s="1153"/>
      <c r="N254" s="1153"/>
    </row>
    <row r="255" spans="1:14" s="871" customFormat="1">
      <c r="A255" s="738" t="s">
        <v>105</v>
      </c>
      <c r="B255" s="749">
        <f>COUNT($A$10:B254)+1</f>
        <v>36</v>
      </c>
      <c r="C255" s="1140" t="s">
        <v>2198</v>
      </c>
      <c r="D255" s="746" t="s">
        <v>137</v>
      </c>
      <c r="E255" s="747">
        <v>16</v>
      </c>
      <c r="F255" s="775"/>
      <c r="G255" s="917">
        <f>E255*F255</f>
        <v>0</v>
      </c>
      <c r="H255" s="1152"/>
      <c r="I255" s="1153"/>
      <c r="J255" s="1153"/>
      <c r="K255" s="1153"/>
      <c r="L255" s="1153"/>
      <c r="M255" s="1153"/>
      <c r="N255" s="1153"/>
    </row>
    <row r="256" spans="1:14" s="871" customFormat="1" ht="60">
      <c r="A256" s="738"/>
      <c r="B256" s="749"/>
      <c r="C256" s="822" t="s">
        <v>2199</v>
      </c>
      <c r="D256" s="746"/>
      <c r="E256" s="747"/>
      <c r="F256" s="775"/>
      <c r="G256" s="775">
        <f t="shared" si="6"/>
        <v>0</v>
      </c>
      <c r="H256" s="1152"/>
      <c r="I256" s="1153"/>
      <c r="J256" s="1153"/>
      <c r="K256" s="1153"/>
      <c r="L256" s="1153"/>
      <c r="M256" s="1153"/>
      <c r="N256" s="1153"/>
    </row>
    <row r="257" spans="1:14" s="871" customFormat="1">
      <c r="A257" s="738"/>
      <c r="B257" s="749"/>
      <c r="C257" s="822"/>
      <c r="D257" s="746"/>
      <c r="E257" s="747"/>
      <c r="F257" s="775"/>
      <c r="G257" s="775">
        <f t="shared" si="6"/>
        <v>0</v>
      </c>
      <c r="H257" s="1152"/>
      <c r="I257" s="1153"/>
      <c r="J257" s="1153"/>
      <c r="K257" s="1153"/>
      <c r="L257" s="1153"/>
      <c r="M257" s="1153"/>
      <c r="N257" s="1153"/>
    </row>
    <row r="258" spans="1:14" s="871" customFormat="1">
      <c r="A258" s="738" t="s">
        <v>105</v>
      </c>
      <c r="B258" s="749">
        <f>COUNT($A$10:B257)+1</f>
        <v>37</v>
      </c>
      <c r="C258" s="165" t="s">
        <v>2200</v>
      </c>
      <c r="D258" s="777"/>
      <c r="E258" s="1022"/>
      <c r="F258" s="775"/>
      <c r="G258" s="775">
        <f t="shared" si="6"/>
        <v>0</v>
      </c>
      <c r="H258" s="1152"/>
      <c r="I258" s="1153"/>
      <c r="J258" s="1153"/>
      <c r="K258" s="1153"/>
      <c r="L258" s="1153"/>
      <c r="M258" s="1153"/>
      <c r="N258" s="1153"/>
    </row>
    <row r="259" spans="1:14" s="871" customFormat="1" ht="108">
      <c r="A259" s="738"/>
      <c r="B259" s="749"/>
      <c r="C259" s="585" t="s">
        <v>2201</v>
      </c>
      <c r="D259" s="777"/>
      <c r="E259" s="1022"/>
      <c r="F259" s="775"/>
      <c r="G259" s="775">
        <f t="shared" si="6"/>
        <v>0</v>
      </c>
      <c r="H259" s="1152"/>
      <c r="I259" s="1153"/>
      <c r="J259" s="1153"/>
      <c r="K259" s="1153"/>
      <c r="L259" s="1153"/>
      <c r="M259" s="1153"/>
      <c r="N259" s="1153"/>
    </row>
    <row r="260" spans="1:14" s="871" customFormat="1">
      <c r="A260" s="738"/>
      <c r="B260" s="749"/>
      <c r="C260" s="1118" t="s">
        <v>3708</v>
      </c>
      <c r="D260" s="777"/>
      <c r="E260" s="1022"/>
      <c r="F260" s="775"/>
      <c r="G260" s="775">
        <f t="shared" si="6"/>
        <v>0</v>
      </c>
      <c r="H260" s="1152"/>
      <c r="I260" s="1153"/>
      <c r="J260" s="1153"/>
      <c r="K260" s="1153"/>
      <c r="L260" s="1153"/>
      <c r="M260" s="1153"/>
      <c r="N260" s="1153"/>
    </row>
    <row r="261" spans="1:14" s="871" customFormat="1">
      <c r="A261" s="738"/>
      <c r="B261" s="749"/>
      <c r="C261" s="585" t="s">
        <v>2202</v>
      </c>
      <c r="D261" s="746" t="s">
        <v>186</v>
      </c>
      <c r="E261" s="747">
        <v>26</v>
      </c>
      <c r="F261" s="775"/>
      <c r="G261" s="917">
        <f t="shared" ref="G261:G268" si="8">E261*F261</f>
        <v>0</v>
      </c>
      <c r="H261" s="1152"/>
      <c r="I261" s="1153"/>
      <c r="J261" s="1153"/>
      <c r="K261" s="1153"/>
      <c r="L261" s="1153"/>
      <c r="M261" s="1153"/>
      <c r="N261" s="1153"/>
    </row>
    <row r="262" spans="1:14" s="871" customFormat="1">
      <c r="A262" s="738"/>
      <c r="B262" s="749"/>
      <c r="C262" s="585" t="s">
        <v>2203</v>
      </c>
      <c r="D262" s="746" t="s">
        <v>186</v>
      </c>
      <c r="E262" s="747">
        <v>2</v>
      </c>
      <c r="F262" s="775"/>
      <c r="G262" s="917">
        <f t="shared" si="8"/>
        <v>0</v>
      </c>
      <c r="H262" s="1152"/>
      <c r="I262" s="1153"/>
      <c r="J262" s="1153"/>
      <c r="K262" s="1153"/>
      <c r="L262" s="1153"/>
      <c r="M262" s="1153"/>
      <c r="N262" s="1153"/>
    </row>
    <row r="263" spans="1:14" s="871" customFormat="1">
      <c r="A263" s="738"/>
      <c r="B263" s="749"/>
      <c r="C263" s="585" t="s">
        <v>2204</v>
      </c>
      <c r="D263" s="746" t="s">
        <v>186</v>
      </c>
      <c r="E263" s="747">
        <v>4</v>
      </c>
      <c r="F263" s="775"/>
      <c r="G263" s="917">
        <f t="shared" si="8"/>
        <v>0</v>
      </c>
      <c r="H263" s="1152"/>
      <c r="I263" s="1153"/>
      <c r="J263" s="1153"/>
      <c r="K263" s="1153"/>
      <c r="L263" s="1153"/>
      <c r="M263" s="1153"/>
      <c r="N263" s="1153"/>
    </row>
    <row r="264" spans="1:14" s="871" customFormat="1">
      <c r="A264" s="738"/>
      <c r="B264" s="749"/>
      <c r="C264" s="585" t="s">
        <v>2205</v>
      </c>
      <c r="D264" s="746" t="s">
        <v>186</v>
      </c>
      <c r="E264" s="747">
        <v>16</v>
      </c>
      <c r="F264" s="775"/>
      <c r="G264" s="917">
        <f t="shared" si="8"/>
        <v>0</v>
      </c>
      <c r="H264" s="1152"/>
      <c r="I264" s="1153"/>
      <c r="J264" s="1153"/>
      <c r="K264" s="1153"/>
      <c r="L264" s="1153"/>
      <c r="M264" s="1153"/>
      <c r="N264" s="1153"/>
    </row>
    <row r="265" spans="1:14" s="871" customFormat="1">
      <c r="A265" s="738"/>
      <c r="B265" s="749"/>
      <c r="C265" s="585" t="s">
        <v>2206</v>
      </c>
      <c r="D265" s="746" t="s">
        <v>186</v>
      </c>
      <c r="E265" s="747">
        <v>8</v>
      </c>
      <c r="F265" s="775"/>
      <c r="G265" s="917">
        <f t="shared" si="8"/>
        <v>0</v>
      </c>
      <c r="H265" s="1152"/>
      <c r="I265" s="1153"/>
      <c r="J265" s="1153"/>
      <c r="K265" s="1153"/>
      <c r="L265" s="1153"/>
      <c r="M265" s="1153"/>
      <c r="N265" s="1153"/>
    </row>
    <row r="266" spans="1:14" s="871" customFormat="1">
      <c r="A266" s="738"/>
      <c r="B266" s="749"/>
      <c r="C266" s="585" t="s">
        <v>2207</v>
      </c>
      <c r="D266" s="746" t="s">
        <v>186</v>
      </c>
      <c r="E266" s="747">
        <v>4</v>
      </c>
      <c r="F266" s="775"/>
      <c r="G266" s="917">
        <f t="shared" si="8"/>
        <v>0</v>
      </c>
      <c r="H266" s="1152"/>
      <c r="I266" s="1153"/>
      <c r="J266" s="1153"/>
      <c r="K266" s="1153"/>
      <c r="L266" s="1153"/>
      <c r="M266" s="1153"/>
      <c r="N266" s="1153"/>
    </row>
    <row r="267" spans="1:14" s="871" customFormat="1">
      <c r="A267" s="738"/>
      <c r="B267" s="749"/>
      <c r="C267" s="585" t="s">
        <v>2208</v>
      </c>
      <c r="D267" s="746" t="s">
        <v>186</v>
      </c>
      <c r="E267" s="747">
        <v>12</v>
      </c>
      <c r="F267" s="775"/>
      <c r="G267" s="917">
        <f t="shared" si="8"/>
        <v>0</v>
      </c>
      <c r="H267" s="1152"/>
      <c r="I267" s="1153"/>
      <c r="J267" s="1153"/>
      <c r="K267" s="1153"/>
      <c r="L267" s="1153"/>
      <c r="M267" s="1153"/>
      <c r="N267" s="1153"/>
    </row>
    <row r="268" spans="1:14" s="871" customFormat="1">
      <c r="A268" s="738"/>
      <c r="B268" s="749"/>
      <c r="C268" s="585" t="s">
        <v>2209</v>
      </c>
      <c r="D268" s="746" t="s">
        <v>186</v>
      </c>
      <c r="E268" s="747">
        <v>22</v>
      </c>
      <c r="F268" s="775"/>
      <c r="G268" s="917">
        <f t="shared" si="8"/>
        <v>0</v>
      </c>
      <c r="H268" s="1152"/>
      <c r="I268" s="1153"/>
      <c r="J268" s="1153"/>
      <c r="K268" s="1153"/>
      <c r="L268" s="1153"/>
      <c r="M268" s="1153"/>
      <c r="N268" s="1153"/>
    </row>
    <row r="269" spans="1:14" s="871" customFormat="1">
      <c r="A269" s="738"/>
      <c r="B269" s="749"/>
      <c r="C269" s="585"/>
      <c r="D269" s="746"/>
      <c r="E269" s="747"/>
      <c r="F269" s="775"/>
      <c r="G269" s="775">
        <f t="shared" si="6"/>
        <v>0</v>
      </c>
      <c r="H269" s="1152"/>
      <c r="I269" s="1153"/>
      <c r="J269" s="1153"/>
      <c r="K269" s="1153"/>
      <c r="L269" s="1153"/>
      <c r="M269" s="1153"/>
      <c r="N269" s="1153"/>
    </row>
    <row r="270" spans="1:14" s="871" customFormat="1">
      <c r="A270" s="738" t="s">
        <v>105</v>
      </c>
      <c r="B270" s="749">
        <f>COUNT($A$10:B269)+1</f>
        <v>38</v>
      </c>
      <c r="C270" s="1109" t="s">
        <v>2210</v>
      </c>
      <c r="D270" s="777"/>
      <c r="E270" s="1022"/>
      <c r="F270" s="775"/>
      <c r="G270" s="775">
        <f t="shared" si="6"/>
        <v>0</v>
      </c>
      <c r="H270" s="1152"/>
      <c r="I270" s="1153"/>
      <c r="J270" s="1153"/>
      <c r="K270" s="1153"/>
      <c r="L270" s="1153"/>
      <c r="M270" s="1153"/>
      <c r="N270" s="1153"/>
    </row>
    <row r="271" spans="1:14" s="871" customFormat="1" ht="72">
      <c r="A271" s="738"/>
      <c r="B271" s="749"/>
      <c r="C271" s="585" t="s">
        <v>2211</v>
      </c>
      <c r="D271" s="777"/>
      <c r="E271" s="1022"/>
      <c r="F271" s="775"/>
      <c r="G271" s="775">
        <f t="shared" si="6"/>
        <v>0</v>
      </c>
      <c r="H271" s="1152"/>
      <c r="I271" s="1153"/>
      <c r="J271" s="1153"/>
      <c r="K271" s="1153"/>
      <c r="L271" s="1153"/>
      <c r="M271" s="1153"/>
      <c r="N271" s="1153"/>
    </row>
    <row r="272" spans="1:14" s="871" customFormat="1" ht="24">
      <c r="A272" s="738"/>
      <c r="B272" s="749"/>
      <c r="C272" s="1118" t="s">
        <v>3709</v>
      </c>
      <c r="D272" s="777"/>
      <c r="E272" s="1022"/>
      <c r="F272" s="775"/>
      <c r="G272" s="775">
        <f t="shared" si="6"/>
        <v>0</v>
      </c>
      <c r="H272" s="1152"/>
      <c r="I272" s="1153"/>
      <c r="J272" s="1153"/>
      <c r="K272" s="1153"/>
      <c r="L272" s="1153"/>
      <c r="M272" s="1153"/>
      <c r="N272" s="1153"/>
    </row>
    <row r="273" spans="1:14" s="871" customFormat="1">
      <c r="A273" s="738"/>
      <c r="B273" s="749"/>
      <c r="C273" s="585" t="s">
        <v>2209</v>
      </c>
      <c r="D273" s="746" t="s">
        <v>188</v>
      </c>
      <c r="E273" s="747">
        <v>8</v>
      </c>
      <c r="F273" s="775"/>
      <c r="G273" s="917">
        <f>E273*F273</f>
        <v>0</v>
      </c>
      <c r="H273" s="1152"/>
      <c r="I273" s="1153"/>
      <c r="J273" s="1153"/>
      <c r="K273" s="1153"/>
      <c r="L273" s="1153"/>
      <c r="M273" s="1153"/>
      <c r="N273" s="1153"/>
    </row>
    <row r="274" spans="1:14" s="871" customFormat="1">
      <c r="A274" s="738"/>
      <c r="B274" s="749"/>
      <c r="C274" s="1154"/>
      <c r="D274" s="746"/>
      <c r="E274" s="747"/>
      <c r="F274" s="775"/>
      <c r="G274" s="775">
        <f t="shared" si="6"/>
        <v>0</v>
      </c>
      <c r="H274" s="1152"/>
      <c r="I274" s="1153"/>
      <c r="J274" s="1153"/>
      <c r="K274" s="1153"/>
      <c r="L274" s="1153"/>
      <c r="M274" s="1153"/>
      <c r="N274" s="1153"/>
    </row>
    <row r="275" spans="1:14" s="871" customFormat="1">
      <c r="A275" s="738" t="s">
        <v>105</v>
      </c>
      <c r="B275" s="749">
        <f>COUNT($A$10:B274)+1</f>
        <v>39</v>
      </c>
      <c r="C275" s="165" t="s">
        <v>2212</v>
      </c>
      <c r="D275" s="746" t="s">
        <v>137</v>
      </c>
      <c r="E275" s="747">
        <v>12</v>
      </c>
      <c r="F275" s="775"/>
      <c r="G275" s="917">
        <f>E275*F275</f>
        <v>0</v>
      </c>
      <c r="H275" s="1152"/>
      <c r="I275" s="1153"/>
      <c r="J275" s="1153"/>
      <c r="K275" s="1153"/>
      <c r="L275" s="1153"/>
      <c r="M275" s="1153"/>
      <c r="N275" s="1153"/>
    </row>
    <row r="276" spans="1:14" s="871" customFormat="1" ht="120">
      <c r="A276" s="738"/>
      <c r="B276" s="749"/>
      <c r="C276" s="585" t="s">
        <v>2213</v>
      </c>
      <c r="D276" s="746"/>
      <c r="E276" s="747"/>
      <c r="F276" s="775"/>
      <c r="G276" s="775">
        <f t="shared" si="6"/>
        <v>0</v>
      </c>
      <c r="H276" s="1152"/>
      <c r="I276" s="1153"/>
      <c r="J276" s="1153"/>
      <c r="K276" s="1153"/>
      <c r="L276" s="1153"/>
      <c r="M276" s="1153"/>
      <c r="N276" s="1153"/>
    </row>
    <row r="277" spans="1:14" s="871" customFormat="1" ht="24">
      <c r="A277" s="738"/>
      <c r="B277" s="749"/>
      <c r="C277" s="585" t="s">
        <v>2214</v>
      </c>
      <c r="D277" s="746"/>
      <c r="E277" s="747"/>
      <c r="F277" s="775"/>
      <c r="G277" s="775">
        <f t="shared" si="6"/>
        <v>0</v>
      </c>
      <c r="H277" s="1152"/>
      <c r="I277" s="1153"/>
      <c r="J277" s="1153"/>
      <c r="K277" s="1153"/>
      <c r="L277" s="1153"/>
      <c r="M277" s="1153"/>
      <c r="N277" s="1153"/>
    </row>
    <row r="278" spans="1:14" s="871" customFormat="1">
      <c r="A278" s="738"/>
      <c r="B278" s="749"/>
      <c r="C278" s="822"/>
      <c r="D278" s="746"/>
      <c r="E278" s="747"/>
      <c r="F278" s="775"/>
      <c r="G278" s="775">
        <f t="shared" si="6"/>
        <v>0</v>
      </c>
      <c r="H278" s="1152"/>
      <c r="I278" s="1153"/>
      <c r="J278" s="1153"/>
      <c r="K278" s="1153"/>
      <c r="L278" s="1153"/>
      <c r="M278" s="1153"/>
      <c r="N278" s="1153"/>
    </row>
    <row r="279" spans="1:14" s="871" customFormat="1">
      <c r="A279" s="738" t="s">
        <v>105</v>
      </c>
      <c r="B279" s="749">
        <f>COUNT($A$10:B278)+1</f>
        <v>40</v>
      </c>
      <c r="C279" s="165" t="s">
        <v>2215</v>
      </c>
      <c r="D279" s="746" t="s">
        <v>188</v>
      </c>
      <c r="E279" s="747">
        <v>2</v>
      </c>
      <c r="F279" s="775"/>
      <c r="G279" s="917">
        <f>E279*F279</f>
        <v>0</v>
      </c>
      <c r="H279" s="1152"/>
      <c r="I279" s="1153"/>
      <c r="J279" s="1153"/>
      <c r="K279" s="1153"/>
      <c r="L279" s="1153"/>
      <c r="M279" s="1153"/>
      <c r="N279" s="1153"/>
    </row>
    <row r="280" spans="1:14" s="871" customFormat="1" ht="60">
      <c r="A280" s="738"/>
      <c r="B280" s="749"/>
      <c r="C280" s="822" t="s">
        <v>2216</v>
      </c>
      <c r="D280" s="746"/>
      <c r="E280" s="747"/>
      <c r="F280" s="775"/>
      <c r="G280" s="775">
        <f t="shared" si="6"/>
        <v>0</v>
      </c>
      <c r="H280" s="1152"/>
      <c r="I280" s="1153"/>
      <c r="J280" s="1153"/>
      <c r="K280" s="1153"/>
      <c r="L280" s="1153"/>
      <c r="M280" s="1153"/>
      <c r="N280" s="1153"/>
    </row>
    <row r="281" spans="1:14" s="871" customFormat="1">
      <c r="A281" s="738"/>
      <c r="B281" s="749"/>
      <c r="C281" s="822" t="s">
        <v>2217</v>
      </c>
      <c r="D281" s="746"/>
      <c r="E281" s="747"/>
      <c r="F281" s="775"/>
      <c r="G281" s="775">
        <f t="shared" si="6"/>
        <v>0</v>
      </c>
      <c r="H281" s="1152"/>
      <c r="I281" s="1153"/>
      <c r="J281" s="1153"/>
      <c r="K281" s="1153"/>
      <c r="L281" s="1153"/>
      <c r="M281" s="1153"/>
      <c r="N281" s="1153"/>
    </row>
    <row r="282" spans="1:14" s="871" customFormat="1">
      <c r="A282" s="738"/>
      <c r="B282" s="749"/>
      <c r="C282" s="822" t="s">
        <v>2218</v>
      </c>
      <c r="D282" s="746"/>
      <c r="E282" s="747"/>
      <c r="F282" s="775"/>
      <c r="G282" s="775">
        <f t="shared" si="6"/>
        <v>0</v>
      </c>
      <c r="H282" s="1152"/>
      <c r="I282" s="1153"/>
      <c r="J282" s="1153"/>
      <c r="K282" s="1153"/>
      <c r="L282" s="1153"/>
      <c r="M282" s="1153"/>
      <c r="N282" s="1153"/>
    </row>
    <row r="283" spans="1:14" s="871" customFormat="1">
      <c r="A283" s="738"/>
      <c r="B283" s="749"/>
      <c r="C283" s="822" t="s">
        <v>2219</v>
      </c>
      <c r="D283" s="746"/>
      <c r="E283" s="747"/>
      <c r="F283" s="775"/>
      <c r="G283" s="775">
        <f t="shared" si="6"/>
        <v>0</v>
      </c>
      <c r="H283" s="1152"/>
      <c r="I283" s="1153"/>
      <c r="J283" s="1153"/>
      <c r="K283" s="1153"/>
      <c r="L283" s="1153"/>
      <c r="M283" s="1153"/>
      <c r="N283" s="1153"/>
    </row>
    <row r="284" spans="1:14" s="871" customFormat="1">
      <c r="A284" s="738"/>
      <c r="B284" s="749"/>
      <c r="C284" s="822" t="s">
        <v>2220</v>
      </c>
      <c r="D284" s="746"/>
      <c r="E284" s="747"/>
      <c r="F284" s="775"/>
      <c r="G284" s="775"/>
      <c r="H284" s="1152"/>
      <c r="I284" s="1153"/>
      <c r="J284" s="1153"/>
      <c r="K284" s="1153"/>
      <c r="L284" s="1153"/>
      <c r="M284" s="1153"/>
      <c r="N284" s="1153"/>
    </row>
    <row r="285" spans="1:14" s="871" customFormat="1">
      <c r="A285" s="738"/>
      <c r="B285" s="749"/>
      <c r="C285" s="822" t="s">
        <v>2221</v>
      </c>
      <c r="D285" s="746"/>
      <c r="E285" s="747"/>
      <c r="F285" s="775"/>
      <c r="G285" s="775"/>
      <c r="H285" s="1152"/>
      <c r="I285" s="1153"/>
      <c r="J285" s="1153"/>
      <c r="K285" s="1153"/>
      <c r="L285" s="1153"/>
      <c r="M285" s="1153"/>
      <c r="N285" s="1153"/>
    </row>
    <row r="286" spans="1:14" s="871" customFormat="1">
      <c r="A286" s="738"/>
      <c r="B286" s="749"/>
      <c r="C286" s="822" t="s">
        <v>2222</v>
      </c>
      <c r="D286" s="746"/>
      <c r="E286" s="747"/>
      <c r="F286" s="775"/>
      <c r="G286" s="775">
        <f t="shared" ref="G286:G303" si="9">E286*F286</f>
        <v>0</v>
      </c>
      <c r="H286" s="1152"/>
      <c r="I286" s="1153"/>
      <c r="J286" s="1153"/>
      <c r="K286" s="1153"/>
      <c r="L286" s="1153"/>
      <c r="M286" s="1153"/>
      <c r="N286" s="1153"/>
    </row>
    <row r="287" spans="1:14" s="871" customFormat="1">
      <c r="A287" s="738"/>
      <c r="B287" s="749"/>
      <c r="C287" s="822" t="s">
        <v>2223</v>
      </c>
      <c r="D287" s="746"/>
      <c r="E287" s="747"/>
      <c r="F287" s="775"/>
      <c r="G287" s="775">
        <f t="shared" si="9"/>
        <v>0</v>
      </c>
      <c r="H287" s="1152"/>
      <c r="I287" s="1153"/>
      <c r="J287" s="1153"/>
      <c r="K287" s="1153"/>
      <c r="L287" s="1153"/>
      <c r="M287" s="1153"/>
      <c r="N287" s="1153"/>
    </row>
    <row r="288" spans="1:14" s="871" customFormat="1">
      <c r="A288" s="738"/>
      <c r="B288" s="749"/>
      <c r="C288" s="822" t="s">
        <v>2224</v>
      </c>
      <c r="D288" s="746"/>
      <c r="E288" s="747"/>
      <c r="F288" s="775"/>
      <c r="G288" s="775">
        <f t="shared" si="9"/>
        <v>0</v>
      </c>
      <c r="H288" s="1152"/>
      <c r="I288" s="1153"/>
      <c r="J288" s="1153"/>
      <c r="K288" s="1153"/>
      <c r="L288" s="1153"/>
      <c r="M288" s="1153"/>
      <c r="N288" s="1153"/>
    </row>
    <row r="289" spans="1:14" s="871" customFormat="1">
      <c r="A289" s="738"/>
      <c r="B289" s="749"/>
      <c r="C289" s="822"/>
      <c r="D289" s="746"/>
      <c r="E289" s="747"/>
      <c r="F289" s="775"/>
      <c r="G289" s="775">
        <f t="shared" si="9"/>
        <v>0</v>
      </c>
      <c r="H289" s="1152"/>
      <c r="I289" s="1153"/>
      <c r="J289" s="1153"/>
      <c r="K289" s="1153"/>
      <c r="L289" s="1153"/>
      <c r="M289" s="1153"/>
      <c r="N289" s="1153"/>
    </row>
    <row r="290" spans="1:14" s="871" customFormat="1">
      <c r="A290" s="738" t="s">
        <v>105</v>
      </c>
      <c r="B290" s="749">
        <f>COUNT($A$10:B289)+1</f>
        <v>41</v>
      </c>
      <c r="C290" s="1109" t="s">
        <v>2225</v>
      </c>
      <c r="D290" s="746" t="s">
        <v>125</v>
      </c>
      <c r="E290" s="747">
        <v>1</v>
      </c>
      <c r="F290" s="775"/>
      <c r="G290" s="917">
        <f>E290*F290</f>
        <v>0</v>
      </c>
      <c r="H290" s="1152"/>
      <c r="I290" s="1153"/>
      <c r="J290" s="1153"/>
      <c r="K290" s="1153"/>
      <c r="L290" s="1153"/>
      <c r="M290" s="1153"/>
      <c r="N290" s="1153"/>
    </row>
    <row r="291" spans="1:14" s="871" customFormat="1" ht="24">
      <c r="A291" s="738"/>
      <c r="B291" s="749"/>
      <c r="C291" s="822" t="s">
        <v>2226</v>
      </c>
      <c r="D291" s="746"/>
      <c r="E291" s="747"/>
      <c r="F291" s="775"/>
      <c r="G291" s="775">
        <f t="shared" si="9"/>
        <v>0</v>
      </c>
      <c r="H291" s="1152"/>
      <c r="I291" s="1153"/>
      <c r="J291" s="1153"/>
      <c r="K291" s="1153"/>
      <c r="L291" s="1153"/>
      <c r="M291" s="1153"/>
      <c r="N291" s="1153"/>
    </row>
    <row r="292" spans="1:14" s="871" customFormat="1">
      <c r="A292" s="738"/>
      <c r="B292" s="749"/>
      <c r="D292" s="746"/>
      <c r="E292" s="747"/>
      <c r="F292" s="775"/>
      <c r="G292" s="775">
        <f t="shared" si="9"/>
        <v>0</v>
      </c>
      <c r="H292" s="1152"/>
      <c r="I292" s="1153"/>
      <c r="J292" s="1153"/>
      <c r="K292" s="1153"/>
      <c r="L292" s="1153"/>
      <c r="M292" s="1153"/>
      <c r="N292" s="1153"/>
    </row>
    <row r="293" spans="1:14" s="871" customFormat="1">
      <c r="A293" s="738" t="s">
        <v>105</v>
      </c>
      <c r="B293" s="749">
        <f>COUNT($A$10:B292)+1</f>
        <v>42</v>
      </c>
      <c r="C293" s="1142" t="s">
        <v>2227</v>
      </c>
      <c r="D293" s="746" t="s">
        <v>125</v>
      </c>
      <c r="E293" s="747">
        <v>1</v>
      </c>
      <c r="F293" s="775"/>
      <c r="G293" s="917">
        <f>E293*F293</f>
        <v>0</v>
      </c>
      <c r="H293" s="1152"/>
      <c r="I293" s="1153"/>
      <c r="J293" s="1153"/>
      <c r="K293" s="1153"/>
      <c r="L293" s="1153"/>
      <c r="M293" s="1153"/>
      <c r="N293" s="1153"/>
    </row>
    <row r="294" spans="1:14" s="871" customFormat="1" ht="63" customHeight="1">
      <c r="A294" s="738"/>
      <c r="B294" s="749"/>
      <c r="C294" s="822" t="s">
        <v>2228</v>
      </c>
      <c r="D294" s="746"/>
      <c r="E294" s="747"/>
      <c r="F294" s="775"/>
      <c r="G294" s="775">
        <f t="shared" si="9"/>
        <v>0</v>
      </c>
      <c r="H294" s="1152"/>
      <c r="I294" s="1153"/>
      <c r="J294" s="1153"/>
      <c r="K294" s="1153"/>
      <c r="L294" s="1153"/>
      <c r="M294" s="1153"/>
      <c r="N294" s="1153"/>
    </row>
    <row r="295" spans="1:14" s="871" customFormat="1">
      <c r="A295" s="738"/>
      <c r="B295" s="749"/>
      <c r="D295" s="746"/>
      <c r="E295" s="747"/>
      <c r="F295" s="775"/>
      <c r="G295" s="775">
        <f t="shared" si="9"/>
        <v>0</v>
      </c>
      <c r="H295" s="1152"/>
      <c r="I295" s="1153"/>
      <c r="J295" s="1153"/>
      <c r="K295" s="1153"/>
      <c r="L295" s="1153"/>
      <c r="M295" s="1153"/>
      <c r="N295" s="1153"/>
    </row>
    <row r="296" spans="1:14" s="871" customFormat="1" ht="24">
      <c r="A296" s="738" t="s">
        <v>105</v>
      </c>
      <c r="B296" s="749">
        <f>COUNT($A$10:B295)+1</f>
        <v>43</v>
      </c>
      <c r="C296" s="1109" t="s">
        <v>2229</v>
      </c>
      <c r="D296" s="746" t="s">
        <v>70</v>
      </c>
      <c r="E296" s="747">
        <v>8</v>
      </c>
      <c r="F296" s="775"/>
      <c r="G296" s="917">
        <f>E296*F296</f>
        <v>0</v>
      </c>
      <c r="H296" s="1152"/>
      <c r="I296" s="1153"/>
      <c r="J296" s="1153"/>
      <c r="K296" s="1153"/>
      <c r="L296" s="1153"/>
      <c r="M296" s="1153"/>
      <c r="N296" s="1153"/>
    </row>
    <row r="297" spans="1:14" s="871" customFormat="1">
      <c r="A297" s="738"/>
      <c r="B297" s="749"/>
      <c r="D297" s="746"/>
      <c r="E297" s="747"/>
      <c r="F297" s="775"/>
      <c r="G297" s="775">
        <f t="shared" si="9"/>
        <v>0</v>
      </c>
      <c r="H297" s="1152"/>
      <c r="I297" s="1153"/>
      <c r="J297" s="1153"/>
      <c r="K297" s="1153"/>
      <c r="L297" s="1153"/>
      <c r="M297" s="1153"/>
      <c r="N297" s="1153"/>
    </row>
    <row r="298" spans="1:14" s="871" customFormat="1">
      <c r="A298" s="738" t="s">
        <v>105</v>
      </c>
      <c r="B298" s="749">
        <f>COUNT($A$10:B297)+1</f>
        <v>44</v>
      </c>
      <c r="C298" s="165" t="s">
        <v>2230</v>
      </c>
      <c r="D298" s="746" t="s">
        <v>125</v>
      </c>
      <c r="E298" s="747">
        <v>1</v>
      </c>
      <c r="F298" s="775"/>
      <c r="G298" s="917">
        <f>E298*F298</f>
        <v>0</v>
      </c>
      <c r="H298" s="1152"/>
      <c r="I298" s="1153"/>
      <c r="J298" s="1153"/>
      <c r="K298" s="1153"/>
      <c r="L298" s="1153"/>
      <c r="M298" s="1153"/>
      <c r="N298" s="1153"/>
    </row>
    <row r="299" spans="1:14" s="871" customFormat="1" ht="89.25" customHeight="1">
      <c r="A299" s="738"/>
      <c r="B299" s="749"/>
      <c r="C299" s="822" t="s">
        <v>2231</v>
      </c>
      <c r="D299" s="746"/>
      <c r="E299" s="747"/>
      <c r="F299" s="775"/>
      <c r="G299" s="775">
        <f t="shared" si="9"/>
        <v>0</v>
      </c>
      <c r="H299" s="1152"/>
      <c r="I299" s="1153"/>
      <c r="J299" s="1153"/>
      <c r="K299" s="1153"/>
      <c r="L299" s="1153"/>
      <c r="M299" s="1153"/>
      <c r="N299" s="1153"/>
    </row>
    <row r="300" spans="1:14" s="871" customFormat="1">
      <c r="A300" s="738"/>
      <c r="B300" s="749"/>
      <c r="C300" s="822"/>
      <c r="D300" s="746"/>
      <c r="E300" s="747"/>
      <c r="F300" s="775"/>
      <c r="G300" s="775">
        <f t="shared" si="9"/>
        <v>0</v>
      </c>
      <c r="H300" s="1152"/>
      <c r="I300" s="1153"/>
      <c r="J300" s="1153"/>
      <c r="K300" s="1153"/>
      <c r="L300" s="1153"/>
      <c r="M300" s="1153"/>
      <c r="N300" s="1153"/>
    </row>
    <row r="301" spans="1:14" s="871" customFormat="1">
      <c r="A301" s="738" t="s">
        <v>105</v>
      </c>
      <c r="B301" s="749">
        <f>COUNT($A$10:B300)+1</f>
        <v>45</v>
      </c>
      <c r="C301" s="165" t="s">
        <v>1844</v>
      </c>
      <c r="D301" s="746" t="s">
        <v>187</v>
      </c>
      <c r="E301" s="747">
        <v>260</v>
      </c>
      <c r="F301" s="775"/>
      <c r="G301" s="917">
        <f>E301*F301</f>
        <v>0</v>
      </c>
      <c r="H301" s="1152"/>
      <c r="I301" s="1153"/>
      <c r="J301" s="1153"/>
      <c r="K301" s="1153"/>
      <c r="L301" s="1153"/>
      <c r="M301" s="1153"/>
      <c r="N301" s="1153"/>
    </row>
    <row r="302" spans="1:14" s="871" customFormat="1" ht="96">
      <c r="A302" s="738"/>
      <c r="B302" s="749"/>
      <c r="C302" s="585" t="s">
        <v>1845</v>
      </c>
      <c r="D302" s="746"/>
      <c r="E302" s="747"/>
      <c r="F302" s="775"/>
      <c r="G302" s="775">
        <f t="shared" si="9"/>
        <v>0</v>
      </c>
      <c r="H302" s="1152"/>
      <c r="I302" s="1153"/>
      <c r="J302" s="1153"/>
      <c r="K302" s="1153"/>
      <c r="L302" s="1153"/>
      <c r="M302" s="1153"/>
      <c r="N302" s="1153"/>
    </row>
    <row r="303" spans="1:14" s="871" customFormat="1">
      <c r="A303" s="738"/>
      <c r="B303" s="749"/>
      <c r="C303" s="585"/>
      <c r="D303" s="746"/>
      <c r="E303" s="747"/>
      <c r="F303" s="775"/>
      <c r="G303" s="775">
        <f t="shared" si="9"/>
        <v>0</v>
      </c>
      <c r="H303" s="1152"/>
      <c r="I303" s="1153"/>
      <c r="J303" s="1153"/>
      <c r="K303" s="1153"/>
      <c r="L303" s="1153"/>
      <c r="M303" s="1153"/>
      <c r="N303" s="1153"/>
    </row>
    <row r="304" spans="1:14" s="871" customFormat="1">
      <c r="A304" s="738" t="s">
        <v>105</v>
      </c>
      <c r="B304" s="749">
        <f>COUNT($A$10:B303)+1</f>
        <v>46</v>
      </c>
      <c r="C304" s="165" t="s">
        <v>2232</v>
      </c>
      <c r="D304" s="746" t="s">
        <v>125</v>
      </c>
      <c r="E304" s="747">
        <v>1</v>
      </c>
      <c r="F304" s="775"/>
      <c r="G304" s="917">
        <f>E304*F304</f>
        <v>0</v>
      </c>
      <c r="H304" s="1152"/>
      <c r="I304" s="1153"/>
      <c r="J304" s="1153"/>
      <c r="K304" s="1153"/>
      <c r="L304" s="1153"/>
      <c r="M304" s="1153"/>
      <c r="N304" s="1153"/>
    </row>
    <row r="305" spans="1:14" s="871" customFormat="1" ht="60">
      <c r="A305" s="738"/>
      <c r="B305" s="749"/>
      <c r="C305" s="585" t="s">
        <v>2233</v>
      </c>
      <c r="D305" s="746"/>
      <c r="E305" s="747"/>
      <c r="F305" s="775"/>
      <c r="G305" s="775">
        <f>E305*F305</f>
        <v>0</v>
      </c>
      <c r="H305" s="1152"/>
      <c r="I305" s="1153"/>
      <c r="J305" s="1153"/>
      <c r="K305" s="1153"/>
      <c r="L305" s="1153"/>
      <c r="M305" s="1153"/>
      <c r="N305" s="1153"/>
    </row>
    <row r="306" spans="1:14" s="871" customFormat="1">
      <c r="A306" s="738"/>
      <c r="B306" s="749"/>
      <c r="C306" s="585"/>
      <c r="D306" s="746"/>
      <c r="E306" s="747"/>
      <c r="F306" s="775"/>
      <c r="G306" s="775"/>
      <c r="H306" s="1152"/>
      <c r="I306" s="1153"/>
      <c r="J306" s="1153"/>
      <c r="K306" s="1153"/>
      <c r="L306" s="1153"/>
      <c r="M306" s="1153"/>
      <c r="N306" s="1153"/>
    </row>
    <row r="307" spans="1:14" s="871" customFormat="1" ht="26.25" thickBot="1">
      <c r="A307" s="226"/>
      <c r="B307" s="1031"/>
      <c r="C307" s="882" t="s">
        <v>2234</v>
      </c>
      <c r="D307" s="225"/>
      <c r="E307" s="225"/>
      <c r="F307" s="859"/>
      <c r="G307" s="859">
        <f>SUM(G10:G305)</f>
        <v>0</v>
      </c>
      <c r="H307" s="1152"/>
      <c r="I307" s="1153"/>
      <c r="J307" s="1153"/>
      <c r="K307" s="1153"/>
      <c r="L307" s="1153"/>
      <c r="M307" s="1153"/>
      <c r="N307" s="1153"/>
    </row>
    <row r="308" spans="1:14" s="871" customFormat="1">
      <c r="A308" s="869"/>
      <c r="B308" s="1035"/>
      <c r="C308" s="875"/>
      <c r="D308" s="844"/>
      <c r="E308" s="844"/>
      <c r="F308" s="843"/>
      <c r="G308" s="843"/>
      <c r="H308" s="1152"/>
      <c r="I308" s="1153"/>
      <c r="J308" s="1153"/>
      <c r="K308" s="1153"/>
      <c r="L308" s="1153"/>
      <c r="M308" s="1153"/>
      <c r="N308" s="1153"/>
    </row>
    <row r="309" spans="1:14" s="871" customFormat="1" ht="32.25" thickBot="1">
      <c r="A309" s="873"/>
      <c r="B309" s="874" t="s">
        <v>106</v>
      </c>
      <c r="C309" s="234" t="s">
        <v>2235</v>
      </c>
      <c r="D309" s="1007"/>
      <c r="E309" s="1032"/>
      <c r="F309" s="728"/>
      <c r="G309" s="728"/>
      <c r="H309" s="1152"/>
      <c r="I309" s="1153"/>
      <c r="J309" s="1153"/>
      <c r="K309" s="1153"/>
      <c r="L309" s="1153"/>
      <c r="M309" s="1153"/>
      <c r="N309" s="1153"/>
    </row>
    <row r="310" spans="1:14" s="871" customFormat="1" ht="15.75">
      <c r="A310" s="1132"/>
      <c r="B310" s="1012"/>
      <c r="C310" s="1013"/>
      <c r="D310" s="1025"/>
      <c r="E310" s="1040"/>
      <c r="F310" s="1133"/>
      <c r="G310" s="1133"/>
      <c r="H310" s="1152"/>
      <c r="I310" s="1153"/>
      <c r="J310" s="1153"/>
      <c r="K310" s="1153"/>
      <c r="L310" s="1153"/>
      <c r="M310" s="1153"/>
      <c r="N310" s="1153"/>
    </row>
    <row r="311" spans="1:14" s="871" customFormat="1">
      <c r="A311" s="738" t="str">
        <f>$B$309</f>
        <v>II.</v>
      </c>
      <c r="B311" s="749">
        <f>COUNT(#REF!)+1</f>
        <v>1</v>
      </c>
      <c r="C311" s="165" t="s">
        <v>2236</v>
      </c>
      <c r="D311" s="746"/>
      <c r="E311" s="747"/>
      <c r="F311" s="775"/>
      <c r="G311" s="775">
        <f t="shared" ref="G311" si="10">E311*F311</f>
        <v>0</v>
      </c>
      <c r="H311" s="1152"/>
      <c r="I311" s="1153"/>
      <c r="J311" s="1153"/>
      <c r="K311" s="1153"/>
      <c r="L311" s="1153"/>
      <c r="M311" s="1153"/>
      <c r="N311" s="1153"/>
    </row>
    <row r="312" spans="1:14" s="871" customFormat="1" ht="48">
      <c r="A312" s="1132"/>
      <c r="B312" s="1012"/>
      <c r="C312" s="822" t="s">
        <v>2237</v>
      </c>
      <c r="D312" s="1025"/>
      <c r="E312" s="1040"/>
      <c r="F312" s="1133"/>
      <c r="G312" s="1133"/>
      <c r="H312" s="1152"/>
      <c r="I312" s="1153"/>
      <c r="J312" s="1153"/>
      <c r="K312" s="1153"/>
      <c r="L312" s="1153"/>
      <c r="M312" s="1153"/>
      <c r="N312" s="1153"/>
    </row>
    <row r="313" spans="1:14" s="871" customFormat="1" ht="24">
      <c r="A313" s="1132"/>
      <c r="B313" s="1012"/>
      <c r="C313" s="822" t="s">
        <v>2238</v>
      </c>
      <c r="D313" s="1025"/>
      <c r="E313" s="1040"/>
      <c r="F313" s="1133"/>
      <c r="G313" s="1133"/>
      <c r="H313" s="1152"/>
      <c r="I313" s="1153"/>
      <c r="J313" s="1153"/>
      <c r="K313" s="1153"/>
      <c r="L313" s="1153"/>
      <c r="M313" s="1153"/>
      <c r="N313" s="1153"/>
    </row>
    <row r="314" spans="1:14" s="871" customFormat="1" ht="48">
      <c r="A314" s="1132"/>
      <c r="B314" s="1012"/>
      <c r="C314" s="822" t="s">
        <v>2239</v>
      </c>
      <c r="D314" s="1025"/>
      <c r="E314" s="1040"/>
      <c r="F314" s="1133"/>
      <c r="G314" s="1133"/>
      <c r="H314" s="1152"/>
      <c r="I314" s="1153"/>
      <c r="J314" s="1153"/>
      <c r="K314" s="1153"/>
      <c r="L314" s="1153"/>
      <c r="M314" s="1153"/>
      <c r="N314" s="1153"/>
    </row>
    <row r="315" spans="1:14" s="871" customFormat="1" ht="48.75" customHeight="1">
      <c r="A315" s="1132"/>
      <c r="B315" s="1012"/>
      <c r="C315" s="822" t="s">
        <v>2240</v>
      </c>
      <c r="D315" s="1025"/>
      <c r="E315" s="1040"/>
      <c r="F315" s="1133"/>
      <c r="G315" s="1133"/>
      <c r="H315" s="1152"/>
      <c r="I315" s="1153"/>
      <c r="J315" s="1153"/>
      <c r="K315" s="1153"/>
      <c r="L315" s="1153"/>
      <c r="M315" s="1153"/>
      <c r="N315" s="1153"/>
    </row>
    <row r="316" spans="1:14" s="871" customFormat="1" ht="84">
      <c r="A316" s="1132"/>
      <c r="B316" s="1012"/>
      <c r="C316" s="822" t="s">
        <v>2241</v>
      </c>
      <c r="D316" s="1025"/>
      <c r="E316" s="1040"/>
      <c r="F316" s="1133"/>
      <c r="G316" s="1133"/>
      <c r="H316" s="1152"/>
      <c r="I316" s="1153"/>
      <c r="J316" s="1153"/>
      <c r="K316" s="1153"/>
      <c r="L316" s="1153"/>
      <c r="M316" s="1153"/>
      <c r="N316" s="1153"/>
    </row>
    <row r="317" spans="1:14" s="871" customFormat="1" ht="95.25" customHeight="1">
      <c r="A317" s="1132"/>
      <c r="B317" s="1012"/>
      <c r="C317" s="822" t="s">
        <v>2242</v>
      </c>
      <c r="D317" s="1025"/>
      <c r="E317" s="1040"/>
      <c r="F317" s="1133"/>
      <c r="G317" s="1133"/>
      <c r="H317" s="1152"/>
      <c r="I317" s="1153"/>
      <c r="J317" s="1153"/>
      <c r="K317" s="1153"/>
      <c r="L317" s="1153"/>
      <c r="M317" s="1153"/>
      <c r="N317" s="1153"/>
    </row>
    <row r="318" spans="1:14" s="871" customFormat="1" ht="48">
      <c r="A318" s="1132"/>
      <c r="B318" s="1012"/>
      <c r="C318" s="822" t="s">
        <v>2243</v>
      </c>
      <c r="D318" s="1025"/>
      <c r="E318" s="1040"/>
      <c r="F318" s="1133"/>
      <c r="G318" s="1133"/>
      <c r="H318" s="1152"/>
      <c r="I318" s="1153"/>
      <c r="J318" s="1153"/>
      <c r="K318" s="1153"/>
      <c r="L318" s="1153"/>
      <c r="M318" s="1153"/>
      <c r="N318" s="1153"/>
    </row>
    <row r="319" spans="1:14" s="871" customFormat="1" ht="72">
      <c r="A319" s="1132"/>
      <c r="B319" s="1012"/>
      <c r="C319" s="822" t="s">
        <v>2244</v>
      </c>
      <c r="D319" s="1025"/>
      <c r="E319" s="1040"/>
      <c r="F319" s="1133"/>
      <c r="G319" s="1133"/>
      <c r="H319" s="1152"/>
      <c r="I319" s="1153"/>
      <c r="J319" s="1153"/>
      <c r="K319" s="1153"/>
      <c r="L319" s="1153"/>
      <c r="M319" s="1153"/>
      <c r="N319" s="1153"/>
    </row>
    <row r="320" spans="1:14" s="871" customFormat="1" ht="96">
      <c r="A320" s="1132"/>
      <c r="B320" s="1012"/>
      <c r="C320" s="822" t="s">
        <v>2245</v>
      </c>
      <c r="D320" s="1025"/>
      <c r="E320" s="1040"/>
      <c r="F320" s="1133"/>
      <c r="G320" s="1133"/>
      <c r="H320" s="1152"/>
      <c r="I320" s="1153"/>
      <c r="J320" s="1153"/>
      <c r="K320" s="1153"/>
      <c r="L320" s="1153"/>
      <c r="M320" s="1153"/>
      <c r="N320" s="1153"/>
    </row>
    <row r="321" spans="1:14" s="871" customFormat="1" ht="24">
      <c r="A321" s="1132"/>
      <c r="B321" s="1012"/>
      <c r="C321" s="822" t="s">
        <v>2246</v>
      </c>
      <c r="D321" s="1025"/>
      <c r="E321" s="1040"/>
      <c r="F321" s="1133"/>
      <c r="G321" s="1133"/>
      <c r="H321" s="1152"/>
      <c r="I321" s="1153"/>
      <c r="J321" s="1153"/>
      <c r="K321" s="1153"/>
      <c r="L321" s="1153"/>
      <c r="M321" s="1153"/>
      <c r="N321" s="1153"/>
    </row>
    <row r="322" spans="1:14" s="871" customFormat="1">
      <c r="A322" s="738"/>
      <c r="B322" s="749"/>
      <c r="C322" s="585" t="s">
        <v>2247</v>
      </c>
      <c r="D322" s="746"/>
      <c r="E322" s="747"/>
      <c r="F322" s="775"/>
      <c r="G322" s="775"/>
      <c r="H322" s="1152"/>
      <c r="I322" s="1153"/>
      <c r="J322" s="1153"/>
      <c r="K322" s="1153"/>
      <c r="L322" s="1153"/>
      <c r="M322" s="1153"/>
      <c r="N322" s="1153"/>
    </row>
    <row r="323" spans="1:14" s="871" customFormat="1">
      <c r="A323" s="738"/>
      <c r="B323" s="749"/>
      <c r="C323" s="585" t="s">
        <v>2088</v>
      </c>
      <c r="D323" s="746"/>
      <c r="E323" s="747"/>
      <c r="F323" s="775"/>
      <c r="G323" s="775"/>
      <c r="H323" s="1152"/>
      <c r="I323" s="1153"/>
      <c r="J323" s="1153"/>
      <c r="K323" s="1153"/>
      <c r="L323" s="1153"/>
      <c r="M323" s="1153"/>
      <c r="N323" s="1153"/>
    </row>
    <row r="324" spans="1:14" s="871" customFormat="1" ht="36">
      <c r="A324" s="738"/>
      <c r="B324" s="749"/>
      <c r="C324" s="585" t="s">
        <v>2248</v>
      </c>
      <c r="D324" s="746"/>
      <c r="E324" s="747"/>
      <c r="F324" s="775"/>
      <c r="G324" s="775"/>
      <c r="H324" s="1152"/>
      <c r="I324" s="1153"/>
      <c r="J324" s="1153"/>
      <c r="K324" s="1153"/>
      <c r="L324" s="1153"/>
      <c r="M324" s="1153"/>
      <c r="N324" s="1153"/>
    </row>
    <row r="325" spans="1:14" s="871" customFormat="1">
      <c r="A325" s="738"/>
      <c r="B325" s="749"/>
      <c r="C325" s="585" t="s">
        <v>2249</v>
      </c>
      <c r="D325" s="746"/>
      <c r="E325" s="747"/>
      <c r="F325" s="775"/>
      <c r="G325" s="775"/>
      <c r="H325" s="1152"/>
      <c r="I325" s="1153"/>
      <c r="J325" s="1153"/>
      <c r="K325" s="1153"/>
      <c r="L325" s="1153"/>
      <c r="M325" s="1153"/>
      <c r="N325" s="1153"/>
    </row>
    <row r="326" spans="1:14" s="871" customFormat="1" ht="24">
      <c r="A326" s="1132"/>
      <c r="B326" s="1012"/>
      <c r="C326" s="1109" t="s">
        <v>2250</v>
      </c>
      <c r="D326" s="746"/>
      <c r="E326" s="747"/>
      <c r="F326" s="775"/>
      <c r="G326" s="775"/>
      <c r="H326" s="1152"/>
      <c r="I326" s="1153"/>
      <c r="J326" s="1153"/>
      <c r="K326" s="1153"/>
      <c r="L326" s="1153"/>
      <c r="M326" s="1153"/>
      <c r="N326" s="1153"/>
    </row>
    <row r="327" spans="1:14" s="871" customFormat="1">
      <c r="A327" s="738"/>
      <c r="B327" s="749"/>
      <c r="C327" s="585" t="s">
        <v>2251</v>
      </c>
      <c r="D327" s="746"/>
      <c r="E327" s="747"/>
      <c r="F327" s="775"/>
      <c r="G327" s="775"/>
      <c r="H327" s="1152"/>
      <c r="I327" s="1153"/>
      <c r="J327" s="1153"/>
      <c r="K327" s="1153"/>
      <c r="L327" s="1153"/>
      <c r="M327" s="1153"/>
      <c r="N327" s="1153"/>
    </row>
    <row r="328" spans="1:14" s="871" customFormat="1">
      <c r="A328" s="738"/>
      <c r="B328" s="749"/>
      <c r="C328" s="585" t="s">
        <v>2252</v>
      </c>
      <c r="D328" s="746"/>
      <c r="E328" s="747"/>
      <c r="F328" s="775"/>
      <c r="G328" s="775"/>
      <c r="H328" s="1152"/>
      <c r="I328" s="1153"/>
      <c r="J328" s="1153"/>
      <c r="K328" s="1153"/>
      <c r="L328" s="1153"/>
      <c r="M328" s="1153"/>
      <c r="N328" s="1153"/>
    </row>
    <row r="329" spans="1:14" s="871" customFormat="1" ht="12" customHeight="1">
      <c r="A329" s="738"/>
      <c r="B329" s="749"/>
      <c r="C329" s="866" t="s">
        <v>3710</v>
      </c>
      <c r="D329" s="746" t="s">
        <v>188</v>
      </c>
      <c r="E329" s="747">
        <v>4</v>
      </c>
      <c r="F329" s="775"/>
      <c r="G329" s="917">
        <f>E329*F329</f>
        <v>0</v>
      </c>
      <c r="H329" s="1152"/>
      <c r="I329" s="1153"/>
      <c r="J329" s="1153"/>
      <c r="K329" s="1153"/>
      <c r="L329" s="1153"/>
      <c r="M329" s="1153"/>
      <c r="N329" s="1153"/>
    </row>
    <row r="330" spans="1:14" s="871" customFormat="1" ht="15.75">
      <c r="A330" s="1132"/>
      <c r="B330" s="1012"/>
      <c r="C330" s="1013"/>
      <c r="D330" s="1025"/>
      <c r="E330" s="1040"/>
      <c r="F330" s="1133"/>
      <c r="G330" s="1133"/>
      <c r="H330" s="1152"/>
      <c r="I330" s="1153"/>
      <c r="J330" s="1153"/>
      <c r="K330" s="1153"/>
      <c r="L330" s="1153"/>
      <c r="M330" s="1153"/>
      <c r="N330" s="1153"/>
    </row>
    <row r="331" spans="1:14" s="871" customFormat="1">
      <c r="A331" s="738" t="str">
        <f>$B$309</f>
        <v>II.</v>
      </c>
      <c r="B331" s="749">
        <f>COUNT($A$311:$B330)+1</f>
        <v>2</v>
      </c>
      <c r="C331" s="165" t="s">
        <v>2253</v>
      </c>
      <c r="D331" s="746"/>
      <c r="E331" s="747"/>
      <c r="F331" s="775"/>
      <c r="G331" s="775">
        <f t="shared" ref="G331:G400" si="11">E331*F331</f>
        <v>0</v>
      </c>
      <c r="H331" s="1152"/>
      <c r="I331" s="1153"/>
      <c r="J331" s="1153"/>
      <c r="K331" s="1153"/>
      <c r="L331" s="1153"/>
      <c r="M331" s="1153"/>
      <c r="N331" s="1153"/>
    </row>
    <row r="332" spans="1:14" s="871" customFormat="1" ht="72">
      <c r="A332" s="738"/>
      <c r="B332" s="749"/>
      <c r="C332" s="585" t="s">
        <v>2254</v>
      </c>
      <c r="D332" s="746"/>
      <c r="E332" s="747"/>
      <c r="F332" s="775"/>
      <c r="G332" s="775">
        <f t="shared" si="11"/>
        <v>0</v>
      </c>
      <c r="H332" s="1152"/>
      <c r="I332" s="1153"/>
      <c r="J332" s="1153"/>
      <c r="K332" s="1153"/>
      <c r="L332" s="1153"/>
      <c r="M332" s="1153"/>
      <c r="N332" s="1153"/>
    </row>
    <row r="333" spans="1:14" s="871" customFormat="1">
      <c r="A333" s="738"/>
      <c r="B333" s="749"/>
      <c r="C333" s="585" t="s">
        <v>2255</v>
      </c>
      <c r="D333" s="746"/>
      <c r="E333" s="747"/>
      <c r="F333" s="775"/>
      <c r="G333" s="775">
        <f t="shared" si="11"/>
        <v>0</v>
      </c>
      <c r="H333" s="1152"/>
      <c r="I333" s="1153"/>
      <c r="J333" s="1153"/>
      <c r="K333" s="1153"/>
      <c r="L333" s="1153"/>
      <c r="M333" s="1153"/>
      <c r="N333" s="1153"/>
    </row>
    <row r="334" spans="1:14" s="871" customFormat="1" ht="24">
      <c r="A334" s="738"/>
      <c r="B334" s="749"/>
      <c r="C334" s="585" t="s">
        <v>2238</v>
      </c>
      <c r="D334" s="746"/>
      <c r="E334" s="747"/>
      <c r="F334" s="775"/>
      <c r="G334" s="775">
        <f t="shared" si="11"/>
        <v>0</v>
      </c>
      <c r="H334" s="1152"/>
      <c r="I334" s="1153"/>
      <c r="J334" s="1153"/>
      <c r="K334" s="1153"/>
      <c r="L334" s="1153"/>
      <c r="M334" s="1153"/>
      <c r="N334" s="1153"/>
    </row>
    <row r="335" spans="1:14" s="871" customFormat="1" ht="48">
      <c r="A335" s="738"/>
      <c r="B335" s="749"/>
      <c r="C335" s="585" t="s">
        <v>2239</v>
      </c>
      <c r="D335" s="746"/>
      <c r="E335" s="747"/>
      <c r="F335" s="775"/>
      <c r="G335" s="775">
        <f t="shared" si="11"/>
        <v>0</v>
      </c>
      <c r="H335" s="1152"/>
      <c r="I335" s="1153"/>
      <c r="J335" s="1153"/>
      <c r="K335" s="1153"/>
      <c r="L335" s="1153"/>
      <c r="M335" s="1153"/>
      <c r="N335" s="1153"/>
    </row>
    <row r="336" spans="1:14" s="871" customFormat="1" ht="49.5" customHeight="1">
      <c r="A336" s="738"/>
      <c r="B336" s="749"/>
      <c r="C336" s="585" t="s">
        <v>2240</v>
      </c>
      <c r="D336" s="746"/>
      <c r="E336" s="747"/>
      <c r="F336" s="775"/>
      <c r="G336" s="775">
        <f t="shared" si="11"/>
        <v>0</v>
      </c>
      <c r="H336" s="1152"/>
      <c r="I336" s="1153"/>
      <c r="J336" s="1153"/>
      <c r="K336" s="1153"/>
      <c r="L336" s="1153"/>
      <c r="M336" s="1153"/>
      <c r="N336" s="1153"/>
    </row>
    <row r="337" spans="1:14" s="871" customFormat="1" ht="99" customHeight="1">
      <c r="A337" s="738"/>
      <c r="B337" s="749"/>
      <c r="C337" s="585" t="s">
        <v>2256</v>
      </c>
      <c r="D337" s="746"/>
      <c r="E337" s="747"/>
      <c r="F337" s="775"/>
      <c r="G337" s="775">
        <f t="shared" si="11"/>
        <v>0</v>
      </c>
      <c r="H337" s="1152"/>
      <c r="I337" s="1153"/>
      <c r="J337" s="1153"/>
      <c r="K337" s="1153"/>
      <c r="L337" s="1153"/>
      <c r="M337" s="1153"/>
      <c r="N337" s="1153"/>
    </row>
    <row r="338" spans="1:14" s="871" customFormat="1" ht="48">
      <c r="A338" s="738"/>
      <c r="B338" s="749"/>
      <c r="C338" s="585" t="s">
        <v>2243</v>
      </c>
      <c r="D338" s="746"/>
      <c r="E338" s="747"/>
      <c r="F338" s="775"/>
      <c r="G338" s="775">
        <f t="shared" si="11"/>
        <v>0</v>
      </c>
      <c r="H338" s="1152"/>
      <c r="I338" s="1153"/>
      <c r="J338" s="1153"/>
      <c r="K338" s="1153"/>
      <c r="L338" s="1153"/>
      <c r="M338" s="1153"/>
      <c r="N338" s="1153"/>
    </row>
    <row r="339" spans="1:14" s="871" customFormat="1" ht="72">
      <c r="A339" s="738"/>
      <c r="B339" s="749"/>
      <c r="C339" s="585" t="s">
        <v>2257</v>
      </c>
      <c r="D339" s="746"/>
      <c r="E339" s="747"/>
      <c r="F339" s="775"/>
      <c r="G339" s="775">
        <f t="shared" si="11"/>
        <v>0</v>
      </c>
      <c r="H339" s="1152"/>
      <c r="I339" s="1153"/>
      <c r="J339" s="1153"/>
      <c r="K339" s="1153"/>
      <c r="L339" s="1153"/>
      <c r="M339" s="1153"/>
      <c r="N339" s="1153"/>
    </row>
    <row r="340" spans="1:14" s="871" customFormat="1" ht="96">
      <c r="A340" s="738"/>
      <c r="B340" s="749"/>
      <c r="C340" s="585" t="s">
        <v>2245</v>
      </c>
      <c r="D340" s="746"/>
      <c r="E340" s="747"/>
      <c r="F340" s="775"/>
      <c r="G340" s="775">
        <f t="shared" si="11"/>
        <v>0</v>
      </c>
      <c r="H340" s="1152"/>
      <c r="I340" s="1153"/>
      <c r="J340" s="1153"/>
      <c r="K340" s="1153"/>
      <c r="L340" s="1153"/>
      <c r="M340" s="1153"/>
      <c r="N340" s="1153"/>
    </row>
    <row r="341" spans="1:14" s="871" customFormat="1" ht="24">
      <c r="A341" s="738"/>
      <c r="B341" s="749"/>
      <c r="C341" s="585" t="s">
        <v>2246</v>
      </c>
      <c r="D341" s="746"/>
      <c r="E341" s="747"/>
      <c r="F341" s="775"/>
      <c r="G341" s="775">
        <f t="shared" si="11"/>
        <v>0</v>
      </c>
      <c r="H341" s="1152"/>
      <c r="I341" s="1153"/>
      <c r="J341" s="1153"/>
      <c r="K341" s="1153"/>
      <c r="L341" s="1153"/>
      <c r="M341" s="1153"/>
      <c r="N341" s="1153"/>
    </row>
    <row r="342" spans="1:14" s="871" customFormat="1" ht="24">
      <c r="A342" s="738"/>
      <c r="B342" s="749"/>
      <c r="C342" s="585" t="s">
        <v>2258</v>
      </c>
      <c r="D342" s="746"/>
      <c r="E342" s="747"/>
      <c r="F342" s="775"/>
      <c r="G342" s="775">
        <f t="shared" si="11"/>
        <v>0</v>
      </c>
      <c r="H342" s="1152"/>
      <c r="I342" s="1153"/>
      <c r="J342" s="1153"/>
      <c r="K342" s="1153"/>
      <c r="L342" s="1153"/>
      <c r="M342" s="1153"/>
      <c r="N342" s="1153"/>
    </row>
    <row r="343" spans="1:14" s="871" customFormat="1">
      <c r="A343" s="738"/>
      <c r="B343" s="749"/>
      <c r="C343" s="585" t="s">
        <v>2088</v>
      </c>
      <c r="D343" s="746"/>
      <c r="E343" s="747"/>
      <c r="F343" s="775"/>
      <c r="G343" s="775">
        <f t="shared" si="11"/>
        <v>0</v>
      </c>
      <c r="H343" s="1152"/>
      <c r="I343" s="1153"/>
      <c r="J343" s="1153"/>
      <c r="K343" s="1153"/>
      <c r="L343" s="1153"/>
      <c r="M343" s="1153"/>
      <c r="N343" s="1153"/>
    </row>
    <row r="344" spans="1:14" s="871" customFormat="1" ht="36">
      <c r="A344" s="738"/>
      <c r="B344" s="749"/>
      <c r="C344" s="585" t="s">
        <v>2248</v>
      </c>
      <c r="D344" s="746"/>
      <c r="E344" s="747"/>
      <c r="F344" s="775"/>
      <c r="G344" s="775">
        <f t="shared" si="11"/>
        <v>0</v>
      </c>
      <c r="H344" s="1152"/>
      <c r="I344" s="1153"/>
      <c r="J344" s="1153"/>
      <c r="K344" s="1153"/>
      <c r="L344" s="1153"/>
      <c r="M344" s="1153"/>
      <c r="N344" s="1153"/>
    </row>
    <row r="345" spans="1:14" s="871" customFormat="1">
      <c r="A345" s="738"/>
      <c r="B345" s="749"/>
      <c r="C345" s="585" t="s">
        <v>2259</v>
      </c>
      <c r="D345" s="746"/>
      <c r="E345" s="747"/>
      <c r="F345" s="775"/>
      <c r="G345" s="775"/>
      <c r="H345" s="1152"/>
      <c r="I345" s="1153"/>
      <c r="J345" s="1153"/>
      <c r="K345" s="1153"/>
      <c r="L345" s="1153"/>
      <c r="M345" s="1153"/>
      <c r="N345" s="1153"/>
    </row>
    <row r="346" spans="1:14" s="871" customFormat="1" ht="24">
      <c r="A346" s="738"/>
      <c r="B346" s="749"/>
      <c r="C346" s="1109" t="s">
        <v>2250</v>
      </c>
      <c r="D346" s="746"/>
      <c r="E346" s="747"/>
      <c r="F346" s="775"/>
      <c r="G346" s="775"/>
      <c r="H346" s="1152"/>
      <c r="I346" s="1153"/>
      <c r="J346" s="1153"/>
      <c r="K346" s="1153"/>
      <c r="L346" s="1153"/>
      <c r="M346" s="1153"/>
      <c r="N346" s="1153"/>
    </row>
    <row r="347" spans="1:14" s="871" customFormat="1">
      <c r="A347" s="738"/>
      <c r="B347" s="749"/>
      <c r="C347" s="822" t="s">
        <v>2251</v>
      </c>
      <c r="D347" s="746"/>
      <c r="E347" s="747"/>
      <c r="F347" s="775"/>
      <c r="G347" s="775"/>
      <c r="H347" s="1152"/>
      <c r="I347" s="1153"/>
      <c r="J347" s="1153"/>
      <c r="K347" s="1153"/>
      <c r="L347" s="1153"/>
      <c r="M347" s="1153"/>
      <c r="N347" s="1153"/>
    </row>
    <row r="348" spans="1:14" s="871" customFormat="1">
      <c r="A348" s="738"/>
      <c r="B348" s="749"/>
      <c r="C348" s="822" t="s">
        <v>2252</v>
      </c>
      <c r="D348" s="746"/>
      <c r="E348" s="747"/>
      <c r="F348" s="775"/>
      <c r="G348" s="775"/>
      <c r="H348" s="1152"/>
      <c r="I348" s="1153"/>
      <c r="J348" s="1153"/>
      <c r="K348" s="1153"/>
      <c r="L348" s="1153"/>
      <c r="M348" s="1153"/>
      <c r="N348" s="1153"/>
    </row>
    <row r="349" spans="1:14" s="871" customFormat="1" ht="12.75" customHeight="1">
      <c r="A349" s="738"/>
      <c r="B349" s="749"/>
      <c r="C349" s="866" t="s">
        <v>3711</v>
      </c>
      <c r="D349" s="746" t="s">
        <v>188</v>
      </c>
      <c r="E349" s="747">
        <v>137</v>
      </c>
      <c r="F349" s="775"/>
      <c r="G349" s="917">
        <f>E349*F349</f>
        <v>0</v>
      </c>
      <c r="H349" s="1152"/>
      <c r="I349" s="1153"/>
      <c r="J349" s="1153"/>
      <c r="K349" s="1153"/>
      <c r="L349" s="1153"/>
      <c r="M349" s="1153"/>
      <c r="N349" s="1153"/>
    </row>
    <row r="350" spans="1:14" s="871" customFormat="1" ht="12.75" customHeight="1">
      <c r="A350" s="738"/>
      <c r="B350" s="749"/>
      <c r="C350" s="822" t="s">
        <v>2260</v>
      </c>
      <c r="D350" s="746"/>
      <c r="E350" s="747"/>
      <c r="F350" s="775"/>
      <c r="G350" s="775"/>
      <c r="H350" s="1152"/>
      <c r="I350" s="1153"/>
      <c r="J350" s="1153"/>
      <c r="K350" s="1153"/>
      <c r="L350" s="1153"/>
      <c r="M350" s="1153"/>
      <c r="N350" s="1153"/>
    </row>
    <row r="351" spans="1:14" s="871" customFormat="1" ht="12.75" customHeight="1">
      <c r="A351" s="738"/>
      <c r="B351" s="749"/>
      <c r="C351" s="822" t="s">
        <v>2261</v>
      </c>
      <c r="D351" s="746"/>
      <c r="E351" s="747"/>
      <c r="F351" s="775"/>
      <c r="G351" s="775"/>
      <c r="H351" s="1152"/>
      <c r="I351" s="1153"/>
      <c r="J351" s="1153"/>
      <c r="K351" s="1153"/>
      <c r="L351" s="1153"/>
      <c r="M351" s="1153"/>
      <c r="N351" s="1153"/>
    </row>
    <row r="352" spans="1:14" s="871" customFormat="1" ht="12.75" customHeight="1">
      <c r="A352" s="738"/>
      <c r="B352" s="749"/>
      <c r="C352" s="866" t="s">
        <v>3712</v>
      </c>
      <c r="D352" s="746" t="s">
        <v>188</v>
      </c>
      <c r="E352" s="747">
        <v>4</v>
      </c>
      <c r="F352" s="775"/>
      <c r="G352" s="917">
        <f>E352*F352</f>
        <v>0</v>
      </c>
      <c r="H352" s="1152"/>
      <c r="I352" s="1153"/>
      <c r="J352" s="1153"/>
      <c r="K352" s="1153"/>
      <c r="L352" s="1153"/>
      <c r="M352" s="1153"/>
      <c r="N352" s="1153"/>
    </row>
    <row r="353" spans="1:14" s="871" customFormat="1">
      <c r="A353" s="738"/>
      <c r="B353" s="749"/>
      <c r="C353" s="1118"/>
      <c r="D353" s="746"/>
      <c r="E353" s="747"/>
      <c r="F353" s="775"/>
      <c r="G353" s="775">
        <f t="shared" si="11"/>
        <v>0</v>
      </c>
      <c r="H353" s="1152"/>
      <c r="I353" s="1153"/>
      <c r="J353" s="1153"/>
      <c r="K353" s="1153"/>
      <c r="L353" s="1153"/>
      <c r="M353" s="1153"/>
      <c r="N353" s="1153"/>
    </row>
    <row r="354" spans="1:14" s="871" customFormat="1">
      <c r="A354" s="738" t="str">
        <f t="shared" ref="A354:A396" si="12">$B$309</f>
        <v>II.</v>
      </c>
      <c r="B354" s="749">
        <f>COUNT($A$311:$B353)+1</f>
        <v>3</v>
      </c>
      <c r="C354" s="165" t="s">
        <v>2262</v>
      </c>
      <c r="D354" s="746"/>
      <c r="E354" s="747"/>
      <c r="F354" s="775"/>
      <c r="G354" s="775">
        <f t="shared" si="11"/>
        <v>0</v>
      </c>
      <c r="H354" s="1152"/>
      <c r="I354" s="1153"/>
      <c r="J354" s="1153"/>
      <c r="K354" s="1153"/>
      <c r="L354" s="1153"/>
      <c r="M354" s="1153"/>
      <c r="N354" s="1153"/>
    </row>
    <row r="355" spans="1:14" s="871" customFormat="1" ht="48">
      <c r="A355" s="738"/>
      <c r="B355" s="749"/>
      <c r="C355" s="822" t="s">
        <v>2263</v>
      </c>
      <c r="D355" s="746"/>
      <c r="E355" s="747"/>
      <c r="F355" s="775"/>
      <c r="G355" s="775"/>
      <c r="H355" s="1152"/>
      <c r="I355" s="1153"/>
      <c r="J355" s="1153"/>
      <c r="K355" s="1153"/>
      <c r="L355" s="1153"/>
      <c r="M355" s="1153"/>
      <c r="N355" s="1153"/>
    </row>
    <row r="356" spans="1:14" s="871" customFormat="1">
      <c r="A356" s="738"/>
      <c r="B356" s="749"/>
      <c r="C356" s="822" t="s">
        <v>2255</v>
      </c>
      <c r="D356" s="746"/>
      <c r="E356" s="747"/>
      <c r="F356" s="775"/>
      <c r="G356" s="775"/>
      <c r="H356" s="1152"/>
      <c r="I356" s="1153"/>
      <c r="J356" s="1153"/>
      <c r="K356" s="1153"/>
      <c r="L356" s="1153"/>
      <c r="M356" s="1153"/>
      <c r="N356" s="1153"/>
    </row>
    <row r="357" spans="1:14" s="871" customFormat="1" ht="24">
      <c r="A357" s="738"/>
      <c r="B357" s="749"/>
      <c r="C357" s="822" t="s">
        <v>2238</v>
      </c>
      <c r="D357" s="746"/>
      <c r="E357" s="747"/>
      <c r="F357" s="775"/>
      <c r="G357" s="775"/>
      <c r="H357" s="1152"/>
      <c r="I357" s="1153"/>
      <c r="J357" s="1153"/>
      <c r="K357" s="1153"/>
      <c r="L357" s="1153"/>
      <c r="M357" s="1153"/>
      <c r="N357" s="1153"/>
    </row>
    <row r="358" spans="1:14" s="871" customFormat="1" ht="48">
      <c r="A358" s="738"/>
      <c r="B358" s="749"/>
      <c r="C358" s="822" t="s">
        <v>2239</v>
      </c>
      <c r="D358" s="746"/>
      <c r="E358" s="747"/>
      <c r="F358" s="775"/>
      <c r="G358" s="775"/>
      <c r="H358" s="1152"/>
      <c r="I358" s="1153"/>
      <c r="J358" s="1153"/>
      <c r="K358" s="1153"/>
      <c r="L358" s="1153"/>
      <c r="M358" s="1153"/>
      <c r="N358" s="1153"/>
    </row>
    <row r="359" spans="1:14" s="871" customFormat="1" ht="51" customHeight="1">
      <c r="A359" s="738"/>
      <c r="B359" s="749"/>
      <c r="C359" s="822" t="s">
        <v>2264</v>
      </c>
      <c r="D359" s="746"/>
      <c r="E359" s="747"/>
      <c r="F359" s="775"/>
      <c r="G359" s="775"/>
      <c r="H359" s="1152"/>
      <c r="I359" s="1153"/>
      <c r="J359" s="1153"/>
      <c r="K359" s="1153"/>
      <c r="L359" s="1153"/>
      <c r="M359" s="1153"/>
      <c r="N359" s="1153"/>
    </row>
    <row r="360" spans="1:14" s="871" customFormat="1" ht="84">
      <c r="A360" s="738"/>
      <c r="B360" s="749"/>
      <c r="C360" s="822" t="s">
        <v>2265</v>
      </c>
      <c r="D360" s="746"/>
      <c r="E360" s="747"/>
      <c r="F360" s="775"/>
      <c r="G360" s="775"/>
      <c r="H360" s="1152"/>
      <c r="I360" s="1153"/>
      <c r="J360" s="1153"/>
      <c r="K360" s="1153"/>
      <c r="L360" s="1153"/>
      <c r="M360" s="1153"/>
      <c r="N360" s="1153"/>
    </row>
    <row r="361" spans="1:14" s="871" customFormat="1" ht="75.75" customHeight="1">
      <c r="A361" s="738"/>
      <c r="B361" s="749"/>
      <c r="C361" s="822" t="s">
        <v>2266</v>
      </c>
      <c r="D361" s="746"/>
      <c r="E361" s="747"/>
      <c r="F361" s="775"/>
      <c r="G361" s="775"/>
      <c r="H361" s="1152"/>
      <c r="I361" s="1153"/>
      <c r="J361" s="1153"/>
      <c r="K361" s="1153"/>
      <c r="L361" s="1153"/>
      <c r="M361" s="1153"/>
      <c r="N361" s="1153"/>
    </row>
    <row r="362" spans="1:14" s="871" customFormat="1" ht="36">
      <c r="A362" s="738"/>
      <c r="B362" s="749"/>
      <c r="C362" s="822" t="s">
        <v>2267</v>
      </c>
      <c r="D362" s="746"/>
      <c r="E362" s="747"/>
      <c r="F362" s="775"/>
      <c r="G362" s="775"/>
      <c r="H362" s="1152"/>
      <c r="I362" s="1153"/>
      <c r="J362" s="1153"/>
      <c r="K362" s="1153"/>
      <c r="L362" s="1153"/>
      <c r="M362" s="1153"/>
      <c r="N362" s="1153"/>
    </row>
    <row r="363" spans="1:14" s="871" customFormat="1" ht="73.5" customHeight="1">
      <c r="A363" s="738"/>
      <c r="B363" s="749"/>
      <c r="C363" s="822" t="s">
        <v>2268</v>
      </c>
      <c r="D363" s="746"/>
      <c r="E363" s="747"/>
      <c r="F363" s="775"/>
      <c r="G363" s="775"/>
      <c r="H363" s="1152"/>
      <c r="I363" s="1153"/>
      <c r="J363" s="1153"/>
      <c r="K363" s="1153"/>
      <c r="L363" s="1153"/>
      <c r="M363" s="1153"/>
      <c r="N363" s="1153"/>
    </row>
    <row r="364" spans="1:14" s="871" customFormat="1" ht="36">
      <c r="A364" s="738"/>
      <c r="B364" s="749"/>
      <c r="C364" s="822" t="s">
        <v>2269</v>
      </c>
      <c r="D364" s="746"/>
      <c r="E364" s="747"/>
      <c r="F364" s="775"/>
      <c r="G364" s="775"/>
      <c r="H364" s="1152"/>
      <c r="I364" s="1153"/>
      <c r="J364" s="1153"/>
      <c r="K364" s="1153"/>
      <c r="L364" s="1153"/>
      <c r="M364" s="1153"/>
      <c r="N364" s="1153"/>
    </row>
    <row r="365" spans="1:14" s="871" customFormat="1" ht="24">
      <c r="A365" s="738"/>
      <c r="B365" s="749"/>
      <c r="C365" s="822" t="s">
        <v>2246</v>
      </c>
      <c r="D365" s="746"/>
      <c r="E365" s="747"/>
      <c r="F365" s="775"/>
      <c r="G365" s="775"/>
      <c r="H365" s="1152"/>
      <c r="I365" s="1153"/>
      <c r="J365" s="1153"/>
      <c r="K365" s="1153"/>
      <c r="L365" s="1153"/>
      <c r="M365" s="1153"/>
      <c r="N365" s="1153"/>
    </row>
    <row r="366" spans="1:14" s="871" customFormat="1" ht="24">
      <c r="A366" s="738"/>
      <c r="B366" s="749"/>
      <c r="C366" s="822" t="s">
        <v>2258</v>
      </c>
      <c r="D366" s="746"/>
      <c r="E366" s="747"/>
      <c r="F366" s="775"/>
      <c r="G366" s="775"/>
      <c r="H366" s="1152"/>
      <c r="I366" s="1153"/>
      <c r="J366" s="1153"/>
      <c r="K366" s="1153"/>
      <c r="L366" s="1153"/>
      <c r="M366" s="1153"/>
      <c r="N366" s="1153"/>
    </row>
    <row r="367" spans="1:14" s="871" customFormat="1">
      <c r="A367" s="738"/>
      <c r="B367" s="749"/>
      <c r="C367" s="822" t="s">
        <v>2088</v>
      </c>
      <c r="D367" s="746"/>
      <c r="E367" s="747"/>
      <c r="F367" s="775"/>
      <c r="G367" s="775"/>
      <c r="H367" s="1152"/>
      <c r="I367" s="1153"/>
      <c r="J367" s="1153"/>
      <c r="K367" s="1153"/>
      <c r="L367" s="1153"/>
      <c r="M367" s="1153"/>
      <c r="N367" s="1153"/>
    </row>
    <row r="368" spans="1:14" s="871" customFormat="1" ht="36">
      <c r="A368" s="738"/>
      <c r="B368" s="749"/>
      <c r="C368" s="822" t="s">
        <v>2270</v>
      </c>
      <c r="D368" s="746"/>
      <c r="E368" s="747"/>
      <c r="F368" s="775"/>
      <c r="G368" s="775"/>
      <c r="H368" s="1152"/>
      <c r="I368" s="1153"/>
      <c r="J368" s="1153"/>
      <c r="K368" s="1153"/>
      <c r="L368" s="1153"/>
      <c r="M368" s="1153"/>
      <c r="N368" s="1153"/>
    </row>
    <row r="369" spans="1:14" s="871" customFormat="1">
      <c r="A369" s="738"/>
      <c r="B369" s="749"/>
      <c r="C369" s="585" t="s">
        <v>2259</v>
      </c>
      <c r="D369" s="746"/>
      <c r="E369" s="747"/>
      <c r="F369" s="775"/>
      <c r="G369" s="775"/>
      <c r="H369" s="1152"/>
      <c r="I369" s="1153"/>
      <c r="J369" s="1153"/>
      <c r="K369" s="1153"/>
      <c r="L369" s="1153"/>
      <c r="M369" s="1153"/>
      <c r="N369" s="1153"/>
    </row>
    <row r="370" spans="1:14" s="871" customFormat="1">
      <c r="A370" s="738"/>
      <c r="B370" s="749"/>
      <c r="C370" s="822" t="s">
        <v>2271</v>
      </c>
      <c r="D370" s="746"/>
      <c r="E370" s="747"/>
      <c r="F370" s="775"/>
      <c r="G370" s="775"/>
      <c r="H370" s="1152"/>
      <c r="I370" s="1153"/>
      <c r="J370" s="1153"/>
      <c r="K370" s="1153"/>
      <c r="L370" s="1153"/>
      <c r="M370" s="1153"/>
      <c r="N370" s="1153"/>
    </row>
    <row r="371" spans="1:14" s="871" customFormat="1">
      <c r="A371" s="738"/>
      <c r="B371" s="749"/>
      <c r="C371" s="822" t="s">
        <v>2272</v>
      </c>
      <c r="D371" s="746"/>
      <c r="E371" s="747"/>
      <c r="F371" s="775"/>
      <c r="G371" s="775"/>
      <c r="H371" s="1152"/>
      <c r="I371" s="1153"/>
      <c r="J371" s="1153"/>
      <c r="K371" s="1153"/>
      <c r="L371" s="1153"/>
      <c r="M371" s="1153"/>
      <c r="N371" s="1153"/>
    </row>
    <row r="372" spans="1:14" s="871" customFormat="1" ht="25.5">
      <c r="A372" s="738"/>
      <c r="B372" s="749"/>
      <c r="C372" s="866" t="s">
        <v>3713</v>
      </c>
      <c r="D372" s="746" t="s">
        <v>188</v>
      </c>
      <c r="E372" s="747">
        <v>18</v>
      </c>
      <c r="F372" s="775"/>
      <c r="G372" s="917">
        <f>E372*F372</f>
        <v>0</v>
      </c>
      <c r="H372" s="1152"/>
      <c r="I372" s="1153"/>
      <c r="J372" s="1153"/>
      <c r="K372" s="1153"/>
      <c r="L372" s="1153"/>
      <c r="M372" s="1153"/>
      <c r="N372" s="1153"/>
    </row>
    <row r="373" spans="1:14" s="871" customFormat="1" ht="12.75" customHeight="1">
      <c r="A373" s="738"/>
      <c r="B373" s="749"/>
      <c r="C373" s="822" t="s">
        <v>2273</v>
      </c>
      <c r="D373" s="746"/>
      <c r="E373" s="747"/>
      <c r="F373" s="775"/>
      <c r="G373" s="775"/>
      <c r="H373" s="1152"/>
      <c r="I373" s="1153"/>
      <c r="J373" s="1153"/>
      <c r="K373" s="1153"/>
      <c r="L373" s="1153"/>
      <c r="M373" s="1153"/>
      <c r="N373" s="1153"/>
    </row>
    <row r="374" spans="1:14" s="871" customFormat="1" ht="12.75" customHeight="1">
      <c r="A374" s="738"/>
      <c r="B374" s="749"/>
      <c r="C374" s="822" t="s">
        <v>2274</v>
      </c>
      <c r="D374" s="746"/>
      <c r="E374" s="747"/>
      <c r="F374" s="775"/>
      <c r="G374" s="775"/>
      <c r="H374" s="1152"/>
      <c r="I374" s="1153"/>
      <c r="J374" s="1153"/>
      <c r="K374" s="1153"/>
      <c r="L374" s="1153"/>
      <c r="M374" s="1153"/>
      <c r="N374" s="1153"/>
    </row>
    <row r="375" spans="1:14" s="871" customFormat="1" ht="25.5">
      <c r="A375" s="738"/>
      <c r="B375" s="749"/>
      <c r="C375" s="866" t="s">
        <v>3714</v>
      </c>
      <c r="D375" s="746" t="s">
        <v>188</v>
      </c>
      <c r="E375" s="747">
        <v>33</v>
      </c>
      <c r="F375" s="775"/>
      <c r="G375" s="917">
        <f>E375*F375</f>
        <v>0</v>
      </c>
      <c r="H375" s="1152"/>
      <c r="I375" s="1153"/>
      <c r="J375" s="1153"/>
      <c r="K375" s="1153"/>
      <c r="L375" s="1153"/>
      <c r="M375" s="1153"/>
      <c r="N375" s="1153"/>
    </row>
    <row r="376" spans="1:14" s="871" customFormat="1">
      <c r="A376" s="738"/>
      <c r="B376" s="749"/>
      <c r="C376" s="1118"/>
      <c r="D376" s="746"/>
      <c r="E376" s="747"/>
      <c r="F376" s="775"/>
      <c r="G376" s="775">
        <f t="shared" si="11"/>
        <v>0</v>
      </c>
      <c r="H376" s="1152"/>
      <c r="I376" s="1153"/>
      <c r="J376" s="1153"/>
      <c r="K376" s="1153"/>
      <c r="L376" s="1153"/>
      <c r="M376" s="1153"/>
      <c r="N376" s="1153"/>
    </row>
    <row r="377" spans="1:14" s="871" customFormat="1">
      <c r="A377" s="738" t="str">
        <f t="shared" si="12"/>
        <v>II.</v>
      </c>
      <c r="B377" s="749">
        <f>COUNT($A$311:$B376)+1</f>
        <v>4</v>
      </c>
      <c r="C377" s="165" t="s">
        <v>2275</v>
      </c>
      <c r="D377" s="746" t="s">
        <v>125</v>
      </c>
      <c r="E377" s="747">
        <v>1</v>
      </c>
      <c r="F377" s="775"/>
      <c r="G377" s="917">
        <f>E377*F377</f>
        <v>0</v>
      </c>
      <c r="H377" s="1152"/>
      <c r="I377" s="1153"/>
      <c r="J377" s="1153"/>
      <c r="K377" s="1153"/>
      <c r="L377" s="1153"/>
      <c r="M377" s="1153"/>
      <c r="N377" s="1153"/>
    </row>
    <row r="378" spans="1:14" s="871" customFormat="1">
      <c r="A378" s="738"/>
      <c r="B378" s="749"/>
      <c r="C378" s="165" t="s">
        <v>3715</v>
      </c>
      <c r="D378" s="746"/>
      <c r="E378" s="747"/>
      <c r="F378" s="775"/>
      <c r="G378" s="775">
        <f t="shared" si="11"/>
        <v>0</v>
      </c>
      <c r="H378" s="1152"/>
      <c r="I378" s="1153"/>
      <c r="J378" s="1153"/>
      <c r="K378" s="1153"/>
      <c r="L378" s="1153"/>
      <c r="M378" s="1153"/>
      <c r="N378" s="1153"/>
    </row>
    <row r="379" spans="1:14" s="871" customFormat="1" ht="252">
      <c r="A379" s="738"/>
      <c r="B379" s="749"/>
      <c r="C379" s="585" t="s">
        <v>2276</v>
      </c>
      <c r="D379" s="746"/>
      <c r="E379" s="747"/>
      <c r="F379" s="775"/>
      <c r="G379" s="775">
        <f t="shared" si="11"/>
        <v>0</v>
      </c>
      <c r="H379" s="1152"/>
      <c r="I379" s="1153"/>
      <c r="J379" s="1153"/>
      <c r="K379" s="1153"/>
      <c r="L379" s="1153"/>
      <c r="M379" s="1153"/>
      <c r="N379" s="1153"/>
    </row>
    <row r="380" spans="1:14" s="871" customFormat="1">
      <c r="A380" s="738"/>
      <c r="B380" s="749"/>
      <c r="C380" s="165" t="s">
        <v>2277</v>
      </c>
      <c r="D380" s="746"/>
      <c r="E380" s="747"/>
      <c r="F380" s="775"/>
      <c r="G380" s="775">
        <f t="shared" si="11"/>
        <v>0</v>
      </c>
      <c r="H380" s="1152"/>
      <c r="I380" s="1153"/>
      <c r="J380" s="1153"/>
      <c r="K380" s="1153"/>
      <c r="L380" s="1153"/>
      <c r="M380" s="1153"/>
      <c r="N380" s="1153"/>
    </row>
    <row r="381" spans="1:14" s="871" customFormat="1" ht="72">
      <c r="A381" s="738"/>
      <c r="B381" s="749"/>
      <c r="C381" s="585" t="s">
        <v>2278</v>
      </c>
      <c r="D381" s="746"/>
      <c r="E381" s="747"/>
      <c r="F381" s="775"/>
      <c r="G381" s="775">
        <f t="shared" si="11"/>
        <v>0</v>
      </c>
      <c r="H381" s="1152"/>
      <c r="I381" s="1153"/>
      <c r="J381" s="1153"/>
      <c r="K381" s="1153"/>
      <c r="L381" s="1153"/>
      <c r="M381" s="1153"/>
      <c r="N381" s="1153"/>
    </row>
    <row r="382" spans="1:14" s="871" customFormat="1">
      <c r="A382" s="738"/>
      <c r="B382" s="749"/>
      <c r="C382" s="585" t="s">
        <v>2279</v>
      </c>
      <c r="D382" s="746"/>
      <c r="E382" s="747"/>
      <c r="F382" s="775"/>
      <c r="G382" s="775">
        <f t="shared" si="11"/>
        <v>0</v>
      </c>
      <c r="H382" s="1152"/>
      <c r="I382" s="1153"/>
      <c r="J382" s="1153"/>
      <c r="K382" s="1153"/>
      <c r="L382" s="1153"/>
      <c r="M382" s="1153"/>
      <c r="N382" s="1153"/>
    </row>
    <row r="383" spans="1:14" s="871" customFormat="1">
      <c r="A383" s="738"/>
      <c r="B383" s="749"/>
      <c r="C383" s="585" t="s">
        <v>2280</v>
      </c>
      <c r="D383" s="746"/>
      <c r="E383" s="747"/>
      <c r="F383" s="775"/>
      <c r="G383" s="775">
        <f t="shared" si="11"/>
        <v>0</v>
      </c>
      <c r="H383" s="1152"/>
      <c r="I383" s="1153"/>
      <c r="J383" s="1153"/>
      <c r="K383" s="1153"/>
      <c r="L383" s="1153"/>
      <c r="M383" s="1153"/>
      <c r="N383" s="1153"/>
    </row>
    <row r="384" spans="1:14" s="871" customFormat="1" ht="13.5" customHeight="1">
      <c r="A384" s="738"/>
      <c r="B384" s="749"/>
      <c r="C384" s="585" t="s">
        <v>2281</v>
      </c>
      <c r="D384" s="746"/>
      <c r="E384" s="747"/>
      <c r="F384" s="775"/>
      <c r="G384" s="775">
        <f t="shared" si="11"/>
        <v>0</v>
      </c>
      <c r="H384" s="1152"/>
      <c r="I384" s="1153"/>
      <c r="J384" s="1153"/>
      <c r="K384" s="1153"/>
      <c r="L384" s="1153"/>
      <c r="M384" s="1153"/>
      <c r="N384" s="1153"/>
    </row>
    <row r="385" spans="1:14" s="871" customFormat="1">
      <c r="A385" s="738"/>
      <c r="B385" s="749"/>
      <c r="C385" s="585" t="s">
        <v>2282</v>
      </c>
      <c r="D385" s="746"/>
      <c r="E385" s="747"/>
      <c r="F385" s="775"/>
      <c r="G385" s="775">
        <f t="shared" si="11"/>
        <v>0</v>
      </c>
      <c r="H385" s="1152"/>
      <c r="I385" s="1153"/>
      <c r="J385" s="1153"/>
      <c r="K385" s="1153"/>
      <c r="L385" s="1153"/>
      <c r="M385" s="1153"/>
      <c r="N385" s="1153"/>
    </row>
    <row r="386" spans="1:14" s="871" customFormat="1" ht="24">
      <c r="A386" s="738"/>
      <c r="B386" s="749"/>
      <c r="C386" s="585" t="s">
        <v>2283</v>
      </c>
      <c r="D386" s="746"/>
      <c r="E386" s="747"/>
      <c r="F386" s="775"/>
      <c r="G386" s="775">
        <f t="shared" si="11"/>
        <v>0</v>
      </c>
      <c r="H386" s="1152"/>
      <c r="I386" s="1153"/>
      <c r="J386" s="1153"/>
      <c r="K386" s="1153"/>
      <c r="L386" s="1153"/>
      <c r="M386" s="1153"/>
      <c r="N386" s="1153"/>
    </row>
    <row r="387" spans="1:14" s="871" customFormat="1" ht="24">
      <c r="A387" s="738"/>
      <c r="B387" s="749"/>
      <c r="C387" s="585" t="s">
        <v>2284</v>
      </c>
      <c r="D387" s="746"/>
      <c r="E387" s="747"/>
      <c r="F387" s="775"/>
      <c r="G387" s="775">
        <f t="shared" si="11"/>
        <v>0</v>
      </c>
      <c r="H387" s="1152"/>
      <c r="I387" s="1153"/>
      <c r="J387" s="1153"/>
      <c r="K387" s="1153"/>
      <c r="L387" s="1153"/>
      <c r="M387" s="1153"/>
      <c r="N387" s="1153"/>
    </row>
    <row r="388" spans="1:14" s="871" customFormat="1">
      <c r="A388" s="738"/>
      <c r="B388" s="749"/>
      <c r="C388" s="585" t="s">
        <v>2285</v>
      </c>
      <c r="D388" s="746"/>
      <c r="E388" s="747"/>
      <c r="F388" s="775"/>
      <c r="G388" s="775">
        <f t="shared" si="11"/>
        <v>0</v>
      </c>
      <c r="H388" s="1152"/>
      <c r="I388" s="1153"/>
      <c r="J388" s="1153"/>
      <c r="K388" s="1153"/>
      <c r="L388" s="1153"/>
      <c r="M388" s="1153"/>
      <c r="N388" s="1153"/>
    </row>
    <row r="389" spans="1:14" s="871" customFormat="1">
      <c r="A389" s="738"/>
      <c r="B389" s="749"/>
      <c r="C389" s="585" t="s">
        <v>2286</v>
      </c>
      <c r="D389" s="746"/>
      <c r="E389" s="747"/>
      <c r="F389" s="775"/>
      <c r="G389" s="775">
        <f t="shared" si="11"/>
        <v>0</v>
      </c>
      <c r="H389" s="1152"/>
      <c r="I389" s="1153"/>
      <c r="J389" s="1153"/>
      <c r="K389" s="1153"/>
      <c r="L389" s="1153"/>
      <c r="M389" s="1153"/>
      <c r="N389" s="1153"/>
    </row>
    <row r="390" spans="1:14" s="871" customFormat="1" ht="24">
      <c r="A390" s="738"/>
      <c r="B390" s="749"/>
      <c r="C390" s="585" t="s">
        <v>2287</v>
      </c>
      <c r="D390" s="746"/>
      <c r="E390" s="747"/>
      <c r="F390" s="775"/>
      <c r="G390" s="775">
        <f t="shared" si="11"/>
        <v>0</v>
      </c>
      <c r="H390" s="1152"/>
      <c r="I390" s="1153"/>
      <c r="J390" s="1153"/>
      <c r="K390" s="1153"/>
      <c r="L390" s="1153"/>
      <c r="M390" s="1153"/>
      <c r="N390" s="1153"/>
    </row>
    <row r="391" spans="1:14" s="871" customFormat="1">
      <c r="A391" s="738"/>
      <c r="B391" s="749"/>
      <c r="C391" s="585" t="s">
        <v>2288</v>
      </c>
      <c r="D391" s="746"/>
      <c r="E391" s="747"/>
      <c r="F391" s="775"/>
      <c r="G391" s="775">
        <f t="shared" si="11"/>
        <v>0</v>
      </c>
      <c r="H391" s="1152"/>
      <c r="I391" s="1153"/>
      <c r="J391" s="1153"/>
      <c r="K391" s="1153"/>
      <c r="L391" s="1153"/>
      <c r="M391" s="1153"/>
      <c r="N391" s="1153"/>
    </row>
    <row r="392" spans="1:14" s="871" customFormat="1">
      <c r="A392" s="738"/>
      <c r="B392" s="749"/>
      <c r="C392" s="585" t="s">
        <v>2289</v>
      </c>
      <c r="D392" s="746"/>
      <c r="E392" s="747"/>
      <c r="F392" s="775"/>
      <c r="G392" s="775">
        <f t="shared" si="11"/>
        <v>0</v>
      </c>
      <c r="H392" s="1152"/>
      <c r="I392" s="1153"/>
      <c r="J392" s="1153"/>
      <c r="K392" s="1153"/>
      <c r="L392" s="1153"/>
      <c r="M392" s="1153"/>
      <c r="N392" s="1153"/>
    </row>
    <row r="393" spans="1:14" s="871" customFormat="1">
      <c r="A393" s="738"/>
      <c r="B393" s="749"/>
      <c r="C393" s="585" t="s">
        <v>2290</v>
      </c>
      <c r="D393" s="746"/>
      <c r="E393" s="747"/>
      <c r="F393" s="775"/>
      <c r="G393" s="775">
        <f t="shared" si="11"/>
        <v>0</v>
      </c>
      <c r="H393" s="1152"/>
      <c r="I393" s="1153"/>
      <c r="J393" s="1153"/>
      <c r="K393" s="1153"/>
      <c r="L393" s="1153"/>
      <c r="M393" s="1153"/>
      <c r="N393" s="1153"/>
    </row>
    <row r="394" spans="1:14" s="871" customFormat="1" ht="24">
      <c r="A394" s="738"/>
      <c r="B394" s="749"/>
      <c r="C394" s="866" t="s">
        <v>2291</v>
      </c>
      <c r="D394" s="746"/>
      <c r="E394" s="747"/>
      <c r="F394" s="775"/>
      <c r="G394" s="775">
        <f t="shared" si="11"/>
        <v>0</v>
      </c>
      <c r="H394" s="1152"/>
      <c r="I394" s="1153"/>
      <c r="J394" s="1153"/>
      <c r="K394" s="1153"/>
      <c r="L394" s="1153"/>
      <c r="M394" s="1153"/>
      <c r="N394" s="1153"/>
    </row>
    <row r="395" spans="1:14" s="871" customFormat="1">
      <c r="A395" s="738"/>
      <c r="B395" s="749"/>
      <c r="C395" s="866"/>
      <c r="D395" s="746"/>
      <c r="E395" s="747"/>
      <c r="F395" s="775"/>
      <c r="G395" s="775">
        <f t="shared" si="11"/>
        <v>0</v>
      </c>
      <c r="H395" s="1152"/>
      <c r="I395" s="1153"/>
      <c r="J395" s="1153"/>
      <c r="K395" s="1153"/>
      <c r="L395" s="1153"/>
      <c r="M395" s="1153"/>
      <c r="N395" s="1153"/>
    </row>
    <row r="396" spans="1:14" s="871" customFormat="1" ht="24">
      <c r="A396" s="738" t="str">
        <f t="shared" si="12"/>
        <v>II.</v>
      </c>
      <c r="B396" s="749">
        <f>COUNT($A$311:$B395)+1</f>
        <v>5</v>
      </c>
      <c r="C396" s="165" t="s">
        <v>2292</v>
      </c>
      <c r="D396" s="746" t="s">
        <v>125</v>
      </c>
      <c r="E396" s="747">
        <v>2</v>
      </c>
      <c r="F396" s="775"/>
      <c r="G396" s="917">
        <f>E396*F396</f>
        <v>0</v>
      </c>
      <c r="H396" s="1152"/>
      <c r="I396" s="1153"/>
      <c r="J396" s="1153"/>
      <c r="K396" s="1153"/>
      <c r="L396" s="1153"/>
      <c r="M396" s="1153"/>
      <c r="N396" s="1153"/>
    </row>
    <row r="397" spans="1:14" s="871" customFormat="1">
      <c r="A397" s="738"/>
      <c r="B397" s="749"/>
      <c r="C397" s="165" t="s">
        <v>3715</v>
      </c>
      <c r="D397" s="746"/>
      <c r="E397" s="747"/>
      <c r="F397" s="775"/>
      <c r="G397" s="775">
        <f t="shared" si="11"/>
        <v>0</v>
      </c>
      <c r="H397" s="1152"/>
      <c r="I397" s="1153"/>
      <c r="J397" s="1153"/>
      <c r="K397" s="1153"/>
      <c r="L397" s="1153"/>
      <c r="M397" s="1153"/>
      <c r="N397" s="1153"/>
    </row>
    <row r="398" spans="1:14" s="871" customFormat="1" ht="24">
      <c r="A398" s="738"/>
      <c r="B398" s="749"/>
      <c r="C398" s="1155" t="s">
        <v>2293</v>
      </c>
      <c r="D398" s="746"/>
      <c r="E398" s="747"/>
      <c r="F398" s="775"/>
      <c r="G398" s="775">
        <f t="shared" si="11"/>
        <v>0</v>
      </c>
      <c r="H398" s="1152"/>
      <c r="I398" s="1153"/>
      <c r="J398" s="1153"/>
      <c r="K398" s="1153"/>
      <c r="L398" s="1153"/>
      <c r="M398" s="1153"/>
      <c r="N398" s="1153"/>
    </row>
    <row r="399" spans="1:14" s="871" customFormat="1" ht="48">
      <c r="A399" s="738"/>
      <c r="B399" s="749"/>
      <c r="C399" s="1156" t="s">
        <v>2294</v>
      </c>
      <c r="D399" s="746"/>
      <c r="E399" s="747"/>
      <c r="F399" s="775"/>
      <c r="G399" s="775">
        <f t="shared" si="11"/>
        <v>0</v>
      </c>
      <c r="H399" s="1152"/>
      <c r="I399" s="1153"/>
      <c r="J399" s="1153"/>
      <c r="K399" s="1153"/>
      <c r="L399" s="1153"/>
      <c r="M399" s="1153"/>
      <c r="N399" s="1153"/>
    </row>
    <row r="400" spans="1:14" s="871" customFormat="1" ht="51" customHeight="1">
      <c r="A400" s="738"/>
      <c r="B400" s="749"/>
      <c r="C400" s="1156" t="s">
        <v>2295</v>
      </c>
      <c r="D400" s="746"/>
      <c r="E400" s="747"/>
      <c r="F400" s="775"/>
      <c r="G400" s="775">
        <f t="shared" si="11"/>
        <v>0</v>
      </c>
      <c r="H400" s="1152"/>
      <c r="I400" s="1153"/>
      <c r="J400" s="1153"/>
      <c r="K400" s="1153"/>
      <c r="L400" s="1153"/>
      <c r="M400" s="1153"/>
      <c r="N400" s="1153"/>
    </row>
    <row r="401" spans="1:14" s="871" customFormat="1" ht="48">
      <c r="A401" s="738"/>
      <c r="B401" s="749"/>
      <c r="C401" s="1156" t="s">
        <v>2296</v>
      </c>
      <c r="D401" s="746"/>
      <c r="E401" s="747"/>
      <c r="F401" s="775"/>
      <c r="G401" s="775">
        <f t="shared" ref="G401:G457" si="13">E401*F401</f>
        <v>0</v>
      </c>
      <c r="H401" s="1152"/>
      <c r="I401" s="1153"/>
      <c r="J401" s="1153"/>
      <c r="K401" s="1153"/>
      <c r="L401" s="1153"/>
      <c r="M401" s="1153"/>
      <c r="N401" s="1153"/>
    </row>
    <row r="402" spans="1:14" s="871" customFormat="1" ht="48" customHeight="1">
      <c r="A402" s="738"/>
      <c r="B402" s="749"/>
      <c r="C402" s="1156" t="s">
        <v>2297</v>
      </c>
      <c r="D402" s="746"/>
      <c r="E402" s="747"/>
      <c r="F402" s="775"/>
      <c r="G402" s="775">
        <f t="shared" si="13"/>
        <v>0</v>
      </c>
      <c r="H402" s="1152"/>
      <c r="I402" s="1153"/>
      <c r="J402" s="1153"/>
      <c r="K402" s="1153"/>
      <c r="L402" s="1153"/>
      <c r="M402" s="1153"/>
      <c r="N402" s="1153"/>
    </row>
    <row r="403" spans="1:14" s="871" customFormat="1" ht="60">
      <c r="A403" s="738"/>
      <c r="B403" s="749"/>
      <c r="C403" s="1156" t="s">
        <v>2298</v>
      </c>
      <c r="D403" s="746"/>
      <c r="E403" s="747"/>
      <c r="F403" s="775"/>
      <c r="G403" s="775">
        <f t="shared" si="13"/>
        <v>0</v>
      </c>
      <c r="H403" s="1152"/>
      <c r="I403" s="1153"/>
      <c r="J403" s="1153"/>
      <c r="K403" s="1153"/>
      <c r="L403" s="1153"/>
      <c r="M403" s="1153"/>
      <c r="N403" s="1153"/>
    </row>
    <row r="404" spans="1:14" s="871" customFormat="1" ht="36">
      <c r="A404" s="738"/>
      <c r="B404" s="749"/>
      <c r="C404" s="1156" t="s">
        <v>2299</v>
      </c>
      <c r="D404" s="746"/>
      <c r="E404" s="747"/>
      <c r="F404" s="775"/>
      <c r="G404" s="775">
        <f t="shared" si="13"/>
        <v>0</v>
      </c>
      <c r="H404" s="1152"/>
      <c r="I404" s="1153"/>
      <c r="J404" s="1153"/>
      <c r="K404" s="1153"/>
      <c r="L404" s="1153"/>
      <c r="M404" s="1153"/>
      <c r="N404" s="1153"/>
    </row>
    <row r="405" spans="1:14" s="871" customFormat="1" ht="36">
      <c r="A405" s="738"/>
      <c r="B405" s="749"/>
      <c r="C405" s="1156" t="s">
        <v>2300</v>
      </c>
      <c r="D405" s="746"/>
      <c r="E405" s="747"/>
      <c r="F405" s="775"/>
      <c r="G405" s="775">
        <f t="shared" si="13"/>
        <v>0</v>
      </c>
      <c r="H405" s="1152"/>
      <c r="I405" s="1153"/>
      <c r="J405" s="1153"/>
      <c r="K405" s="1153"/>
      <c r="L405" s="1153"/>
      <c r="M405" s="1153"/>
      <c r="N405" s="1153"/>
    </row>
    <row r="406" spans="1:14" s="871" customFormat="1">
      <c r="A406" s="738"/>
      <c r="B406" s="749"/>
      <c r="C406" s="1157" t="s">
        <v>2301</v>
      </c>
      <c r="D406" s="746"/>
      <c r="E406" s="747"/>
      <c r="F406" s="775"/>
      <c r="G406" s="775">
        <f t="shared" si="13"/>
        <v>0</v>
      </c>
      <c r="H406" s="1152"/>
      <c r="I406" s="1153"/>
      <c r="J406" s="1153"/>
      <c r="K406" s="1153"/>
      <c r="L406" s="1153"/>
      <c r="M406" s="1153"/>
      <c r="N406" s="1153"/>
    </row>
    <row r="407" spans="1:14" s="871" customFormat="1">
      <c r="A407" s="738"/>
      <c r="B407" s="749"/>
      <c r="C407" s="1158" t="s">
        <v>2302</v>
      </c>
      <c r="D407" s="746"/>
      <c r="E407" s="747"/>
      <c r="F407" s="775"/>
      <c r="G407" s="775">
        <f t="shared" si="13"/>
        <v>0</v>
      </c>
      <c r="H407" s="1152"/>
      <c r="I407" s="1153"/>
      <c r="J407" s="1153"/>
      <c r="K407" s="1153"/>
      <c r="L407" s="1153"/>
      <c r="M407" s="1153"/>
      <c r="N407" s="1153"/>
    </row>
    <row r="408" spans="1:14" s="871" customFormat="1">
      <c r="A408" s="738"/>
      <c r="B408" s="749"/>
      <c r="C408" s="1158" t="s">
        <v>2303</v>
      </c>
      <c r="D408" s="746"/>
      <c r="E408" s="747"/>
      <c r="F408" s="775"/>
      <c r="G408" s="775">
        <f t="shared" si="13"/>
        <v>0</v>
      </c>
      <c r="H408" s="1152"/>
      <c r="I408" s="1153"/>
      <c r="J408" s="1153"/>
      <c r="K408" s="1153"/>
      <c r="L408" s="1153"/>
      <c r="M408" s="1153"/>
      <c r="N408" s="1153"/>
    </row>
    <row r="409" spans="1:14" s="871" customFormat="1">
      <c r="A409" s="738"/>
      <c r="B409" s="749"/>
      <c r="C409" s="1157" t="s">
        <v>2304</v>
      </c>
      <c r="D409" s="746"/>
      <c r="E409" s="747"/>
      <c r="F409" s="775"/>
      <c r="G409" s="775">
        <f t="shared" si="13"/>
        <v>0</v>
      </c>
      <c r="H409" s="1152"/>
      <c r="I409" s="1153"/>
      <c r="J409" s="1153"/>
      <c r="K409" s="1153"/>
      <c r="L409" s="1153"/>
      <c r="M409" s="1153"/>
      <c r="N409" s="1153"/>
    </row>
    <row r="410" spans="1:14" s="871" customFormat="1">
      <c r="A410" s="738"/>
      <c r="B410" s="749"/>
      <c r="C410" s="1157" t="s">
        <v>2305</v>
      </c>
      <c r="D410" s="746"/>
      <c r="E410" s="747"/>
      <c r="F410" s="775"/>
      <c r="G410" s="775">
        <f t="shared" si="13"/>
        <v>0</v>
      </c>
      <c r="H410" s="1152"/>
      <c r="I410" s="1153"/>
      <c r="J410" s="1153"/>
      <c r="K410" s="1153"/>
      <c r="L410" s="1153"/>
      <c r="M410" s="1153"/>
      <c r="N410" s="1153"/>
    </row>
    <row r="411" spans="1:14" s="871" customFormat="1">
      <c r="A411" s="738"/>
      <c r="B411" s="749"/>
      <c r="C411" s="1157" t="s">
        <v>2306</v>
      </c>
      <c r="D411" s="746"/>
      <c r="E411" s="747"/>
      <c r="F411" s="775"/>
      <c r="G411" s="775">
        <f t="shared" si="13"/>
        <v>0</v>
      </c>
      <c r="H411" s="1152"/>
      <c r="I411" s="1153"/>
      <c r="J411" s="1153"/>
      <c r="K411" s="1153"/>
      <c r="L411" s="1153"/>
      <c r="M411" s="1153"/>
      <c r="N411" s="1153"/>
    </row>
    <row r="412" spans="1:14" s="871" customFormat="1" ht="24">
      <c r="A412" s="738"/>
      <c r="B412" s="749"/>
      <c r="C412" s="1159" t="s">
        <v>2307</v>
      </c>
      <c r="D412" s="746"/>
      <c r="E412" s="747"/>
      <c r="F412" s="775"/>
      <c r="G412" s="775">
        <f t="shared" si="13"/>
        <v>0</v>
      </c>
      <c r="H412" s="1152"/>
      <c r="I412" s="1153"/>
      <c r="J412" s="1153"/>
      <c r="K412" s="1153"/>
      <c r="L412" s="1153"/>
      <c r="M412" s="1153"/>
      <c r="N412" s="1153"/>
    </row>
    <row r="413" spans="1:14" s="871" customFormat="1">
      <c r="A413" s="738"/>
      <c r="B413" s="749"/>
      <c r="C413" s="1158" t="s">
        <v>2308</v>
      </c>
      <c r="D413" s="746"/>
      <c r="E413" s="747"/>
      <c r="F413" s="775"/>
      <c r="G413" s="775">
        <f t="shared" si="13"/>
        <v>0</v>
      </c>
      <c r="H413" s="1152"/>
      <c r="I413" s="1153"/>
      <c r="J413" s="1153"/>
      <c r="K413" s="1153"/>
      <c r="L413" s="1153"/>
      <c r="M413" s="1153"/>
      <c r="N413" s="1153"/>
    </row>
    <row r="414" spans="1:14" s="871" customFormat="1">
      <c r="A414" s="738"/>
      <c r="B414" s="749"/>
      <c r="C414" s="1158" t="s">
        <v>2309</v>
      </c>
      <c r="D414" s="746"/>
      <c r="E414" s="747"/>
      <c r="F414" s="775"/>
      <c r="G414" s="775">
        <f t="shared" si="13"/>
        <v>0</v>
      </c>
      <c r="H414" s="1152"/>
      <c r="I414" s="1153"/>
      <c r="J414" s="1153"/>
      <c r="K414" s="1153"/>
      <c r="L414" s="1153"/>
      <c r="M414" s="1153"/>
      <c r="N414" s="1153"/>
    </row>
    <row r="415" spans="1:14" s="871" customFormat="1">
      <c r="A415" s="738"/>
      <c r="B415" s="749"/>
      <c r="C415" s="165" t="s">
        <v>2277</v>
      </c>
      <c r="D415" s="746"/>
      <c r="E415" s="747"/>
      <c r="F415" s="775"/>
      <c r="G415" s="775">
        <f t="shared" si="13"/>
        <v>0</v>
      </c>
      <c r="H415" s="1152"/>
      <c r="I415" s="1153"/>
      <c r="J415" s="1153"/>
      <c r="K415" s="1153"/>
      <c r="L415" s="1153"/>
      <c r="M415" s="1153"/>
      <c r="N415" s="1153"/>
    </row>
    <row r="416" spans="1:14" s="871" customFormat="1" ht="86.25" customHeight="1">
      <c r="A416" s="738"/>
      <c r="B416" s="749"/>
      <c r="C416" s="1156" t="s">
        <v>2310</v>
      </c>
      <c r="D416" s="746"/>
      <c r="E416" s="747"/>
      <c r="F416" s="775"/>
      <c r="G416" s="775">
        <f t="shared" si="13"/>
        <v>0</v>
      </c>
      <c r="H416" s="1152"/>
      <c r="I416" s="1153"/>
      <c r="J416" s="1153"/>
      <c r="K416" s="1153"/>
      <c r="L416" s="1153"/>
      <c r="M416" s="1153"/>
      <c r="N416" s="1153"/>
    </row>
    <row r="417" spans="1:14" s="871" customFormat="1">
      <c r="A417" s="738"/>
      <c r="B417" s="749"/>
      <c r="C417" s="1158" t="s">
        <v>2302</v>
      </c>
      <c r="D417" s="746"/>
      <c r="E417" s="747"/>
      <c r="F417" s="775"/>
      <c r="G417" s="775">
        <f t="shared" si="13"/>
        <v>0</v>
      </c>
      <c r="H417" s="1152"/>
      <c r="I417" s="1153"/>
      <c r="J417" s="1153"/>
      <c r="K417" s="1153"/>
      <c r="L417" s="1153"/>
      <c r="M417" s="1153"/>
      <c r="N417" s="1153"/>
    </row>
    <row r="418" spans="1:14" s="871" customFormat="1">
      <c r="A418" s="738"/>
      <c r="B418" s="749"/>
      <c r="C418" s="1158" t="s">
        <v>2303</v>
      </c>
      <c r="D418" s="746"/>
      <c r="E418" s="747"/>
      <c r="F418" s="775"/>
      <c r="G418" s="775">
        <f t="shared" si="13"/>
        <v>0</v>
      </c>
      <c r="H418" s="1152"/>
      <c r="I418" s="1153"/>
      <c r="J418" s="1153"/>
      <c r="K418" s="1153"/>
      <c r="L418" s="1153"/>
      <c r="M418" s="1153"/>
      <c r="N418" s="1153"/>
    </row>
    <row r="419" spans="1:14" s="871" customFormat="1">
      <c r="A419" s="738"/>
      <c r="B419" s="749"/>
      <c r="C419" s="1157" t="s">
        <v>2311</v>
      </c>
      <c r="D419" s="746"/>
      <c r="E419" s="747"/>
      <c r="F419" s="775"/>
      <c r="G419" s="775">
        <f t="shared" si="13"/>
        <v>0</v>
      </c>
      <c r="H419" s="1152"/>
      <c r="I419" s="1153"/>
      <c r="J419" s="1153"/>
      <c r="K419" s="1153"/>
      <c r="L419" s="1153"/>
      <c r="M419" s="1153"/>
      <c r="N419" s="1153"/>
    </row>
    <row r="420" spans="1:14" s="871" customFormat="1">
      <c r="A420" s="738"/>
      <c r="B420" s="749"/>
      <c r="C420" s="1157" t="s">
        <v>2312</v>
      </c>
      <c r="D420" s="746"/>
      <c r="E420" s="747"/>
      <c r="F420" s="775"/>
      <c r="G420" s="775">
        <f t="shared" si="13"/>
        <v>0</v>
      </c>
      <c r="H420" s="1152"/>
      <c r="I420" s="1153"/>
      <c r="J420" s="1153"/>
      <c r="K420" s="1153"/>
      <c r="L420" s="1153"/>
      <c r="M420" s="1153"/>
      <c r="N420" s="1153"/>
    </row>
    <row r="421" spans="1:14" s="871" customFormat="1">
      <c r="A421" s="738"/>
      <c r="B421" s="749"/>
      <c r="C421" s="1157" t="s">
        <v>2313</v>
      </c>
      <c r="D421" s="746"/>
      <c r="E421" s="747"/>
      <c r="F421" s="775"/>
      <c r="G421" s="775">
        <f t="shared" si="13"/>
        <v>0</v>
      </c>
      <c r="H421" s="1152"/>
      <c r="I421" s="1153"/>
      <c r="J421" s="1153"/>
      <c r="K421" s="1153"/>
      <c r="L421" s="1153"/>
      <c r="M421" s="1153"/>
      <c r="N421" s="1153"/>
    </row>
    <row r="422" spans="1:14" s="871" customFormat="1">
      <c r="A422" s="738"/>
      <c r="B422" s="749"/>
      <c r="C422" s="1157" t="s">
        <v>2314</v>
      </c>
      <c r="D422" s="746"/>
      <c r="E422" s="747"/>
      <c r="F422" s="775"/>
      <c r="G422" s="775">
        <f t="shared" si="13"/>
        <v>0</v>
      </c>
      <c r="H422" s="1152"/>
      <c r="I422" s="1153"/>
      <c r="J422" s="1153"/>
      <c r="K422" s="1153"/>
      <c r="L422" s="1153"/>
      <c r="M422" s="1153"/>
      <c r="N422" s="1153"/>
    </row>
    <row r="423" spans="1:14" s="871" customFormat="1">
      <c r="A423" s="738"/>
      <c r="B423" s="749"/>
      <c r="C423" s="1157" t="s">
        <v>2315</v>
      </c>
      <c r="D423" s="746"/>
      <c r="E423" s="747"/>
      <c r="F423" s="775"/>
      <c r="G423" s="775">
        <f t="shared" si="13"/>
        <v>0</v>
      </c>
      <c r="H423" s="1152"/>
      <c r="I423" s="1153"/>
      <c r="J423" s="1153"/>
      <c r="K423" s="1153"/>
      <c r="L423" s="1153"/>
      <c r="M423" s="1153"/>
      <c r="N423" s="1153"/>
    </row>
    <row r="424" spans="1:14" s="871" customFormat="1" ht="24">
      <c r="A424" s="738"/>
      <c r="B424" s="749"/>
      <c r="C424" s="866" t="s">
        <v>2316</v>
      </c>
      <c r="D424" s="746"/>
      <c r="E424" s="747"/>
      <c r="F424" s="775"/>
      <c r="G424" s="775">
        <f t="shared" si="13"/>
        <v>0</v>
      </c>
      <c r="H424" s="1152"/>
      <c r="I424" s="1153"/>
      <c r="J424" s="1153"/>
      <c r="K424" s="1153"/>
      <c r="L424" s="1153"/>
      <c r="M424" s="1153"/>
      <c r="N424" s="1153"/>
    </row>
    <row r="425" spans="1:14" s="871" customFormat="1">
      <c r="A425" s="738"/>
      <c r="B425" s="749"/>
      <c r="C425" s="866"/>
      <c r="D425" s="746"/>
      <c r="E425" s="747"/>
      <c r="F425" s="775"/>
      <c r="G425" s="775"/>
      <c r="H425" s="1152"/>
      <c r="I425" s="1153"/>
      <c r="J425" s="1153"/>
      <c r="K425" s="1153"/>
      <c r="L425" s="1153"/>
      <c r="M425" s="1153"/>
      <c r="N425" s="1153"/>
    </row>
    <row r="426" spans="1:14" s="871" customFormat="1">
      <c r="A426" s="738" t="str">
        <f t="shared" ref="A426:A455" si="14">$B$309</f>
        <v>II.</v>
      </c>
      <c r="B426" s="749">
        <f>COUNT($A$311:$B425)+1</f>
        <v>6</v>
      </c>
      <c r="C426" s="165" t="s">
        <v>2317</v>
      </c>
      <c r="D426" s="746"/>
      <c r="E426" s="747"/>
      <c r="F426" s="775"/>
      <c r="G426" s="775"/>
      <c r="H426" s="1152"/>
      <c r="I426" s="1153"/>
      <c r="J426" s="1153"/>
      <c r="K426" s="1153"/>
      <c r="L426" s="1153"/>
      <c r="M426" s="1153"/>
      <c r="N426" s="1153"/>
    </row>
    <row r="427" spans="1:14" s="871" customFormat="1" ht="73.5" customHeight="1">
      <c r="A427" s="738"/>
      <c r="B427" s="749"/>
      <c r="C427" s="585" t="s">
        <v>2318</v>
      </c>
      <c r="D427" s="746"/>
      <c r="E427" s="747"/>
      <c r="F427" s="775"/>
      <c r="G427" s="775"/>
      <c r="H427" s="1152"/>
      <c r="I427" s="1153"/>
      <c r="J427" s="1153"/>
      <c r="K427" s="1153"/>
      <c r="L427" s="1153"/>
      <c r="M427" s="1153"/>
      <c r="N427" s="1153"/>
    </row>
    <row r="428" spans="1:14" s="871" customFormat="1" ht="49.5">
      <c r="A428" s="738"/>
      <c r="B428" s="749"/>
      <c r="C428" s="1118" t="s">
        <v>2319</v>
      </c>
      <c r="D428" s="746" t="s">
        <v>188</v>
      </c>
      <c r="E428" s="747">
        <v>3</v>
      </c>
      <c r="F428" s="775"/>
      <c r="G428" s="917">
        <f>E428*F428</f>
        <v>0</v>
      </c>
      <c r="H428" s="1152"/>
      <c r="I428" s="1153"/>
      <c r="J428" s="1153"/>
      <c r="K428" s="1153"/>
      <c r="L428" s="1153"/>
      <c r="M428" s="1153"/>
      <c r="N428" s="1153"/>
    </row>
    <row r="429" spans="1:14" s="871" customFormat="1">
      <c r="A429" s="738"/>
      <c r="B429" s="749"/>
      <c r="C429" s="866"/>
      <c r="D429" s="746"/>
      <c r="E429" s="747"/>
      <c r="F429" s="775"/>
      <c r="G429" s="775">
        <f t="shared" si="13"/>
        <v>0</v>
      </c>
      <c r="H429" s="1152"/>
      <c r="I429" s="1153"/>
      <c r="J429" s="1153"/>
      <c r="K429" s="1153"/>
      <c r="L429" s="1153"/>
      <c r="M429" s="1153"/>
      <c r="N429" s="1153"/>
    </row>
    <row r="430" spans="1:14" s="871" customFormat="1">
      <c r="A430" s="738" t="str">
        <f t="shared" si="14"/>
        <v>II.</v>
      </c>
      <c r="B430" s="749">
        <f>COUNT($A$311:$B429)+1</f>
        <v>7</v>
      </c>
      <c r="C430" s="165" t="s">
        <v>2320</v>
      </c>
      <c r="D430" s="746"/>
      <c r="E430" s="747"/>
      <c r="F430" s="775"/>
      <c r="G430" s="775">
        <f t="shared" si="13"/>
        <v>0</v>
      </c>
      <c r="H430" s="1152"/>
      <c r="I430" s="1153"/>
      <c r="J430" s="1153"/>
      <c r="K430" s="1153"/>
      <c r="L430" s="1153"/>
      <c r="M430" s="1153"/>
      <c r="N430" s="1153"/>
    </row>
    <row r="431" spans="1:14" s="871" customFormat="1" ht="60">
      <c r="A431" s="738"/>
      <c r="B431" s="749"/>
      <c r="C431" s="585" t="s">
        <v>2321</v>
      </c>
      <c r="D431" s="746"/>
      <c r="E431" s="747"/>
      <c r="F431" s="775"/>
      <c r="G431" s="775">
        <f t="shared" si="13"/>
        <v>0</v>
      </c>
      <c r="H431" s="1152"/>
      <c r="I431" s="1153"/>
      <c r="J431" s="1153"/>
      <c r="K431" s="1153"/>
      <c r="L431" s="1153"/>
      <c r="M431" s="1153"/>
      <c r="N431" s="1153"/>
    </row>
    <row r="432" spans="1:14" s="871" customFormat="1">
      <c r="A432" s="738"/>
      <c r="B432" s="749"/>
      <c r="C432" s="822" t="s">
        <v>1702</v>
      </c>
      <c r="D432" s="746" t="s">
        <v>188</v>
      </c>
      <c r="E432" s="747">
        <v>55</v>
      </c>
      <c r="F432" s="775"/>
      <c r="G432" s="917">
        <f>E432*F432</f>
        <v>0</v>
      </c>
      <c r="H432" s="1152"/>
      <c r="I432" s="1153"/>
      <c r="J432" s="1153"/>
      <c r="K432" s="1153"/>
      <c r="L432" s="1153"/>
      <c r="M432" s="1153"/>
      <c r="N432" s="1153"/>
    </row>
    <row r="433" spans="1:14" s="871" customFormat="1">
      <c r="A433" s="738"/>
      <c r="B433" s="749"/>
      <c r="C433" s="822" t="s">
        <v>1701</v>
      </c>
      <c r="D433" s="746" t="s">
        <v>188</v>
      </c>
      <c r="E433" s="747">
        <v>141</v>
      </c>
      <c r="F433" s="775"/>
      <c r="G433" s="917">
        <f>E433*F433</f>
        <v>0</v>
      </c>
      <c r="H433" s="1152"/>
      <c r="I433" s="1153"/>
      <c r="J433" s="1153"/>
      <c r="K433" s="1153"/>
      <c r="L433" s="1153"/>
      <c r="M433" s="1153"/>
      <c r="N433" s="1153"/>
    </row>
    <row r="434" spans="1:14" s="871" customFormat="1">
      <c r="A434" s="738"/>
      <c r="B434" s="749"/>
      <c r="C434" s="822"/>
      <c r="D434" s="746"/>
      <c r="E434" s="747"/>
      <c r="F434" s="775"/>
      <c r="G434" s="775"/>
      <c r="H434" s="1152"/>
      <c r="I434" s="1153"/>
      <c r="J434" s="1153"/>
      <c r="K434" s="1153"/>
      <c r="L434" s="1153"/>
      <c r="M434" s="1153"/>
      <c r="N434" s="1153"/>
    </row>
    <row r="435" spans="1:14" s="871" customFormat="1">
      <c r="A435" s="738" t="str">
        <f t="shared" si="14"/>
        <v>II.</v>
      </c>
      <c r="B435" s="749">
        <f>COUNT($A$311:$B434)+1</f>
        <v>8</v>
      </c>
      <c r="C435" s="165" t="s">
        <v>2322</v>
      </c>
      <c r="D435" s="746"/>
      <c r="E435" s="747"/>
      <c r="F435" s="775"/>
      <c r="G435" s="775">
        <f t="shared" ref="G435:G436" si="15">E435*F435</f>
        <v>0</v>
      </c>
      <c r="H435" s="1152"/>
      <c r="I435" s="1153"/>
      <c r="J435" s="1153"/>
      <c r="K435" s="1153"/>
      <c r="L435" s="1153"/>
      <c r="M435" s="1153"/>
      <c r="N435" s="1153"/>
    </row>
    <row r="436" spans="1:14" s="871" customFormat="1" ht="48">
      <c r="A436" s="738"/>
      <c r="B436" s="749"/>
      <c r="C436" s="585" t="s">
        <v>2323</v>
      </c>
      <c r="D436" s="746"/>
      <c r="E436" s="747"/>
      <c r="F436" s="775"/>
      <c r="G436" s="775">
        <f t="shared" si="15"/>
        <v>0</v>
      </c>
      <c r="H436" s="1152"/>
      <c r="I436" s="1153"/>
      <c r="J436" s="1153"/>
      <c r="K436" s="1153"/>
      <c r="L436" s="1153"/>
      <c r="M436" s="1153"/>
      <c r="N436" s="1153"/>
    </row>
    <row r="437" spans="1:14" s="871" customFormat="1">
      <c r="A437" s="738"/>
      <c r="B437" s="749"/>
      <c r="C437" s="822" t="s">
        <v>2168</v>
      </c>
      <c r="D437" s="746" t="s">
        <v>188</v>
      </c>
      <c r="E437" s="747">
        <v>81</v>
      </c>
      <c r="F437" s="775"/>
      <c r="G437" s="917">
        <f>E437*F437</f>
        <v>0</v>
      </c>
      <c r="H437" s="1152"/>
      <c r="I437" s="1153"/>
      <c r="J437" s="1153"/>
      <c r="K437" s="1153"/>
      <c r="L437" s="1153"/>
      <c r="M437" s="1153"/>
      <c r="N437" s="1153"/>
    </row>
    <row r="438" spans="1:14" s="871" customFormat="1">
      <c r="A438" s="738"/>
      <c r="B438" s="749"/>
      <c r="C438" s="822"/>
      <c r="D438" s="746"/>
      <c r="E438" s="747"/>
      <c r="F438" s="775"/>
      <c r="G438" s="775"/>
      <c r="H438" s="1152"/>
      <c r="I438" s="1153"/>
      <c r="J438" s="1153"/>
      <c r="K438" s="1153"/>
      <c r="L438" s="1153"/>
      <c r="M438" s="1153"/>
      <c r="N438" s="1153"/>
    </row>
    <row r="439" spans="1:14" s="871" customFormat="1">
      <c r="A439" s="738" t="str">
        <f t="shared" si="14"/>
        <v>II.</v>
      </c>
      <c r="B439" s="749">
        <f>COUNT($A$311:$B438)+1</f>
        <v>9</v>
      </c>
      <c r="C439" s="1140" t="s">
        <v>2324</v>
      </c>
      <c r="D439" s="746"/>
      <c r="E439" s="747"/>
      <c r="F439" s="775"/>
      <c r="G439" s="775">
        <f t="shared" si="13"/>
        <v>0</v>
      </c>
      <c r="H439" s="1152"/>
      <c r="I439" s="1153"/>
      <c r="J439" s="1153"/>
      <c r="K439" s="1153"/>
      <c r="L439" s="1153"/>
      <c r="M439" s="1153"/>
      <c r="N439" s="1153"/>
    </row>
    <row r="440" spans="1:14" s="871" customFormat="1" ht="132">
      <c r="A440" s="738"/>
      <c r="B440" s="749"/>
      <c r="C440" s="585" t="s">
        <v>2325</v>
      </c>
      <c r="D440" s="746"/>
      <c r="E440" s="747"/>
      <c r="F440" s="775"/>
      <c r="G440" s="775">
        <f t="shared" si="13"/>
        <v>0</v>
      </c>
      <c r="H440" s="1152"/>
      <c r="I440" s="1153"/>
      <c r="J440" s="1153"/>
      <c r="K440" s="1153"/>
      <c r="L440" s="1153"/>
      <c r="M440" s="1153"/>
      <c r="N440" s="1153"/>
    </row>
    <row r="441" spans="1:14" s="871" customFormat="1">
      <c r="A441" s="738"/>
      <c r="B441" s="749"/>
      <c r="C441" s="1118" t="s">
        <v>2326</v>
      </c>
      <c r="D441" s="746"/>
      <c r="E441" s="747"/>
      <c r="F441" s="775"/>
      <c r="G441" s="775"/>
      <c r="H441" s="1152"/>
      <c r="I441" s="1153"/>
      <c r="J441" s="1153"/>
      <c r="K441" s="1153"/>
      <c r="L441" s="1153"/>
      <c r="M441" s="1153"/>
      <c r="N441" s="1153"/>
    </row>
    <row r="442" spans="1:14" s="871" customFormat="1">
      <c r="A442" s="738"/>
      <c r="B442" s="749"/>
      <c r="C442" s="822" t="s">
        <v>1702</v>
      </c>
      <c r="D442" s="746" t="s">
        <v>188</v>
      </c>
      <c r="E442" s="747">
        <v>55</v>
      </c>
      <c r="F442" s="775"/>
      <c r="G442" s="917">
        <f>E442*F442</f>
        <v>0</v>
      </c>
      <c r="H442" s="1152"/>
      <c r="I442" s="1153"/>
      <c r="J442" s="1153"/>
      <c r="K442" s="1153"/>
      <c r="L442" s="1153"/>
      <c r="M442" s="1153"/>
      <c r="N442" s="1153"/>
    </row>
    <row r="443" spans="1:14" s="871" customFormat="1">
      <c r="A443" s="738"/>
      <c r="B443" s="749"/>
      <c r="C443" s="822" t="s">
        <v>1701</v>
      </c>
      <c r="D443" s="746" t="s">
        <v>188</v>
      </c>
      <c r="E443" s="747">
        <v>141</v>
      </c>
      <c r="F443" s="775"/>
      <c r="G443" s="917">
        <f>E443*F443</f>
        <v>0</v>
      </c>
      <c r="H443" s="1152"/>
      <c r="I443" s="1153"/>
      <c r="J443" s="1153"/>
      <c r="K443" s="1153"/>
      <c r="L443" s="1153"/>
      <c r="M443" s="1153"/>
      <c r="N443" s="1153"/>
    </row>
    <row r="444" spans="1:14" s="871" customFormat="1">
      <c r="A444" s="738"/>
      <c r="B444" s="749"/>
      <c r="C444" s="866"/>
      <c r="D444" s="746"/>
      <c r="E444" s="747"/>
      <c r="F444" s="775"/>
      <c r="G444" s="775">
        <f t="shared" si="13"/>
        <v>0</v>
      </c>
      <c r="H444" s="1152"/>
      <c r="I444" s="1153"/>
      <c r="J444" s="1153"/>
      <c r="K444" s="1153"/>
      <c r="L444" s="1153"/>
      <c r="M444" s="1153"/>
      <c r="N444" s="1153"/>
    </row>
    <row r="445" spans="1:14" s="871" customFormat="1">
      <c r="A445" s="738" t="str">
        <f t="shared" si="14"/>
        <v>II.</v>
      </c>
      <c r="B445" s="749">
        <f>COUNT($A$311:$B444)+1</f>
        <v>10</v>
      </c>
      <c r="C445" s="165" t="s">
        <v>2327</v>
      </c>
      <c r="D445" s="746"/>
      <c r="E445" s="747"/>
      <c r="F445" s="775"/>
      <c r="G445" s="775">
        <f t="shared" si="13"/>
        <v>0</v>
      </c>
      <c r="H445" s="1152"/>
      <c r="I445" s="1153"/>
      <c r="J445" s="1153"/>
      <c r="K445" s="1153"/>
      <c r="L445" s="1153"/>
      <c r="M445" s="1153"/>
      <c r="N445" s="1153"/>
    </row>
    <row r="446" spans="1:14" s="871" customFormat="1" ht="60">
      <c r="A446" s="738"/>
      <c r="B446" s="749"/>
      <c r="C446" s="822" t="s">
        <v>2328</v>
      </c>
      <c r="D446" s="746"/>
      <c r="E446" s="747"/>
      <c r="F446" s="775"/>
      <c r="G446" s="775">
        <f t="shared" si="13"/>
        <v>0</v>
      </c>
      <c r="H446" s="1152"/>
      <c r="I446" s="1153"/>
      <c r="J446" s="1153"/>
      <c r="K446" s="1153"/>
      <c r="L446" s="1153"/>
      <c r="M446" s="1153"/>
      <c r="N446" s="1153"/>
    </row>
    <row r="447" spans="1:14" s="871" customFormat="1">
      <c r="A447" s="738"/>
      <c r="B447" s="749"/>
      <c r="C447" s="1148" t="s">
        <v>1702</v>
      </c>
      <c r="D447" s="746" t="s">
        <v>188</v>
      </c>
      <c r="E447" s="747">
        <v>55</v>
      </c>
      <c r="F447" s="775"/>
      <c r="G447" s="917">
        <f>E447*F447</f>
        <v>0</v>
      </c>
      <c r="H447" s="1152"/>
      <c r="I447" s="1153"/>
      <c r="J447" s="1153"/>
      <c r="K447" s="1153"/>
      <c r="L447" s="1153"/>
      <c r="M447" s="1153"/>
      <c r="N447" s="1153"/>
    </row>
    <row r="448" spans="1:14" s="871" customFormat="1">
      <c r="A448" s="738"/>
      <c r="B448" s="749"/>
      <c r="C448" s="1148" t="s">
        <v>1701</v>
      </c>
      <c r="D448" s="746" t="s">
        <v>188</v>
      </c>
      <c r="E448" s="747">
        <v>141</v>
      </c>
      <c r="F448" s="775"/>
      <c r="G448" s="917">
        <f>E448*F448</f>
        <v>0</v>
      </c>
      <c r="H448" s="1152"/>
      <c r="I448" s="1153"/>
      <c r="J448" s="1153"/>
      <c r="K448" s="1153"/>
      <c r="L448" s="1153"/>
      <c r="M448" s="1153"/>
      <c r="N448" s="1153"/>
    </row>
    <row r="449" spans="1:14" s="871" customFormat="1">
      <c r="A449" s="738"/>
      <c r="B449" s="749"/>
      <c r="C449" s="866"/>
      <c r="D449" s="746"/>
      <c r="E449" s="747"/>
      <c r="F449" s="775"/>
      <c r="G449" s="775">
        <f t="shared" si="13"/>
        <v>0</v>
      </c>
      <c r="H449" s="1152"/>
      <c r="I449" s="1153"/>
      <c r="J449" s="1153"/>
      <c r="K449" s="1153"/>
      <c r="L449" s="1153"/>
      <c r="M449" s="1153"/>
      <c r="N449" s="1153"/>
    </row>
    <row r="450" spans="1:14" s="871" customFormat="1">
      <c r="A450" s="738" t="str">
        <f t="shared" si="14"/>
        <v>II.</v>
      </c>
      <c r="B450" s="749">
        <f>COUNT($A$311:$B449)+1</f>
        <v>11</v>
      </c>
      <c r="C450" s="1109" t="s">
        <v>2329</v>
      </c>
      <c r="D450" s="746"/>
      <c r="E450" s="747"/>
      <c r="F450" s="775"/>
      <c r="G450" s="775">
        <f t="shared" si="13"/>
        <v>0</v>
      </c>
      <c r="H450" s="1152"/>
      <c r="I450" s="1153"/>
      <c r="J450" s="1153"/>
      <c r="K450" s="1153"/>
      <c r="L450" s="1153"/>
      <c r="M450" s="1153"/>
      <c r="N450" s="1153"/>
    </row>
    <row r="451" spans="1:14" s="871" customFormat="1" ht="48">
      <c r="A451" s="738"/>
      <c r="B451" s="749"/>
      <c r="C451" s="822" t="s">
        <v>2330</v>
      </c>
      <c r="D451" s="746"/>
      <c r="E451" s="747"/>
      <c r="F451" s="775"/>
      <c r="G451" s="775">
        <f t="shared" si="13"/>
        <v>0</v>
      </c>
      <c r="H451" s="1152"/>
      <c r="I451" s="1153"/>
      <c r="J451" s="1153"/>
      <c r="K451" s="1153"/>
      <c r="L451" s="1153"/>
      <c r="M451" s="1153"/>
      <c r="N451" s="1153"/>
    </row>
    <row r="452" spans="1:14" s="871" customFormat="1">
      <c r="A452" s="738"/>
      <c r="B452" s="749"/>
      <c r="C452" s="822" t="s">
        <v>2331</v>
      </c>
      <c r="D452" s="746" t="s">
        <v>125</v>
      </c>
      <c r="E452" s="747">
        <v>141</v>
      </c>
      <c r="F452" s="775"/>
      <c r="G452" s="917">
        <f>E452*F452</f>
        <v>0</v>
      </c>
      <c r="H452" s="1152"/>
      <c r="I452" s="1153"/>
      <c r="J452" s="1153"/>
      <c r="K452" s="1153"/>
      <c r="L452" s="1153"/>
      <c r="M452" s="1153"/>
      <c r="N452" s="1153"/>
    </row>
    <row r="453" spans="1:14" s="871" customFormat="1">
      <c r="A453" s="738"/>
      <c r="B453" s="749"/>
      <c r="C453" s="822" t="s">
        <v>2332</v>
      </c>
      <c r="D453" s="746" t="s">
        <v>125</v>
      </c>
      <c r="E453" s="747">
        <v>55</v>
      </c>
      <c r="F453" s="775"/>
      <c r="G453" s="917">
        <f>E453*F453</f>
        <v>0</v>
      </c>
      <c r="H453" s="1152"/>
      <c r="I453" s="1153"/>
      <c r="J453" s="1153"/>
      <c r="K453" s="1153"/>
      <c r="L453" s="1153"/>
      <c r="M453" s="1153"/>
      <c r="N453" s="1153"/>
    </row>
    <row r="454" spans="1:14" s="871" customFormat="1">
      <c r="A454" s="738"/>
      <c r="B454" s="749"/>
      <c r="C454" s="585"/>
      <c r="D454" s="746"/>
      <c r="E454" s="747"/>
      <c r="F454" s="775"/>
      <c r="G454" s="775">
        <f t="shared" si="13"/>
        <v>0</v>
      </c>
      <c r="H454" s="1152"/>
      <c r="I454" s="1153"/>
      <c r="J454" s="1153"/>
      <c r="K454" s="1153"/>
      <c r="L454" s="1153"/>
      <c r="M454" s="1153"/>
      <c r="N454" s="1153"/>
    </row>
    <row r="455" spans="1:14" s="871" customFormat="1">
      <c r="A455" s="738" t="str">
        <f t="shared" si="14"/>
        <v>II.</v>
      </c>
      <c r="B455" s="749">
        <f>COUNT($A$311:$B454)+1</f>
        <v>12</v>
      </c>
      <c r="C455" s="165" t="s">
        <v>2333</v>
      </c>
      <c r="D455" s="746"/>
      <c r="E455" s="747"/>
      <c r="F455" s="775"/>
      <c r="G455" s="775">
        <f t="shared" si="13"/>
        <v>0</v>
      </c>
      <c r="H455" s="1152"/>
      <c r="I455" s="1153"/>
      <c r="J455" s="1153"/>
      <c r="K455" s="1153"/>
      <c r="L455" s="1153"/>
      <c r="M455" s="1153"/>
      <c r="N455" s="1153"/>
    </row>
    <row r="456" spans="1:14" s="871" customFormat="1" ht="133.5" customHeight="1">
      <c r="A456" s="738"/>
      <c r="B456" s="749"/>
      <c r="C456" s="585" t="s">
        <v>2334</v>
      </c>
      <c r="D456" s="746"/>
      <c r="E456" s="747"/>
      <c r="F456" s="775"/>
      <c r="G456" s="775">
        <f t="shared" si="13"/>
        <v>0</v>
      </c>
      <c r="H456" s="1152"/>
      <c r="I456" s="1153"/>
      <c r="J456" s="1153"/>
      <c r="K456" s="1153"/>
      <c r="L456" s="1153"/>
      <c r="M456" s="1153"/>
      <c r="N456" s="1153"/>
    </row>
    <row r="457" spans="1:14" s="871" customFormat="1">
      <c r="A457" s="738"/>
      <c r="B457" s="749"/>
      <c r="C457" s="866" t="s">
        <v>2335</v>
      </c>
      <c r="D457" s="746"/>
      <c r="E457" s="747"/>
      <c r="F457" s="775"/>
      <c r="G457" s="775">
        <f t="shared" si="13"/>
        <v>0</v>
      </c>
      <c r="H457" s="1152"/>
      <c r="I457" s="1153"/>
      <c r="J457" s="1153"/>
      <c r="K457" s="1153"/>
      <c r="L457" s="1153"/>
      <c r="M457" s="1153"/>
      <c r="N457" s="1153"/>
    </row>
    <row r="458" spans="1:14" s="871" customFormat="1">
      <c r="A458" s="738"/>
      <c r="B458" s="749"/>
      <c r="C458" s="585" t="s">
        <v>2336</v>
      </c>
      <c r="D458" s="746" t="s">
        <v>186</v>
      </c>
      <c r="E458" s="747">
        <v>1398</v>
      </c>
      <c r="F458" s="775"/>
      <c r="G458" s="917">
        <f t="shared" ref="G458:G466" si="16">E458*F458</f>
        <v>0</v>
      </c>
      <c r="H458" s="1152"/>
      <c r="I458" s="1153"/>
      <c r="J458" s="1153"/>
      <c r="K458" s="1153"/>
      <c r="L458" s="1153"/>
      <c r="M458" s="1153"/>
      <c r="N458" s="1153"/>
    </row>
    <row r="459" spans="1:14" s="871" customFormat="1">
      <c r="A459" s="738"/>
      <c r="B459" s="749"/>
      <c r="C459" s="585" t="s">
        <v>2337</v>
      </c>
      <c r="D459" s="746" t="s">
        <v>186</v>
      </c>
      <c r="E459" s="747">
        <v>236</v>
      </c>
      <c r="F459" s="775"/>
      <c r="G459" s="917">
        <f t="shared" si="16"/>
        <v>0</v>
      </c>
      <c r="H459" s="1152"/>
      <c r="I459" s="1153"/>
      <c r="J459" s="1153"/>
      <c r="K459" s="1153"/>
      <c r="L459" s="1153"/>
      <c r="M459" s="1153"/>
      <c r="N459" s="1153"/>
    </row>
    <row r="460" spans="1:14" s="871" customFormat="1">
      <c r="A460" s="738"/>
      <c r="B460" s="749"/>
      <c r="C460" s="585" t="s">
        <v>2338</v>
      </c>
      <c r="D460" s="746" t="s">
        <v>186</v>
      </c>
      <c r="E460" s="747">
        <v>932</v>
      </c>
      <c r="F460" s="775"/>
      <c r="G460" s="917">
        <f t="shared" si="16"/>
        <v>0</v>
      </c>
      <c r="H460" s="1152"/>
      <c r="I460" s="1153"/>
      <c r="J460" s="1153"/>
      <c r="K460" s="1153"/>
      <c r="L460" s="1153"/>
      <c r="M460" s="1153"/>
      <c r="N460" s="1153"/>
    </row>
    <row r="461" spans="1:14" s="871" customFormat="1">
      <c r="A461" s="738"/>
      <c r="B461" s="749"/>
      <c r="C461" s="585" t="s">
        <v>2339</v>
      </c>
      <c r="D461" s="746" t="s">
        <v>186</v>
      </c>
      <c r="E461" s="747">
        <v>239</v>
      </c>
      <c r="F461" s="775"/>
      <c r="G461" s="917">
        <f t="shared" si="16"/>
        <v>0</v>
      </c>
      <c r="H461" s="1152"/>
      <c r="I461" s="1153"/>
      <c r="J461" s="1153"/>
      <c r="K461" s="1153"/>
      <c r="L461" s="1153"/>
      <c r="M461" s="1153"/>
      <c r="N461" s="1153"/>
    </row>
    <row r="462" spans="1:14" s="871" customFormat="1">
      <c r="A462" s="738"/>
      <c r="B462" s="749"/>
      <c r="C462" s="585" t="s">
        <v>2340</v>
      </c>
      <c r="D462" s="746" t="s">
        <v>186</v>
      </c>
      <c r="E462" s="747">
        <v>188</v>
      </c>
      <c r="F462" s="775"/>
      <c r="G462" s="917">
        <f t="shared" si="16"/>
        <v>0</v>
      </c>
      <c r="H462" s="1152"/>
      <c r="I462" s="1153"/>
      <c r="J462" s="1153"/>
      <c r="K462" s="1153"/>
      <c r="L462" s="1153"/>
      <c r="M462" s="1153"/>
      <c r="N462" s="1153"/>
    </row>
    <row r="463" spans="1:14" s="871" customFormat="1">
      <c r="A463" s="738"/>
      <c r="B463" s="749"/>
      <c r="C463" s="585" t="s">
        <v>2341</v>
      </c>
      <c r="D463" s="746" t="s">
        <v>186</v>
      </c>
      <c r="E463" s="747">
        <v>145</v>
      </c>
      <c r="F463" s="775"/>
      <c r="G463" s="917">
        <f t="shared" si="16"/>
        <v>0</v>
      </c>
      <c r="H463" s="1152"/>
      <c r="I463" s="1153"/>
      <c r="J463" s="1153"/>
      <c r="K463" s="1153"/>
      <c r="L463" s="1153"/>
      <c r="M463" s="1153"/>
      <c r="N463" s="1153"/>
    </row>
    <row r="464" spans="1:14" s="871" customFormat="1">
      <c r="A464" s="738"/>
      <c r="B464" s="749"/>
      <c r="C464" s="585" t="s">
        <v>2342</v>
      </c>
      <c r="D464" s="746" t="s">
        <v>186</v>
      </c>
      <c r="E464" s="747">
        <v>141</v>
      </c>
      <c r="F464" s="775"/>
      <c r="G464" s="917">
        <f t="shared" si="16"/>
        <v>0</v>
      </c>
      <c r="H464" s="1152"/>
      <c r="I464" s="1153"/>
      <c r="J464" s="1153"/>
      <c r="K464" s="1153"/>
      <c r="L464" s="1153"/>
      <c r="M464" s="1153"/>
      <c r="N464" s="1153"/>
    </row>
    <row r="465" spans="1:14" s="871" customFormat="1">
      <c r="A465" s="738"/>
      <c r="B465" s="749"/>
      <c r="C465" s="585" t="s">
        <v>2343</v>
      </c>
      <c r="D465" s="746" t="s">
        <v>186</v>
      </c>
      <c r="E465" s="747">
        <v>136</v>
      </c>
      <c r="F465" s="775"/>
      <c r="G465" s="917">
        <f t="shared" si="16"/>
        <v>0</v>
      </c>
      <c r="H465" s="1152"/>
      <c r="I465" s="1153"/>
      <c r="J465" s="1153"/>
      <c r="K465" s="1153"/>
      <c r="L465" s="1153"/>
      <c r="M465" s="1153"/>
      <c r="N465" s="1153"/>
    </row>
    <row r="466" spans="1:14" s="871" customFormat="1">
      <c r="A466" s="738"/>
      <c r="B466" s="749"/>
      <c r="C466" s="585" t="s">
        <v>2344</v>
      </c>
      <c r="D466" s="746" t="s">
        <v>186</v>
      </c>
      <c r="E466" s="747">
        <v>20</v>
      </c>
      <c r="F466" s="775"/>
      <c r="G466" s="917">
        <f t="shared" si="16"/>
        <v>0</v>
      </c>
      <c r="H466" s="1152"/>
      <c r="I466" s="1153"/>
      <c r="J466" s="1153"/>
      <c r="K466" s="1153"/>
      <c r="L466" s="1153"/>
      <c r="M466" s="1153"/>
      <c r="N466" s="1153"/>
    </row>
    <row r="467" spans="1:14" s="871" customFormat="1">
      <c r="A467" s="738"/>
      <c r="B467" s="749"/>
      <c r="C467" s="1143"/>
      <c r="D467" s="746"/>
      <c r="E467" s="747"/>
      <c r="F467" s="775"/>
      <c r="G467" s="775">
        <f t="shared" ref="G467:G528" si="17">E467*F467</f>
        <v>0</v>
      </c>
      <c r="H467" s="1152"/>
      <c r="I467" s="1153"/>
      <c r="J467" s="1153"/>
      <c r="K467" s="1153"/>
      <c r="L467" s="1153"/>
      <c r="M467" s="1153"/>
      <c r="N467" s="1153"/>
    </row>
    <row r="468" spans="1:14" s="871" customFormat="1">
      <c r="A468" s="738" t="str">
        <f t="shared" ref="A468:A524" si="18">$B$309</f>
        <v>II.</v>
      </c>
      <c r="B468" s="749">
        <f>COUNT($A$311:$B467)+1</f>
        <v>13</v>
      </c>
      <c r="C468" s="165" t="s">
        <v>2345</v>
      </c>
      <c r="D468" s="779"/>
      <c r="E468" s="747"/>
      <c r="F468" s="775"/>
      <c r="G468" s="775">
        <f t="shared" si="17"/>
        <v>0</v>
      </c>
      <c r="H468" s="1152"/>
      <c r="I468" s="1153"/>
      <c r="J468" s="1153"/>
      <c r="K468" s="1153"/>
      <c r="L468" s="1153"/>
      <c r="M468" s="1153"/>
      <c r="N468" s="1153"/>
    </row>
    <row r="469" spans="1:14" s="871" customFormat="1" ht="60">
      <c r="A469" s="738"/>
      <c r="B469" s="749"/>
      <c r="C469" s="585" t="s">
        <v>2346</v>
      </c>
      <c r="D469" s="746"/>
      <c r="E469" s="747"/>
      <c r="F469" s="775"/>
      <c r="G469" s="775">
        <f t="shared" si="17"/>
        <v>0</v>
      </c>
      <c r="H469" s="1152"/>
      <c r="I469" s="1153"/>
      <c r="J469" s="1153"/>
      <c r="K469" s="1153"/>
      <c r="L469" s="1153"/>
      <c r="M469" s="1153"/>
      <c r="N469" s="1153"/>
    </row>
    <row r="470" spans="1:14" s="871" customFormat="1">
      <c r="A470" s="738"/>
      <c r="B470" s="749"/>
      <c r="C470" s="585" t="s">
        <v>2347</v>
      </c>
      <c r="D470" s="746" t="s">
        <v>186</v>
      </c>
      <c r="E470" s="747">
        <v>31</v>
      </c>
      <c r="F470" s="775"/>
      <c r="G470" s="917">
        <f>E470*F470</f>
        <v>0</v>
      </c>
      <c r="H470" s="1152"/>
      <c r="I470" s="1153"/>
      <c r="J470" s="1153"/>
      <c r="K470" s="1153"/>
      <c r="L470" s="1153"/>
      <c r="M470" s="1153"/>
      <c r="N470" s="1153"/>
    </row>
    <row r="471" spans="1:14" s="871" customFormat="1">
      <c r="A471" s="738"/>
      <c r="B471" s="749"/>
      <c r="C471" s="585" t="s">
        <v>2348</v>
      </c>
      <c r="D471" s="746" t="s">
        <v>186</v>
      </c>
      <c r="E471" s="747">
        <v>31</v>
      </c>
      <c r="F471" s="775"/>
      <c r="G471" s="917">
        <f>E471*F471</f>
        <v>0</v>
      </c>
      <c r="H471" s="1152"/>
      <c r="I471" s="1153"/>
      <c r="J471" s="1153"/>
      <c r="K471" s="1153"/>
      <c r="L471" s="1153"/>
      <c r="M471" s="1153"/>
      <c r="N471" s="1153"/>
    </row>
    <row r="472" spans="1:14" s="871" customFormat="1">
      <c r="A472" s="738"/>
      <c r="B472" s="749"/>
      <c r="C472" s="1143"/>
      <c r="D472" s="746"/>
      <c r="E472" s="747"/>
      <c r="F472" s="775"/>
      <c r="G472" s="775">
        <f t="shared" si="17"/>
        <v>0</v>
      </c>
      <c r="H472" s="1152"/>
      <c r="I472" s="1153"/>
      <c r="J472" s="1153"/>
      <c r="K472" s="1153"/>
      <c r="L472" s="1153"/>
      <c r="M472" s="1153"/>
      <c r="N472" s="1153"/>
    </row>
    <row r="473" spans="1:14" s="871" customFormat="1">
      <c r="A473" s="738" t="str">
        <f t="shared" si="18"/>
        <v>II.</v>
      </c>
      <c r="B473" s="749">
        <f>COUNT($A$311:$B472)+1</f>
        <v>14</v>
      </c>
      <c r="C473" s="165" t="s">
        <v>2193</v>
      </c>
      <c r="D473" s="844"/>
      <c r="E473" s="844"/>
      <c r="F473" s="1025"/>
      <c r="G473" s="775">
        <f t="shared" si="17"/>
        <v>0</v>
      </c>
      <c r="H473" s="1152"/>
      <c r="I473" s="1153"/>
      <c r="J473" s="1153"/>
      <c r="K473" s="1153"/>
      <c r="L473" s="1153"/>
      <c r="M473" s="1153"/>
      <c r="N473" s="1153"/>
    </row>
    <row r="474" spans="1:14" s="871" customFormat="1" ht="48">
      <c r="A474" s="738"/>
      <c r="B474" s="749"/>
      <c r="C474" s="822" t="s">
        <v>2349</v>
      </c>
      <c r="D474" s="867"/>
      <c r="E474" s="747"/>
      <c r="F474" s="775"/>
      <c r="G474" s="775">
        <f t="shared" si="17"/>
        <v>0</v>
      </c>
      <c r="H474" s="1152"/>
      <c r="I474" s="1153"/>
      <c r="J474" s="1153"/>
      <c r="K474" s="1153"/>
      <c r="L474" s="1153"/>
      <c r="M474" s="1153"/>
      <c r="N474" s="1153"/>
    </row>
    <row r="475" spans="1:14" s="871" customFormat="1">
      <c r="A475" s="738"/>
      <c r="B475" s="749"/>
      <c r="C475" s="822" t="s">
        <v>2331</v>
      </c>
      <c r="D475" s="746" t="s">
        <v>186</v>
      </c>
      <c r="E475" s="747">
        <v>341</v>
      </c>
      <c r="F475" s="775"/>
      <c r="G475" s="917">
        <f>E475*F475</f>
        <v>0</v>
      </c>
      <c r="H475" s="1152"/>
      <c r="I475" s="1153"/>
      <c r="J475" s="1153"/>
      <c r="K475" s="1153"/>
      <c r="L475" s="1153"/>
      <c r="M475" s="1153"/>
      <c r="N475" s="1153"/>
    </row>
    <row r="476" spans="1:14" s="871" customFormat="1">
      <c r="A476" s="738"/>
      <c r="B476" s="749"/>
      <c r="C476" s="822" t="s">
        <v>2350</v>
      </c>
      <c r="D476" s="746" t="s">
        <v>186</v>
      </c>
      <c r="E476" s="747">
        <v>429</v>
      </c>
      <c r="F476" s="775"/>
      <c r="G476" s="917">
        <f>E476*F476</f>
        <v>0</v>
      </c>
      <c r="H476" s="1152"/>
      <c r="I476" s="1153"/>
      <c r="J476" s="1153"/>
      <c r="K476" s="1153"/>
      <c r="L476" s="1153"/>
      <c r="M476" s="1153"/>
      <c r="N476" s="1153"/>
    </row>
    <row r="477" spans="1:14" s="871" customFormat="1">
      <c r="A477" s="738"/>
      <c r="B477" s="749"/>
      <c r="C477" s="1119"/>
      <c r="D477" s="775"/>
      <c r="E477" s="775"/>
      <c r="F477" s="775"/>
      <c r="G477" s="775">
        <f t="shared" si="17"/>
        <v>0</v>
      </c>
      <c r="H477" s="1152"/>
      <c r="I477" s="1153"/>
      <c r="J477" s="1153"/>
      <c r="K477" s="1153"/>
      <c r="L477" s="1153"/>
      <c r="M477" s="1153"/>
      <c r="N477" s="1153"/>
    </row>
    <row r="478" spans="1:14" s="871" customFormat="1">
      <c r="A478" s="738" t="str">
        <f t="shared" si="18"/>
        <v>II.</v>
      </c>
      <c r="B478" s="749">
        <f>COUNT($A$311:$B477)+1</f>
        <v>15</v>
      </c>
      <c r="C478" s="165" t="s">
        <v>2351</v>
      </c>
      <c r="D478" s="844"/>
      <c r="E478" s="844"/>
      <c r="F478" s="1025"/>
      <c r="G478" s="775">
        <f t="shared" si="17"/>
        <v>0</v>
      </c>
      <c r="H478" s="1152"/>
      <c r="I478" s="1153"/>
      <c r="J478" s="1153"/>
      <c r="K478" s="1153"/>
      <c r="L478" s="1153"/>
      <c r="M478" s="1153"/>
      <c r="N478" s="1153"/>
    </row>
    <row r="479" spans="1:14" s="871" customFormat="1" ht="96">
      <c r="A479" s="738"/>
      <c r="B479" s="749"/>
      <c r="C479" s="822" t="s">
        <v>2352</v>
      </c>
      <c r="D479" s="867"/>
      <c r="E479" s="747"/>
      <c r="F479" s="775"/>
      <c r="G479" s="775">
        <f>E479*F479</f>
        <v>0</v>
      </c>
      <c r="H479" s="1152"/>
      <c r="I479" s="1153"/>
      <c r="J479" s="1153"/>
      <c r="K479" s="1153"/>
      <c r="L479" s="1153"/>
      <c r="M479" s="1153"/>
      <c r="N479" s="1153"/>
    </row>
    <row r="480" spans="1:14" s="871" customFormat="1">
      <c r="A480" s="738"/>
      <c r="B480" s="749"/>
      <c r="C480" s="1141" t="s">
        <v>1702</v>
      </c>
      <c r="D480" s="746" t="s">
        <v>186</v>
      </c>
      <c r="E480" s="747">
        <v>318</v>
      </c>
      <c r="F480" s="775"/>
      <c r="G480" s="917">
        <f>E480*F480</f>
        <v>0</v>
      </c>
      <c r="H480" s="1152"/>
      <c r="I480" s="1153"/>
      <c r="J480" s="1153"/>
      <c r="K480" s="1153"/>
      <c r="L480" s="1153"/>
      <c r="M480" s="1153"/>
      <c r="N480" s="1153"/>
    </row>
    <row r="481" spans="1:14" s="871" customFormat="1">
      <c r="A481" s="738"/>
      <c r="B481" s="749"/>
      <c r="C481" s="1141" t="s">
        <v>1703</v>
      </c>
      <c r="D481" s="746" t="s">
        <v>186</v>
      </c>
      <c r="E481" s="747">
        <v>273</v>
      </c>
      <c r="F481" s="775"/>
      <c r="G481" s="917">
        <f>E481*F481</f>
        <v>0</v>
      </c>
      <c r="H481" s="1152"/>
      <c r="I481" s="1153"/>
      <c r="J481" s="1153"/>
      <c r="K481" s="1153"/>
      <c r="L481" s="1153"/>
      <c r="M481" s="1153"/>
      <c r="N481" s="1153"/>
    </row>
    <row r="482" spans="1:14" s="871" customFormat="1">
      <c r="A482" s="738"/>
      <c r="B482" s="749"/>
      <c r="C482" s="1141"/>
      <c r="D482" s="779"/>
      <c r="E482" s="747"/>
      <c r="F482" s="775"/>
      <c r="G482" s="775">
        <f>E482*F482</f>
        <v>0</v>
      </c>
      <c r="H482" s="1152"/>
      <c r="I482" s="1153"/>
      <c r="J482" s="1153"/>
      <c r="K482" s="1153"/>
      <c r="L482" s="1153"/>
      <c r="M482" s="1153"/>
      <c r="N482" s="1153"/>
    </row>
    <row r="483" spans="1:14" s="871" customFormat="1">
      <c r="A483" s="738" t="str">
        <f t="shared" si="18"/>
        <v>II.</v>
      </c>
      <c r="B483" s="749">
        <f>COUNT($A$311:$B482)+1</f>
        <v>16</v>
      </c>
      <c r="C483" s="165" t="s">
        <v>2353</v>
      </c>
      <c r="D483" s="746" t="s">
        <v>137</v>
      </c>
      <c r="E483" s="747">
        <v>342</v>
      </c>
      <c r="F483" s="775"/>
      <c r="G483" s="917">
        <f>E483*F483</f>
        <v>0</v>
      </c>
      <c r="H483" s="1152"/>
      <c r="I483" s="1153"/>
      <c r="J483" s="1153"/>
      <c r="K483" s="1153"/>
      <c r="L483" s="1153"/>
      <c r="M483" s="1153"/>
      <c r="N483" s="1153"/>
    </row>
    <row r="484" spans="1:14" s="871" customFormat="1" ht="72">
      <c r="A484" s="738"/>
      <c r="B484" s="749"/>
      <c r="C484" s="822" t="s">
        <v>2354</v>
      </c>
      <c r="D484" s="746"/>
      <c r="E484" s="747"/>
      <c r="F484" s="775"/>
      <c r="G484" s="775">
        <f t="shared" si="17"/>
        <v>0</v>
      </c>
      <c r="H484" s="1152"/>
      <c r="I484" s="1153"/>
      <c r="J484" s="1153"/>
      <c r="K484" s="1153"/>
      <c r="L484" s="1153"/>
      <c r="M484" s="1153"/>
      <c r="N484" s="1153"/>
    </row>
    <row r="485" spans="1:14" s="871" customFormat="1">
      <c r="A485" s="738"/>
      <c r="B485" s="749"/>
      <c r="C485" s="822"/>
      <c r="D485" s="746"/>
      <c r="E485" s="747"/>
      <c r="F485" s="775"/>
      <c r="G485" s="775">
        <f t="shared" si="17"/>
        <v>0</v>
      </c>
      <c r="H485" s="1152"/>
      <c r="I485" s="1153"/>
      <c r="J485" s="1153"/>
      <c r="K485" s="1153"/>
      <c r="L485" s="1153"/>
      <c r="M485" s="1153"/>
      <c r="N485" s="1153"/>
    </row>
    <row r="486" spans="1:14" s="871" customFormat="1">
      <c r="A486" s="738" t="str">
        <f t="shared" si="18"/>
        <v>II.</v>
      </c>
      <c r="B486" s="749">
        <f>COUNT($A$311:$B485)+1</f>
        <v>17</v>
      </c>
      <c r="C486" s="165" t="s">
        <v>2355</v>
      </c>
      <c r="D486" s="777"/>
      <c r="E486" s="1022"/>
      <c r="F486" s="775"/>
      <c r="G486" s="775">
        <f t="shared" si="17"/>
        <v>0</v>
      </c>
      <c r="H486" s="1152"/>
      <c r="I486" s="1153"/>
      <c r="J486" s="1153"/>
      <c r="K486" s="1153"/>
      <c r="L486" s="1153"/>
      <c r="M486" s="1153"/>
      <c r="N486" s="1153"/>
    </row>
    <row r="487" spans="1:14" s="871" customFormat="1" ht="108">
      <c r="A487" s="738"/>
      <c r="B487" s="749"/>
      <c r="C487" s="585" t="s">
        <v>2201</v>
      </c>
      <c r="D487" s="777"/>
      <c r="E487" s="1022"/>
      <c r="F487" s="775"/>
      <c r="G487" s="775">
        <f t="shared" si="17"/>
        <v>0</v>
      </c>
      <c r="H487" s="1152"/>
      <c r="I487" s="1153"/>
      <c r="J487" s="1153"/>
      <c r="K487" s="1153"/>
      <c r="L487" s="1153"/>
      <c r="M487" s="1153"/>
      <c r="N487" s="1153"/>
    </row>
    <row r="488" spans="1:14" s="871" customFormat="1">
      <c r="A488" s="738"/>
      <c r="B488" s="749"/>
      <c r="C488" s="1118" t="s">
        <v>3708</v>
      </c>
      <c r="D488" s="777"/>
      <c r="E488" s="1022"/>
      <c r="F488" s="775"/>
      <c r="G488" s="775">
        <f t="shared" si="17"/>
        <v>0</v>
      </c>
      <c r="H488" s="1152"/>
      <c r="I488" s="1153"/>
      <c r="J488" s="1153"/>
      <c r="K488" s="1153"/>
      <c r="L488" s="1153"/>
      <c r="M488" s="1153"/>
      <c r="N488" s="1153"/>
    </row>
    <row r="489" spans="1:14" s="871" customFormat="1">
      <c r="A489" s="738"/>
      <c r="B489" s="749"/>
      <c r="C489" s="585" t="s">
        <v>2356</v>
      </c>
      <c r="D489" s="746" t="s">
        <v>186</v>
      </c>
      <c r="E489" s="747">
        <v>318</v>
      </c>
      <c r="F489" s="775"/>
      <c r="G489" s="917">
        <f t="shared" ref="G489:G499" si="19">E489*F489</f>
        <v>0</v>
      </c>
      <c r="H489" s="1152"/>
      <c r="I489" s="1153"/>
      <c r="J489" s="1153"/>
      <c r="K489" s="1153"/>
      <c r="L489" s="1153"/>
      <c r="M489" s="1153"/>
      <c r="N489" s="1153"/>
    </row>
    <row r="490" spans="1:14" s="871" customFormat="1">
      <c r="A490" s="738"/>
      <c r="B490" s="749"/>
      <c r="C490" s="585" t="s">
        <v>2357</v>
      </c>
      <c r="D490" s="746" t="s">
        <v>186</v>
      </c>
      <c r="E490" s="747">
        <v>273</v>
      </c>
      <c r="F490" s="775"/>
      <c r="G490" s="917">
        <f t="shared" si="19"/>
        <v>0</v>
      </c>
      <c r="H490" s="1152"/>
      <c r="I490" s="1153"/>
      <c r="J490" s="1153"/>
      <c r="K490" s="1153"/>
      <c r="L490" s="1153"/>
      <c r="M490" s="1153"/>
      <c r="N490" s="1153"/>
    </row>
    <row r="491" spans="1:14" s="871" customFormat="1">
      <c r="A491" s="738"/>
      <c r="B491" s="749"/>
      <c r="C491" s="585" t="s">
        <v>2358</v>
      </c>
      <c r="D491" s="746" t="s">
        <v>186</v>
      </c>
      <c r="E491" s="747">
        <v>1398</v>
      </c>
      <c r="F491" s="775"/>
      <c r="G491" s="917">
        <f t="shared" si="19"/>
        <v>0</v>
      </c>
      <c r="H491" s="1152"/>
      <c r="I491" s="1153"/>
      <c r="J491" s="1153"/>
      <c r="K491" s="1153"/>
      <c r="L491" s="1153"/>
      <c r="M491" s="1153"/>
      <c r="N491" s="1153"/>
    </row>
    <row r="492" spans="1:14" s="871" customFormat="1">
      <c r="A492" s="738"/>
      <c r="B492" s="749"/>
      <c r="C492" s="585" t="s">
        <v>2359</v>
      </c>
      <c r="D492" s="746" t="s">
        <v>186</v>
      </c>
      <c r="E492" s="747">
        <v>236</v>
      </c>
      <c r="F492" s="775"/>
      <c r="G492" s="917">
        <f t="shared" si="19"/>
        <v>0</v>
      </c>
      <c r="H492" s="1152"/>
      <c r="I492" s="1153"/>
      <c r="J492" s="1153"/>
      <c r="K492" s="1153"/>
      <c r="L492" s="1153"/>
      <c r="M492" s="1153"/>
      <c r="N492" s="1153"/>
    </row>
    <row r="493" spans="1:14" s="871" customFormat="1">
      <c r="A493" s="738"/>
      <c r="B493" s="749"/>
      <c r="C493" s="585" t="s">
        <v>2360</v>
      </c>
      <c r="D493" s="746" t="s">
        <v>186</v>
      </c>
      <c r="E493" s="747">
        <v>932</v>
      </c>
      <c r="F493" s="775"/>
      <c r="G493" s="917">
        <f t="shared" si="19"/>
        <v>0</v>
      </c>
      <c r="H493" s="1152"/>
      <c r="I493" s="1153"/>
      <c r="J493" s="1153"/>
      <c r="K493" s="1153"/>
      <c r="L493" s="1153"/>
      <c r="M493" s="1153"/>
      <c r="N493" s="1153"/>
    </row>
    <row r="494" spans="1:14" s="871" customFormat="1">
      <c r="A494" s="738"/>
      <c r="B494" s="749"/>
      <c r="C494" s="585" t="s">
        <v>2361</v>
      </c>
      <c r="D494" s="746" t="s">
        <v>186</v>
      </c>
      <c r="E494" s="747">
        <v>239</v>
      </c>
      <c r="F494" s="775"/>
      <c r="G494" s="917">
        <f t="shared" si="19"/>
        <v>0</v>
      </c>
      <c r="H494" s="1152"/>
      <c r="I494" s="1153"/>
      <c r="J494" s="1153"/>
      <c r="K494" s="1153"/>
      <c r="L494" s="1153"/>
      <c r="M494" s="1153"/>
      <c r="N494" s="1153"/>
    </row>
    <row r="495" spans="1:14" s="871" customFormat="1">
      <c r="A495" s="738"/>
      <c r="B495" s="749"/>
      <c r="C495" s="585" t="s">
        <v>2362</v>
      </c>
      <c r="D495" s="746" t="s">
        <v>186</v>
      </c>
      <c r="E495" s="747">
        <v>188</v>
      </c>
      <c r="F495" s="775"/>
      <c r="G495" s="917">
        <f t="shared" si="19"/>
        <v>0</v>
      </c>
      <c r="H495" s="1152"/>
      <c r="I495" s="1153"/>
      <c r="J495" s="1153"/>
      <c r="K495" s="1153"/>
      <c r="L495" s="1153"/>
      <c r="M495" s="1153"/>
      <c r="N495" s="1153"/>
    </row>
    <row r="496" spans="1:14" s="871" customFormat="1">
      <c r="A496" s="738"/>
      <c r="B496" s="749"/>
      <c r="C496" s="585" t="s">
        <v>2363</v>
      </c>
      <c r="D496" s="746" t="s">
        <v>186</v>
      </c>
      <c r="E496" s="747">
        <v>145</v>
      </c>
      <c r="F496" s="775"/>
      <c r="G496" s="917">
        <f t="shared" si="19"/>
        <v>0</v>
      </c>
      <c r="H496" s="1152"/>
      <c r="I496" s="1153"/>
      <c r="J496" s="1153"/>
      <c r="K496" s="1153"/>
      <c r="L496" s="1153"/>
      <c r="M496" s="1153"/>
      <c r="N496" s="1153"/>
    </row>
    <row r="497" spans="1:14" s="871" customFormat="1">
      <c r="A497" s="738"/>
      <c r="B497" s="749"/>
      <c r="C497" s="585" t="s">
        <v>2364</v>
      </c>
      <c r="D497" s="746" t="s">
        <v>186</v>
      </c>
      <c r="E497" s="747">
        <v>141</v>
      </c>
      <c r="F497" s="775"/>
      <c r="G497" s="917">
        <f t="shared" si="19"/>
        <v>0</v>
      </c>
      <c r="H497" s="1152"/>
      <c r="I497" s="1153"/>
      <c r="J497" s="1153"/>
      <c r="K497" s="1153"/>
      <c r="L497" s="1153"/>
      <c r="M497" s="1153"/>
      <c r="N497" s="1153"/>
    </row>
    <row r="498" spans="1:14" s="871" customFormat="1">
      <c r="A498" s="738"/>
      <c r="B498" s="749"/>
      <c r="C498" s="585" t="s">
        <v>2365</v>
      </c>
      <c r="D498" s="746" t="s">
        <v>186</v>
      </c>
      <c r="E498" s="747">
        <v>136</v>
      </c>
      <c r="F498" s="775"/>
      <c r="G498" s="917">
        <f t="shared" si="19"/>
        <v>0</v>
      </c>
      <c r="H498" s="1152"/>
      <c r="I498" s="1153"/>
      <c r="J498" s="1153"/>
      <c r="K498" s="1153"/>
      <c r="L498" s="1153"/>
      <c r="M498" s="1153"/>
      <c r="N498" s="1153"/>
    </row>
    <row r="499" spans="1:14" s="871" customFormat="1">
      <c r="A499" s="738"/>
      <c r="B499" s="749"/>
      <c r="C499" s="585" t="s">
        <v>2366</v>
      </c>
      <c r="D499" s="746" t="s">
        <v>186</v>
      </c>
      <c r="E499" s="747">
        <v>20</v>
      </c>
      <c r="F499" s="775"/>
      <c r="G499" s="917">
        <f t="shared" si="19"/>
        <v>0</v>
      </c>
      <c r="H499" s="1152"/>
      <c r="I499" s="1153"/>
      <c r="J499" s="1153"/>
      <c r="K499" s="1153"/>
      <c r="L499" s="1153"/>
      <c r="M499" s="1153"/>
      <c r="N499" s="1153"/>
    </row>
    <row r="500" spans="1:14" s="871" customFormat="1">
      <c r="A500" s="738"/>
      <c r="B500" s="749"/>
      <c r="C500" s="585"/>
      <c r="D500" s="746"/>
      <c r="E500" s="844"/>
      <c r="F500" s="775"/>
      <c r="G500" s="775"/>
      <c r="H500" s="1152"/>
      <c r="I500" s="1153"/>
      <c r="J500" s="1153"/>
      <c r="K500" s="1153"/>
      <c r="L500" s="1153"/>
      <c r="M500" s="1153"/>
      <c r="N500" s="1153"/>
    </row>
    <row r="501" spans="1:14" s="871" customFormat="1">
      <c r="A501" s="738" t="str">
        <f t="shared" si="18"/>
        <v>II.</v>
      </c>
      <c r="B501" s="749">
        <f>COUNT($A$311:$B500)+1</f>
        <v>18</v>
      </c>
      <c r="C501" s="1109" t="s">
        <v>2367</v>
      </c>
      <c r="D501" s="777"/>
      <c r="E501" s="1022"/>
      <c r="F501" s="775"/>
      <c r="G501" s="775">
        <f t="shared" si="17"/>
        <v>0</v>
      </c>
      <c r="H501" s="1152"/>
      <c r="I501" s="1153"/>
      <c r="J501" s="1153"/>
      <c r="K501" s="1153"/>
      <c r="L501" s="1153"/>
      <c r="M501" s="1153"/>
      <c r="N501" s="1153"/>
    </row>
    <row r="502" spans="1:14" s="871" customFormat="1" ht="60">
      <c r="A502" s="738"/>
      <c r="B502" s="749"/>
      <c r="C502" s="585" t="s">
        <v>2368</v>
      </c>
      <c r="D502" s="777"/>
      <c r="E502" s="1022"/>
      <c r="F502" s="775"/>
      <c r="G502" s="775">
        <f t="shared" si="17"/>
        <v>0</v>
      </c>
      <c r="H502" s="1152"/>
      <c r="I502" s="1153"/>
      <c r="J502" s="1153"/>
      <c r="K502" s="1153"/>
      <c r="L502" s="1153"/>
      <c r="M502" s="1153"/>
      <c r="N502" s="1153"/>
    </row>
    <row r="503" spans="1:14" s="871" customFormat="1" ht="24">
      <c r="A503" s="738"/>
      <c r="B503" s="749"/>
      <c r="C503" s="1118" t="s">
        <v>3709</v>
      </c>
      <c r="D503" s="777"/>
      <c r="E503" s="1022"/>
      <c r="F503" s="775"/>
      <c r="G503" s="775">
        <f t="shared" si="17"/>
        <v>0</v>
      </c>
      <c r="H503" s="1152"/>
      <c r="I503" s="1153"/>
      <c r="J503" s="1153"/>
      <c r="K503" s="1153"/>
      <c r="L503" s="1153"/>
      <c r="M503" s="1153"/>
      <c r="N503" s="1153"/>
    </row>
    <row r="504" spans="1:14" s="871" customFormat="1">
      <c r="A504" s="738"/>
      <c r="B504" s="749"/>
      <c r="C504" s="585" t="s">
        <v>2358</v>
      </c>
      <c r="D504" s="746" t="s">
        <v>188</v>
      </c>
      <c r="E504" s="746">
        <v>588</v>
      </c>
      <c r="F504" s="775"/>
      <c r="G504" s="917">
        <f t="shared" ref="G504:G512" si="20">E504*F504</f>
        <v>0</v>
      </c>
      <c r="H504" s="1152"/>
      <c r="I504" s="1153"/>
      <c r="J504" s="1153"/>
      <c r="K504" s="1153"/>
      <c r="L504" s="1153"/>
      <c r="M504" s="1153"/>
      <c r="N504" s="1153"/>
    </row>
    <row r="505" spans="1:14" s="871" customFormat="1">
      <c r="A505" s="738"/>
      <c r="B505" s="749"/>
      <c r="C505" s="585" t="s">
        <v>2359</v>
      </c>
      <c r="D505" s="746" t="s">
        <v>188</v>
      </c>
      <c r="E505" s="746">
        <v>208</v>
      </c>
      <c r="F505" s="775"/>
      <c r="G505" s="917">
        <f t="shared" si="20"/>
        <v>0</v>
      </c>
      <c r="H505" s="1152"/>
      <c r="I505" s="1153"/>
      <c r="J505" s="1153"/>
      <c r="K505" s="1153"/>
      <c r="L505" s="1153"/>
      <c r="M505" s="1153"/>
      <c r="N505" s="1153"/>
    </row>
    <row r="506" spans="1:14" s="871" customFormat="1">
      <c r="A506" s="738"/>
      <c r="B506" s="749"/>
      <c r="C506" s="585" t="s">
        <v>2360</v>
      </c>
      <c r="D506" s="746" t="s">
        <v>188</v>
      </c>
      <c r="E506" s="746">
        <v>372</v>
      </c>
      <c r="F506" s="775"/>
      <c r="G506" s="917">
        <f t="shared" si="20"/>
        <v>0</v>
      </c>
      <c r="H506" s="1152"/>
      <c r="I506" s="1153"/>
      <c r="J506" s="1153"/>
      <c r="K506" s="1153"/>
      <c r="L506" s="1153"/>
      <c r="M506" s="1153"/>
      <c r="N506" s="1153"/>
    </row>
    <row r="507" spans="1:14" s="871" customFormat="1">
      <c r="A507" s="738"/>
      <c r="B507" s="749"/>
      <c r="C507" s="585" t="s">
        <v>2361</v>
      </c>
      <c r="D507" s="746" t="s">
        <v>188</v>
      </c>
      <c r="E507" s="746">
        <v>96</v>
      </c>
      <c r="F507" s="775"/>
      <c r="G507" s="917">
        <f t="shared" si="20"/>
        <v>0</v>
      </c>
      <c r="H507" s="1152"/>
      <c r="I507" s="1153"/>
      <c r="J507" s="1153"/>
      <c r="K507" s="1153"/>
      <c r="L507" s="1153"/>
      <c r="M507" s="1153"/>
      <c r="N507" s="1153"/>
    </row>
    <row r="508" spans="1:14" s="871" customFormat="1">
      <c r="A508" s="738"/>
      <c r="B508" s="749"/>
      <c r="C508" s="585" t="s">
        <v>2362</v>
      </c>
      <c r="D508" s="746" t="s">
        <v>188</v>
      </c>
      <c r="E508" s="747">
        <v>76</v>
      </c>
      <c r="F508" s="775"/>
      <c r="G508" s="917">
        <f t="shared" si="20"/>
        <v>0</v>
      </c>
      <c r="H508" s="1152"/>
      <c r="I508" s="1153"/>
      <c r="J508" s="1153"/>
      <c r="K508" s="1153"/>
      <c r="L508" s="1153"/>
      <c r="M508" s="1153"/>
      <c r="N508" s="1153"/>
    </row>
    <row r="509" spans="1:14" s="871" customFormat="1">
      <c r="A509" s="738"/>
      <c r="B509" s="749"/>
      <c r="C509" s="585" t="s">
        <v>2363</v>
      </c>
      <c r="D509" s="746" t="s">
        <v>188</v>
      </c>
      <c r="E509" s="747">
        <v>48</v>
      </c>
      <c r="F509" s="775"/>
      <c r="G509" s="917">
        <f t="shared" si="20"/>
        <v>0</v>
      </c>
      <c r="H509" s="1152"/>
      <c r="I509" s="1153"/>
      <c r="J509" s="1153"/>
      <c r="K509" s="1153"/>
      <c r="L509" s="1153"/>
      <c r="M509" s="1153"/>
      <c r="N509" s="1153"/>
    </row>
    <row r="510" spans="1:14" s="871" customFormat="1">
      <c r="A510" s="738"/>
      <c r="B510" s="749"/>
      <c r="C510" s="585" t="s">
        <v>2364</v>
      </c>
      <c r="D510" s="746" t="s">
        <v>188</v>
      </c>
      <c r="E510" s="747">
        <v>48</v>
      </c>
      <c r="F510" s="775"/>
      <c r="G510" s="917">
        <f t="shared" si="20"/>
        <v>0</v>
      </c>
      <c r="H510" s="1152"/>
      <c r="I510" s="1153"/>
      <c r="J510" s="1153"/>
      <c r="K510" s="1153"/>
      <c r="L510" s="1153"/>
      <c r="M510" s="1153"/>
      <c r="N510" s="1153"/>
    </row>
    <row r="511" spans="1:14" s="871" customFormat="1">
      <c r="A511" s="738"/>
      <c r="B511" s="749"/>
      <c r="C511" s="585" t="s">
        <v>2365</v>
      </c>
      <c r="D511" s="746" t="s">
        <v>188</v>
      </c>
      <c r="E511" s="747">
        <v>46</v>
      </c>
      <c r="F511" s="775"/>
      <c r="G511" s="917">
        <f t="shared" si="20"/>
        <v>0</v>
      </c>
      <c r="H511" s="1152"/>
      <c r="I511" s="1153"/>
      <c r="J511" s="1153"/>
      <c r="K511" s="1153"/>
      <c r="L511" s="1153"/>
      <c r="M511" s="1153"/>
      <c r="N511" s="1153"/>
    </row>
    <row r="512" spans="1:14" s="871" customFormat="1">
      <c r="A512" s="738"/>
      <c r="B512" s="749"/>
      <c r="C512" s="585" t="s">
        <v>2366</v>
      </c>
      <c r="D512" s="746" t="s">
        <v>188</v>
      </c>
      <c r="E512" s="747">
        <v>8</v>
      </c>
      <c r="F512" s="775"/>
      <c r="G512" s="917">
        <f t="shared" si="20"/>
        <v>0</v>
      </c>
      <c r="H512" s="1152"/>
      <c r="I512" s="1153"/>
      <c r="J512" s="1153"/>
      <c r="K512" s="1153"/>
      <c r="L512" s="1153"/>
      <c r="M512" s="1153"/>
      <c r="N512" s="1153"/>
    </row>
    <row r="513" spans="1:14" s="871" customFormat="1">
      <c r="A513" s="738"/>
      <c r="B513" s="749"/>
      <c r="C513" s="1154"/>
      <c r="D513" s="746"/>
      <c r="E513" s="747"/>
      <c r="F513" s="775"/>
      <c r="G513" s="775">
        <f t="shared" si="17"/>
        <v>0</v>
      </c>
      <c r="H513" s="1152"/>
      <c r="I513" s="1153"/>
      <c r="J513" s="1153"/>
      <c r="K513" s="1153"/>
      <c r="L513" s="1153"/>
      <c r="M513" s="1153"/>
      <c r="N513" s="1153"/>
    </row>
    <row r="514" spans="1:14" s="871" customFormat="1">
      <c r="A514" s="738" t="str">
        <f t="shared" si="18"/>
        <v>II.</v>
      </c>
      <c r="B514" s="749">
        <f>COUNT($A$311:$B513)+1</f>
        <v>19</v>
      </c>
      <c r="C514" s="165" t="s">
        <v>2212</v>
      </c>
      <c r="D514" s="746" t="s">
        <v>137</v>
      </c>
      <c r="E514" s="747">
        <v>18</v>
      </c>
      <c r="F514" s="775"/>
      <c r="G514" s="917">
        <f>E514*F514</f>
        <v>0</v>
      </c>
      <c r="H514" s="1152"/>
      <c r="I514" s="1153"/>
      <c r="J514" s="1153"/>
      <c r="K514" s="1153"/>
      <c r="L514" s="1153"/>
      <c r="M514" s="1153"/>
      <c r="N514" s="1153"/>
    </row>
    <row r="515" spans="1:14" s="871" customFormat="1" ht="108">
      <c r="A515" s="738"/>
      <c r="B515" s="749"/>
      <c r="C515" s="585" t="s">
        <v>2369</v>
      </c>
      <c r="D515" s="746"/>
      <c r="E515" s="747"/>
      <c r="F515" s="775"/>
      <c r="G515" s="775">
        <f t="shared" si="17"/>
        <v>0</v>
      </c>
      <c r="H515" s="1152"/>
      <c r="I515" s="1153"/>
      <c r="J515" s="1153"/>
      <c r="K515" s="1153"/>
      <c r="L515" s="1153"/>
      <c r="M515" s="1153"/>
      <c r="N515" s="1153"/>
    </row>
    <row r="516" spans="1:14" s="871" customFormat="1" ht="24">
      <c r="A516" s="738"/>
      <c r="B516" s="749"/>
      <c r="C516" s="585" t="s">
        <v>2214</v>
      </c>
      <c r="D516" s="746"/>
      <c r="E516" s="747"/>
      <c r="F516" s="775"/>
      <c r="G516" s="775">
        <f t="shared" si="17"/>
        <v>0</v>
      </c>
      <c r="H516" s="1152"/>
      <c r="I516" s="1153"/>
      <c r="J516" s="1153"/>
      <c r="K516" s="1153"/>
      <c r="L516" s="1153"/>
      <c r="M516" s="1153"/>
      <c r="N516" s="1153"/>
    </row>
    <row r="517" spans="1:14" s="871" customFormat="1">
      <c r="A517" s="738"/>
      <c r="B517" s="749"/>
      <c r="C517" s="585"/>
      <c r="D517" s="746"/>
      <c r="E517" s="747"/>
      <c r="F517" s="775"/>
      <c r="G517" s="775">
        <f t="shared" si="17"/>
        <v>0</v>
      </c>
      <c r="H517" s="1152"/>
      <c r="I517" s="1153"/>
      <c r="J517" s="1153"/>
      <c r="K517" s="1153"/>
      <c r="L517" s="1153"/>
      <c r="M517" s="1153"/>
      <c r="N517" s="1153"/>
    </row>
    <row r="518" spans="1:14" s="871" customFormat="1">
      <c r="A518" s="738" t="str">
        <f t="shared" si="18"/>
        <v>II.</v>
      </c>
      <c r="B518" s="749">
        <f>COUNT($A$311:$B517)+1</f>
        <v>20</v>
      </c>
      <c r="C518" s="165" t="s">
        <v>2370</v>
      </c>
      <c r="D518" s="886"/>
      <c r="E518" s="747"/>
      <c r="F518" s="775"/>
      <c r="G518" s="775">
        <f t="shared" si="17"/>
        <v>0</v>
      </c>
      <c r="H518" s="1152"/>
      <c r="I518" s="1153"/>
      <c r="J518" s="1153"/>
      <c r="K518" s="1153"/>
      <c r="L518" s="1153"/>
      <c r="M518" s="1153"/>
      <c r="N518" s="1153"/>
    </row>
    <row r="519" spans="1:14" s="871" customFormat="1" ht="72">
      <c r="A519" s="738"/>
      <c r="B519" s="749"/>
      <c r="C519" s="822" t="s">
        <v>2371</v>
      </c>
      <c r="D519" s="886"/>
      <c r="E519" s="747"/>
      <c r="F519" s="775"/>
      <c r="G519" s="775">
        <f t="shared" si="17"/>
        <v>0</v>
      </c>
      <c r="H519" s="1152"/>
      <c r="I519" s="1153"/>
      <c r="J519" s="1153"/>
      <c r="K519" s="1153"/>
      <c r="L519" s="1153"/>
      <c r="M519" s="1153"/>
      <c r="N519" s="1153"/>
    </row>
    <row r="520" spans="1:14" s="871" customFormat="1">
      <c r="A520" s="738"/>
      <c r="B520" s="749"/>
      <c r="C520" s="1118" t="s">
        <v>2372</v>
      </c>
      <c r="D520" s="886"/>
      <c r="E520" s="747"/>
      <c r="F520" s="775"/>
      <c r="G520" s="775">
        <f t="shared" si="17"/>
        <v>0</v>
      </c>
      <c r="H520" s="1152"/>
      <c r="I520" s="1153"/>
      <c r="J520" s="1153"/>
      <c r="K520" s="1153"/>
      <c r="L520" s="1153"/>
      <c r="M520" s="1153"/>
      <c r="N520" s="1153"/>
    </row>
    <row r="521" spans="1:14" s="871" customFormat="1">
      <c r="A521" s="738"/>
      <c r="B521" s="749"/>
      <c r="C521" s="585" t="s">
        <v>2373</v>
      </c>
      <c r="D521" s="886" t="s">
        <v>188</v>
      </c>
      <c r="E521" s="747">
        <v>137</v>
      </c>
      <c r="F521" s="775"/>
      <c r="G521" s="917">
        <f>E521*F521</f>
        <v>0</v>
      </c>
      <c r="H521" s="1152"/>
      <c r="I521" s="1153"/>
      <c r="J521" s="1153"/>
      <c r="K521" s="1153"/>
      <c r="L521" s="1153"/>
      <c r="M521" s="1153"/>
      <c r="N521" s="1153"/>
    </row>
    <row r="522" spans="1:14" s="871" customFormat="1">
      <c r="A522" s="738"/>
      <c r="B522" s="749"/>
      <c r="C522" s="585" t="s">
        <v>2374</v>
      </c>
      <c r="D522" s="886" t="s">
        <v>188</v>
      </c>
      <c r="E522" s="747">
        <v>4</v>
      </c>
      <c r="F522" s="775"/>
      <c r="G522" s="917">
        <f>E522*F522</f>
        <v>0</v>
      </c>
      <c r="H522" s="1152"/>
      <c r="I522" s="1153"/>
      <c r="J522" s="1153"/>
      <c r="K522" s="1153"/>
      <c r="L522" s="1153"/>
      <c r="M522" s="1153"/>
      <c r="N522" s="1153"/>
    </row>
    <row r="523" spans="1:14" s="871" customFormat="1">
      <c r="A523" s="738"/>
      <c r="B523" s="749"/>
      <c r="C523" s="585"/>
      <c r="D523" s="886"/>
      <c r="E523" s="747"/>
      <c r="F523" s="775"/>
      <c r="G523" s="775">
        <f t="shared" si="17"/>
        <v>0</v>
      </c>
      <c r="H523" s="1152"/>
      <c r="I523" s="1153"/>
      <c r="J523" s="1153"/>
      <c r="K523" s="1153"/>
      <c r="L523" s="1153"/>
      <c r="M523" s="1153"/>
      <c r="N523" s="1153"/>
    </row>
    <row r="524" spans="1:14" s="871" customFormat="1">
      <c r="A524" s="738" t="str">
        <f t="shared" si="18"/>
        <v>II.</v>
      </c>
      <c r="B524" s="749">
        <f>COUNT($A$311:$B523)+1</f>
        <v>21</v>
      </c>
      <c r="C524" s="165" t="s">
        <v>2375</v>
      </c>
      <c r="D524" s="746" t="s">
        <v>187</v>
      </c>
      <c r="E524" s="747">
        <v>846</v>
      </c>
      <c r="F524" s="775"/>
      <c r="G524" s="917">
        <f>E524*F524</f>
        <v>0</v>
      </c>
      <c r="H524" s="1152"/>
      <c r="I524" s="1153"/>
      <c r="J524" s="1153"/>
      <c r="K524" s="1153"/>
      <c r="L524" s="1153"/>
      <c r="M524" s="1153"/>
      <c r="N524" s="1153"/>
    </row>
    <row r="525" spans="1:14" s="871" customFormat="1" ht="72">
      <c r="A525" s="738"/>
      <c r="B525" s="749"/>
      <c r="C525" s="585" t="s">
        <v>2376</v>
      </c>
      <c r="D525" s="746"/>
      <c r="E525" s="747"/>
      <c r="F525" s="775"/>
      <c r="G525" s="775">
        <f t="shared" si="17"/>
        <v>0</v>
      </c>
      <c r="H525" s="1152"/>
      <c r="I525" s="1153"/>
      <c r="J525" s="1153"/>
      <c r="K525" s="1153"/>
      <c r="L525" s="1153"/>
      <c r="M525" s="1153"/>
      <c r="N525" s="1153"/>
    </row>
    <row r="526" spans="1:14" s="871" customFormat="1">
      <c r="A526" s="738"/>
      <c r="B526" s="749"/>
      <c r="C526" s="585"/>
      <c r="D526" s="746"/>
      <c r="E526" s="747"/>
      <c r="F526" s="775"/>
      <c r="G526" s="775">
        <f t="shared" si="17"/>
        <v>0</v>
      </c>
      <c r="H526" s="1152"/>
      <c r="I526" s="1153"/>
      <c r="J526" s="1153"/>
      <c r="K526" s="1153"/>
      <c r="L526" s="1153"/>
      <c r="M526" s="1153"/>
      <c r="N526" s="1153"/>
    </row>
    <row r="527" spans="1:14" s="871" customFormat="1">
      <c r="A527" s="738" t="str">
        <f t="shared" ref="A527:A585" si="21">$B$309</f>
        <v>II.</v>
      </c>
      <c r="B527" s="749">
        <f>COUNT($A$311:$B526)+1</f>
        <v>22</v>
      </c>
      <c r="C527" s="165" t="s">
        <v>2377</v>
      </c>
      <c r="D527" s="746"/>
      <c r="E527" s="747"/>
      <c r="F527" s="775"/>
      <c r="G527" s="775">
        <f t="shared" si="17"/>
        <v>0</v>
      </c>
      <c r="H527" s="1152"/>
      <c r="I527" s="1153"/>
      <c r="J527" s="1153"/>
      <c r="K527" s="1153"/>
      <c r="L527" s="1153"/>
      <c r="M527" s="1153"/>
      <c r="N527" s="1153"/>
    </row>
    <row r="528" spans="1:14" s="871" customFormat="1" ht="60">
      <c r="A528" s="738"/>
      <c r="B528" s="749"/>
      <c r="C528" s="585" t="s">
        <v>2378</v>
      </c>
      <c r="D528" s="746"/>
      <c r="E528" s="747"/>
      <c r="F528" s="775"/>
      <c r="G528" s="775">
        <f t="shared" si="17"/>
        <v>0</v>
      </c>
      <c r="H528" s="1152"/>
      <c r="I528" s="1153"/>
      <c r="J528" s="1153"/>
      <c r="K528" s="1153"/>
      <c r="L528" s="1153"/>
      <c r="M528" s="1153"/>
      <c r="N528" s="1153"/>
    </row>
    <row r="529" spans="1:14" s="871" customFormat="1">
      <c r="A529" s="738"/>
      <c r="B529" s="749"/>
      <c r="C529" s="585" t="s">
        <v>2379</v>
      </c>
      <c r="D529" s="746" t="s">
        <v>186</v>
      </c>
      <c r="E529" s="747">
        <v>274</v>
      </c>
      <c r="F529" s="775"/>
      <c r="G529" s="917">
        <f>E529*F529</f>
        <v>0</v>
      </c>
      <c r="H529" s="1152"/>
      <c r="I529" s="1153"/>
      <c r="J529" s="1153"/>
      <c r="K529" s="1153"/>
      <c r="L529" s="1153"/>
      <c r="M529" s="1153"/>
      <c r="N529" s="1153"/>
    </row>
    <row r="530" spans="1:14" s="871" customFormat="1">
      <c r="A530" s="738"/>
      <c r="B530" s="749"/>
      <c r="C530" s="585" t="s">
        <v>2380</v>
      </c>
      <c r="D530" s="746" t="s">
        <v>186</v>
      </c>
      <c r="E530" s="747">
        <v>8</v>
      </c>
      <c r="F530" s="775"/>
      <c r="G530" s="917">
        <f>E530*F530</f>
        <v>0</v>
      </c>
      <c r="H530" s="1152"/>
      <c r="I530" s="1153"/>
      <c r="J530" s="1153"/>
      <c r="K530" s="1153"/>
      <c r="L530" s="1153"/>
      <c r="M530" s="1153"/>
      <c r="N530" s="1153"/>
    </row>
    <row r="531" spans="1:14" s="871" customFormat="1">
      <c r="A531" s="738"/>
      <c r="B531" s="749"/>
      <c r="C531" s="822"/>
      <c r="D531" s="746"/>
      <c r="E531" s="747"/>
      <c r="F531" s="775"/>
      <c r="G531" s="775">
        <f t="shared" ref="G531:G584" si="22">E531*F531</f>
        <v>0</v>
      </c>
      <c r="H531" s="1152"/>
      <c r="I531" s="1153"/>
      <c r="J531" s="1153"/>
      <c r="K531" s="1153"/>
      <c r="L531" s="1153"/>
      <c r="M531" s="1153"/>
      <c r="N531" s="1153"/>
    </row>
    <row r="532" spans="1:14" s="871" customFormat="1">
      <c r="A532" s="738" t="str">
        <f t="shared" si="21"/>
        <v>II.</v>
      </c>
      <c r="B532" s="749">
        <f>COUNT($A$311:$B531)+1</f>
        <v>23</v>
      </c>
      <c r="C532" s="165" t="s">
        <v>2381</v>
      </c>
      <c r="D532" s="746"/>
      <c r="E532" s="747"/>
      <c r="F532" s="775"/>
      <c r="G532" s="775">
        <f t="shared" si="22"/>
        <v>0</v>
      </c>
      <c r="H532" s="1152"/>
      <c r="I532" s="1153"/>
      <c r="J532" s="1153"/>
      <c r="K532" s="1153"/>
      <c r="L532" s="1153"/>
      <c r="M532" s="1153"/>
      <c r="N532" s="1153"/>
    </row>
    <row r="533" spans="1:14" s="871" customFormat="1" ht="48.75" customHeight="1">
      <c r="A533" s="738"/>
      <c r="B533" s="749"/>
      <c r="C533" s="585" t="s">
        <v>2382</v>
      </c>
      <c r="D533" s="746"/>
      <c r="E533" s="747"/>
      <c r="F533" s="775"/>
      <c r="G533" s="775">
        <f t="shared" si="22"/>
        <v>0</v>
      </c>
      <c r="H533" s="1152"/>
      <c r="I533" s="1153"/>
      <c r="J533" s="1153"/>
      <c r="K533" s="1153"/>
      <c r="L533" s="1153"/>
      <c r="M533" s="1153"/>
      <c r="N533" s="1153"/>
    </row>
    <row r="534" spans="1:14" s="871" customFormat="1">
      <c r="A534" s="738"/>
      <c r="B534" s="749"/>
      <c r="C534" s="866" t="s">
        <v>2383</v>
      </c>
      <c r="D534" s="746"/>
      <c r="E534" s="747"/>
      <c r="F534" s="775"/>
      <c r="G534" s="775">
        <f t="shared" si="22"/>
        <v>0</v>
      </c>
      <c r="H534" s="1152"/>
      <c r="I534" s="1153"/>
      <c r="J534" s="1153"/>
      <c r="K534" s="1153"/>
      <c r="L534" s="1153"/>
      <c r="M534" s="1153"/>
      <c r="N534" s="1153"/>
    </row>
    <row r="535" spans="1:14" s="871" customFormat="1">
      <c r="A535" s="738"/>
      <c r="B535" s="749"/>
      <c r="C535" s="585" t="s">
        <v>2384</v>
      </c>
      <c r="D535" s="746" t="s">
        <v>186</v>
      </c>
      <c r="E535" s="747">
        <v>137</v>
      </c>
      <c r="F535" s="775"/>
      <c r="G535" s="917">
        <f>E535*F535</f>
        <v>0</v>
      </c>
      <c r="H535" s="1152"/>
      <c r="I535" s="1153"/>
      <c r="J535" s="1153"/>
      <c r="K535" s="1153"/>
      <c r="L535" s="1153"/>
      <c r="M535" s="1153"/>
      <c r="N535" s="1153"/>
    </row>
    <row r="536" spans="1:14" s="871" customFormat="1">
      <c r="A536" s="738"/>
      <c r="B536" s="749"/>
      <c r="C536" s="585" t="s">
        <v>2385</v>
      </c>
      <c r="D536" s="746" t="s">
        <v>186</v>
      </c>
      <c r="E536" s="747">
        <v>4</v>
      </c>
      <c r="F536" s="775"/>
      <c r="G536" s="917">
        <f>E536*F536</f>
        <v>0</v>
      </c>
      <c r="H536" s="1152"/>
      <c r="I536" s="1153"/>
      <c r="J536" s="1153"/>
      <c r="K536" s="1153"/>
      <c r="L536" s="1153"/>
      <c r="M536" s="1153"/>
      <c r="N536" s="1153"/>
    </row>
    <row r="537" spans="1:14" s="871" customFormat="1">
      <c r="A537" s="738"/>
      <c r="B537" s="749"/>
      <c r="C537" s="822"/>
      <c r="D537" s="746"/>
      <c r="E537" s="747"/>
      <c r="F537" s="775"/>
      <c r="G537" s="775">
        <f t="shared" si="22"/>
        <v>0</v>
      </c>
      <c r="H537" s="1152"/>
      <c r="I537" s="1153"/>
      <c r="J537" s="1153"/>
      <c r="K537" s="1153"/>
      <c r="L537" s="1153"/>
      <c r="M537" s="1153"/>
      <c r="N537" s="1153"/>
    </row>
    <row r="538" spans="1:14" s="871" customFormat="1">
      <c r="A538" s="738" t="str">
        <f t="shared" si="21"/>
        <v>II.</v>
      </c>
      <c r="B538" s="749">
        <f>COUNT($A$311:$B537)+1</f>
        <v>24</v>
      </c>
      <c r="C538" s="165" t="s">
        <v>2386</v>
      </c>
      <c r="D538" s="746" t="s">
        <v>137</v>
      </c>
      <c r="E538" s="747">
        <v>195</v>
      </c>
      <c r="F538" s="775"/>
      <c r="G538" s="917">
        <f>E538*F538</f>
        <v>0</v>
      </c>
      <c r="H538" s="1152"/>
      <c r="I538" s="1153"/>
      <c r="J538" s="1153"/>
      <c r="K538" s="1153"/>
      <c r="L538" s="1153"/>
      <c r="M538" s="1153"/>
      <c r="N538" s="1153"/>
    </row>
    <row r="539" spans="1:14" s="871" customFormat="1" ht="72" customHeight="1">
      <c r="A539" s="738"/>
      <c r="B539" s="749"/>
      <c r="C539" s="585" t="s">
        <v>2387</v>
      </c>
      <c r="D539" s="746"/>
      <c r="E539" s="747"/>
      <c r="F539" s="775"/>
      <c r="G539" s="775">
        <f t="shared" si="22"/>
        <v>0</v>
      </c>
      <c r="H539" s="1152"/>
      <c r="I539" s="1153"/>
      <c r="J539" s="1153"/>
      <c r="K539" s="1153"/>
      <c r="L539" s="1153"/>
      <c r="M539" s="1153"/>
      <c r="N539" s="1153"/>
    </row>
    <row r="540" spans="1:14" s="871" customFormat="1">
      <c r="A540" s="738"/>
      <c r="B540" s="749"/>
      <c r="C540" s="879" t="s">
        <v>2388</v>
      </c>
      <c r="D540" s="746"/>
      <c r="E540" s="747"/>
      <c r="F540" s="775"/>
      <c r="G540" s="775">
        <f t="shared" si="22"/>
        <v>0</v>
      </c>
      <c r="H540" s="1152"/>
      <c r="I540" s="1153"/>
      <c r="J540" s="1153"/>
      <c r="K540" s="1153"/>
      <c r="L540" s="1153"/>
      <c r="M540" s="1153"/>
      <c r="N540" s="1153"/>
    </row>
    <row r="541" spans="1:14" s="871" customFormat="1">
      <c r="A541" s="738"/>
      <c r="B541" s="749"/>
      <c r="C541" s="585"/>
      <c r="D541" s="746"/>
      <c r="E541" s="747"/>
      <c r="F541" s="775"/>
      <c r="G541" s="775">
        <f t="shared" si="22"/>
        <v>0</v>
      </c>
      <c r="H541" s="1152"/>
      <c r="I541" s="1153"/>
      <c r="J541" s="1153"/>
      <c r="K541" s="1153"/>
      <c r="L541" s="1153"/>
      <c r="M541" s="1153"/>
      <c r="N541" s="1153"/>
    </row>
    <row r="542" spans="1:14" s="871" customFormat="1">
      <c r="A542" s="738" t="str">
        <f t="shared" si="21"/>
        <v>II.</v>
      </c>
      <c r="B542" s="749">
        <f>COUNT($A$311:$B541)+1</f>
        <v>25</v>
      </c>
      <c r="C542" s="1109" t="s">
        <v>2187</v>
      </c>
      <c r="D542" s="746" t="s">
        <v>188</v>
      </c>
      <c r="E542" s="747">
        <v>87</v>
      </c>
      <c r="F542" s="775"/>
      <c r="G542" s="917">
        <f>E542*F542</f>
        <v>0</v>
      </c>
      <c r="H542" s="1152"/>
      <c r="I542" s="1153"/>
      <c r="J542" s="1153"/>
      <c r="K542" s="1153"/>
      <c r="L542" s="1153"/>
      <c r="M542" s="1153"/>
      <c r="N542" s="1153"/>
    </row>
    <row r="543" spans="1:14" s="871" customFormat="1" ht="72">
      <c r="A543" s="738"/>
      <c r="B543" s="749"/>
      <c r="C543" s="585" t="s">
        <v>2389</v>
      </c>
      <c r="D543" s="746"/>
      <c r="E543" s="747"/>
      <c r="F543" s="775"/>
      <c r="G543" s="775">
        <f t="shared" si="22"/>
        <v>0</v>
      </c>
      <c r="H543" s="1152"/>
      <c r="I543" s="1153"/>
      <c r="J543" s="1153"/>
      <c r="K543" s="1153"/>
      <c r="L543" s="1153"/>
      <c r="M543" s="1153"/>
      <c r="N543" s="1153"/>
    </row>
    <row r="544" spans="1:14" s="871" customFormat="1">
      <c r="A544" s="738"/>
      <c r="B544" s="749"/>
      <c r="C544" s="1140"/>
      <c r="D544" s="1025"/>
      <c r="E544" s="844"/>
      <c r="F544" s="1025"/>
      <c r="G544" s="775">
        <f t="shared" si="22"/>
        <v>0</v>
      </c>
      <c r="H544" s="1152"/>
      <c r="I544" s="1153"/>
      <c r="J544" s="1153"/>
      <c r="K544" s="1153"/>
      <c r="L544" s="1153"/>
      <c r="M544" s="1153"/>
      <c r="N544" s="1153"/>
    </row>
    <row r="545" spans="1:14" s="871" customFormat="1">
      <c r="A545" s="738" t="str">
        <f t="shared" si="21"/>
        <v>II.</v>
      </c>
      <c r="B545" s="749">
        <f>COUNT($A$311:$B544)+1</f>
        <v>26</v>
      </c>
      <c r="C545" s="165" t="s">
        <v>1786</v>
      </c>
      <c r="D545" s="746"/>
      <c r="E545" s="747"/>
      <c r="F545" s="775"/>
      <c r="G545" s="775">
        <f t="shared" si="22"/>
        <v>0</v>
      </c>
      <c r="H545" s="1152"/>
      <c r="I545" s="1153"/>
      <c r="J545" s="1153"/>
      <c r="K545" s="1153"/>
      <c r="L545" s="1153"/>
      <c r="M545" s="1153"/>
      <c r="N545" s="1153"/>
    </row>
    <row r="546" spans="1:14" s="871" customFormat="1" ht="60">
      <c r="A546" s="738"/>
      <c r="B546" s="749"/>
      <c r="C546" s="822" t="s">
        <v>2390</v>
      </c>
      <c r="D546" s="746"/>
      <c r="E546" s="747"/>
      <c r="F546" s="775"/>
      <c r="G546" s="775">
        <f t="shared" si="22"/>
        <v>0</v>
      </c>
      <c r="H546" s="1152"/>
      <c r="I546" s="1153"/>
      <c r="J546" s="1153"/>
      <c r="K546" s="1153"/>
      <c r="L546" s="1153"/>
      <c r="M546" s="1153"/>
      <c r="N546" s="1153"/>
    </row>
    <row r="547" spans="1:14" s="871" customFormat="1">
      <c r="A547" s="738"/>
      <c r="B547" s="749"/>
      <c r="C547" s="1109" t="s">
        <v>2391</v>
      </c>
      <c r="D547" s="746"/>
      <c r="E547" s="747"/>
      <c r="F547" s="775"/>
      <c r="G547" s="775">
        <f t="shared" si="22"/>
        <v>0</v>
      </c>
      <c r="H547" s="1152"/>
      <c r="I547" s="1153"/>
      <c r="J547" s="1153"/>
      <c r="K547" s="1153"/>
      <c r="L547" s="1153"/>
      <c r="M547" s="1153"/>
      <c r="N547" s="1153"/>
    </row>
    <row r="548" spans="1:14" s="871" customFormat="1" ht="36">
      <c r="A548" s="738"/>
      <c r="B548" s="749"/>
      <c r="C548" s="1144" t="s">
        <v>2392</v>
      </c>
      <c r="D548" s="746" t="s">
        <v>188</v>
      </c>
      <c r="E548" s="747">
        <v>5</v>
      </c>
      <c r="F548" s="775"/>
      <c r="G548" s="917">
        <f t="shared" ref="G548:G566" si="23">E548*F548</f>
        <v>0</v>
      </c>
      <c r="H548" s="1152"/>
      <c r="I548" s="1153"/>
      <c r="J548" s="1153"/>
      <c r="K548" s="1153"/>
      <c r="L548" s="1153"/>
      <c r="M548" s="1153"/>
      <c r="N548" s="1153"/>
    </row>
    <row r="549" spans="1:14" s="871" customFormat="1" ht="36">
      <c r="A549" s="738"/>
      <c r="B549" s="749"/>
      <c r="C549" s="1144" t="s">
        <v>2393</v>
      </c>
      <c r="D549" s="746" t="s">
        <v>188</v>
      </c>
      <c r="E549" s="747">
        <v>39</v>
      </c>
      <c r="F549" s="775"/>
      <c r="G549" s="917">
        <f t="shared" si="23"/>
        <v>0</v>
      </c>
      <c r="H549" s="1152"/>
      <c r="I549" s="1153"/>
      <c r="J549" s="1153"/>
      <c r="K549" s="1153"/>
      <c r="L549" s="1153"/>
      <c r="M549" s="1153"/>
      <c r="N549" s="1153"/>
    </row>
    <row r="550" spans="1:14" s="871" customFormat="1" ht="36">
      <c r="A550" s="738"/>
      <c r="B550" s="749"/>
      <c r="C550" s="1144" t="s">
        <v>2394</v>
      </c>
      <c r="D550" s="746" t="s">
        <v>188</v>
      </c>
      <c r="E550" s="747">
        <v>5</v>
      </c>
      <c r="F550" s="775"/>
      <c r="G550" s="917">
        <f t="shared" si="23"/>
        <v>0</v>
      </c>
      <c r="H550" s="1152"/>
      <c r="I550" s="1153"/>
      <c r="J550" s="1153"/>
      <c r="K550" s="1153"/>
      <c r="L550" s="1153"/>
      <c r="M550" s="1153"/>
      <c r="N550" s="1153"/>
    </row>
    <row r="551" spans="1:14" s="871" customFormat="1" ht="36">
      <c r="A551" s="738"/>
      <c r="B551" s="749"/>
      <c r="C551" s="1144" t="s">
        <v>2395</v>
      </c>
      <c r="D551" s="746" t="s">
        <v>188</v>
      </c>
      <c r="E551" s="747">
        <v>6</v>
      </c>
      <c r="F551" s="775"/>
      <c r="G551" s="917">
        <f t="shared" si="23"/>
        <v>0</v>
      </c>
      <c r="H551" s="1152"/>
      <c r="I551" s="1153"/>
      <c r="J551" s="1153"/>
      <c r="K551" s="1153"/>
      <c r="L551" s="1153"/>
      <c r="M551" s="1153"/>
      <c r="N551" s="1153"/>
    </row>
    <row r="552" spans="1:14" s="871" customFormat="1" ht="36">
      <c r="A552" s="738"/>
      <c r="B552" s="749"/>
      <c r="C552" s="1144" t="s">
        <v>2396</v>
      </c>
      <c r="D552" s="746" t="s">
        <v>188</v>
      </c>
      <c r="E552" s="747">
        <v>4</v>
      </c>
      <c r="F552" s="775"/>
      <c r="G552" s="917">
        <f t="shared" si="23"/>
        <v>0</v>
      </c>
      <c r="H552" s="1152"/>
      <c r="I552" s="1153"/>
      <c r="J552" s="1153"/>
      <c r="K552" s="1153"/>
      <c r="L552" s="1153"/>
      <c r="M552" s="1153"/>
      <c r="N552" s="1153"/>
    </row>
    <row r="553" spans="1:14" s="871" customFormat="1" ht="48">
      <c r="A553" s="738"/>
      <c r="B553" s="749"/>
      <c r="C553" s="1144" t="s">
        <v>2397</v>
      </c>
      <c r="D553" s="746" t="s">
        <v>188</v>
      </c>
      <c r="E553" s="747">
        <v>2</v>
      </c>
      <c r="F553" s="775"/>
      <c r="G553" s="917">
        <f t="shared" si="23"/>
        <v>0</v>
      </c>
      <c r="H553" s="1152"/>
      <c r="I553" s="1153"/>
      <c r="J553" s="1153"/>
      <c r="K553" s="1153"/>
      <c r="L553" s="1153"/>
      <c r="M553" s="1153"/>
      <c r="N553" s="1153"/>
    </row>
    <row r="554" spans="1:14" s="871" customFormat="1" ht="36">
      <c r="A554" s="738"/>
      <c r="B554" s="749"/>
      <c r="C554" s="1144" t="s">
        <v>2398</v>
      </c>
      <c r="D554" s="746" t="s">
        <v>188</v>
      </c>
      <c r="E554" s="747">
        <v>3</v>
      </c>
      <c r="F554" s="775"/>
      <c r="G554" s="917">
        <f t="shared" si="23"/>
        <v>0</v>
      </c>
      <c r="H554" s="1152"/>
      <c r="I554" s="1153"/>
      <c r="J554" s="1153"/>
      <c r="K554" s="1153"/>
      <c r="L554" s="1153"/>
      <c r="M554" s="1153"/>
      <c r="N554" s="1153"/>
    </row>
    <row r="555" spans="1:14" s="871" customFormat="1" ht="48">
      <c r="A555" s="738"/>
      <c r="B555" s="749"/>
      <c r="C555" s="1113" t="s">
        <v>2399</v>
      </c>
      <c r="D555" s="746" t="s">
        <v>188</v>
      </c>
      <c r="E555" s="747">
        <v>28</v>
      </c>
      <c r="F555" s="775"/>
      <c r="G555" s="917">
        <f t="shared" si="23"/>
        <v>0</v>
      </c>
      <c r="H555" s="1152"/>
      <c r="I555" s="1153"/>
      <c r="J555" s="1153"/>
      <c r="K555" s="1153"/>
      <c r="L555" s="1153"/>
      <c r="M555" s="1153"/>
      <c r="N555" s="1153"/>
    </row>
    <row r="556" spans="1:14" s="871" customFormat="1" ht="48">
      <c r="A556" s="738"/>
      <c r="B556" s="749"/>
      <c r="C556" s="1113" t="s">
        <v>2400</v>
      </c>
      <c r="D556" s="746" t="s">
        <v>188</v>
      </c>
      <c r="E556" s="747">
        <v>24</v>
      </c>
      <c r="F556" s="775"/>
      <c r="G556" s="917">
        <f t="shared" si="23"/>
        <v>0</v>
      </c>
      <c r="H556" s="1152"/>
      <c r="I556" s="1153"/>
      <c r="J556" s="1153"/>
      <c r="K556" s="1153"/>
      <c r="L556" s="1153"/>
      <c r="M556" s="1153"/>
      <c r="N556" s="1153"/>
    </row>
    <row r="557" spans="1:14" s="871" customFormat="1" ht="48">
      <c r="A557" s="738"/>
      <c r="B557" s="749"/>
      <c r="C557" s="1113" t="s">
        <v>2401</v>
      </c>
      <c r="D557" s="746" t="s">
        <v>188</v>
      </c>
      <c r="E557" s="747">
        <v>29</v>
      </c>
      <c r="F557" s="775"/>
      <c r="G557" s="917">
        <f t="shared" si="23"/>
        <v>0</v>
      </c>
      <c r="H557" s="1152"/>
      <c r="I557" s="1153"/>
      <c r="J557" s="1153"/>
      <c r="K557" s="1153"/>
      <c r="L557" s="1153"/>
      <c r="M557" s="1153"/>
      <c r="N557" s="1153"/>
    </row>
    <row r="558" spans="1:14" s="871" customFormat="1" ht="48">
      <c r="A558" s="738"/>
      <c r="B558" s="749"/>
      <c r="C558" s="1113" t="s">
        <v>2402</v>
      </c>
      <c r="D558" s="746" t="s">
        <v>188</v>
      </c>
      <c r="E558" s="747">
        <v>14</v>
      </c>
      <c r="F558" s="775"/>
      <c r="G558" s="917">
        <f t="shared" si="23"/>
        <v>0</v>
      </c>
      <c r="H558" s="1152"/>
      <c r="I558" s="1153"/>
      <c r="J558" s="1153"/>
      <c r="K558" s="1153"/>
      <c r="L558" s="1153"/>
      <c r="M558" s="1153"/>
      <c r="N558" s="1153"/>
    </row>
    <row r="559" spans="1:14" s="871" customFormat="1" ht="48">
      <c r="A559" s="738"/>
      <c r="B559" s="749"/>
      <c r="C559" s="1113" t="s">
        <v>2403</v>
      </c>
      <c r="D559" s="746" t="s">
        <v>188</v>
      </c>
      <c r="E559" s="747">
        <v>4</v>
      </c>
      <c r="F559" s="775"/>
      <c r="G559" s="917">
        <f t="shared" si="23"/>
        <v>0</v>
      </c>
      <c r="H559" s="1152"/>
      <c r="I559" s="1153"/>
      <c r="J559" s="1153"/>
      <c r="K559" s="1153"/>
      <c r="L559" s="1153"/>
      <c r="M559" s="1153"/>
      <c r="N559" s="1153"/>
    </row>
    <row r="560" spans="1:14" s="871" customFormat="1" ht="48">
      <c r="A560" s="738"/>
      <c r="B560" s="749"/>
      <c r="C560" s="1144" t="s">
        <v>2404</v>
      </c>
      <c r="D560" s="746" t="s">
        <v>188</v>
      </c>
      <c r="E560" s="747">
        <v>2</v>
      </c>
      <c r="F560" s="775"/>
      <c r="G560" s="917">
        <f t="shared" si="23"/>
        <v>0</v>
      </c>
      <c r="H560" s="1152"/>
      <c r="I560" s="1153"/>
      <c r="J560" s="1153"/>
      <c r="K560" s="1153"/>
      <c r="L560" s="1153"/>
      <c r="M560" s="1153"/>
      <c r="N560" s="1153"/>
    </row>
    <row r="561" spans="1:14" s="871" customFormat="1" ht="48">
      <c r="A561" s="738"/>
      <c r="B561" s="749"/>
      <c r="C561" s="1144" t="s">
        <v>2405</v>
      </c>
      <c r="D561" s="746" t="s">
        <v>188</v>
      </c>
      <c r="E561" s="747">
        <v>1</v>
      </c>
      <c r="F561" s="775"/>
      <c r="G561" s="917">
        <f t="shared" si="23"/>
        <v>0</v>
      </c>
      <c r="H561" s="1152"/>
      <c r="I561" s="1153"/>
      <c r="J561" s="1153"/>
      <c r="K561" s="1153"/>
      <c r="L561" s="1153"/>
      <c r="M561" s="1153"/>
      <c r="N561" s="1153"/>
    </row>
    <row r="562" spans="1:14" s="871" customFormat="1" ht="48">
      <c r="A562" s="738"/>
      <c r="B562" s="749"/>
      <c r="C562" s="1144" t="s">
        <v>2406</v>
      </c>
      <c r="D562" s="746" t="s">
        <v>188</v>
      </c>
      <c r="E562" s="747">
        <v>1</v>
      </c>
      <c r="F562" s="775"/>
      <c r="G562" s="917">
        <f t="shared" si="23"/>
        <v>0</v>
      </c>
      <c r="H562" s="1152"/>
      <c r="I562" s="1153"/>
      <c r="J562" s="1153"/>
      <c r="K562" s="1153"/>
      <c r="L562" s="1153"/>
      <c r="M562" s="1153"/>
      <c r="N562" s="1153"/>
    </row>
    <row r="563" spans="1:14" s="871" customFormat="1" ht="24">
      <c r="A563" s="738"/>
      <c r="B563" s="749"/>
      <c r="C563" s="1144" t="s">
        <v>2407</v>
      </c>
      <c r="D563" s="746" t="s">
        <v>188</v>
      </c>
      <c r="E563" s="747">
        <v>60</v>
      </c>
      <c r="F563" s="775"/>
      <c r="G563" s="917">
        <f t="shared" si="23"/>
        <v>0</v>
      </c>
      <c r="H563" s="1152"/>
      <c r="I563" s="1153"/>
      <c r="J563" s="1153"/>
      <c r="K563" s="1153"/>
      <c r="L563" s="1153"/>
      <c r="M563" s="1153"/>
      <c r="N563" s="1153"/>
    </row>
    <row r="564" spans="1:14" s="871" customFormat="1" ht="36">
      <c r="A564" s="738"/>
      <c r="B564" s="749"/>
      <c r="C564" s="1144" t="s">
        <v>2408</v>
      </c>
      <c r="D564" s="746" t="s">
        <v>188</v>
      </c>
      <c r="E564" s="747">
        <v>2</v>
      </c>
      <c r="F564" s="775"/>
      <c r="G564" s="917">
        <f t="shared" si="23"/>
        <v>0</v>
      </c>
      <c r="H564" s="1152"/>
      <c r="I564" s="1153"/>
      <c r="J564" s="1153"/>
      <c r="K564" s="1153"/>
      <c r="L564" s="1153"/>
      <c r="M564" s="1153"/>
      <c r="N564" s="1153"/>
    </row>
    <row r="565" spans="1:14" s="871" customFormat="1" ht="24">
      <c r="A565" s="738"/>
      <c r="B565" s="749"/>
      <c r="C565" s="1144" t="s">
        <v>2409</v>
      </c>
      <c r="D565" s="746" t="s">
        <v>188</v>
      </c>
      <c r="E565" s="747">
        <v>3</v>
      </c>
      <c r="F565" s="775"/>
      <c r="G565" s="917">
        <f t="shared" si="23"/>
        <v>0</v>
      </c>
      <c r="H565" s="1152"/>
      <c r="I565" s="1153"/>
      <c r="J565" s="1153"/>
      <c r="K565" s="1153"/>
      <c r="L565" s="1153"/>
      <c r="M565" s="1153"/>
      <c r="N565" s="1153"/>
    </row>
    <row r="566" spans="1:14" s="871" customFormat="1" ht="36">
      <c r="A566" s="738"/>
      <c r="B566" s="749"/>
      <c r="C566" s="1144" t="s">
        <v>2410</v>
      </c>
      <c r="D566" s="746" t="s">
        <v>188</v>
      </c>
      <c r="E566" s="747">
        <v>2</v>
      </c>
      <c r="F566" s="775"/>
      <c r="G566" s="917">
        <f t="shared" si="23"/>
        <v>0</v>
      </c>
      <c r="H566" s="1152"/>
      <c r="I566" s="1153"/>
      <c r="J566" s="1153"/>
      <c r="K566" s="1153"/>
      <c r="L566" s="1153"/>
      <c r="M566" s="1153"/>
      <c r="N566" s="1153"/>
    </row>
    <row r="567" spans="1:14" s="871" customFormat="1">
      <c r="A567" s="738"/>
      <c r="B567" s="749"/>
      <c r="C567" s="822"/>
      <c r="D567" s="746"/>
      <c r="E567" s="747"/>
      <c r="F567" s="775"/>
      <c r="G567" s="775"/>
      <c r="H567" s="1152"/>
      <c r="I567" s="1153"/>
      <c r="J567" s="1153"/>
      <c r="K567" s="1153"/>
      <c r="L567" s="1153"/>
      <c r="M567" s="1153"/>
      <c r="N567" s="1153"/>
    </row>
    <row r="568" spans="1:14" s="871" customFormat="1">
      <c r="A568" s="738" t="str">
        <f t="shared" si="21"/>
        <v>II.</v>
      </c>
      <c r="B568" s="749">
        <f>COUNT($A$311:$B567)+1</f>
        <v>27</v>
      </c>
      <c r="C568" s="1109" t="s">
        <v>2411</v>
      </c>
      <c r="D568" s="746" t="s">
        <v>125</v>
      </c>
      <c r="E568" s="747">
        <v>3</v>
      </c>
      <c r="F568" s="775"/>
      <c r="G568" s="917">
        <f>E568*F568</f>
        <v>0</v>
      </c>
      <c r="H568" s="1152"/>
      <c r="I568" s="1153"/>
      <c r="J568" s="1153"/>
      <c r="K568" s="1153"/>
      <c r="L568" s="1153"/>
      <c r="M568" s="1153"/>
      <c r="N568" s="1153"/>
    </row>
    <row r="569" spans="1:14" s="871" customFormat="1" ht="72">
      <c r="A569" s="738"/>
      <c r="B569" s="749"/>
      <c r="C569" s="585" t="s">
        <v>2412</v>
      </c>
      <c r="D569" s="746"/>
      <c r="E569" s="747"/>
      <c r="F569" s="775"/>
      <c r="G569" s="775">
        <f t="shared" si="22"/>
        <v>0</v>
      </c>
      <c r="H569" s="1152"/>
      <c r="I569" s="1153"/>
      <c r="J569" s="1153"/>
      <c r="K569" s="1153"/>
      <c r="L569" s="1153"/>
      <c r="M569" s="1153"/>
      <c r="N569" s="1153"/>
    </row>
    <row r="570" spans="1:14" s="871" customFormat="1">
      <c r="A570" s="738"/>
      <c r="B570" s="749"/>
      <c r="C570" s="822"/>
      <c r="D570" s="746"/>
      <c r="E570" s="747"/>
      <c r="F570" s="775"/>
      <c r="G570" s="775">
        <f t="shared" si="22"/>
        <v>0</v>
      </c>
      <c r="H570" s="1152"/>
      <c r="I570" s="1153"/>
      <c r="J570" s="1153"/>
      <c r="K570" s="1153"/>
      <c r="L570" s="1153"/>
      <c r="M570" s="1153"/>
      <c r="N570" s="1153"/>
    </row>
    <row r="571" spans="1:14" s="871" customFormat="1">
      <c r="A571" s="738" t="str">
        <f t="shared" si="21"/>
        <v>II.</v>
      </c>
      <c r="B571" s="749">
        <f>COUNT($A$311:$B570)+1</f>
        <v>28</v>
      </c>
      <c r="C571" s="1109" t="s">
        <v>2225</v>
      </c>
      <c r="D571" s="746" t="s">
        <v>125</v>
      </c>
      <c r="E571" s="747">
        <v>1</v>
      </c>
      <c r="F571" s="775"/>
      <c r="G571" s="917">
        <f>E571*F571</f>
        <v>0</v>
      </c>
      <c r="H571" s="1152"/>
      <c r="I571" s="1153"/>
      <c r="J571" s="1153"/>
      <c r="K571" s="1153"/>
      <c r="L571" s="1153"/>
      <c r="M571" s="1153"/>
      <c r="N571" s="1153"/>
    </row>
    <row r="572" spans="1:14" s="871" customFormat="1" ht="24">
      <c r="A572" s="738"/>
      <c r="B572" s="749"/>
      <c r="C572" s="822" t="s">
        <v>2226</v>
      </c>
      <c r="D572" s="746"/>
      <c r="E572" s="747"/>
      <c r="F572" s="775"/>
      <c r="G572" s="775">
        <f t="shared" si="22"/>
        <v>0</v>
      </c>
      <c r="H572" s="1152"/>
      <c r="I572" s="1153"/>
      <c r="J572" s="1153"/>
      <c r="K572" s="1153"/>
      <c r="L572" s="1153"/>
      <c r="M572" s="1153"/>
      <c r="N572" s="1153"/>
    </row>
    <row r="573" spans="1:14" s="871" customFormat="1">
      <c r="A573" s="738"/>
      <c r="B573" s="749"/>
      <c r="D573" s="746"/>
      <c r="E573" s="747"/>
      <c r="F573" s="775"/>
      <c r="G573" s="775">
        <f t="shared" si="22"/>
        <v>0</v>
      </c>
      <c r="H573" s="1152"/>
      <c r="I573" s="1153"/>
      <c r="J573" s="1153"/>
      <c r="K573" s="1153"/>
      <c r="L573" s="1153"/>
      <c r="M573" s="1153"/>
      <c r="N573" s="1153"/>
    </row>
    <row r="574" spans="1:14" s="871" customFormat="1">
      <c r="A574" s="738" t="str">
        <f t="shared" si="21"/>
        <v>II.</v>
      </c>
      <c r="B574" s="749">
        <f>COUNT($A$311:$B573)+1</f>
        <v>29</v>
      </c>
      <c r="C574" s="1142" t="s">
        <v>2227</v>
      </c>
      <c r="D574" s="746" t="s">
        <v>125</v>
      </c>
      <c r="E574" s="747">
        <v>1</v>
      </c>
      <c r="F574" s="775"/>
      <c r="G574" s="917">
        <f>E574*F574</f>
        <v>0</v>
      </c>
      <c r="H574" s="1152"/>
      <c r="I574" s="1153"/>
      <c r="J574" s="1153"/>
      <c r="K574" s="1153"/>
      <c r="L574" s="1153"/>
      <c r="M574" s="1153"/>
      <c r="N574" s="1153"/>
    </row>
    <row r="575" spans="1:14" s="871" customFormat="1" ht="60">
      <c r="A575" s="738"/>
      <c r="B575" s="749"/>
      <c r="C575" s="822" t="s">
        <v>2228</v>
      </c>
      <c r="D575" s="746"/>
      <c r="E575" s="747"/>
      <c r="F575" s="775"/>
      <c r="G575" s="775">
        <f t="shared" si="22"/>
        <v>0</v>
      </c>
      <c r="H575" s="1152"/>
      <c r="I575" s="1153"/>
      <c r="J575" s="1153"/>
      <c r="K575" s="1153"/>
      <c r="L575" s="1153"/>
      <c r="M575" s="1153"/>
      <c r="N575" s="1153"/>
    </row>
    <row r="576" spans="1:14" s="871" customFormat="1">
      <c r="A576" s="738"/>
      <c r="B576" s="749"/>
      <c r="D576" s="746"/>
      <c r="E576" s="747"/>
      <c r="F576" s="775"/>
      <c r="G576" s="775">
        <f t="shared" si="22"/>
        <v>0</v>
      </c>
      <c r="H576" s="1152"/>
      <c r="I576" s="1153"/>
      <c r="J576" s="1153"/>
      <c r="K576" s="1153"/>
      <c r="L576" s="1153"/>
      <c r="M576" s="1153"/>
      <c r="N576" s="1153"/>
    </row>
    <row r="577" spans="1:14" s="871" customFormat="1" ht="24">
      <c r="A577" s="738" t="str">
        <f t="shared" si="21"/>
        <v>II.</v>
      </c>
      <c r="B577" s="749">
        <f>COUNT($A$311:$B576)+1</f>
        <v>30</v>
      </c>
      <c r="C577" s="1109" t="s">
        <v>2229</v>
      </c>
      <c r="D577" s="746" t="s">
        <v>70</v>
      </c>
      <c r="E577" s="747">
        <v>12</v>
      </c>
      <c r="F577" s="775"/>
      <c r="G577" s="917">
        <f>E577*F577</f>
        <v>0</v>
      </c>
      <c r="H577" s="1152"/>
      <c r="I577" s="1153"/>
      <c r="J577" s="1153"/>
      <c r="K577" s="1153"/>
      <c r="L577" s="1153"/>
      <c r="M577" s="1153"/>
      <c r="N577" s="1153"/>
    </row>
    <row r="578" spans="1:14" s="871" customFormat="1">
      <c r="A578" s="738"/>
      <c r="B578" s="749"/>
      <c r="D578" s="746"/>
      <c r="E578" s="747"/>
      <c r="F578" s="775"/>
      <c r="G578" s="775">
        <f t="shared" si="22"/>
        <v>0</v>
      </c>
      <c r="H578" s="1152"/>
      <c r="I578" s="1153"/>
      <c r="J578" s="1153"/>
      <c r="K578" s="1153"/>
      <c r="L578" s="1153"/>
      <c r="M578" s="1153"/>
      <c r="N578" s="1153"/>
    </row>
    <row r="579" spans="1:14" s="871" customFormat="1">
      <c r="A579" s="738" t="str">
        <f t="shared" si="21"/>
        <v>II.</v>
      </c>
      <c r="B579" s="749">
        <f>COUNT($A$311:$B578)+1</f>
        <v>31</v>
      </c>
      <c r="C579" s="165" t="s">
        <v>2413</v>
      </c>
      <c r="D579" s="746" t="s">
        <v>125</v>
      </c>
      <c r="E579" s="747">
        <v>1</v>
      </c>
      <c r="F579" s="775"/>
      <c r="G579" s="917">
        <f>E579*F579</f>
        <v>0</v>
      </c>
      <c r="H579" s="1152"/>
      <c r="I579" s="1153"/>
      <c r="J579" s="1153"/>
      <c r="K579" s="1153"/>
      <c r="L579" s="1153"/>
      <c r="M579" s="1153"/>
      <c r="N579" s="1153"/>
    </row>
    <row r="580" spans="1:14" s="871" customFormat="1" ht="60">
      <c r="A580" s="738"/>
      <c r="B580" s="749"/>
      <c r="C580" s="822" t="s">
        <v>2414</v>
      </c>
      <c r="D580" s="746"/>
      <c r="E580" s="747"/>
      <c r="F580" s="775"/>
      <c r="G580" s="775">
        <f t="shared" si="22"/>
        <v>0</v>
      </c>
      <c r="H580" s="1152"/>
      <c r="I580" s="1153"/>
      <c r="J580" s="1153"/>
      <c r="K580" s="1153"/>
      <c r="L580" s="1153"/>
      <c r="M580" s="1153"/>
      <c r="N580" s="1153"/>
    </row>
    <row r="581" spans="1:14" s="871" customFormat="1">
      <c r="A581" s="738"/>
      <c r="B581" s="749"/>
      <c r="C581" s="822"/>
      <c r="D581" s="746"/>
      <c r="E581" s="747"/>
      <c r="F581" s="775"/>
      <c r="G581" s="775">
        <f t="shared" si="22"/>
        <v>0</v>
      </c>
      <c r="H581" s="1152"/>
      <c r="I581" s="1153"/>
      <c r="J581" s="1153"/>
      <c r="K581" s="1153"/>
      <c r="L581" s="1153"/>
      <c r="M581" s="1153"/>
      <c r="N581" s="1153"/>
    </row>
    <row r="582" spans="1:14" s="871" customFormat="1">
      <c r="A582" s="738" t="str">
        <f t="shared" si="21"/>
        <v>II.</v>
      </c>
      <c r="B582" s="749">
        <f>COUNT($A$311:$B581)+1</f>
        <v>32</v>
      </c>
      <c r="C582" s="165" t="s">
        <v>1844</v>
      </c>
      <c r="D582" s="746" t="s">
        <v>187</v>
      </c>
      <c r="E582" s="747">
        <v>956</v>
      </c>
      <c r="F582" s="775"/>
      <c r="G582" s="917">
        <f>E582*F582</f>
        <v>0</v>
      </c>
      <c r="H582" s="1152"/>
      <c r="I582" s="1153"/>
      <c r="J582" s="1153"/>
      <c r="K582" s="1153"/>
      <c r="L582" s="1153"/>
      <c r="M582" s="1153"/>
      <c r="N582" s="1153"/>
    </row>
    <row r="583" spans="1:14" s="871" customFormat="1" ht="96">
      <c r="A583" s="738"/>
      <c r="B583" s="749"/>
      <c r="C583" s="585" t="s">
        <v>1845</v>
      </c>
      <c r="D583" s="746"/>
      <c r="E583" s="747"/>
      <c r="F583" s="775"/>
      <c r="G583" s="775">
        <f t="shared" si="22"/>
        <v>0</v>
      </c>
      <c r="H583" s="1152"/>
      <c r="I583" s="1153"/>
      <c r="J583" s="1153"/>
      <c r="K583" s="1153"/>
      <c r="L583" s="1153"/>
      <c r="M583" s="1153"/>
      <c r="N583" s="1153"/>
    </row>
    <row r="584" spans="1:14" s="871" customFormat="1">
      <c r="A584" s="738"/>
      <c r="B584" s="749"/>
      <c r="C584" s="585"/>
      <c r="D584" s="746"/>
      <c r="E584" s="747"/>
      <c r="F584" s="775"/>
      <c r="G584" s="775">
        <f t="shared" si="22"/>
        <v>0</v>
      </c>
      <c r="H584" s="1152"/>
      <c r="I584" s="1153"/>
      <c r="J584" s="1153"/>
      <c r="K584" s="1153"/>
      <c r="L584" s="1153"/>
      <c r="M584" s="1153"/>
      <c r="N584" s="1153"/>
    </row>
    <row r="585" spans="1:14" s="871" customFormat="1" ht="12" customHeight="1">
      <c r="A585" s="738" t="str">
        <f t="shared" si="21"/>
        <v>II.</v>
      </c>
      <c r="B585" s="749">
        <f>COUNT($A$311:$B584)+1</f>
        <v>33</v>
      </c>
      <c r="C585" s="165" t="s">
        <v>2415</v>
      </c>
      <c r="D585" s="746" t="s">
        <v>125</v>
      </c>
      <c r="E585" s="747">
        <v>1</v>
      </c>
      <c r="F585" s="775"/>
      <c r="G585" s="917">
        <f>E585*F585</f>
        <v>0</v>
      </c>
      <c r="H585" s="1152"/>
      <c r="I585" s="1153"/>
      <c r="J585" s="1153"/>
      <c r="K585" s="1153"/>
      <c r="L585" s="1153"/>
      <c r="M585" s="1153"/>
      <c r="N585" s="1153"/>
    </row>
    <row r="586" spans="1:14" s="871" customFormat="1" ht="60">
      <c r="A586" s="738"/>
      <c r="B586" s="749"/>
      <c r="C586" s="585" t="s">
        <v>2416</v>
      </c>
      <c r="D586" s="746"/>
      <c r="E586" s="747"/>
      <c r="F586" s="775"/>
      <c r="G586" s="775">
        <f>E586*F586</f>
        <v>0</v>
      </c>
      <c r="H586" s="1152"/>
      <c r="I586" s="1153"/>
      <c r="J586" s="1153"/>
      <c r="K586" s="1153"/>
      <c r="L586" s="1153"/>
      <c r="M586" s="1153"/>
      <c r="N586" s="1153"/>
    </row>
    <row r="587" spans="1:14" s="871" customFormat="1">
      <c r="A587" s="738"/>
      <c r="B587" s="749"/>
      <c r="C587" s="585"/>
      <c r="D587" s="746"/>
      <c r="E587" s="747"/>
      <c r="F587" s="775"/>
      <c r="G587" s="775"/>
      <c r="H587" s="1152"/>
      <c r="I587" s="1153"/>
      <c r="J587" s="1153"/>
      <c r="K587" s="1153"/>
      <c r="L587" s="1153"/>
      <c r="M587" s="1153"/>
      <c r="N587" s="1153"/>
    </row>
    <row r="588" spans="1:14" s="871" customFormat="1" ht="26.25" thickBot="1">
      <c r="A588" s="226"/>
      <c r="B588" s="1031"/>
      <c r="C588" s="882" t="s">
        <v>2417</v>
      </c>
      <c r="D588" s="225"/>
      <c r="E588" s="225"/>
      <c r="F588" s="859"/>
      <c r="G588" s="859">
        <f>SUM(G311:G586)</f>
        <v>0</v>
      </c>
      <c r="H588" s="1152"/>
      <c r="I588" s="1153"/>
      <c r="J588" s="1153"/>
      <c r="K588" s="1153"/>
      <c r="L588" s="1153"/>
      <c r="M588" s="1153"/>
      <c r="N588" s="1153"/>
    </row>
    <row r="589" spans="1:14" s="871" customFormat="1">
      <c r="A589" s="869"/>
      <c r="B589" s="1035"/>
      <c r="C589" s="875"/>
      <c r="D589" s="844"/>
      <c r="E589" s="844"/>
      <c r="F589" s="843"/>
      <c r="G589" s="843"/>
      <c r="H589" s="1152"/>
      <c r="I589" s="1153"/>
      <c r="J589" s="1153"/>
      <c r="K589" s="1153"/>
      <c r="L589" s="1153"/>
      <c r="M589" s="1153"/>
      <c r="N589" s="1153"/>
    </row>
    <row r="590" spans="1:14" s="871" customFormat="1" ht="16.5" thickBot="1">
      <c r="A590" s="873"/>
      <c r="B590" s="874" t="s">
        <v>138</v>
      </c>
      <c r="C590" s="234" t="s">
        <v>2418</v>
      </c>
      <c r="D590" s="1007"/>
      <c r="E590" s="1032"/>
      <c r="F590" s="728"/>
      <c r="G590" s="728"/>
      <c r="H590" s="1152"/>
      <c r="I590" s="1153"/>
      <c r="J590" s="1153"/>
      <c r="K590" s="1153"/>
      <c r="L590" s="1153"/>
      <c r="M590" s="1153"/>
      <c r="N590" s="1153"/>
    </row>
    <row r="591" spans="1:14" s="871" customFormat="1" ht="15.75">
      <c r="A591" s="1132"/>
      <c r="B591" s="1012"/>
      <c r="C591" s="1013"/>
      <c r="D591" s="1025"/>
      <c r="E591" s="1040"/>
      <c r="F591" s="1133"/>
      <c r="G591" s="1133"/>
      <c r="H591" s="1152"/>
      <c r="I591" s="1153"/>
      <c r="J591" s="1153"/>
      <c r="K591" s="1153"/>
      <c r="L591" s="1153"/>
      <c r="M591" s="1153"/>
      <c r="N591" s="1153"/>
    </row>
    <row r="592" spans="1:14" s="871" customFormat="1">
      <c r="A592" s="738" t="str">
        <f>$B$590</f>
        <v>III.</v>
      </c>
      <c r="B592" s="749">
        <f>COUNT(#REF!)+1</f>
        <v>1</v>
      </c>
      <c r="C592" s="1109" t="s">
        <v>2419</v>
      </c>
      <c r="D592" s="746"/>
      <c r="E592" s="747"/>
      <c r="F592" s="775"/>
      <c r="G592" s="775">
        <f t="shared" ref="G592:G659" si="24">E592*F592</f>
        <v>0</v>
      </c>
      <c r="H592" s="1152"/>
      <c r="I592" s="1153"/>
      <c r="J592" s="1153"/>
      <c r="K592" s="1153"/>
      <c r="L592" s="1153"/>
      <c r="M592" s="1153"/>
      <c r="N592" s="1153"/>
    </row>
    <row r="593" spans="1:14" s="871" customFormat="1" ht="180">
      <c r="A593" s="738"/>
      <c r="B593" s="749"/>
      <c r="C593" s="822" t="s">
        <v>2420</v>
      </c>
      <c r="D593" s="746"/>
      <c r="E593" s="747"/>
      <c r="F593" s="775"/>
      <c r="G593" s="775">
        <f t="shared" si="24"/>
        <v>0</v>
      </c>
      <c r="H593" s="1152"/>
      <c r="I593" s="1153"/>
      <c r="J593" s="1153"/>
      <c r="K593" s="1153"/>
      <c r="L593" s="1153"/>
      <c r="M593" s="1153"/>
      <c r="N593" s="1153"/>
    </row>
    <row r="594" spans="1:14" s="871" customFormat="1">
      <c r="A594" s="738"/>
      <c r="B594" s="749"/>
      <c r="C594" s="1118" t="s">
        <v>2421</v>
      </c>
      <c r="D594" s="746"/>
      <c r="E594" s="747"/>
      <c r="F594" s="775"/>
      <c r="G594" s="775">
        <f t="shared" si="24"/>
        <v>0</v>
      </c>
      <c r="H594" s="1152"/>
      <c r="I594" s="1153"/>
      <c r="J594" s="1153"/>
      <c r="K594" s="1153"/>
      <c r="L594" s="1153"/>
      <c r="M594" s="1153"/>
      <c r="N594" s="1153"/>
    </row>
    <row r="595" spans="1:14" s="871" customFormat="1">
      <c r="A595" s="738"/>
      <c r="B595" s="749"/>
      <c r="C595" s="1148" t="s">
        <v>2422</v>
      </c>
      <c r="D595" s="746" t="s">
        <v>188</v>
      </c>
      <c r="E595" s="747">
        <v>5</v>
      </c>
      <c r="F595" s="775"/>
      <c r="G595" s="917">
        <f>E595*F595</f>
        <v>0</v>
      </c>
      <c r="H595" s="1152"/>
      <c r="I595" s="1153"/>
      <c r="J595" s="1153"/>
      <c r="K595" s="1153"/>
      <c r="L595" s="1153"/>
      <c r="M595" s="1153"/>
      <c r="N595" s="1153"/>
    </row>
    <row r="596" spans="1:14" s="871" customFormat="1">
      <c r="A596" s="738"/>
      <c r="B596" s="749"/>
      <c r="C596" s="1148" t="s">
        <v>2423</v>
      </c>
      <c r="D596" s="746" t="s">
        <v>188</v>
      </c>
      <c r="E596" s="747">
        <v>6</v>
      </c>
      <c r="F596" s="775"/>
      <c r="G596" s="917">
        <f>E596*F596</f>
        <v>0</v>
      </c>
      <c r="H596" s="1152"/>
      <c r="I596" s="1153"/>
      <c r="J596" s="1153"/>
      <c r="K596" s="1153"/>
      <c r="L596" s="1153"/>
      <c r="M596" s="1153"/>
      <c r="N596" s="1153"/>
    </row>
    <row r="597" spans="1:14" s="871" customFormat="1">
      <c r="A597" s="738"/>
      <c r="B597" s="749"/>
      <c r="C597" s="1148" t="s">
        <v>2424</v>
      </c>
      <c r="D597" s="746" t="s">
        <v>188</v>
      </c>
      <c r="E597" s="747">
        <v>4</v>
      </c>
      <c r="F597" s="775"/>
      <c r="G597" s="917">
        <f>E597*F597</f>
        <v>0</v>
      </c>
      <c r="H597" s="1152"/>
      <c r="I597" s="1153"/>
      <c r="J597" s="1153"/>
      <c r="K597" s="1153"/>
      <c r="L597" s="1153"/>
      <c r="M597" s="1153"/>
      <c r="N597" s="1153"/>
    </row>
    <row r="598" spans="1:14" s="871" customFormat="1">
      <c r="A598" s="738"/>
      <c r="B598" s="749"/>
      <c r="C598" s="1148" t="s">
        <v>2425</v>
      </c>
      <c r="D598" s="746" t="s">
        <v>188</v>
      </c>
      <c r="E598" s="747">
        <v>3</v>
      </c>
      <c r="F598" s="775"/>
      <c r="G598" s="917">
        <f>E598*F598</f>
        <v>0</v>
      </c>
      <c r="H598" s="1152"/>
      <c r="I598" s="1153"/>
      <c r="J598" s="1153"/>
      <c r="K598" s="1153"/>
      <c r="L598" s="1153"/>
      <c r="M598" s="1153"/>
      <c r="N598" s="1153"/>
    </row>
    <row r="599" spans="1:14" s="871" customFormat="1">
      <c r="A599" s="738"/>
      <c r="B599" s="749"/>
      <c r="C599" s="1148"/>
      <c r="D599" s="1160"/>
      <c r="E599" s="1203"/>
      <c r="F599" s="775"/>
      <c r="G599" s="775"/>
      <c r="H599" s="1152"/>
      <c r="I599" s="1153"/>
      <c r="J599" s="1153"/>
      <c r="K599" s="1153"/>
      <c r="L599" s="1153"/>
      <c r="M599" s="1153"/>
      <c r="N599" s="1153"/>
    </row>
    <row r="600" spans="1:14" s="871" customFormat="1">
      <c r="A600" s="738" t="s">
        <v>138</v>
      </c>
      <c r="B600" s="749">
        <f>COUNT($A$592:B599)+1</f>
        <v>2</v>
      </c>
      <c r="C600" s="1109" t="s">
        <v>2426</v>
      </c>
      <c r="D600" s="746"/>
      <c r="E600" s="747"/>
      <c r="F600" s="1160"/>
      <c r="G600" s="775"/>
      <c r="H600" s="1152"/>
      <c r="I600" s="1153"/>
      <c r="J600" s="1153"/>
      <c r="K600" s="1153"/>
      <c r="L600" s="1153"/>
      <c r="M600" s="1153"/>
      <c r="N600" s="1153"/>
    </row>
    <row r="601" spans="1:14" s="871" customFormat="1" ht="156">
      <c r="A601" s="738"/>
      <c r="B601" s="749"/>
      <c r="C601" s="822" t="s">
        <v>2427</v>
      </c>
      <c r="D601" s="746"/>
      <c r="E601" s="747"/>
      <c r="F601" s="775"/>
      <c r="G601" s="775">
        <f t="shared" si="24"/>
        <v>0</v>
      </c>
      <c r="H601" s="1152"/>
      <c r="I601" s="1153"/>
      <c r="J601" s="1153"/>
      <c r="K601" s="1153"/>
      <c r="L601" s="1153"/>
      <c r="M601" s="1153"/>
      <c r="N601" s="1153"/>
    </row>
    <row r="602" spans="1:14" s="871" customFormat="1">
      <c r="A602" s="738"/>
      <c r="B602" s="749"/>
      <c r="C602" s="1118" t="s">
        <v>2421</v>
      </c>
      <c r="D602" s="746"/>
      <c r="E602" s="747"/>
      <c r="F602" s="775"/>
      <c r="G602" s="775"/>
      <c r="H602" s="1152"/>
      <c r="I602" s="1153"/>
      <c r="J602" s="1153"/>
      <c r="K602" s="1153"/>
      <c r="L602" s="1153"/>
      <c r="M602" s="1153"/>
      <c r="N602" s="1153"/>
    </row>
    <row r="603" spans="1:14" s="871" customFormat="1">
      <c r="A603" s="738"/>
      <c r="B603" s="749"/>
      <c r="C603" s="1148" t="s">
        <v>2428</v>
      </c>
      <c r="D603" s="746" t="s">
        <v>188</v>
      </c>
      <c r="E603" s="747">
        <v>6</v>
      </c>
      <c r="F603" s="775"/>
      <c r="G603" s="917">
        <f>E603*F603</f>
        <v>0</v>
      </c>
      <c r="H603" s="1152"/>
      <c r="I603" s="1153"/>
      <c r="J603" s="1153"/>
      <c r="K603" s="1153"/>
      <c r="L603" s="1153"/>
      <c r="M603" s="1153"/>
      <c r="N603" s="1153"/>
    </row>
    <row r="604" spans="1:14" s="871" customFormat="1">
      <c r="A604" s="738"/>
      <c r="B604" s="749"/>
      <c r="C604" s="1148"/>
      <c r="D604" s="746"/>
      <c r="E604" s="747"/>
      <c r="F604" s="775"/>
      <c r="G604" s="775"/>
      <c r="H604" s="1152"/>
      <c r="I604" s="1153"/>
      <c r="J604" s="1153"/>
      <c r="K604" s="1153"/>
      <c r="L604" s="1153"/>
      <c r="M604" s="1153"/>
      <c r="N604" s="1153"/>
    </row>
    <row r="605" spans="1:14" s="871" customFormat="1">
      <c r="A605" s="738" t="s">
        <v>138</v>
      </c>
      <c r="B605" s="749">
        <f>COUNT($A$592:$B604)+1</f>
        <v>3</v>
      </c>
      <c r="C605" s="165" t="s">
        <v>2429</v>
      </c>
      <c r="D605" s="746"/>
      <c r="E605" s="747"/>
      <c r="F605" s="775"/>
      <c r="G605" s="775">
        <f t="shared" si="24"/>
        <v>0</v>
      </c>
      <c r="H605" s="1152"/>
      <c r="I605" s="1153"/>
      <c r="J605" s="1153"/>
      <c r="K605" s="1153"/>
      <c r="L605" s="1153"/>
      <c r="M605" s="1153"/>
      <c r="N605" s="1153"/>
    </row>
    <row r="606" spans="1:14" s="871" customFormat="1" ht="132">
      <c r="A606" s="738"/>
      <c r="B606" s="749"/>
      <c r="C606" s="822" t="s">
        <v>2430</v>
      </c>
      <c r="D606" s="746"/>
      <c r="E606" s="747"/>
      <c r="F606" s="775"/>
      <c r="G606" s="775">
        <f t="shared" si="24"/>
        <v>0</v>
      </c>
      <c r="H606" s="1152"/>
      <c r="I606" s="1153"/>
      <c r="J606" s="1153"/>
      <c r="K606" s="1153"/>
      <c r="L606" s="1153"/>
      <c r="M606" s="1153"/>
      <c r="N606" s="1153"/>
    </row>
    <row r="607" spans="1:14" s="871" customFormat="1">
      <c r="A607" s="738"/>
      <c r="B607" s="749"/>
      <c r="C607" s="1118" t="s">
        <v>2431</v>
      </c>
      <c r="D607" s="746"/>
      <c r="E607" s="747"/>
      <c r="F607" s="775"/>
      <c r="G607" s="775">
        <f t="shared" si="24"/>
        <v>0</v>
      </c>
      <c r="H607" s="1152"/>
      <c r="I607" s="1153"/>
      <c r="J607" s="1153"/>
      <c r="K607" s="1153"/>
      <c r="L607" s="1153"/>
      <c r="M607" s="1153"/>
      <c r="N607" s="1153"/>
    </row>
    <row r="608" spans="1:14" s="871" customFormat="1">
      <c r="A608" s="738"/>
      <c r="B608" s="749"/>
      <c r="C608" s="1161" t="s">
        <v>2432</v>
      </c>
      <c r="D608" s="746" t="s">
        <v>188</v>
      </c>
      <c r="E608" s="747">
        <v>130</v>
      </c>
      <c r="F608" s="775"/>
      <c r="G608" s="917">
        <f>E608*F608</f>
        <v>0</v>
      </c>
      <c r="H608" s="1152"/>
      <c r="I608" s="1153"/>
      <c r="J608" s="1153"/>
      <c r="K608" s="1153"/>
      <c r="L608" s="1153"/>
      <c r="M608" s="1153"/>
      <c r="N608" s="1153"/>
    </row>
    <row r="609" spans="1:14" s="871" customFormat="1">
      <c r="A609" s="738"/>
      <c r="B609" s="749"/>
      <c r="C609" s="1118"/>
      <c r="D609" s="746"/>
      <c r="E609" s="747"/>
      <c r="F609" s="775"/>
      <c r="G609" s="775">
        <f t="shared" si="24"/>
        <v>0</v>
      </c>
      <c r="H609" s="1152"/>
      <c r="I609" s="1153"/>
      <c r="J609" s="1153"/>
      <c r="K609" s="1153"/>
      <c r="L609" s="1153"/>
      <c r="M609" s="1153"/>
      <c r="N609" s="1153"/>
    </row>
    <row r="610" spans="1:14" s="871" customFormat="1">
      <c r="A610" s="738" t="s">
        <v>138</v>
      </c>
      <c r="B610" s="749">
        <f>COUNT($A$592:$B609)+1</f>
        <v>4</v>
      </c>
      <c r="C610" s="165" t="s">
        <v>2433</v>
      </c>
      <c r="D610" s="746"/>
      <c r="E610" s="747"/>
      <c r="F610" s="775"/>
      <c r="G610" s="775">
        <f t="shared" si="24"/>
        <v>0</v>
      </c>
      <c r="H610" s="1152"/>
      <c r="I610" s="1153"/>
      <c r="J610" s="1153"/>
      <c r="K610" s="1153"/>
      <c r="L610" s="1153"/>
      <c r="M610" s="1153"/>
      <c r="N610" s="1153"/>
    </row>
    <row r="611" spans="1:14" s="871" customFormat="1" ht="48">
      <c r="A611" s="738"/>
      <c r="B611" s="749"/>
      <c r="C611" s="585" t="s">
        <v>2434</v>
      </c>
      <c r="D611" s="746"/>
      <c r="E611" s="747"/>
      <c r="F611" s="775"/>
      <c r="G611" s="775">
        <f t="shared" si="24"/>
        <v>0</v>
      </c>
      <c r="H611" s="1152"/>
      <c r="I611" s="1153"/>
      <c r="J611" s="1153"/>
      <c r="K611" s="1153"/>
      <c r="L611" s="1153"/>
      <c r="M611" s="1153"/>
      <c r="N611" s="1153"/>
    </row>
    <row r="612" spans="1:14" s="871" customFormat="1">
      <c r="A612" s="738"/>
      <c r="B612" s="749"/>
      <c r="C612" s="822" t="s">
        <v>2435</v>
      </c>
      <c r="D612" s="746" t="s">
        <v>188</v>
      </c>
      <c r="E612" s="747">
        <v>5</v>
      </c>
      <c r="F612" s="775"/>
      <c r="G612" s="917">
        <f>E612*F612</f>
        <v>0</v>
      </c>
      <c r="H612" s="1152"/>
      <c r="I612" s="1153"/>
      <c r="J612" s="1153"/>
      <c r="K612" s="1153"/>
      <c r="L612" s="1153"/>
      <c r="M612" s="1153"/>
      <c r="N612" s="1153"/>
    </row>
    <row r="613" spans="1:14" s="871" customFormat="1">
      <c r="A613" s="738"/>
      <c r="B613" s="749"/>
      <c r="C613" s="822" t="s">
        <v>2436</v>
      </c>
      <c r="D613" s="746" t="s">
        <v>188</v>
      </c>
      <c r="E613" s="747">
        <v>19</v>
      </c>
      <c r="F613" s="775"/>
      <c r="G613" s="917">
        <f>E613*F613</f>
        <v>0</v>
      </c>
      <c r="H613" s="1152"/>
      <c r="I613" s="1153"/>
      <c r="J613" s="1153"/>
      <c r="K613" s="1153"/>
      <c r="L613" s="1153"/>
      <c r="M613" s="1153"/>
      <c r="N613" s="1153"/>
    </row>
    <row r="614" spans="1:14" s="871" customFormat="1">
      <c r="A614" s="738"/>
      <c r="B614" s="749"/>
      <c r="C614" s="822" t="s">
        <v>2437</v>
      </c>
      <c r="D614" s="746" t="s">
        <v>188</v>
      </c>
      <c r="E614" s="747">
        <v>130</v>
      </c>
      <c r="F614" s="775"/>
      <c r="G614" s="917">
        <f>E614*F614</f>
        <v>0</v>
      </c>
      <c r="H614" s="1152"/>
      <c r="I614" s="1153"/>
      <c r="J614" s="1153"/>
      <c r="K614" s="1153"/>
      <c r="L614" s="1153"/>
      <c r="M614" s="1153"/>
      <c r="N614" s="1153"/>
    </row>
    <row r="615" spans="1:14" s="871" customFormat="1">
      <c r="A615" s="738"/>
      <c r="B615" s="749"/>
      <c r="C615" s="1118"/>
      <c r="D615" s="746"/>
      <c r="E615" s="747"/>
      <c r="F615" s="775"/>
      <c r="G615" s="775">
        <f t="shared" si="24"/>
        <v>0</v>
      </c>
      <c r="H615" s="1152"/>
      <c r="I615" s="1153"/>
      <c r="J615" s="1153"/>
      <c r="K615" s="1153"/>
      <c r="L615" s="1153"/>
      <c r="M615" s="1153"/>
      <c r="N615" s="1153"/>
    </row>
    <row r="616" spans="1:14" s="871" customFormat="1">
      <c r="A616" s="738" t="s">
        <v>138</v>
      </c>
      <c r="B616" s="749">
        <f>COUNT($A$592:$B615)+1</f>
        <v>5</v>
      </c>
      <c r="C616" s="1109" t="s">
        <v>2438</v>
      </c>
      <c r="D616" s="746" t="s">
        <v>188</v>
      </c>
      <c r="E616" s="747">
        <v>18</v>
      </c>
      <c r="F616" s="775"/>
      <c r="G616" s="917">
        <f>E616*F616</f>
        <v>0</v>
      </c>
      <c r="H616" s="1152"/>
      <c r="I616" s="1153"/>
      <c r="J616" s="1153"/>
      <c r="K616" s="1153"/>
      <c r="L616" s="1153"/>
      <c r="M616" s="1153"/>
      <c r="N616" s="1153"/>
    </row>
    <row r="617" spans="1:14" s="871" customFormat="1" ht="72">
      <c r="A617" s="738"/>
      <c r="B617" s="749"/>
      <c r="C617" s="822" t="s">
        <v>2439</v>
      </c>
      <c r="D617" s="746"/>
      <c r="E617" s="747"/>
      <c r="F617" s="775"/>
      <c r="G617" s="775">
        <f t="shared" si="24"/>
        <v>0</v>
      </c>
      <c r="H617" s="1152"/>
      <c r="I617" s="1153"/>
      <c r="J617" s="1153"/>
      <c r="K617" s="1153"/>
      <c r="L617" s="1153"/>
      <c r="M617" s="1153"/>
      <c r="N617" s="1153"/>
    </row>
    <row r="618" spans="1:14" s="871" customFormat="1">
      <c r="A618" s="738"/>
      <c r="B618" s="749"/>
      <c r="C618" s="822"/>
      <c r="D618" s="746"/>
      <c r="E618" s="747"/>
      <c r="F618" s="775"/>
      <c r="G618" s="775">
        <f t="shared" si="24"/>
        <v>0</v>
      </c>
      <c r="H618" s="1152"/>
      <c r="I618" s="1153"/>
      <c r="J618" s="1153"/>
      <c r="K618" s="1153"/>
      <c r="L618" s="1153"/>
      <c r="M618" s="1153"/>
      <c r="N618" s="1153"/>
    </row>
    <row r="619" spans="1:14" s="871" customFormat="1">
      <c r="A619" s="738" t="s">
        <v>138</v>
      </c>
      <c r="B619" s="749">
        <f>COUNT($A$592:$B618)+1</f>
        <v>6</v>
      </c>
      <c r="C619" s="1109" t="s">
        <v>2440</v>
      </c>
      <c r="D619" s="746" t="s">
        <v>188</v>
      </c>
      <c r="E619" s="747">
        <v>136</v>
      </c>
      <c r="F619" s="775"/>
      <c r="G619" s="917">
        <f>E619*F619</f>
        <v>0</v>
      </c>
      <c r="H619" s="1152"/>
      <c r="I619" s="1153"/>
      <c r="J619" s="1153"/>
      <c r="K619" s="1153"/>
      <c r="L619" s="1153"/>
      <c r="M619" s="1153"/>
      <c r="N619" s="1153"/>
    </row>
    <row r="620" spans="1:14" s="871" customFormat="1" ht="48">
      <c r="A620" s="738"/>
      <c r="B620" s="749"/>
      <c r="C620" s="822" t="s">
        <v>2441</v>
      </c>
      <c r="D620" s="746"/>
      <c r="E620" s="747"/>
      <c r="F620" s="775"/>
      <c r="G620" s="775">
        <f t="shared" si="24"/>
        <v>0</v>
      </c>
      <c r="H620" s="1152"/>
      <c r="I620" s="1153"/>
      <c r="J620" s="1153"/>
      <c r="K620" s="1153"/>
      <c r="L620" s="1153"/>
      <c r="M620" s="1153"/>
      <c r="N620" s="1153"/>
    </row>
    <row r="621" spans="1:14" s="871" customFormat="1">
      <c r="A621" s="738"/>
      <c r="B621" s="749"/>
      <c r="C621" s="1118"/>
      <c r="D621" s="746"/>
      <c r="E621" s="747"/>
      <c r="F621" s="775"/>
      <c r="G621" s="775">
        <f t="shared" si="24"/>
        <v>0</v>
      </c>
      <c r="H621" s="1152"/>
      <c r="I621" s="1153"/>
      <c r="J621" s="1153"/>
      <c r="K621" s="1153"/>
      <c r="L621" s="1153"/>
      <c r="M621" s="1153"/>
      <c r="N621" s="1153"/>
    </row>
    <row r="622" spans="1:14" s="871" customFormat="1">
      <c r="A622" s="738" t="s">
        <v>138</v>
      </c>
      <c r="B622" s="749">
        <f>COUNT($A$592:$B621)+1</f>
        <v>7</v>
      </c>
      <c r="C622" s="1109" t="s">
        <v>2442</v>
      </c>
      <c r="D622" s="746"/>
      <c r="E622" s="747"/>
      <c r="F622" s="775"/>
      <c r="G622" s="775"/>
      <c r="H622" s="1152"/>
      <c r="I622" s="1153"/>
      <c r="J622" s="1153"/>
      <c r="K622" s="1153"/>
      <c r="L622" s="1153"/>
      <c r="M622" s="1153"/>
      <c r="N622" s="1153"/>
    </row>
    <row r="623" spans="1:14" s="871" customFormat="1" ht="48">
      <c r="A623" s="738"/>
      <c r="B623" s="749"/>
      <c r="C623" s="822" t="s">
        <v>2443</v>
      </c>
      <c r="D623" s="746"/>
      <c r="E623" s="747"/>
      <c r="F623" s="775"/>
      <c r="G623" s="775">
        <f t="shared" si="24"/>
        <v>0</v>
      </c>
      <c r="H623" s="1152"/>
      <c r="I623" s="1153"/>
      <c r="J623" s="1153"/>
      <c r="K623" s="1153"/>
      <c r="L623" s="1153"/>
      <c r="M623" s="1153"/>
      <c r="N623" s="1153"/>
    </row>
    <row r="624" spans="1:14" s="871" customFormat="1">
      <c r="A624" s="738"/>
      <c r="B624" s="749"/>
      <c r="C624" s="822" t="s">
        <v>2444</v>
      </c>
      <c r="D624" s="746" t="s">
        <v>188</v>
      </c>
      <c r="E624" s="747">
        <v>130</v>
      </c>
      <c r="F624" s="775"/>
      <c r="G624" s="917">
        <f>E624*F624</f>
        <v>0</v>
      </c>
      <c r="H624" s="1152"/>
      <c r="I624" s="1153"/>
      <c r="J624" s="1153"/>
      <c r="K624" s="1153"/>
      <c r="L624" s="1153"/>
      <c r="M624" s="1153"/>
      <c r="N624" s="1153"/>
    </row>
    <row r="625" spans="1:14" s="871" customFormat="1">
      <c r="A625" s="738"/>
      <c r="B625" s="749"/>
      <c r="C625" s="822" t="s">
        <v>2445</v>
      </c>
      <c r="D625" s="746" t="s">
        <v>188</v>
      </c>
      <c r="E625" s="747">
        <v>6</v>
      </c>
      <c r="F625" s="775"/>
      <c r="G625" s="917">
        <f>E625*F625</f>
        <v>0</v>
      </c>
      <c r="H625" s="1152"/>
      <c r="I625" s="1153"/>
      <c r="J625" s="1153"/>
      <c r="K625" s="1153"/>
      <c r="L625" s="1153"/>
      <c r="M625" s="1153"/>
      <c r="N625" s="1153"/>
    </row>
    <row r="626" spans="1:14" s="871" customFormat="1">
      <c r="A626" s="738"/>
      <c r="B626" s="749"/>
      <c r="C626" s="1118"/>
      <c r="D626" s="746"/>
      <c r="E626" s="747"/>
      <c r="F626" s="775"/>
      <c r="G626" s="775">
        <f t="shared" si="24"/>
        <v>0</v>
      </c>
      <c r="H626" s="1152"/>
      <c r="I626" s="1153"/>
      <c r="J626" s="1153"/>
      <c r="K626" s="1153"/>
      <c r="L626" s="1153"/>
      <c r="M626" s="1153"/>
      <c r="N626" s="1153"/>
    </row>
    <row r="627" spans="1:14" s="871" customFormat="1">
      <c r="A627" s="738" t="s">
        <v>138</v>
      </c>
      <c r="B627" s="749">
        <f>COUNT($A$592:$B626)+1</f>
        <v>8</v>
      </c>
      <c r="C627" s="1147" t="s">
        <v>2446</v>
      </c>
      <c r="D627" s="746" t="s">
        <v>188</v>
      </c>
      <c r="E627" s="747">
        <v>154</v>
      </c>
      <c r="F627" s="775"/>
      <c r="G627" s="917">
        <f>E627*F627</f>
        <v>0</v>
      </c>
      <c r="H627" s="1152"/>
      <c r="I627" s="1153"/>
      <c r="J627" s="1153"/>
      <c r="K627" s="1153"/>
      <c r="L627" s="1153"/>
      <c r="M627" s="1153"/>
      <c r="N627" s="1153"/>
    </row>
    <row r="628" spans="1:14" s="871" customFormat="1" ht="48">
      <c r="A628" s="738"/>
      <c r="B628" s="749"/>
      <c r="C628" s="822" t="s">
        <v>2447</v>
      </c>
      <c r="D628" s="746"/>
      <c r="E628" s="747"/>
      <c r="F628" s="775"/>
      <c r="G628" s="775">
        <f t="shared" si="24"/>
        <v>0</v>
      </c>
      <c r="H628" s="1152"/>
      <c r="I628" s="1153"/>
      <c r="J628" s="1153"/>
      <c r="K628" s="1153"/>
      <c r="L628" s="1153"/>
      <c r="M628" s="1153"/>
      <c r="N628" s="1153"/>
    </row>
    <row r="629" spans="1:14" s="871" customFormat="1">
      <c r="A629" s="738"/>
      <c r="B629" s="749"/>
      <c r="C629" s="1145"/>
      <c r="D629" s="746"/>
      <c r="E629" s="747"/>
      <c r="F629" s="775"/>
      <c r="G629" s="775">
        <f t="shared" si="24"/>
        <v>0</v>
      </c>
      <c r="H629" s="1152"/>
      <c r="I629" s="1153"/>
      <c r="J629" s="1153"/>
      <c r="K629" s="1153"/>
      <c r="L629" s="1153"/>
      <c r="M629" s="1153"/>
      <c r="N629" s="1153"/>
    </row>
    <row r="630" spans="1:14" s="871" customFormat="1">
      <c r="A630" s="738" t="s">
        <v>138</v>
      </c>
      <c r="B630" s="749">
        <f>COUNT($A$592:$B629)+1</f>
        <v>9</v>
      </c>
      <c r="C630" s="165" t="s">
        <v>2448</v>
      </c>
      <c r="D630" s="746" t="s">
        <v>188</v>
      </c>
      <c r="E630" s="747">
        <v>18</v>
      </c>
      <c r="F630" s="775"/>
      <c r="G630" s="917">
        <f>E630*F630</f>
        <v>0</v>
      </c>
      <c r="H630" s="1152"/>
      <c r="I630" s="1153"/>
      <c r="J630" s="1153"/>
      <c r="K630" s="1153"/>
      <c r="L630" s="1153"/>
      <c r="M630" s="1153"/>
      <c r="N630" s="1153"/>
    </row>
    <row r="631" spans="1:14" s="871" customFormat="1" ht="36">
      <c r="A631" s="738"/>
      <c r="B631" s="749"/>
      <c r="C631" s="585" t="s">
        <v>2449</v>
      </c>
      <c r="D631" s="746"/>
      <c r="E631" s="747"/>
      <c r="F631" s="775"/>
      <c r="G631" s="775">
        <f t="shared" si="24"/>
        <v>0</v>
      </c>
      <c r="H631" s="1152"/>
      <c r="I631" s="1153"/>
      <c r="J631" s="1153"/>
      <c r="K631" s="1153"/>
      <c r="L631" s="1153"/>
      <c r="M631" s="1153"/>
      <c r="N631" s="1153"/>
    </row>
    <row r="632" spans="1:14" s="871" customFormat="1">
      <c r="A632" s="738"/>
      <c r="B632" s="749"/>
      <c r="C632" s="585"/>
      <c r="D632" s="746"/>
      <c r="E632" s="747"/>
      <c r="F632" s="775"/>
      <c r="G632" s="775">
        <f t="shared" si="24"/>
        <v>0</v>
      </c>
      <c r="H632" s="1152"/>
      <c r="I632" s="1153"/>
      <c r="J632" s="1153"/>
      <c r="K632" s="1153"/>
      <c r="L632" s="1153"/>
      <c r="M632" s="1153"/>
      <c r="N632" s="1153"/>
    </row>
    <row r="633" spans="1:14" s="871" customFormat="1">
      <c r="A633" s="738" t="s">
        <v>138</v>
      </c>
      <c r="B633" s="749">
        <f>COUNT($A$592:$B632)+1</f>
        <v>10</v>
      </c>
      <c r="C633" s="165" t="s">
        <v>2448</v>
      </c>
      <c r="D633" s="746" t="s">
        <v>188</v>
      </c>
      <c r="E633" s="747">
        <v>260</v>
      </c>
      <c r="F633" s="775"/>
      <c r="G633" s="917">
        <f>E633*F633</f>
        <v>0</v>
      </c>
      <c r="H633" s="1152"/>
      <c r="I633" s="1153"/>
      <c r="J633" s="1153"/>
      <c r="K633" s="1153"/>
      <c r="L633" s="1153"/>
      <c r="M633" s="1153"/>
      <c r="N633" s="1153"/>
    </row>
    <row r="634" spans="1:14" s="871" customFormat="1" ht="24">
      <c r="A634" s="738"/>
      <c r="B634" s="749"/>
      <c r="C634" s="585" t="s">
        <v>2450</v>
      </c>
      <c r="D634" s="746"/>
      <c r="E634" s="747"/>
      <c r="F634" s="775"/>
      <c r="G634" s="775">
        <f t="shared" si="24"/>
        <v>0</v>
      </c>
      <c r="H634" s="1152"/>
      <c r="I634" s="1153"/>
      <c r="J634" s="1153"/>
      <c r="K634" s="1153"/>
      <c r="L634" s="1153"/>
      <c r="M634" s="1153"/>
      <c r="N634" s="1153"/>
    </row>
    <row r="635" spans="1:14" s="871" customFormat="1">
      <c r="A635" s="738"/>
      <c r="B635" s="749"/>
      <c r="C635" s="585"/>
      <c r="D635" s="746"/>
      <c r="E635" s="747"/>
      <c r="F635" s="775"/>
      <c r="G635" s="775">
        <f t="shared" si="24"/>
        <v>0</v>
      </c>
      <c r="H635" s="1152"/>
      <c r="I635" s="1153"/>
      <c r="J635" s="1153"/>
      <c r="K635" s="1153"/>
      <c r="L635" s="1153"/>
      <c r="M635" s="1153"/>
      <c r="N635" s="1153"/>
    </row>
    <row r="636" spans="1:14" s="871" customFormat="1">
      <c r="A636" s="738" t="s">
        <v>138</v>
      </c>
      <c r="B636" s="749">
        <f>COUNT($A$592:$B635)+1</f>
        <v>11</v>
      </c>
      <c r="C636" s="165" t="s">
        <v>2451</v>
      </c>
      <c r="D636" s="746" t="s">
        <v>188</v>
      </c>
      <c r="E636" s="747">
        <v>296</v>
      </c>
      <c r="F636" s="775"/>
      <c r="G636" s="917">
        <f>E636*F636</f>
        <v>0</v>
      </c>
      <c r="H636" s="1152"/>
      <c r="I636" s="1153"/>
      <c r="J636" s="1153"/>
      <c r="K636" s="1153"/>
      <c r="L636" s="1153"/>
      <c r="M636" s="1153"/>
      <c r="N636" s="1153"/>
    </row>
    <row r="637" spans="1:14" s="871" customFormat="1" ht="24">
      <c r="A637" s="738"/>
      <c r="B637" s="749"/>
      <c r="C637" s="585" t="s">
        <v>2452</v>
      </c>
      <c r="D637" s="746"/>
      <c r="E637" s="747"/>
      <c r="F637" s="775"/>
      <c r="G637" s="775">
        <f t="shared" si="24"/>
        <v>0</v>
      </c>
      <c r="H637" s="1152"/>
      <c r="I637" s="1153"/>
      <c r="J637" s="1153"/>
      <c r="K637" s="1153"/>
      <c r="L637" s="1153"/>
      <c r="M637" s="1153"/>
      <c r="N637" s="1153"/>
    </row>
    <row r="638" spans="1:14" s="871" customFormat="1">
      <c r="A638" s="738"/>
      <c r="B638" s="749"/>
      <c r="C638" s="585"/>
      <c r="D638" s="746"/>
      <c r="E638" s="747"/>
      <c r="F638" s="775"/>
      <c r="G638" s="775">
        <f t="shared" si="24"/>
        <v>0</v>
      </c>
      <c r="H638" s="1152"/>
      <c r="I638" s="1153"/>
      <c r="J638" s="1153"/>
      <c r="K638" s="1153"/>
      <c r="L638" s="1153"/>
      <c r="M638" s="1153"/>
      <c r="N638" s="1153"/>
    </row>
    <row r="639" spans="1:14" s="871" customFormat="1">
      <c r="A639" s="738" t="s">
        <v>138</v>
      </c>
      <c r="B639" s="749">
        <f>COUNT($A$592:$B638)+1</f>
        <v>12</v>
      </c>
      <c r="C639" s="165" t="s">
        <v>2453</v>
      </c>
      <c r="D639" s="746" t="s">
        <v>188</v>
      </c>
      <c r="E639" s="747">
        <v>24</v>
      </c>
      <c r="F639" s="775"/>
      <c r="G639" s="917">
        <f>E639*F639</f>
        <v>0</v>
      </c>
      <c r="H639" s="1152"/>
      <c r="I639" s="1153"/>
      <c r="J639" s="1153"/>
      <c r="K639" s="1153"/>
      <c r="L639" s="1153"/>
      <c r="M639" s="1153"/>
      <c r="N639" s="1153"/>
    </row>
    <row r="640" spans="1:14" s="871" customFormat="1" ht="24">
      <c r="A640" s="738"/>
      <c r="B640" s="749"/>
      <c r="C640" s="585" t="s">
        <v>2454</v>
      </c>
      <c r="D640" s="746"/>
      <c r="E640" s="747"/>
      <c r="F640" s="775"/>
      <c r="G640" s="775">
        <f t="shared" si="24"/>
        <v>0</v>
      </c>
      <c r="H640" s="1152"/>
      <c r="I640" s="1153"/>
      <c r="J640" s="1153"/>
      <c r="K640" s="1153"/>
      <c r="L640" s="1153"/>
      <c r="M640" s="1153"/>
      <c r="N640" s="1153"/>
    </row>
    <row r="641" spans="1:14" s="871" customFormat="1">
      <c r="A641" s="738"/>
      <c r="B641" s="749"/>
      <c r="C641" s="585"/>
      <c r="D641" s="746"/>
      <c r="E641" s="747"/>
      <c r="F641" s="775"/>
      <c r="G641" s="775">
        <f t="shared" si="24"/>
        <v>0</v>
      </c>
      <c r="H641" s="1152"/>
      <c r="I641" s="1153"/>
      <c r="J641" s="1153"/>
      <c r="K641" s="1153"/>
      <c r="L641" s="1153"/>
      <c r="M641" s="1153"/>
      <c r="N641" s="1153"/>
    </row>
    <row r="642" spans="1:14" s="871" customFormat="1">
      <c r="A642" s="738" t="s">
        <v>138</v>
      </c>
      <c r="B642" s="749">
        <f>COUNT($A$592:$B641)+1</f>
        <v>13</v>
      </c>
      <c r="C642" s="165" t="s">
        <v>2333</v>
      </c>
      <c r="D642" s="746"/>
      <c r="E642" s="747"/>
      <c r="F642" s="775"/>
      <c r="G642" s="775">
        <f t="shared" si="24"/>
        <v>0</v>
      </c>
      <c r="H642" s="1152"/>
      <c r="I642" s="1153"/>
      <c r="J642" s="1153"/>
      <c r="K642" s="1153"/>
      <c r="L642" s="1153"/>
      <c r="M642" s="1153"/>
      <c r="N642" s="1153"/>
    </row>
    <row r="643" spans="1:14" s="871" customFormat="1" ht="144">
      <c r="A643" s="738"/>
      <c r="B643" s="749"/>
      <c r="C643" s="585" t="s">
        <v>2334</v>
      </c>
      <c r="D643" s="746"/>
      <c r="E643" s="747"/>
      <c r="F643" s="775"/>
      <c r="G643" s="775">
        <f t="shared" si="24"/>
        <v>0</v>
      </c>
      <c r="H643" s="1152"/>
      <c r="I643" s="1153"/>
      <c r="J643" s="1153"/>
      <c r="K643" s="1153"/>
      <c r="L643" s="1153"/>
      <c r="M643" s="1153"/>
      <c r="N643" s="1153"/>
    </row>
    <row r="644" spans="1:14" s="871" customFormat="1">
      <c r="A644" s="738"/>
      <c r="B644" s="749"/>
      <c r="C644" s="866" t="s">
        <v>2335</v>
      </c>
      <c r="D644" s="746"/>
      <c r="E644" s="747"/>
      <c r="F644" s="775"/>
      <c r="G644" s="775">
        <f t="shared" si="24"/>
        <v>0</v>
      </c>
      <c r="H644" s="1152"/>
      <c r="I644" s="1153"/>
      <c r="J644" s="1153"/>
      <c r="K644" s="1153"/>
      <c r="L644" s="1153"/>
      <c r="M644" s="1153"/>
      <c r="N644" s="1153"/>
    </row>
    <row r="645" spans="1:14" s="871" customFormat="1">
      <c r="A645" s="738"/>
      <c r="B645" s="749"/>
      <c r="C645" s="585" t="s">
        <v>2336</v>
      </c>
      <c r="D645" s="746" t="s">
        <v>186</v>
      </c>
      <c r="E645" s="747">
        <v>1108</v>
      </c>
      <c r="F645" s="775"/>
      <c r="G645" s="917">
        <f>E645*F645</f>
        <v>0</v>
      </c>
      <c r="H645" s="1152"/>
      <c r="I645" s="1153"/>
      <c r="J645" s="1153"/>
      <c r="K645" s="1153"/>
      <c r="L645" s="1153"/>
      <c r="M645" s="1153"/>
      <c r="N645" s="1153"/>
    </row>
    <row r="646" spans="1:14" s="871" customFormat="1">
      <c r="A646" s="738"/>
      <c r="B646" s="749"/>
      <c r="C646" s="585" t="s">
        <v>2337</v>
      </c>
      <c r="D646" s="746" t="s">
        <v>186</v>
      </c>
      <c r="E646" s="747">
        <v>172</v>
      </c>
      <c r="F646" s="775"/>
      <c r="G646" s="917">
        <f>E646*F646</f>
        <v>0</v>
      </c>
      <c r="H646" s="1152"/>
      <c r="I646" s="1153"/>
      <c r="J646" s="1153"/>
      <c r="K646" s="1153"/>
      <c r="L646" s="1153"/>
      <c r="M646" s="1153"/>
      <c r="N646" s="1153"/>
    </row>
    <row r="647" spans="1:14" s="871" customFormat="1">
      <c r="A647" s="738"/>
      <c r="B647" s="749"/>
      <c r="C647" s="585" t="s">
        <v>2338</v>
      </c>
      <c r="D647" s="746" t="s">
        <v>186</v>
      </c>
      <c r="E647" s="747">
        <v>124</v>
      </c>
      <c r="F647" s="775"/>
      <c r="G647" s="917">
        <f>E647*F647</f>
        <v>0</v>
      </c>
      <c r="H647" s="1152"/>
      <c r="I647" s="1153"/>
      <c r="J647" s="1153"/>
      <c r="K647" s="1153"/>
      <c r="L647" s="1153"/>
      <c r="M647" s="1153"/>
      <c r="N647" s="1153"/>
    </row>
    <row r="648" spans="1:14" s="871" customFormat="1">
      <c r="A648" s="738"/>
      <c r="B648" s="749"/>
      <c r="C648" s="585" t="s">
        <v>2339</v>
      </c>
      <c r="D648" s="746" t="s">
        <v>186</v>
      </c>
      <c r="E648" s="747">
        <v>106</v>
      </c>
      <c r="F648" s="775"/>
      <c r="G648" s="917">
        <f>E648*F648</f>
        <v>0</v>
      </c>
      <c r="H648" s="1152"/>
      <c r="I648" s="1153"/>
      <c r="J648" s="1153"/>
      <c r="K648" s="1153"/>
      <c r="L648" s="1153"/>
      <c r="M648" s="1153"/>
      <c r="N648" s="1153"/>
    </row>
    <row r="649" spans="1:14" s="871" customFormat="1">
      <c r="A649" s="738"/>
      <c r="B649" s="749"/>
      <c r="C649" s="585" t="s">
        <v>2340</v>
      </c>
      <c r="D649" s="746" t="s">
        <v>186</v>
      </c>
      <c r="E649" s="747">
        <v>20</v>
      </c>
      <c r="F649" s="775"/>
      <c r="G649" s="917">
        <f>E649*F649</f>
        <v>0</v>
      </c>
      <c r="H649" s="1152"/>
      <c r="I649" s="1153"/>
      <c r="J649" s="1153"/>
      <c r="K649" s="1153"/>
      <c r="L649" s="1153"/>
      <c r="M649" s="1153"/>
      <c r="N649" s="1153"/>
    </row>
    <row r="650" spans="1:14" s="871" customFormat="1">
      <c r="A650" s="738"/>
      <c r="B650" s="749"/>
      <c r="C650" s="1143"/>
      <c r="D650" s="746"/>
      <c r="E650" s="747"/>
      <c r="F650" s="775"/>
      <c r="G650" s="775">
        <f t="shared" si="24"/>
        <v>0</v>
      </c>
      <c r="H650" s="1152"/>
      <c r="I650" s="1153"/>
      <c r="J650" s="1153"/>
      <c r="K650" s="1153"/>
      <c r="L650" s="1153"/>
      <c r="M650" s="1153"/>
      <c r="N650" s="1153"/>
    </row>
    <row r="651" spans="1:14" s="871" customFormat="1">
      <c r="A651" s="738" t="s">
        <v>138</v>
      </c>
      <c r="B651" s="749">
        <f>COUNT($A$592:$B650)+1</f>
        <v>14</v>
      </c>
      <c r="C651" s="165" t="s">
        <v>3777</v>
      </c>
      <c r="D651" s="777"/>
      <c r="E651" s="1022"/>
      <c r="F651" s="775"/>
      <c r="G651" s="775">
        <f t="shared" si="24"/>
        <v>0</v>
      </c>
      <c r="H651" s="1152"/>
      <c r="I651" s="1153"/>
      <c r="J651" s="1153"/>
      <c r="K651" s="1153"/>
      <c r="L651" s="1153"/>
      <c r="M651" s="1153"/>
      <c r="N651" s="1153"/>
    </row>
    <row r="652" spans="1:14" s="871" customFormat="1" ht="120">
      <c r="A652" s="738"/>
      <c r="B652" s="749"/>
      <c r="C652" s="822" t="s">
        <v>2456</v>
      </c>
      <c r="D652" s="777"/>
      <c r="E652" s="1022"/>
      <c r="F652" s="775"/>
      <c r="G652" s="775">
        <f t="shared" si="24"/>
        <v>0</v>
      </c>
      <c r="H652" s="1152"/>
      <c r="I652" s="1153"/>
      <c r="J652" s="1153"/>
      <c r="K652" s="1153"/>
      <c r="L652" s="1153"/>
      <c r="M652" s="1153"/>
      <c r="N652" s="1153"/>
    </row>
    <row r="653" spans="1:14" s="871" customFormat="1">
      <c r="A653" s="738"/>
      <c r="B653" s="749"/>
      <c r="C653" s="1118" t="s">
        <v>3716</v>
      </c>
      <c r="D653" s="777"/>
      <c r="E653" s="1022"/>
      <c r="F653" s="775"/>
      <c r="G653" s="775">
        <f t="shared" si="24"/>
        <v>0</v>
      </c>
      <c r="H653" s="1152"/>
      <c r="I653" s="1153"/>
      <c r="J653" s="1153"/>
      <c r="K653" s="1153"/>
      <c r="L653" s="1153"/>
      <c r="M653" s="1153"/>
      <c r="N653" s="1153"/>
    </row>
    <row r="654" spans="1:14" s="871" customFormat="1">
      <c r="A654" s="738"/>
      <c r="B654" s="749"/>
      <c r="C654" s="1148" t="s">
        <v>2457</v>
      </c>
      <c r="D654" s="779" t="s">
        <v>186</v>
      </c>
      <c r="E654" s="747">
        <v>948</v>
      </c>
      <c r="F654" s="775"/>
      <c r="G654" s="917">
        <f>E654*F654</f>
        <v>0</v>
      </c>
      <c r="H654" s="1152"/>
      <c r="I654" s="1153"/>
      <c r="J654" s="1153"/>
      <c r="K654" s="1153"/>
      <c r="L654" s="1153"/>
      <c r="M654" s="1153"/>
      <c r="N654" s="1153"/>
    </row>
    <row r="655" spans="1:14" s="871" customFormat="1">
      <c r="A655" s="738"/>
      <c r="B655" s="749"/>
      <c r="C655" s="1148" t="s">
        <v>2458</v>
      </c>
      <c r="D655" s="779" t="s">
        <v>186</v>
      </c>
      <c r="E655" s="747">
        <v>12</v>
      </c>
      <c r="F655" s="775"/>
      <c r="G655" s="917">
        <f>E655*F655</f>
        <v>0</v>
      </c>
      <c r="H655" s="1152"/>
      <c r="I655" s="1153"/>
      <c r="J655" s="1153"/>
      <c r="K655" s="1153"/>
      <c r="L655" s="1153"/>
      <c r="M655" s="1153"/>
      <c r="N655" s="1153"/>
    </row>
    <row r="656" spans="1:14" s="871" customFormat="1">
      <c r="A656" s="738"/>
      <c r="B656" s="749"/>
      <c r="C656" s="585"/>
      <c r="D656" s="746"/>
      <c r="E656" s="747"/>
      <c r="F656" s="775"/>
      <c r="G656" s="775">
        <f t="shared" si="24"/>
        <v>0</v>
      </c>
      <c r="H656" s="1152"/>
      <c r="I656" s="1153"/>
      <c r="J656" s="1153"/>
      <c r="K656" s="1153"/>
      <c r="L656" s="1153"/>
      <c r="M656" s="1153"/>
      <c r="N656" s="1153"/>
    </row>
    <row r="657" spans="1:14" s="871" customFormat="1">
      <c r="A657" s="738" t="s">
        <v>138</v>
      </c>
      <c r="B657" s="749">
        <f>COUNT($A$592:$B656)+1</f>
        <v>15</v>
      </c>
      <c r="C657" s="165" t="s">
        <v>2355</v>
      </c>
      <c r="D657" s="777"/>
      <c r="E657" s="1022"/>
      <c r="F657" s="775"/>
      <c r="G657" s="775">
        <f t="shared" si="24"/>
        <v>0</v>
      </c>
      <c r="H657" s="1152"/>
      <c r="I657" s="1153"/>
      <c r="J657" s="1153"/>
      <c r="K657" s="1153"/>
      <c r="L657" s="1153"/>
      <c r="M657" s="1153"/>
      <c r="N657" s="1153"/>
    </row>
    <row r="658" spans="1:14" s="871" customFormat="1" ht="108">
      <c r="A658" s="738"/>
      <c r="B658" s="749"/>
      <c r="C658" s="585" t="s">
        <v>2201</v>
      </c>
      <c r="D658" s="777"/>
      <c r="E658" s="1022"/>
      <c r="F658" s="775"/>
      <c r="G658" s="775">
        <f t="shared" si="24"/>
        <v>0</v>
      </c>
      <c r="H658" s="1152"/>
      <c r="I658" s="1153"/>
      <c r="J658" s="1153"/>
      <c r="K658" s="1153"/>
      <c r="L658" s="1153"/>
      <c r="M658" s="1153"/>
      <c r="N658" s="1153"/>
    </row>
    <row r="659" spans="1:14" s="871" customFormat="1">
      <c r="A659" s="738"/>
      <c r="B659" s="749"/>
      <c r="C659" s="1118" t="s">
        <v>3708</v>
      </c>
      <c r="D659" s="777"/>
      <c r="E659" s="1022"/>
      <c r="F659" s="775"/>
      <c r="G659" s="775">
        <f t="shared" si="24"/>
        <v>0</v>
      </c>
      <c r="H659" s="1152"/>
      <c r="I659" s="1153"/>
      <c r="J659" s="1153"/>
      <c r="K659" s="1153"/>
      <c r="L659" s="1153"/>
      <c r="M659" s="1153"/>
      <c r="N659" s="1153"/>
    </row>
    <row r="660" spans="1:14" s="871" customFormat="1">
      <c r="A660" s="738"/>
      <c r="B660" s="749"/>
      <c r="C660" s="585" t="s">
        <v>2358</v>
      </c>
      <c r="D660" s="746" t="s">
        <v>186</v>
      </c>
      <c r="E660" s="747">
        <v>1108</v>
      </c>
      <c r="F660" s="775"/>
      <c r="G660" s="917">
        <f>E660*F660</f>
        <v>0</v>
      </c>
      <c r="H660" s="1152"/>
      <c r="I660" s="1153"/>
      <c r="J660" s="1153"/>
      <c r="K660" s="1153"/>
      <c r="L660" s="1153"/>
      <c r="M660" s="1153"/>
      <c r="N660" s="1153"/>
    </row>
    <row r="661" spans="1:14" s="871" customFormat="1">
      <c r="A661" s="738"/>
      <c r="B661" s="749"/>
      <c r="C661" s="585" t="s">
        <v>2359</v>
      </c>
      <c r="D661" s="746" t="s">
        <v>186</v>
      </c>
      <c r="E661" s="747">
        <v>172</v>
      </c>
      <c r="F661" s="775"/>
      <c r="G661" s="917">
        <f>E661*F661</f>
        <v>0</v>
      </c>
      <c r="H661" s="1152"/>
      <c r="I661" s="1153"/>
      <c r="J661" s="1153"/>
      <c r="K661" s="1153"/>
      <c r="L661" s="1153"/>
      <c r="M661" s="1153"/>
      <c r="N661" s="1153"/>
    </row>
    <row r="662" spans="1:14" s="871" customFormat="1">
      <c r="A662" s="738"/>
      <c r="B662" s="749"/>
      <c r="C662" s="585" t="s">
        <v>2360</v>
      </c>
      <c r="D662" s="746" t="s">
        <v>186</v>
      </c>
      <c r="E662" s="747">
        <v>124</v>
      </c>
      <c r="F662" s="775"/>
      <c r="G662" s="917">
        <f>E662*F662</f>
        <v>0</v>
      </c>
      <c r="H662" s="1152"/>
      <c r="I662" s="1153"/>
      <c r="J662" s="1153"/>
      <c r="K662" s="1153"/>
      <c r="L662" s="1153"/>
      <c r="M662" s="1153"/>
      <c r="N662" s="1153"/>
    </row>
    <row r="663" spans="1:14" s="871" customFormat="1">
      <c r="A663" s="738"/>
      <c r="B663" s="749"/>
      <c r="C663" s="585" t="s">
        <v>2361</v>
      </c>
      <c r="D663" s="746" t="s">
        <v>186</v>
      </c>
      <c r="E663" s="747">
        <v>106</v>
      </c>
      <c r="F663" s="775"/>
      <c r="G663" s="917">
        <f>E663*F663</f>
        <v>0</v>
      </c>
      <c r="H663" s="1152"/>
      <c r="I663" s="1153"/>
      <c r="J663" s="1153"/>
      <c r="K663" s="1153"/>
      <c r="L663" s="1153"/>
      <c r="M663" s="1153"/>
      <c r="N663" s="1153"/>
    </row>
    <row r="664" spans="1:14" s="871" customFormat="1">
      <c r="A664" s="738"/>
      <c r="B664" s="749"/>
      <c r="C664" s="585" t="s">
        <v>2362</v>
      </c>
      <c r="D664" s="746" t="s">
        <v>186</v>
      </c>
      <c r="E664" s="747">
        <v>20</v>
      </c>
      <c r="F664" s="775"/>
      <c r="G664" s="917">
        <f>E664*F664</f>
        <v>0</v>
      </c>
      <c r="H664" s="1152"/>
      <c r="I664" s="1153"/>
      <c r="J664" s="1153"/>
      <c r="K664" s="1153"/>
      <c r="L664" s="1153"/>
      <c r="M664" s="1153"/>
      <c r="N664" s="1153"/>
    </row>
    <row r="665" spans="1:14" s="871" customFormat="1">
      <c r="A665" s="738"/>
      <c r="B665" s="749"/>
      <c r="C665" s="585"/>
      <c r="D665" s="746"/>
      <c r="E665" s="747"/>
      <c r="F665" s="775"/>
      <c r="G665" s="775"/>
      <c r="H665" s="1152"/>
      <c r="I665" s="1153"/>
      <c r="J665" s="1153"/>
      <c r="K665" s="1153"/>
      <c r="L665" s="1153"/>
      <c r="M665" s="1153"/>
      <c r="N665" s="1153"/>
    </row>
    <row r="666" spans="1:14" s="871" customFormat="1">
      <c r="A666" s="738" t="s">
        <v>138</v>
      </c>
      <c r="B666" s="749">
        <f>COUNT($A$592:$B664)+1</f>
        <v>16</v>
      </c>
      <c r="C666" s="1109" t="s">
        <v>2187</v>
      </c>
      <c r="D666" s="746" t="s">
        <v>188</v>
      </c>
      <c r="E666" s="747">
        <v>2</v>
      </c>
      <c r="F666" s="775"/>
      <c r="G666" s="917">
        <f>E666*F666</f>
        <v>0</v>
      </c>
      <c r="H666" s="1152"/>
      <c r="I666" s="1153"/>
      <c r="J666" s="1153"/>
      <c r="K666" s="1153"/>
      <c r="L666" s="1153"/>
      <c r="M666" s="1153"/>
      <c r="N666" s="1153"/>
    </row>
    <row r="667" spans="1:14" s="871" customFormat="1" ht="72">
      <c r="A667" s="738"/>
      <c r="B667" s="749"/>
      <c r="C667" s="585" t="s">
        <v>2188</v>
      </c>
      <c r="D667" s="746"/>
      <c r="E667" s="747"/>
      <c r="F667" s="775"/>
      <c r="G667" s="775">
        <f t="shared" ref="G667:G698" si="25">E667*F667</f>
        <v>0</v>
      </c>
      <c r="H667" s="1152"/>
      <c r="I667" s="1153"/>
      <c r="J667" s="1153"/>
      <c r="K667" s="1153"/>
      <c r="L667" s="1153"/>
      <c r="M667" s="1153"/>
      <c r="N667" s="1153"/>
    </row>
    <row r="668" spans="1:14" s="871" customFormat="1">
      <c r="A668" s="738"/>
      <c r="B668" s="749"/>
      <c r="C668" s="1140"/>
      <c r="D668" s="1025"/>
      <c r="E668" s="844"/>
      <c r="F668" s="1025"/>
      <c r="G668" s="775">
        <f t="shared" si="25"/>
        <v>0</v>
      </c>
      <c r="H668" s="1152"/>
      <c r="I668" s="1153"/>
      <c r="J668" s="1153"/>
      <c r="K668" s="1153"/>
      <c r="L668" s="1153"/>
      <c r="M668" s="1153"/>
      <c r="N668" s="1153"/>
    </row>
    <row r="669" spans="1:14" s="871" customFormat="1">
      <c r="A669" s="738" t="s">
        <v>138</v>
      </c>
      <c r="B669" s="749">
        <f>COUNT($A$592:$B668)+1</f>
        <v>17</v>
      </c>
      <c r="C669" s="165" t="s">
        <v>2189</v>
      </c>
      <c r="D669" s="746" t="s">
        <v>188</v>
      </c>
      <c r="E669" s="747">
        <v>2</v>
      </c>
      <c r="F669" s="775"/>
      <c r="G669" s="917">
        <f>E669*F669</f>
        <v>0</v>
      </c>
      <c r="H669" s="1152"/>
      <c r="I669" s="1153"/>
      <c r="J669" s="1153"/>
      <c r="K669" s="1153"/>
      <c r="L669" s="1153"/>
      <c r="M669" s="1153"/>
      <c r="N669" s="1153"/>
    </row>
    <row r="670" spans="1:14" s="871" customFormat="1" ht="48">
      <c r="A670" s="738"/>
      <c r="B670" s="749"/>
      <c r="C670" s="585" t="s">
        <v>2190</v>
      </c>
      <c r="D670" s="746"/>
      <c r="E670" s="747"/>
      <c r="F670" s="775"/>
      <c r="G670" s="775">
        <f t="shared" si="25"/>
        <v>0</v>
      </c>
      <c r="H670" s="1152"/>
      <c r="I670" s="1153"/>
      <c r="J670" s="1153"/>
      <c r="K670" s="1153"/>
      <c r="L670" s="1153"/>
      <c r="M670" s="1153"/>
      <c r="N670" s="1153"/>
    </row>
    <row r="671" spans="1:14" s="871" customFormat="1">
      <c r="A671" s="738"/>
      <c r="B671" s="749"/>
      <c r="C671" s="822"/>
      <c r="D671" s="746"/>
      <c r="E671" s="747"/>
      <c r="F671" s="775"/>
      <c r="G671" s="775">
        <f t="shared" si="25"/>
        <v>0</v>
      </c>
      <c r="H671" s="1152"/>
      <c r="I671" s="1153"/>
      <c r="J671" s="1153"/>
      <c r="K671" s="1153"/>
      <c r="L671" s="1153"/>
      <c r="M671" s="1153"/>
      <c r="N671" s="1153"/>
    </row>
    <row r="672" spans="1:14" s="871" customFormat="1">
      <c r="A672" s="738" t="s">
        <v>138</v>
      </c>
      <c r="B672" s="749">
        <f>COUNT($A$592:$B671)+1</f>
        <v>18</v>
      </c>
      <c r="C672" s="165" t="s">
        <v>1786</v>
      </c>
      <c r="D672" s="746"/>
      <c r="E672" s="747"/>
      <c r="F672" s="775"/>
      <c r="G672" s="775">
        <f t="shared" si="25"/>
        <v>0</v>
      </c>
      <c r="H672" s="1152"/>
      <c r="I672" s="1153"/>
      <c r="J672" s="1153"/>
      <c r="K672" s="1153"/>
      <c r="L672" s="1153"/>
      <c r="M672" s="1153"/>
      <c r="N672" s="1153"/>
    </row>
    <row r="673" spans="1:14" s="871" customFormat="1" ht="60">
      <c r="A673" s="738"/>
      <c r="B673" s="749"/>
      <c r="C673" s="822" t="s">
        <v>2390</v>
      </c>
      <c r="D673" s="746"/>
      <c r="E673" s="747"/>
      <c r="F673" s="775"/>
      <c r="G673" s="775">
        <f t="shared" si="25"/>
        <v>0</v>
      </c>
      <c r="H673" s="1152"/>
      <c r="I673" s="1153"/>
      <c r="J673" s="1153"/>
      <c r="K673" s="1153"/>
      <c r="L673" s="1153"/>
      <c r="M673" s="1153"/>
      <c r="N673" s="1153"/>
    </row>
    <row r="674" spans="1:14" s="871" customFormat="1">
      <c r="A674" s="738"/>
      <c r="B674" s="749"/>
      <c r="C674" s="1109" t="s">
        <v>2391</v>
      </c>
      <c r="D674" s="746"/>
      <c r="E674" s="747"/>
      <c r="F674" s="775"/>
      <c r="G674" s="775">
        <f t="shared" si="25"/>
        <v>0</v>
      </c>
      <c r="H674" s="1152"/>
      <c r="I674" s="1153"/>
      <c r="J674" s="1153"/>
      <c r="K674" s="1153"/>
      <c r="L674" s="1153"/>
      <c r="M674" s="1153"/>
      <c r="N674" s="1153"/>
    </row>
    <row r="675" spans="1:14" s="871" customFormat="1" ht="36">
      <c r="A675" s="738"/>
      <c r="B675" s="749"/>
      <c r="C675" s="1113" t="s">
        <v>2459</v>
      </c>
      <c r="D675" s="746" t="s">
        <v>188</v>
      </c>
      <c r="E675" s="747">
        <v>33</v>
      </c>
      <c r="F675" s="775"/>
      <c r="G675" s="917">
        <f t="shared" ref="G675:G680" si="26">E675*F675</f>
        <v>0</v>
      </c>
      <c r="H675" s="1152"/>
      <c r="I675" s="1153"/>
      <c r="J675" s="1153"/>
      <c r="K675" s="1153"/>
      <c r="L675" s="1153"/>
      <c r="M675" s="1153"/>
      <c r="N675" s="1153"/>
    </row>
    <row r="676" spans="1:14" s="871" customFormat="1" ht="36">
      <c r="A676" s="738"/>
      <c r="B676" s="749"/>
      <c r="C676" s="1113" t="s">
        <v>2394</v>
      </c>
      <c r="D676" s="746" t="s">
        <v>188</v>
      </c>
      <c r="E676" s="747">
        <v>4</v>
      </c>
      <c r="F676" s="775"/>
      <c r="G676" s="917">
        <f t="shared" si="26"/>
        <v>0</v>
      </c>
      <c r="H676" s="1152"/>
      <c r="I676" s="1153"/>
      <c r="J676" s="1153"/>
      <c r="K676" s="1153"/>
      <c r="L676" s="1153"/>
      <c r="M676" s="1153"/>
      <c r="N676" s="1153"/>
    </row>
    <row r="677" spans="1:14" s="871" customFormat="1" ht="48">
      <c r="A677" s="738"/>
      <c r="B677" s="749"/>
      <c r="C677" s="1113" t="s">
        <v>2460</v>
      </c>
      <c r="D677" s="746" t="s">
        <v>188</v>
      </c>
      <c r="E677" s="747">
        <v>3</v>
      </c>
      <c r="F677" s="775"/>
      <c r="G677" s="917">
        <f t="shared" si="26"/>
        <v>0</v>
      </c>
      <c r="H677" s="1152"/>
      <c r="I677" s="1153"/>
      <c r="J677" s="1153"/>
      <c r="K677" s="1153"/>
      <c r="L677" s="1153"/>
      <c r="M677" s="1153"/>
      <c r="N677" s="1153"/>
    </row>
    <row r="678" spans="1:14" s="871" customFormat="1" ht="48">
      <c r="A678" s="738"/>
      <c r="B678" s="749"/>
      <c r="C678" s="1113" t="s">
        <v>2399</v>
      </c>
      <c r="D678" s="746" t="s">
        <v>188</v>
      </c>
      <c r="E678" s="747">
        <v>61</v>
      </c>
      <c r="F678" s="775"/>
      <c r="G678" s="917">
        <f t="shared" si="26"/>
        <v>0</v>
      </c>
      <c r="H678" s="1152"/>
      <c r="I678" s="1153"/>
      <c r="J678" s="1153"/>
      <c r="K678" s="1153"/>
      <c r="L678" s="1153"/>
      <c r="M678" s="1153"/>
      <c r="N678" s="1153"/>
    </row>
    <row r="679" spans="1:14" s="871" customFormat="1" ht="48">
      <c r="A679" s="738"/>
      <c r="B679" s="749"/>
      <c r="C679" s="1113" t="s">
        <v>2403</v>
      </c>
      <c r="D679" s="746" t="s">
        <v>188</v>
      </c>
      <c r="E679" s="747">
        <v>1</v>
      </c>
      <c r="F679" s="775"/>
      <c r="G679" s="917">
        <f t="shared" si="26"/>
        <v>0</v>
      </c>
      <c r="H679" s="1152"/>
      <c r="I679" s="1153"/>
      <c r="J679" s="1153"/>
      <c r="K679" s="1153"/>
      <c r="L679" s="1153"/>
      <c r="M679" s="1153"/>
      <c r="N679" s="1153"/>
    </row>
    <row r="680" spans="1:14" s="871" customFormat="1" ht="48">
      <c r="A680" s="738"/>
      <c r="B680" s="749"/>
      <c r="C680" s="1113" t="s">
        <v>2402</v>
      </c>
      <c r="D680" s="746" t="s">
        <v>188</v>
      </c>
      <c r="E680" s="747">
        <v>2</v>
      </c>
      <c r="F680" s="775"/>
      <c r="G680" s="917">
        <f t="shared" si="26"/>
        <v>0</v>
      </c>
      <c r="H680" s="1152"/>
      <c r="I680" s="1153"/>
      <c r="J680" s="1153"/>
      <c r="K680" s="1153"/>
      <c r="L680" s="1153"/>
      <c r="M680" s="1153"/>
      <c r="N680" s="1153"/>
    </row>
    <row r="681" spans="1:14" s="871" customFormat="1">
      <c r="A681" s="738"/>
      <c r="B681" s="749"/>
      <c r="C681" s="822"/>
      <c r="D681" s="746"/>
      <c r="E681" s="747"/>
      <c r="F681" s="775"/>
      <c r="G681" s="775">
        <f t="shared" si="25"/>
        <v>0</v>
      </c>
      <c r="H681" s="1152"/>
      <c r="I681" s="1153"/>
      <c r="J681" s="1153"/>
      <c r="K681" s="1153"/>
      <c r="L681" s="1153"/>
      <c r="M681" s="1153"/>
      <c r="N681" s="1153"/>
    </row>
    <row r="682" spans="1:14" s="871" customFormat="1">
      <c r="A682" s="738" t="s">
        <v>138</v>
      </c>
      <c r="B682" s="749">
        <f>COUNT($A$592:$B681)+1</f>
        <v>19</v>
      </c>
      <c r="C682" s="1109" t="s">
        <v>2461</v>
      </c>
      <c r="D682" s="746" t="s">
        <v>70</v>
      </c>
      <c r="E682" s="747">
        <v>16</v>
      </c>
      <c r="F682" s="775"/>
      <c r="G682" s="917">
        <f>E682*F682</f>
        <v>0</v>
      </c>
      <c r="H682" s="1152"/>
      <c r="I682" s="1153"/>
      <c r="J682" s="1153"/>
      <c r="K682" s="1153"/>
      <c r="L682" s="1153"/>
      <c r="M682" s="1153"/>
      <c r="N682" s="1153"/>
    </row>
    <row r="683" spans="1:14" s="871" customFormat="1" ht="48">
      <c r="A683" s="738"/>
      <c r="B683" s="749"/>
      <c r="C683" s="585" t="s">
        <v>2462</v>
      </c>
      <c r="D683" s="861"/>
      <c r="E683" s="747"/>
      <c r="F683" s="843"/>
      <c r="G683" s="843"/>
      <c r="H683" s="1152"/>
      <c r="I683" s="1153"/>
      <c r="J683" s="1153"/>
      <c r="K683" s="1153"/>
      <c r="L683" s="1153"/>
      <c r="M683" s="1153"/>
      <c r="N683" s="1153"/>
    </row>
    <row r="684" spans="1:14" s="871" customFormat="1">
      <c r="A684" s="738"/>
      <c r="B684" s="749"/>
      <c r="C684" s="822"/>
      <c r="D684" s="746"/>
      <c r="E684" s="747"/>
      <c r="F684" s="775"/>
      <c r="G684" s="775"/>
      <c r="H684" s="1152"/>
      <c r="I684" s="1153"/>
      <c r="J684" s="1153"/>
      <c r="K684" s="1153"/>
      <c r="L684" s="1153"/>
      <c r="M684" s="1153"/>
      <c r="N684" s="1153"/>
    </row>
    <row r="685" spans="1:14" s="871" customFormat="1">
      <c r="A685" s="738" t="s">
        <v>138</v>
      </c>
      <c r="B685" s="749">
        <f>COUNT($A$592:$B684)+1</f>
        <v>20</v>
      </c>
      <c r="C685" s="1109" t="s">
        <v>2225</v>
      </c>
      <c r="D685" s="746" t="s">
        <v>125</v>
      </c>
      <c r="E685" s="747">
        <v>1</v>
      </c>
      <c r="F685" s="775"/>
      <c r="G685" s="917">
        <f>E685*F685</f>
        <v>0</v>
      </c>
      <c r="H685" s="1152"/>
      <c r="I685" s="1153"/>
      <c r="J685" s="1153"/>
      <c r="K685" s="1153"/>
      <c r="L685" s="1153"/>
      <c r="M685" s="1153"/>
      <c r="N685" s="1153"/>
    </row>
    <row r="686" spans="1:14" s="871" customFormat="1" ht="24">
      <c r="A686" s="738"/>
      <c r="B686" s="749"/>
      <c r="C686" s="822" t="s">
        <v>2226</v>
      </c>
      <c r="D686" s="746"/>
      <c r="E686" s="747"/>
      <c r="F686" s="775"/>
      <c r="G686" s="775">
        <f t="shared" si="25"/>
        <v>0</v>
      </c>
      <c r="H686" s="1152"/>
      <c r="I686" s="1153"/>
      <c r="J686" s="1153"/>
      <c r="K686" s="1153"/>
      <c r="L686" s="1153"/>
      <c r="M686" s="1153"/>
      <c r="N686" s="1153"/>
    </row>
    <row r="687" spans="1:14" s="871" customFormat="1">
      <c r="A687" s="738"/>
      <c r="B687" s="749"/>
      <c r="D687" s="746"/>
      <c r="E687" s="747"/>
      <c r="F687" s="775"/>
      <c r="G687" s="775">
        <f t="shared" si="25"/>
        <v>0</v>
      </c>
      <c r="H687" s="1152"/>
      <c r="I687" s="1153"/>
      <c r="J687" s="1153"/>
      <c r="K687" s="1153"/>
      <c r="L687" s="1153"/>
      <c r="M687" s="1153"/>
      <c r="N687" s="1153"/>
    </row>
    <row r="688" spans="1:14" s="871" customFormat="1">
      <c r="A688" s="738" t="s">
        <v>138</v>
      </c>
      <c r="B688" s="749">
        <f>COUNT($A$592:$B687)+1</f>
        <v>21</v>
      </c>
      <c r="C688" s="1142" t="s">
        <v>2227</v>
      </c>
      <c r="D688" s="746" t="s">
        <v>125</v>
      </c>
      <c r="E688" s="747">
        <v>1</v>
      </c>
      <c r="F688" s="775"/>
      <c r="G688" s="917">
        <f>E688*F688</f>
        <v>0</v>
      </c>
      <c r="H688" s="1152"/>
      <c r="I688" s="1153"/>
      <c r="J688" s="1153"/>
      <c r="K688" s="1153"/>
      <c r="L688" s="1153"/>
      <c r="M688" s="1153"/>
      <c r="N688" s="1153"/>
    </row>
    <row r="689" spans="1:14" s="871" customFormat="1" ht="60">
      <c r="A689" s="738"/>
      <c r="B689" s="749"/>
      <c r="C689" s="822" t="s">
        <v>2228</v>
      </c>
      <c r="D689" s="746"/>
      <c r="E689" s="747"/>
      <c r="F689" s="775"/>
      <c r="G689" s="775">
        <f t="shared" si="25"/>
        <v>0</v>
      </c>
      <c r="H689" s="1152"/>
      <c r="I689" s="1153"/>
      <c r="J689" s="1153"/>
      <c r="K689" s="1153"/>
      <c r="L689" s="1153"/>
      <c r="M689" s="1153"/>
      <c r="N689" s="1153"/>
    </row>
    <row r="690" spans="1:14" s="871" customFormat="1">
      <c r="A690" s="738"/>
      <c r="B690" s="749"/>
      <c r="D690" s="746"/>
      <c r="E690" s="747"/>
      <c r="F690" s="775"/>
      <c r="G690" s="775">
        <f t="shared" si="25"/>
        <v>0</v>
      </c>
      <c r="H690" s="1152"/>
      <c r="I690" s="1153"/>
      <c r="J690" s="1153"/>
      <c r="K690" s="1153"/>
      <c r="L690" s="1153"/>
      <c r="M690" s="1153"/>
      <c r="N690" s="1153"/>
    </row>
    <row r="691" spans="1:14" s="871" customFormat="1" ht="24">
      <c r="A691" s="738" t="s">
        <v>138</v>
      </c>
      <c r="B691" s="749">
        <f>COUNT($A$592:$B690)+1</f>
        <v>22</v>
      </c>
      <c r="C691" s="1109" t="s">
        <v>2229</v>
      </c>
      <c r="D691" s="746" t="s">
        <v>70</v>
      </c>
      <c r="E691" s="747">
        <v>4</v>
      </c>
      <c r="F691" s="775"/>
      <c r="G691" s="917">
        <f>E691*F691</f>
        <v>0</v>
      </c>
      <c r="H691" s="1152"/>
      <c r="I691" s="1153"/>
      <c r="J691" s="1153"/>
      <c r="K691" s="1153"/>
      <c r="L691" s="1153"/>
      <c r="M691" s="1153"/>
      <c r="N691" s="1153"/>
    </row>
    <row r="692" spans="1:14" s="871" customFormat="1">
      <c r="A692" s="738"/>
      <c r="B692" s="749"/>
      <c r="D692" s="746"/>
      <c r="E692" s="747"/>
      <c r="F692" s="775"/>
      <c r="G692" s="775">
        <f t="shared" si="25"/>
        <v>0</v>
      </c>
      <c r="H692" s="1152"/>
      <c r="I692" s="1153"/>
      <c r="J692" s="1153"/>
      <c r="K692" s="1153"/>
      <c r="L692" s="1153"/>
      <c r="M692" s="1153"/>
      <c r="N692" s="1153"/>
    </row>
    <row r="693" spans="1:14" s="871" customFormat="1">
      <c r="A693" s="738" t="s">
        <v>138</v>
      </c>
      <c r="B693" s="749">
        <f>COUNT($A$592:$B692)+1</f>
        <v>23</v>
      </c>
      <c r="C693" s="165" t="s">
        <v>2413</v>
      </c>
      <c r="D693" s="746" t="s">
        <v>125</v>
      </c>
      <c r="E693" s="747">
        <v>1</v>
      </c>
      <c r="F693" s="775"/>
      <c r="G693" s="917">
        <f>E693*F693</f>
        <v>0</v>
      </c>
      <c r="H693" s="1152"/>
      <c r="I693" s="1153"/>
      <c r="J693" s="1153"/>
      <c r="K693" s="1153"/>
      <c r="L693" s="1153"/>
      <c r="M693" s="1153"/>
      <c r="N693" s="1153"/>
    </row>
    <row r="694" spans="1:14" s="871" customFormat="1" ht="36">
      <c r="A694" s="738"/>
      <c r="B694" s="749"/>
      <c r="C694" s="822" t="s">
        <v>2463</v>
      </c>
      <c r="D694" s="746"/>
      <c r="E694" s="747"/>
      <c r="F694" s="775"/>
      <c r="G694" s="775">
        <f t="shared" si="25"/>
        <v>0</v>
      </c>
      <c r="H694" s="1152"/>
      <c r="I694" s="1153"/>
      <c r="J694" s="1153"/>
      <c r="K694" s="1153"/>
      <c r="L694" s="1153"/>
      <c r="M694" s="1153"/>
      <c r="N694" s="1153"/>
    </row>
    <row r="695" spans="1:14" s="871" customFormat="1">
      <c r="A695" s="738"/>
      <c r="B695" s="749"/>
      <c r="C695" s="822"/>
      <c r="D695" s="746"/>
      <c r="E695" s="747"/>
      <c r="F695" s="775"/>
      <c r="G695" s="775">
        <f t="shared" si="25"/>
        <v>0</v>
      </c>
      <c r="H695" s="1152"/>
      <c r="I695" s="1153"/>
      <c r="J695" s="1153"/>
      <c r="K695" s="1153"/>
      <c r="L695" s="1153"/>
      <c r="M695" s="1153"/>
      <c r="N695" s="1153"/>
    </row>
    <row r="696" spans="1:14" s="871" customFormat="1">
      <c r="A696" s="738" t="s">
        <v>138</v>
      </c>
      <c r="B696" s="749">
        <f>COUNT($A$592:$B695)+1</f>
        <v>24</v>
      </c>
      <c r="C696" s="165" t="s">
        <v>1844</v>
      </c>
      <c r="D696" s="746" t="s">
        <v>187</v>
      </c>
      <c r="E696" s="747">
        <v>170</v>
      </c>
      <c r="F696" s="775"/>
      <c r="G696" s="917">
        <f>E696*F696</f>
        <v>0</v>
      </c>
      <c r="H696" s="1152"/>
      <c r="I696" s="1153"/>
      <c r="J696" s="1153"/>
      <c r="K696" s="1153"/>
      <c r="L696" s="1153"/>
      <c r="M696" s="1153"/>
      <c r="N696" s="1153"/>
    </row>
    <row r="697" spans="1:14" s="871" customFormat="1" ht="96">
      <c r="A697" s="738"/>
      <c r="B697" s="749"/>
      <c r="C697" s="585" t="s">
        <v>1845</v>
      </c>
      <c r="D697" s="746"/>
      <c r="E697" s="747"/>
      <c r="F697" s="775"/>
      <c r="G697" s="775">
        <f t="shared" si="25"/>
        <v>0</v>
      </c>
      <c r="H697" s="1152"/>
      <c r="I697" s="1153"/>
      <c r="J697" s="1153"/>
      <c r="K697" s="1153"/>
      <c r="L697" s="1153"/>
      <c r="M697" s="1153"/>
      <c r="N697" s="1153"/>
    </row>
    <row r="698" spans="1:14" s="871" customFormat="1">
      <c r="A698" s="738"/>
      <c r="B698" s="749"/>
      <c r="C698" s="585"/>
      <c r="D698" s="746"/>
      <c r="E698" s="747"/>
      <c r="F698" s="775"/>
      <c r="G698" s="775">
        <f t="shared" si="25"/>
        <v>0</v>
      </c>
      <c r="H698" s="1152"/>
      <c r="I698" s="1153"/>
      <c r="J698" s="1153"/>
      <c r="K698" s="1153"/>
      <c r="L698" s="1153"/>
      <c r="M698" s="1153"/>
      <c r="N698" s="1153"/>
    </row>
    <row r="699" spans="1:14" s="871" customFormat="1">
      <c r="A699" s="738" t="s">
        <v>138</v>
      </c>
      <c r="B699" s="749">
        <f>COUNT($A$592:$B698)+1</f>
        <v>25</v>
      </c>
      <c r="C699" s="165" t="s">
        <v>2464</v>
      </c>
      <c r="D699" s="746" t="s">
        <v>125</v>
      </c>
      <c r="E699" s="747">
        <v>1</v>
      </c>
      <c r="F699" s="775"/>
      <c r="G699" s="917">
        <f>E699*F699</f>
        <v>0</v>
      </c>
      <c r="H699" s="1152"/>
      <c r="I699" s="1153"/>
      <c r="J699" s="1153"/>
      <c r="K699" s="1153"/>
      <c r="L699" s="1153"/>
      <c r="M699" s="1153"/>
      <c r="N699" s="1153"/>
    </row>
    <row r="700" spans="1:14" s="871" customFormat="1" ht="48">
      <c r="A700" s="738"/>
      <c r="B700" s="749"/>
      <c r="C700" s="585" t="s">
        <v>2465</v>
      </c>
      <c r="D700" s="746"/>
      <c r="E700" s="747"/>
      <c r="F700" s="775"/>
      <c r="G700" s="775">
        <f>E700*F700</f>
        <v>0</v>
      </c>
      <c r="H700" s="1152"/>
      <c r="I700" s="1153"/>
      <c r="J700" s="1153"/>
      <c r="K700" s="1153"/>
      <c r="L700" s="1153"/>
      <c r="M700" s="1153"/>
      <c r="N700" s="1153"/>
    </row>
    <row r="701" spans="1:14" s="871" customFormat="1">
      <c r="A701" s="738"/>
      <c r="B701" s="749"/>
      <c r="C701" s="585"/>
      <c r="D701" s="746"/>
      <c r="E701" s="747"/>
      <c r="F701" s="775"/>
      <c r="G701" s="775"/>
      <c r="H701" s="1152"/>
      <c r="I701" s="1153"/>
      <c r="J701" s="1153"/>
      <c r="K701" s="1153"/>
      <c r="L701" s="1153"/>
      <c r="M701" s="1153"/>
      <c r="N701" s="1153"/>
    </row>
    <row r="702" spans="1:14" s="871" customFormat="1" ht="13.5" thickBot="1">
      <c r="A702" s="226"/>
      <c r="B702" s="1031"/>
      <c r="C702" s="882" t="s">
        <v>2466</v>
      </c>
      <c r="D702" s="225"/>
      <c r="E702" s="225"/>
      <c r="F702" s="859"/>
      <c r="G702" s="859">
        <f>SUM(G595:G699)</f>
        <v>0</v>
      </c>
      <c r="H702" s="1152"/>
      <c r="I702" s="1153"/>
      <c r="J702" s="1153"/>
      <c r="K702" s="1153"/>
      <c r="L702" s="1153"/>
      <c r="M702" s="1153"/>
      <c r="N702" s="1153"/>
    </row>
    <row r="703" spans="1:14" s="871" customFormat="1">
      <c r="A703" s="745"/>
      <c r="B703" s="745"/>
      <c r="C703" s="1024"/>
      <c r="D703" s="1025"/>
      <c r="E703" s="844"/>
      <c r="F703" s="1133"/>
      <c r="G703" s="1133"/>
      <c r="H703" s="1152"/>
      <c r="I703" s="1153"/>
      <c r="J703" s="1153"/>
      <c r="K703" s="1153"/>
      <c r="L703" s="1153"/>
      <c r="M703" s="1153"/>
      <c r="N703" s="1153"/>
    </row>
    <row r="704" spans="1:14" s="871" customFormat="1" ht="16.5" thickBot="1">
      <c r="A704" s="873"/>
      <c r="B704" s="874" t="s">
        <v>139</v>
      </c>
      <c r="C704" s="234" t="s">
        <v>2467</v>
      </c>
      <c r="D704" s="1007"/>
      <c r="E704" s="1032"/>
      <c r="F704" s="728"/>
      <c r="G704" s="728"/>
      <c r="H704" s="1152"/>
      <c r="I704" s="1153"/>
      <c r="J704" s="1153"/>
      <c r="K704" s="1153"/>
      <c r="L704" s="1153"/>
      <c r="M704" s="1153"/>
      <c r="N704" s="1153"/>
    </row>
    <row r="705" spans="1:14" s="871" customFormat="1" ht="15.75">
      <c r="A705" s="1132"/>
      <c r="B705" s="1012"/>
      <c r="C705" s="1013"/>
      <c r="D705" s="1025"/>
      <c r="E705" s="1040"/>
      <c r="F705" s="1133"/>
      <c r="G705" s="1133"/>
      <c r="H705" s="1152"/>
      <c r="I705" s="1153"/>
      <c r="J705" s="1153"/>
      <c r="K705" s="1153"/>
      <c r="L705" s="1153"/>
      <c r="M705" s="1153"/>
      <c r="N705" s="1153"/>
    </row>
    <row r="706" spans="1:14" s="871" customFormat="1">
      <c r="A706" s="738" t="str">
        <f>$B$704</f>
        <v>IV.</v>
      </c>
      <c r="B706" s="749">
        <f>COUNT(#REF!)+1</f>
        <v>1</v>
      </c>
      <c r="C706" s="165" t="s">
        <v>2468</v>
      </c>
      <c r="D706" s="746"/>
      <c r="E706" s="747"/>
      <c r="F706" s="775"/>
      <c r="G706" s="775">
        <f t="shared" ref="G706:G780" si="27">E706*F706</f>
        <v>0</v>
      </c>
      <c r="H706" s="1152"/>
      <c r="I706" s="1153"/>
      <c r="J706" s="1153"/>
      <c r="K706" s="1153"/>
      <c r="L706" s="1153"/>
      <c r="M706" s="1153"/>
      <c r="N706" s="1153"/>
    </row>
    <row r="707" spans="1:14" s="871" customFormat="1" ht="48">
      <c r="A707" s="738"/>
      <c r="B707" s="749"/>
      <c r="C707" s="585" t="s">
        <v>2469</v>
      </c>
      <c r="D707" s="746"/>
      <c r="E707" s="747"/>
      <c r="F707" s="775"/>
      <c r="G707" s="775">
        <f t="shared" si="27"/>
        <v>0</v>
      </c>
      <c r="H707" s="1152"/>
      <c r="I707" s="1153"/>
      <c r="J707" s="1153"/>
      <c r="K707" s="1153"/>
      <c r="L707" s="1153"/>
      <c r="M707" s="1153"/>
      <c r="N707" s="1153"/>
    </row>
    <row r="708" spans="1:14" s="871" customFormat="1">
      <c r="A708" s="738"/>
      <c r="B708" s="749"/>
      <c r="C708" s="1146" t="s">
        <v>2470</v>
      </c>
      <c r="D708" s="746" t="s">
        <v>125</v>
      </c>
      <c r="E708" s="747">
        <v>1</v>
      </c>
      <c r="F708" s="775"/>
      <c r="G708" s="917">
        <f>E708*F708</f>
        <v>0</v>
      </c>
      <c r="H708" s="1152"/>
      <c r="I708" s="1153"/>
      <c r="J708" s="1153"/>
      <c r="K708" s="1153"/>
      <c r="L708" s="1153"/>
      <c r="M708" s="1153"/>
      <c r="N708" s="1153"/>
    </row>
    <row r="709" spans="1:14" s="871" customFormat="1">
      <c r="A709" s="738"/>
      <c r="B709" s="749"/>
      <c r="C709" s="1146" t="s">
        <v>2471</v>
      </c>
      <c r="D709" s="746" t="s">
        <v>125</v>
      </c>
      <c r="E709" s="747">
        <v>2</v>
      </c>
      <c r="F709" s="775"/>
      <c r="G709" s="917">
        <f>E709*F709</f>
        <v>0</v>
      </c>
      <c r="H709" s="1152"/>
      <c r="I709" s="1153"/>
      <c r="J709" s="1153"/>
      <c r="K709" s="1153"/>
      <c r="L709" s="1153"/>
      <c r="M709" s="1153"/>
      <c r="N709" s="1153"/>
    </row>
    <row r="710" spans="1:14" s="871" customFormat="1">
      <c r="A710" s="738"/>
      <c r="B710" s="749"/>
      <c r="C710" s="1146" t="s">
        <v>2472</v>
      </c>
      <c r="D710" s="746" t="s">
        <v>125</v>
      </c>
      <c r="E710" s="747">
        <v>3</v>
      </c>
      <c r="F710" s="775"/>
      <c r="G710" s="917">
        <f>E710*F710</f>
        <v>0</v>
      </c>
      <c r="H710" s="1152"/>
      <c r="I710" s="1153"/>
      <c r="J710" s="1153"/>
      <c r="K710" s="1153"/>
      <c r="L710" s="1153"/>
      <c r="M710" s="1153"/>
      <c r="N710" s="1153"/>
    </row>
    <row r="711" spans="1:14" s="871" customFormat="1">
      <c r="A711" s="738"/>
      <c r="B711" s="749"/>
      <c r="C711" s="1146" t="s">
        <v>2473</v>
      </c>
      <c r="D711" s="746" t="s">
        <v>125</v>
      </c>
      <c r="E711" s="747">
        <v>6</v>
      </c>
      <c r="F711" s="775"/>
      <c r="G711" s="917">
        <f>E711*F711</f>
        <v>0</v>
      </c>
      <c r="H711" s="1152"/>
      <c r="I711" s="1153"/>
      <c r="J711" s="1153"/>
      <c r="K711" s="1153"/>
      <c r="L711" s="1153"/>
      <c r="M711" s="1153"/>
      <c r="N711" s="1153"/>
    </row>
    <row r="712" spans="1:14" s="871" customFormat="1">
      <c r="A712" s="738"/>
      <c r="B712" s="749"/>
      <c r="C712" s="1146" t="s">
        <v>2474</v>
      </c>
      <c r="D712" s="746" t="s">
        <v>125</v>
      </c>
      <c r="E712" s="747">
        <v>4</v>
      </c>
      <c r="F712" s="775"/>
      <c r="G712" s="917">
        <f>E712*F712</f>
        <v>0</v>
      </c>
      <c r="H712" s="1152"/>
      <c r="I712" s="1153"/>
      <c r="J712" s="1153"/>
      <c r="K712" s="1153"/>
      <c r="L712" s="1153"/>
      <c r="M712" s="1153"/>
      <c r="N712" s="1153"/>
    </row>
    <row r="713" spans="1:14" s="871" customFormat="1">
      <c r="A713" s="738"/>
      <c r="B713" s="749"/>
      <c r="C713" s="1118"/>
      <c r="D713" s="746"/>
      <c r="E713" s="747"/>
      <c r="F713" s="775"/>
      <c r="G713" s="775">
        <f t="shared" si="27"/>
        <v>0</v>
      </c>
      <c r="H713" s="1152"/>
      <c r="I713" s="1153"/>
      <c r="J713" s="1153"/>
      <c r="K713" s="1153"/>
      <c r="L713" s="1153"/>
      <c r="M713" s="1153"/>
      <c r="N713" s="1153"/>
    </row>
    <row r="714" spans="1:14" s="871" customFormat="1">
      <c r="A714" s="738" t="str">
        <f>$B$704</f>
        <v>IV.</v>
      </c>
      <c r="B714" s="749">
        <f>COUNT($A$706:B713)+1</f>
        <v>2</v>
      </c>
      <c r="C714" s="165" t="s">
        <v>2475</v>
      </c>
      <c r="D714" s="779"/>
      <c r="E714" s="747"/>
      <c r="F714" s="775"/>
      <c r="G714" s="775">
        <f t="shared" si="27"/>
        <v>0</v>
      </c>
      <c r="H714" s="1152"/>
      <c r="I714" s="1153"/>
      <c r="J714" s="1153"/>
      <c r="K714" s="1153"/>
      <c r="L714" s="1153"/>
      <c r="M714" s="1153"/>
      <c r="N714" s="1153"/>
    </row>
    <row r="715" spans="1:14" s="871" customFormat="1" ht="96">
      <c r="A715" s="738"/>
      <c r="B715" s="749"/>
      <c r="C715" s="585" t="s">
        <v>2476</v>
      </c>
      <c r="D715" s="861"/>
      <c r="E715" s="747"/>
      <c r="F715" s="775"/>
      <c r="G715" s="775">
        <f t="shared" si="27"/>
        <v>0</v>
      </c>
      <c r="H715" s="1152"/>
      <c r="I715" s="1153"/>
      <c r="J715" s="1153"/>
      <c r="K715" s="1153"/>
      <c r="L715" s="1153"/>
      <c r="M715" s="1153"/>
      <c r="N715" s="1153"/>
    </row>
    <row r="716" spans="1:14" s="871" customFormat="1">
      <c r="A716" s="738"/>
      <c r="B716" s="749"/>
      <c r="C716" s="822" t="s">
        <v>2477</v>
      </c>
      <c r="D716" s="746" t="s">
        <v>125</v>
      </c>
      <c r="E716" s="747">
        <v>1</v>
      </c>
      <c r="F716" s="775"/>
      <c r="G716" s="917">
        <f t="shared" ref="G716:G723" si="28">E716*F716</f>
        <v>0</v>
      </c>
      <c r="H716" s="1152"/>
      <c r="I716" s="1153"/>
      <c r="J716" s="1153"/>
      <c r="K716" s="1153"/>
      <c r="L716" s="1153"/>
      <c r="M716" s="1153"/>
      <c r="N716" s="1153"/>
    </row>
    <row r="717" spans="1:14" s="871" customFormat="1">
      <c r="A717" s="738"/>
      <c r="B717" s="749"/>
      <c r="C717" s="822" t="s">
        <v>2478</v>
      </c>
      <c r="D717" s="746" t="s">
        <v>125</v>
      </c>
      <c r="E717" s="747">
        <v>2</v>
      </c>
      <c r="F717" s="775"/>
      <c r="G717" s="917">
        <f t="shared" si="28"/>
        <v>0</v>
      </c>
      <c r="H717" s="1152"/>
      <c r="I717" s="1153"/>
      <c r="J717" s="1153"/>
      <c r="K717" s="1153"/>
      <c r="L717" s="1153"/>
      <c r="M717" s="1153"/>
      <c r="N717" s="1153"/>
    </row>
    <row r="718" spans="1:14" s="871" customFormat="1">
      <c r="A718" s="738"/>
      <c r="B718" s="749"/>
      <c r="C718" s="822" t="s">
        <v>2479</v>
      </c>
      <c r="D718" s="746" t="s">
        <v>125</v>
      </c>
      <c r="E718" s="747">
        <v>3</v>
      </c>
      <c r="F718" s="775"/>
      <c r="G718" s="917">
        <f t="shared" si="28"/>
        <v>0</v>
      </c>
      <c r="H718" s="1152"/>
      <c r="I718" s="1153"/>
      <c r="J718" s="1153"/>
      <c r="K718" s="1153"/>
      <c r="L718" s="1153"/>
      <c r="M718" s="1153"/>
      <c r="N718" s="1153"/>
    </row>
    <row r="719" spans="1:14" s="871" customFormat="1">
      <c r="A719" s="738"/>
      <c r="B719" s="749"/>
      <c r="C719" s="822" t="s">
        <v>2480</v>
      </c>
      <c r="D719" s="746" t="s">
        <v>125</v>
      </c>
      <c r="E719" s="747">
        <v>6</v>
      </c>
      <c r="F719" s="775"/>
      <c r="G719" s="917">
        <f t="shared" si="28"/>
        <v>0</v>
      </c>
      <c r="H719" s="1152"/>
      <c r="I719" s="1153"/>
      <c r="J719" s="1153"/>
      <c r="K719" s="1153"/>
      <c r="L719" s="1153"/>
      <c r="M719" s="1153"/>
      <c r="N719" s="1153"/>
    </row>
    <row r="720" spans="1:14" s="871" customFormat="1">
      <c r="A720" s="738"/>
      <c r="B720" s="749"/>
      <c r="C720" s="822" t="s">
        <v>2481</v>
      </c>
      <c r="D720" s="746" t="s">
        <v>125</v>
      </c>
      <c r="E720" s="747">
        <v>4</v>
      </c>
      <c r="F720" s="775"/>
      <c r="G720" s="917">
        <f t="shared" si="28"/>
        <v>0</v>
      </c>
      <c r="H720" s="1152"/>
      <c r="I720" s="1153"/>
      <c r="J720" s="1153"/>
      <c r="K720" s="1153"/>
      <c r="L720" s="1153"/>
      <c r="M720" s="1153"/>
      <c r="N720" s="1153"/>
    </row>
    <row r="721" spans="1:14" s="871" customFormat="1">
      <c r="A721" s="738"/>
      <c r="B721" s="749"/>
      <c r="C721" s="822" t="s">
        <v>2482</v>
      </c>
      <c r="D721" s="746" t="s">
        <v>125</v>
      </c>
      <c r="E721" s="747">
        <v>4</v>
      </c>
      <c r="F721" s="775"/>
      <c r="G721" s="917">
        <f t="shared" si="28"/>
        <v>0</v>
      </c>
      <c r="H721" s="1152"/>
      <c r="I721" s="1153"/>
      <c r="J721" s="1153"/>
      <c r="K721" s="1153"/>
      <c r="L721" s="1153"/>
      <c r="M721" s="1153"/>
      <c r="N721" s="1153"/>
    </row>
    <row r="722" spans="1:14" s="871" customFormat="1">
      <c r="A722" s="738"/>
      <c r="B722" s="749"/>
      <c r="C722" s="822" t="s">
        <v>2483</v>
      </c>
      <c r="D722" s="746" t="s">
        <v>125</v>
      </c>
      <c r="E722" s="747">
        <v>1</v>
      </c>
      <c r="F722" s="775"/>
      <c r="G722" s="917">
        <f t="shared" si="28"/>
        <v>0</v>
      </c>
      <c r="H722" s="1152"/>
      <c r="I722" s="1153"/>
      <c r="J722" s="1153"/>
      <c r="K722" s="1153"/>
      <c r="L722" s="1153"/>
      <c r="M722" s="1153"/>
      <c r="N722" s="1153"/>
    </row>
    <row r="723" spans="1:14" s="871" customFormat="1">
      <c r="A723" s="738"/>
      <c r="B723" s="749"/>
      <c r="C723" s="822" t="s">
        <v>2484</v>
      </c>
      <c r="D723" s="746" t="s">
        <v>125</v>
      </c>
      <c r="E723" s="747">
        <v>124</v>
      </c>
      <c r="F723" s="775"/>
      <c r="G723" s="917">
        <f t="shared" si="28"/>
        <v>0</v>
      </c>
      <c r="H723" s="1152"/>
      <c r="I723" s="1153"/>
      <c r="J723" s="1153"/>
      <c r="K723" s="1153"/>
      <c r="L723" s="1153"/>
      <c r="M723" s="1153"/>
      <c r="N723" s="1153"/>
    </row>
    <row r="724" spans="1:14" s="871" customFormat="1">
      <c r="A724" s="738"/>
      <c r="B724" s="749"/>
      <c r="C724" s="822"/>
      <c r="D724" s="746"/>
      <c r="E724" s="747"/>
      <c r="F724" s="775"/>
      <c r="G724" s="775"/>
      <c r="H724" s="1152"/>
      <c r="I724" s="1153"/>
      <c r="J724" s="1153"/>
      <c r="K724" s="1153"/>
      <c r="L724" s="1153"/>
      <c r="M724" s="1153"/>
      <c r="N724" s="1153"/>
    </row>
    <row r="725" spans="1:14" s="871" customFormat="1">
      <c r="A725" s="738" t="str">
        <f>$B$704</f>
        <v>IV.</v>
      </c>
      <c r="B725" s="749">
        <f>COUNT($A$706:B724)+1</f>
        <v>3</v>
      </c>
      <c r="C725" s="165" t="s">
        <v>1699</v>
      </c>
      <c r="D725" s="746"/>
      <c r="E725" s="747"/>
      <c r="F725" s="775"/>
      <c r="G725" s="775">
        <f t="shared" ref="G725:G726" si="29">E725*F725</f>
        <v>0</v>
      </c>
      <c r="H725" s="1152"/>
      <c r="I725" s="1153"/>
      <c r="J725" s="1153"/>
      <c r="K725" s="1153"/>
      <c r="L725" s="1153"/>
      <c r="M725" s="1153"/>
      <c r="N725" s="1153"/>
    </row>
    <row r="726" spans="1:14" s="871" customFormat="1" ht="48">
      <c r="A726" s="738"/>
      <c r="B726" s="749"/>
      <c r="C726" s="585" t="s">
        <v>2485</v>
      </c>
      <c r="D726" s="746"/>
      <c r="E726" s="747"/>
      <c r="F726" s="775"/>
      <c r="G726" s="775">
        <f t="shared" si="29"/>
        <v>0</v>
      </c>
      <c r="H726" s="1152"/>
      <c r="I726" s="1153"/>
      <c r="J726" s="1153"/>
      <c r="K726" s="1153"/>
      <c r="L726" s="1153"/>
      <c r="M726" s="1153"/>
      <c r="N726" s="1153"/>
    </row>
    <row r="727" spans="1:14" s="871" customFormat="1">
      <c r="A727" s="738"/>
      <c r="B727" s="749"/>
      <c r="C727" s="585" t="s">
        <v>1701</v>
      </c>
      <c r="D727" s="746" t="s">
        <v>188</v>
      </c>
      <c r="E727" s="747">
        <v>250</v>
      </c>
      <c r="F727" s="775"/>
      <c r="G727" s="917">
        <f>E727*F727</f>
        <v>0</v>
      </c>
      <c r="H727" s="1152"/>
      <c r="I727" s="1153"/>
      <c r="J727" s="1153"/>
      <c r="K727" s="1153"/>
      <c r="L727" s="1153"/>
      <c r="M727" s="1153"/>
      <c r="N727" s="1153"/>
    </row>
    <row r="728" spans="1:14" s="871" customFormat="1">
      <c r="A728" s="738"/>
      <c r="B728" s="749"/>
      <c r="C728" s="585" t="s">
        <v>1702</v>
      </c>
      <c r="D728" s="746" t="s">
        <v>188</v>
      </c>
      <c r="E728" s="747">
        <v>10</v>
      </c>
      <c r="F728" s="775"/>
      <c r="G728" s="917">
        <f>E728*F728</f>
        <v>0</v>
      </c>
      <c r="H728" s="1152"/>
      <c r="I728" s="1153"/>
      <c r="J728" s="1153"/>
      <c r="K728" s="1153"/>
      <c r="L728" s="1153"/>
      <c r="M728" s="1153"/>
      <c r="N728" s="1153"/>
    </row>
    <row r="729" spans="1:14" s="871" customFormat="1">
      <c r="A729" s="738"/>
      <c r="B729" s="749"/>
      <c r="C729" s="585" t="s">
        <v>1703</v>
      </c>
      <c r="D729" s="746" t="s">
        <v>188</v>
      </c>
      <c r="E729" s="747">
        <v>32</v>
      </c>
      <c r="F729" s="775"/>
      <c r="G729" s="917">
        <f>E729*F729</f>
        <v>0</v>
      </c>
      <c r="H729" s="1152"/>
      <c r="I729" s="1153"/>
      <c r="J729" s="1153"/>
      <c r="K729" s="1153"/>
      <c r="L729" s="1153"/>
      <c r="M729" s="1153"/>
      <c r="N729" s="1153"/>
    </row>
    <row r="730" spans="1:14" s="871" customFormat="1">
      <c r="A730" s="738"/>
      <c r="B730" s="749"/>
      <c r="C730" s="1119"/>
      <c r="D730" s="775"/>
      <c r="E730" s="775"/>
      <c r="F730" s="775"/>
      <c r="G730" s="775">
        <f t="shared" si="27"/>
        <v>0</v>
      </c>
      <c r="H730" s="1152"/>
      <c r="I730" s="1153"/>
      <c r="J730" s="1153"/>
      <c r="K730" s="1153"/>
      <c r="L730" s="1153"/>
      <c r="M730" s="1153"/>
      <c r="N730" s="1153"/>
    </row>
    <row r="731" spans="1:14" s="871" customFormat="1">
      <c r="A731" s="738" t="str">
        <f>$B$704</f>
        <v>IV.</v>
      </c>
      <c r="B731" s="749">
        <f>COUNT($A$706:B730)+1</f>
        <v>4</v>
      </c>
      <c r="C731" s="165" t="s">
        <v>2486</v>
      </c>
      <c r="D731" s="775"/>
      <c r="E731" s="775"/>
      <c r="F731" s="775"/>
      <c r="G731" s="775">
        <f t="shared" si="27"/>
        <v>0</v>
      </c>
      <c r="H731" s="1152"/>
      <c r="I731" s="1153"/>
      <c r="J731" s="1153"/>
      <c r="K731" s="1153"/>
      <c r="L731" s="1153"/>
      <c r="M731" s="1153"/>
      <c r="N731" s="1153"/>
    </row>
    <row r="732" spans="1:14" s="871" customFormat="1" ht="48">
      <c r="A732" s="738"/>
      <c r="B732" s="749"/>
      <c r="C732" s="585" t="s">
        <v>2487</v>
      </c>
      <c r="D732" s="775"/>
      <c r="E732" s="775"/>
      <c r="F732" s="775"/>
      <c r="G732" s="775">
        <f t="shared" si="27"/>
        <v>0</v>
      </c>
      <c r="H732" s="1152"/>
      <c r="I732" s="1153"/>
      <c r="J732" s="1153"/>
      <c r="K732" s="1153"/>
      <c r="L732" s="1153"/>
      <c r="M732" s="1153"/>
      <c r="N732" s="1153"/>
    </row>
    <row r="733" spans="1:14" s="871" customFormat="1">
      <c r="A733" s="738"/>
      <c r="B733" s="749"/>
      <c r="C733" s="585" t="s">
        <v>2488</v>
      </c>
      <c r="D733" s="746" t="s">
        <v>188</v>
      </c>
      <c r="E733" s="747">
        <v>774</v>
      </c>
      <c r="F733" s="775"/>
      <c r="G733" s="917">
        <f>E733*F733</f>
        <v>0</v>
      </c>
      <c r="H733" s="1152"/>
      <c r="I733" s="1153"/>
      <c r="J733" s="1153"/>
      <c r="K733" s="1153"/>
      <c r="L733" s="1153"/>
      <c r="M733" s="1153"/>
      <c r="N733" s="1153"/>
    </row>
    <row r="734" spans="1:14" s="871" customFormat="1">
      <c r="A734" s="738"/>
      <c r="B734" s="749"/>
      <c r="C734" s="1119"/>
      <c r="D734" s="775"/>
      <c r="E734" s="775"/>
      <c r="F734" s="775"/>
      <c r="G734" s="775">
        <f t="shared" si="27"/>
        <v>0</v>
      </c>
      <c r="H734" s="1152"/>
      <c r="I734" s="1153"/>
      <c r="J734" s="1153"/>
      <c r="K734" s="1153"/>
      <c r="L734" s="1153"/>
      <c r="M734" s="1153"/>
      <c r="N734" s="1153"/>
    </row>
    <row r="735" spans="1:14" s="871" customFormat="1">
      <c r="A735" s="738" t="str">
        <f>$B$704</f>
        <v>IV.</v>
      </c>
      <c r="B735" s="749">
        <f>COUNT($A$706:B734)+1</f>
        <v>5</v>
      </c>
      <c r="C735" s="165" t="s">
        <v>2489</v>
      </c>
      <c r="D735" s="746" t="s">
        <v>188</v>
      </c>
      <c r="E735" s="747">
        <v>387</v>
      </c>
      <c r="F735" s="775"/>
      <c r="G735" s="917">
        <f>E735*F735</f>
        <v>0</v>
      </c>
      <c r="H735" s="1152"/>
      <c r="I735" s="1153"/>
      <c r="J735" s="1153"/>
      <c r="K735" s="1153"/>
      <c r="L735" s="1153"/>
      <c r="M735" s="1153"/>
      <c r="N735" s="1153"/>
    </row>
    <row r="736" spans="1:14" s="871" customFormat="1" ht="48">
      <c r="A736" s="738"/>
      <c r="B736" s="749"/>
      <c r="C736" s="585" t="s">
        <v>2490</v>
      </c>
      <c r="D736" s="746"/>
      <c r="E736" s="747"/>
      <c r="F736" s="775"/>
      <c r="G736" s="775">
        <f t="shared" si="27"/>
        <v>0</v>
      </c>
      <c r="H736" s="1152"/>
      <c r="I736" s="1153"/>
      <c r="J736" s="1153"/>
      <c r="K736" s="1153"/>
      <c r="L736" s="1153"/>
      <c r="M736" s="1153"/>
      <c r="N736" s="1153"/>
    </row>
    <row r="737" spans="1:14" s="871" customFormat="1">
      <c r="A737" s="738"/>
      <c r="B737" s="749"/>
      <c r="C737" s="822"/>
      <c r="D737" s="746"/>
      <c r="E737" s="747"/>
      <c r="F737" s="775"/>
      <c r="G737" s="775">
        <f t="shared" si="27"/>
        <v>0</v>
      </c>
      <c r="H737" s="1152"/>
      <c r="I737" s="1153"/>
      <c r="J737" s="1153"/>
      <c r="K737" s="1153"/>
      <c r="L737" s="1153"/>
      <c r="M737" s="1153"/>
      <c r="N737" s="1153"/>
    </row>
    <row r="738" spans="1:14" s="871" customFormat="1">
      <c r="A738" s="738" t="str">
        <f>$B$704</f>
        <v>IV.</v>
      </c>
      <c r="B738" s="749">
        <f>COUNT($A$706:B737)+1</f>
        <v>6</v>
      </c>
      <c r="C738" s="165" t="s">
        <v>2491</v>
      </c>
      <c r="D738" s="779"/>
      <c r="E738" s="747"/>
      <c r="F738" s="775"/>
      <c r="G738" s="775">
        <f t="shared" si="27"/>
        <v>0</v>
      </c>
      <c r="H738" s="1152"/>
      <c r="I738" s="1153"/>
      <c r="J738" s="1153"/>
      <c r="K738" s="1153"/>
      <c r="L738" s="1153"/>
      <c r="M738" s="1153"/>
      <c r="N738" s="1153"/>
    </row>
    <row r="739" spans="1:14" s="871" customFormat="1" ht="168">
      <c r="A739" s="738"/>
      <c r="B739" s="749"/>
      <c r="C739" s="585" t="s">
        <v>2492</v>
      </c>
      <c r="D739" s="861"/>
      <c r="E739" s="747"/>
      <c r="F739" s="775"/>
      <c r="G739" s="775">
        <f t="shared" si="27"/>
        <v>0</v>
      </c>
      <c r="H739" s="1152"/>
      <c r="I739" s="1153"/>
      <c r="J739" s="1153"/>
      <c r="K739" s="1153"/>
      <c r="L739" s="1153"/>
      <c r="M739" s="1153"/>
      <c r="N739" s="1153"/>
    </row>
    <row r="740" spans="1:14" s="871" customFormat="1">
      <c r="A740" s="738"/>
      <c r="B740" s="749"/>
      <c r="C740" s="585" t="s">
        <v>2493</v>
      </c>
      <c r="D740" s="779" t="s">
        <v>186</v>
      </c>
      <c r="E740" s="747">
        <v>35940</v>
      </c>
      <c r="F740" s="775"/>
      <c r="G740" s="917">
        <f>E740*F740</f>
        <v>0</v>
      </c>
      <c r="H740" s="1152"/>
      <c r="I740" s="1153"/>
      <c r="J740" s="1153"/>
      <c r="K740" s="1153"/>
      <c r="L740" s="1153"/>
      <c r="M740" s="1153"/>
      <c r="N740" s="1153"/>
    </row>
    <row r="741" spans="1:14" s="871" customFormat="1">
      <c r="A741" s="738"/>
      <c r="B741" s="749"/>
      <c r="C741" s="1119"/>
      <c r="D741" s="775"/>
      <c r="E741" s="775"/>
      <c r="F741" s="775"/>
      <c r="G741" s="775">
        <f t="shared" si="27"/>
        <v>0</v>
      </c>
      <c r="H741" s="1152"/>
      <c r="I741" s="1153"/>
      <c r="J741" s="1153"/>
      <c r="K741" s="1153"/>
      <c r="L741" s="1153"/>
      <c r="M741" s="1153"/>
      <c r="N741" s="1153"/>
    </row>
    <row r="742" spans="1:14" s="871" customFormat="1">
      <c r="A742" s="738" t="str">
        <f>$B$704</f>
        <v>IV.</v>
      </c>
      <c r="B742" s="749">
        <f>COUNT($A$706:B741)+1</f>
        <v>7</v>
      </c>
      <c r="C742" s="165" t="s">
        <v>2494</v>
      </c>
      <c r="D742" s="779" t="s">
        <v>137</v>
      </c>
      <c r="E742" s="747">
        <v>6580</v>
      </c>
      <c r="F742" s="775"/>
      <c r="G742" s="917">
        <f>E742*F742</f>
        <v>0</v>
      </c>
      <c r="H742" s="1152"/>
      <c r="I742" s="1153"/>
      <c r="J742" s="1153"/>
      <c r="K742" s="1153"/>
      <c r="L742" s="1153"/>
      <c r="M742" s="1153"/>
      <c r="N742" s="1153"/>
    </row>
    <row r="743" spans="1:14" s="871" customFormat="1" ht="60">
      <c r="A743" s="738"/>
      <c r="B743" s="749"/>
      <c r="C743" s="585" t="s">
        <v>2495</v>
      </c>
      <c r="D743" s="861"/>
      <c r="E743" s="747"/>
      <c r="F743" s="775"/>
      <c r="G743" s="775">
        <f t="shared" si="27"/>
        <v>0</v>
      </c>
      <c r="H743" s="1152"/>
      <c r="I743" s="1153"/>
      <c r="J743" s="1153"/>
      <c r="K743" s="1153"/>
      <c r="L743" s="1153"/>
      <c r="M743" s="1153"/>
      <c r="N743" s="1153"/>
    </row>
    <row r="744" spans="1:14" s="871" customFormat="1">
      <c r="A744" s="738"/>
      <c r="B744" s="749"/>
      <c r="C744" s="1119"/>
      <c r="D744" s="775"/>
      <c r="E744" s="775"/>
      <c r="F744" s="775"/>
      <c r="G744" s="775">
        <f t="shared" si="27"/>
        <v>0</v>
      </c>
      <c r="H744" s="1152"/>
      <c r="I744" s="1153"/>
      <c r="J744" s="1153"/>
      <c r="K744" s="1153"/>
      <c r="L744" s="1153"/>
      <c r="M744" s="1153"/>
      <c r="N744" s="1153"/>
    </row>
    <row r="745" spans="1:14" s="871" customFormat="1">
      <c r="A745" s="738" t="str">
        <f>$B$704</f>
        <v>IV.</v>
      </c>
      <c r="B745" s="749">
        <f>COUNT($A$706:B744)+1</f>
        <v>8</v>
      </c>
      <c r="C745" s="165" t="s">
        <v>2496</v>
      </c>
      <c r="D745" s="779" t="s">
        <v>2097</v>
      </c>
      <c r="E745" s="747">
        <v>1080</v>
      </c>
      <c r="F745" s="775"/>
      <c r="G745" s="917">
        <f>E745*F745</f>
        <v>0</v>
      </c>
      <c r="H745" s="1152"/>
      <c r="I745" s="1153"/>
      <c r="J745" s="1153"/>
      <c r="K745" s="1153"/>
      <c r="L745" s="1153"/>
      <c r="M745" s="1153"/>
      <c r="N745" s="1153"/>
    </row>
    <row r="746" spans="1:14" s="871" customFormat="1" ht="48">
      <c r="A746" s="738"/>
      <c r="B746" s="749"/>
      <c r="C746" s="585" t="s">
        <v>2497</v>
      </c>
      <c r="D746" s="861"/>
      <c r="E746" s="747"/>
      <c r="F746" s="775"/>
      <c r="G746" s="775">
        <f t="shared" si="27"/>
        <v>0</v>
      </c>
      <c r="H746" s="1152"/>
      <c r="I746" s="1153"/>
      <c r="J746" s="1153"/>
      <c r="K746" s="1153"/>
      <c r="L746" s="1153"/>
      <c r="M746" s="1153"/>
      <c r="N746" s="1153"/>
    </row>
    <row r="747" spans="1:14" s="871" customFormat="1">
      <c r="A747" s="738"/>
      <c r="B747" s="749"/>
      <c r="C747" s="1119"/>
      <c r="D747" s="775"/>
      <c r="E747" s="775"/>
      <c r="F747" s="775"/>
      <c r="G747" s="775">
        <f t="shared" si="27"/>
        <v>0</v>
      </c>
      <c r="H747" s="1152"/>
      <c r="I747" s="1153"/>
      <c r="J747" s="1153"/>
      <c r="K747" s="1153"/>
      <c r="L747" s="1153"/>
      <c r="M747" s="1153"/>
      <c r="N747" s="1153"/>
    </row>
    <row r="748" spans="1:14" s="871" customFormat="1">
      <c r="A748" s="738" t="str">
        <f>$B$704</f>
        <v>IV.</v>
      </c>
      <c r="B748" s="749">
        <f>COUNT($A$706:B747)+1</f>
        <v>9</v>
      </c>
      <c r="C748" s="165" t="s">
        <v>2333</v>
      </c>
      <c r="D748" s="746"/>
      <c r="E748" s="747"/>
      <c r="F748" s="775"/>
      <c r="G748" s="775">
        <f t="shared" si="27"/>
        <v>0</v>
      </c>
      <c r="H748" s="1152"/>
      <c r="I748" s="1153"/>
      <c r="J748" s="1153"/>
      <c r="K748" s="1153"/>
      <c r="L748" s="1153"/>
      <c r="M748" s="1153"/>
      <c r="N748" s="1153"/>
    </row>
    <row r="749" spans="1:14" s="871" customFormat="1" ht="144">
      <c r="A749" s="738"/>
      <c r="B749" s="749"/>
      <c r="C749" s="585" t="s">
        <v>2334</v>
      </c>
      <c r="D749" s="746"/>
      <c r="E749" s="747"/>
      <c r="F749" s="775"/>
      <c r="G749" s="775">
        <f t="shared" si="27"/>
        <v>0</v>
      </c>
      <c r="H749" s="1152"/>
      <c r="I749" s="1153"/>
      <c r="J749" s="1153"/>
      <c r="K749" s="1153"/>
      <c r="L749" s="1153"/>
      <c r="M749" s="1153"/>
      <c r="N749" s="1153"/>
    </row>
    <row r="750" spans="1:14" s="871" customFormat="1">
      <c r="A750" s="738"/>
      <c r="B750" s="749"/>
      <c r="C750" s="866" t="s">
        <v>2335</v>
      </c>
      <c r="D750" s="746"/>
      <c r="E750" s="747"/>
      <c r="F750" s="775"/>
      <c r="G750" s="775">
        <f t="shared" si="27"/>
        <v>0</v>
      </c>
      <c r="H750" s="1152"/>
      <c r="I750" s="1153"/>
      <c r="J750" s="1153"/>
      <c r="K750" s="1153"/>
      <c r="L750" s="1153"/>
      <c r="M750" s="1153"/>
      <c r="N750" s="1153"/>
    </row>
    <row r="751" spans="1:14" s="871" customFormat="1">
      <c r="A751" s="738"/>
      <c r="B751" s="749"/>
      <c r="C751" s="585" t="s">
        <v>2336</v>
      </c>
      <c r="D751" s="746" t="s">
        <v>186</v>
      </c>
      <c r="E751" s="747">
        <v>470</v>
      </c>
      <c r="F751" s="775"/>
      <c r="G751" s="917">
        <f t="shared" ref="G751:G759" si="30">E751*F751</f>
        <v>0</v>
      </c>
      <c r="H751" s="1152"/>
      <c r="I751" s="1153"/>
      <c r="J751" s="1153"/>
      <c r="K751" s="1153"/>
      <c r="L751" s="1153"/>
      <c r="M751" s="1153"/>
      <c r="N751" s="1153"/>
    </row>
    <row r="752" spans="1:14" s="871" customFormat="1">
      <c r="A752" s="738"/>
      <c r="B752" s="749"/>
      <c r="C752" s="585" t="s">
        <v>2337</v>
      </c>
      <c r="D752" s="746" t="s">
        <v>186</v>
      </c>
      <c r="E752" s="747">
        <v>223</v>
      </c>
      <c r="F752" s="775"/>
      <c r="G752" s="917">
        <f t="shared" si="30"/>
        <v>0</v>
      </c>
      <c r="H752" s="1152"/>
      <c r="I752" s="1153"/>
      <c r="J752" s="1153"/>
      <c r="K752" s="1153"/>
      <c r="L752" s="1153"/>
      <c r="M752" s="1153"/>
      <c r="N752" s="1153"/>
    </row>
    <row r="753" spans="1:14" s="871" customFormat="1">
      <c r="A753" s="738"/>
      <c r="B753" s="749"/>
      <c r="C753" s="585" t="s">
        <v>2338</v>
      </c>
      <c r="D753" s="746" t="s">
        <v>186</v>
      </c>
      <c r="E753" s="747">
        <v>391</v>
      </c>
      <c r="F753" s="775"/>
      <c r="G753" s="917">
        <f t="shared" si="30"/>
        <v>0</v>
      </c>
      <c r="H753" s="1152"/>
      <c r="I753" s="1153"/>
      <c r="J753" s="1153"/>
      <c r="K753" s="1153"/>
      <c r="L753" s="1153"/>
      <c r="M753" s="1153"/>
      <c r="N753" s="1153"/>
    </row>
    <row r="754" spans="1:14" s="871" customFormat="1">
      <c r="A754" s="738"/>
      <c r="B754" s="749"/>
      <c r="C754" s="585" t="s">
        <v>2339</v>
      </c>
      <c r="D754" s="746" t="s">
        <v>186</v>
      </c>
      <c r="E754" s="747">
        <v>146</v>
      </c>
      <c r="F754" s="775"/>
      <c r="G754" s="917">
        <f t="shared" si="30"/>
        <v>0</v>
      </c>
      <c r="H754" s="1152"/>
      <c r="I754" s="1153"/>
      <c r="J754" s="1153"/>
      <c r="K754" s="1153"/>
      <c r="L754" s="1153"/>
      <c r="M754" s="1153"/>
      <c r="N754" s="1153"/>
    </row>
    <row r="755" spans="1:14" s="871" customFormat="1">
      <c r="A755" s="738"/>
      <c r="B755" s="749"/>
      <c r="C755" s="585" t="s">
        <v>2340</v>
      </c>
      <c r="D755" s="746" t="s">
        <v>186</v>
      </c>
      <c r="E755" s="747">
        <v>143</v>
      </c>
      <c r="F755" s="775"/>
      <c r="G755" s="917">
        <f t="shared" si="30"/>
        <v>0</v>
      </c>
      <c r="H755" s="1152"/>
      <c r="I755" s="1153"/>
      <c r="J755" s="1153"/>
      <c r="K755" s="1153"/>
      <c r="L755" s="1153"/>
      <c r="M755" s="1153"/>
      <c r="N755" s="1153"/>
    </row>
    <row r="756" spans="1:14" s="871" customFormat="1">
      <c r="A756" s="738"/>
      <c r="B756" s="749"/>
      <c r="C756" s="585" t="s">
        <v>2341</v>
      </c>
      <c r="D756" s="746" t="s">
        <v>186</v>
      </c>
      <c r="E756" s="747">
        <v>110</v>
      </c>
      <c r="F756" s="775"/>
      <c r="G756" s="917">
        <f t="shared" si="30"/>
        <v>0</v>
      </c>
      <c r="H756" s="1152"/>
      <c r="I756" s="1153"/>
      <c r="J756" s="1153"/>
      <c r="K756" s="1153"/>
      <c r="L756" s="1153"/>
      <c r="M756" s="1153"/>
      <c r="N756" s="1153"/>
    </row>
    <row r="757" spans="1:14" s="871" customFormat="1">
      <c r="A757" s="738"/>
      <c r="B757" s="749"/>
      <c r="C757" s="585" t="s">
        <v>2342</v>
      </c>
      <c r="D757" s="746" t="s">
        <v>186</v>
      </c>
      <c r="E757" s="747">
        <v>84</v>
      </c>
      <c r="F757" s="775"/>
      <c r="G757" s="917">
        <f t="shared" si="30"/>
        <v>0</v>
      </c>
      <c r="H757" s="1152"/>
      <c r="I757" s="1153"/>
      <c r="J757" s="1153"/>
      <c r="K757" s="1153"/>
      <c r="L757" s="1153"/>
      <c r="M757" s="1153"/>
      <c r="N757" s="1153"/>
    </row>
    <row r="758" spans="1:14" s="871" customFormat="1">
      <c r="A758" s="738"/>
      <c r="B758" s="749"/>
      <c r="C758" s="585" t="s">
        <v>2343</v>
      </c>
      <c r="D758" s="746" t="s">
        <v>186</v>
      </c>
      <c r="E758" s="747">
        <v>89</v>
      </c>
      <c r="F758" s="775"/>
      <c r="G758" s="917">
        <f t="shared" si="30"/>
        <v>0</v>
      </c>
      <c r="H758" s="1152"/>
      <c r="I758" s="1153"/>
      <c r="J758" s="1153"/>
      <c r="K758" s="1153"/>
      <c r="L758" s="1153"/>
      <c r="M758" s="1153"/>
      <c r="N758" s="1153"/>
    </row>
    <row r="759" spans="1:14" s="871" customFormat="1">
      <c r="A759" s="738"/>
      <c r="B759" s="749"/>
      <c r="C759" s="585" t="s">
        <v>2344</v>
      </c>
      <c r="D759" s="746" t="s">
        <v>186</v>
      </c>
      <c r="E759" s="747">
        <v>21</v>
      </c>
      <c r="F759" s="775"/>
      <c r="G759" s="917">
        <f t="shared" si="30"/>
        <v>0</v>
      </c>
      <c r="H759" s="1152"/>
      <c r="I759" s="1153"/>
      <c r="J759" s="1153"/>
      <c r="K759" s="1153"/>
      <c r="L759" s="1153"/>
      <c r="M759" s="1153"/>
      <c r="N759" s="1153"/>
    </row>
    <row r="760" spans="1:14" s="871" customFormat="1">
      <c r="A760" s="738"/>
      <c r="B760" s="749"/>
      <c r="C760" s="585"/>
      <c r="D760" s="746"/>
      <c r="E760" s="747"/>
      <c r="F760" s="775"/>
      <c r="G760" s="775"/>
      <c r="H760" s="1152"/>
      <c r="I760" s="1153"/>
      <c r="J760" s="1153"/>
      <c r="K760" s="1153"/>
      <c r="L760" s="1153"/>
      <c r="M760" s="1153"/>
      <c r="N760" s="1153"/>
    </row>
    <row r="761" spans="1:14" s="871" customFormat="1">
      <c r="A761" s="738" t="str">
        <f>$B$704</f>
        <v>IV.</v>
      </c>
      <c r="B761" s="749">
        <f>COUNT($A$706:B760)+1</f>
        <v>10</v>
      </c>
      <c r="C761" s="165" t="s">
        <v>2455</v>
      </c>
      <c r="D761" s="777"/>
      <c r="E761" s="1022"/>
      <c r="F761" s="775"/>
      <c r="G761" s="775">
        <f t="shared" ref="G761:G763" si="31">E761*F761</f>
        <v>0</v>
      </c>
      <c r="H761" s="1152"/>
      <c r="I761" s="1153"/>
      <c r="J761" s="1153"/>
      <c r="K761" s="1153"/>
      <c r="L761" s="1153"/>
      <c r="M761" s="1153"/>
      <c r="N761" s="1153"/>
    </row>
    <row r="762" spans="1:14" s="871" customFormat="1" ht="120">
      <c r="A762" s="738"/>
      <c r="B762" s="749"/>
      <c r="C762" s="822" t="s">
        <v>2456</v>
      </c>
      <c r="D762" s="777"/>
      <c r="E762" s="1022"/>
      <c r="F762" s="775"/>
      <c r="G762" s="775">
        <f t="shared" si="31"/>
        <v>0</v>
      </c>
      <c r="H762" s="1152"/>
      <c r="I762" s="1153"/>
      <c r="J762" s="1153"/>
      <c r="K762" s="1153"/>
      <c r="L762" s="1153"/>
      <c r="M762" s="1153"/>
      <c r="N762" s="1153"/>
    </row>
    <row r="763" spans="1:14" s="871" customFormat="1">
      <c r="A763" s="738"/>
      <c r="B763" s="749"/>
      <c r="C763" s="1118" t="s">
        <v>3716</v>
      </c>
      <c r="D763" s="777"/>
      <c r="E763" s="1022"/>
      <c r="F763" s="775"/>
      <c r="G763" s="775">
        <f t="shared" si="31"/>
        <v>0</v>
      </c>
      <c r="H763" s="1152"/>
      <c r="I763" s="1153"/>
      <c r="J763" s="1153"/>
      <c r="K763" s="1153"/>
      <c r="L763" s="1153"/>
      <c r="M763" s="1153"/>
      <c r="N763" s="1153"/>
    </row>
    <row r="764" spans="1:14" s="871" customFormat="1">
      <c r="A764" s="738"/>
      <c r="B764" s="749"/>
      <c r="C764" s="1148" t="s">
        <v>2498</v>
      </c>
      <c r="D764" s="779" t="s">
        <v>186</v>
      </c>
      <c r="E764" s="747">
        <v>91</v>
      </c>
      <c r="F764" s="775"/>
      <c r="G764" s="917">
        <f>E764*F764</f>
        <v>0</v>
      </c>
      <c r="H764" s="1152"/>
      <c r="I764" s="1153"/>
      <c r="J764" s="1153"/>
      <c r="K764" s="1153"/>
      <c r="L764" s="1153"/>
      <c r="M764" s="1153"/>
      <c r="N764" s="1153"/>
    </row>
    <row r="765" spans="1:14" s="871" customFormat="1">
      <c r="A765" s="738"/>
      <c r="B765" s="749"/>
      <c r="C765" s="585"/>
      <c r="D765" s="746"/>
      <c r="E765" s="747"/>
      <c r="F765" s="775"/>
      <c r="G765" s="775">
        <f t="shared" si="27"/>
        <v>0</v>
      </c>
      <c r="H765" s="1152"/>
      <c r="I765" s="1153"/>
      <c r="J765" s="1153"/>
      <c r="K765" s="1153"/>
      <c r="L765" s="1153"/>
      <c r="M765" s="1153"/>
      <c r="N765" s="1153"/>
    </row>
    <row r="766" spans="1:14" s="871" customFormat="1">
      <c r="A766" s="738" t="str">
        <f>$B$704</f>
        <v>IV.</v>
      </c>
      <c r="B766" s="749">
        <f>COUNT($A$706:B765)+1</f>
        <v>11</v>
      </c>
      <c r="C766" s="165" t="s">
        <v>2499</v>
      </c>
      <c r="D766" s="777"/>
      <c r="E766" s="1022"/>
      <c r="F766" s="775"/>
      <c r="G766" s="775">
        <f t="shared" si="27"/>
        <v>0</v>
      </c>
      <c r="H766" s="1152"/>
      <c r="I766" s="1153"/>
      <c r="J766" s="1153"/>
      <c r="K766" s="1153"/>
      <c r="L766" s="1153"/>
      <c r="M766" s="1153"/>
      <c r="N766" s="1153"/>
    </row>
    <row r="767" spans="1:14" s="871" customFormat="1" ht="108">
      <c r="A767" s="738"/>
      <c r="B767" s="749"/>
      <c r="C767" s="585" t="s">
        <v>2500</v>
      </c>
      <c r="D767" s="777"/>
      <c r="E767" s="1022"/>
      <c r="F767" s="775"/>
      <c r="G767" s="775">
        <f t="shared" si="27"/>
        <v>0</v>
      </c>
      <c r="H767" s="1152"/>
      <c r="I767" s="1153"/>
      <c r="J767" s="1153"/>
      <c r="K767" s="1153"/>
      <c r="L767" s="1153"/>
      <c r="M767" s="1153"/>
      <c r="N767" s="1153"/>
    </row>
    <row r="768" spans="1:14" s="871" customFormat="1">
      <c r="A768" s="738"/>
      <c r="B768" s="749"/>
      <c r="C768" s="1118" t="s">
        <v>3708</v>
      </c>
      <c r="D768" s="777"/>
      <c r="E768" s="1022"/>
      <c r="F768" s="775"/>
      <c r="G768" s="775">
        <f t="shared" si="27"/>
        <v>0</v>
      </c>
      <c r="H768" s="1152"/>
      <c r="I768" s="1153"/>
      <c r="J768" s="1153"/>
      <c r="K768" s="1153"/>
      <c r="L768" s="1153"/>
      <c r="M768" s="1153"/>
      <c r="N768" s="1153"/>
    </row>
    <row r="769" spans="1:14" s="871" customFormat="1">
      <c r="A769" s="738"/>
      <c r="B769" s="749"/>
      <c r="C769" s="585" t="s">
        <v>2358</v>
      </c>
      <c r="D769" s="746" t="s">
        <v>186</v>
      </c>
      <c r="E769" s="747">
        <v>470</v>
      </c>
      <c r="F769" s="775"/>
      <c r="G769" s="917">
        <f t="shared" ref="G769:G777" si="32">E769*F769</f>
        <v>0</v>
      </c>
      <c r="H769" s="1152"/>
      <c r="I769" s="1153"/>
      <c r="J769" s="1153"/>
      <c r="K769" s="1153"/>
      <c r="L769" s="1153"/>
      <c r="M769" s="1153"/>
      <c r="N769" s="1153"/>
    </row>
    <row r="770" spans="1:14" s="871" customFormat="1">
      <c r="A770" s="738"/>
      <c r="B770" s="749"/>
      <c r="C770" s="585" t="s">
        <v>2359</v>
      </c>
      <c r="D770" s="746" t="s">
        <v>186</v>
      </c>
      <c r="E770" s="747">
        <v>223</v>
      </c>
      <c r="F770" s="775"/>
      <c r="G770" s="917">
        <f t="shared" si="32"/>
        <v>0</v>
      </c>
      <c r="H770" s="1152"/>
      <c r="I770" s="1153"/>
      <c r="J770" s="1153"/>
      <c r="K770" s="1153"/>
      <c r="L770" s="1153"/>
      <c r="M770" s="1153"/>
      <c r="N770" s="1153"/>
    </row>
    <row r="771" spans="1:14" s="871" customFormat="1">
      <c r="A771" s="738"/>
      <c r="B771" s="749"/>
      <c r="C771" s="585" t="s">
        <v>2360</v>
      </c>
      <c r="D771" s="746" t="s">
        <v>186</v>
      </c>
      <c r="E771" s="747">
        <v>391</v>
      </c>
      <c r="F771" s="775"/>
      <c r="G771" s="917">
        <f t="shared" si="32"/>
        <v>0</v>
      </c>
      <c r="H771" s="1152"/>
      <c r="I771" s="1153"/>
      <c r="J771" s="1153"/>
      <c r="K771" s="1153"/>
      <c r="L771" s="1153"/>
      <c r="M771" s="1153"/>
      <c r="N771" s="1153"/>
    </row>
    <row r="772" spans="1:14" s="871" customFormat="1">
      <c r="A772" s="738"/>
      <c r="B772" s="749"/>
      <c r="C772" s="585" t="s">
        <v>2361</v>
      </c>
      <c r="D772" s="746" t="s">
        <v>186</v>
      </c>
      <c r="E772" s="747">
        <v>146</v>
      </c>
      <c r="F772" s="775"/>
      <c r="G772" s="917">
        <f t="shared" si="32"/>
        <v>0</v>
      </c>
      <c r="H772" s="1152"/>
      <c r="I772" s="1153"/>
      <c r="J772" s="1153"/>
      <c r="K772" s="1153"/>
      <c r="L772" s="1153"/>
      <c r="M772" s="1153"/>
      <c r="N772" s="1153"/>
    </row>
    <row r="773" spans="1:14" s="871" customFormat="1">
      <c r="A773" s="738"/>
      <c r="B773" s="749"/>
      <c r="C773" s="585" t="s">
        <v>2362</v>
      </c>
      <c r="D773" s="746" t="s">
        <v>186</v>
      </c>
      <c r="E773" s="747">
        <v>143</v>
      </c>
      <c r="F773" s="775"/>
      <c r="G773" s="917">
        <f t="shared" si="32"/>
        <v>0</v>
      </c>
      <c r="H773" s="1152"/>
      <c r="I773" s="1153"/>
      <c r="J773" s="1153"/>
      <c r="K773" s="1153"/>
      <c r="L773" s="1153"/>
      <c r="M773" s="1153"/>
      <c r="N773" s="1153"/>
    </row>
    <row r="774" spans="1:14" s="871" customFormat="1">
      <c r="A774" s="738"/>
      <c r="B774" s="749"/>
      <c r="C774" s="585" t="s">
        <v>2363</v>
      </c>
      <c r="D774" s="746" t="s">
        <v>186</v>
      </c>
      <c r="E774" s="747">
        <v>110</v>
      </c>
      <c r="F774" s="775"/>
      <c r="G774" s="917">
        <f t="shared" si="32"/>
        <v>0</v>
      </c>
      <c r="H774" s="1152"/>
      <c r="I774" s="1153"/>
      <c r="J774" s="1153"/>
      <c r="K774" s="1153"/>
      <c r="L774" s="1153"/>
      <c r="M774" s="1153"/>
      <c r="N774" s="1153"/>
    </row>
    <row r="775" spans="1:14" s="871" customFormat="1">
      <c r="A775" s="738"/>
      <c r="B775" s="749"/>
      <c r="C775" s="585" t="s">
        <v>2364</v>
      </c>
      <c r="D775" s="746" t="s">
        <v>186</v>
      </c>
      <c r="E775" s="747">
        <v>84</v>
      </c>
      <c r="F775" s="775"/>
      <c r="G775" s="917">
        <f t="shared" si="32"/>
        <v>0</v>
      </c>
      <c r="H775" s="1152"/>
      <c r="I775" s="1153"/>
      <c r="J775" s="1153"/>
      <c r="K775" s="1153"/>
      <c r="L775" s="1153"/>
      <c r="M775" s="1153"/>
      <c r="N775" s="1153"/>
    </row>
    <row r="776" spans="1:14" s="871" customFormat="1">
      <c r="A776" s="738"/>
      <c r="B776" s="749"/>
      <c r="C776" s="585" t="s">
        <v>2365</v>
      </c>
      <c r="D776" s="746" t="s">
        <v>186</v>
      </c>
      <c r="E776" s="747">
        <v>89</v>
      </c>
      <c r="F776" s="775"/>
      <c r="G776" s="917">
        <f t="shared" si="32"/>
        <v>0</v>
      </c>
      <c r="H776" s="1152"/>
      <c r="I776" s="1153"/>
      <c r="J776" s="1153"/>
      <c r="K776" s="1153"/>
      <c r="L776" s="1153"/>
      <c r="M776" s="1153"/>
      <c r="N776" s="1153"/>
    </row>
    <row r="777" spans="1:14" s="871" customFormat="1">
      <c r="A777" s="738"/>
      <c r="B777" s="749"/>
      <c r="C777" s="585" t="s">
        <v>2366</v>
      </c>
      <c r="D777" s="746" t="s">
        <v>186</v>
      </c>
      <c r="E777" s="747">
        <v>21</v>
      </c>
      <c r="F777" s="775"/>
      <c r="G777" s="917">
        <f t="shared" si="32"/>
        <v>0</v>
      </c>
      <c r="H777" s="1152"/>
      <c r="I777" s="1153"/>
      <c r="J777" s="1153"/>
      <c r="K777" s="1153"/>
      <c r="L777" s="1153"/>
      <c r="M777" s="1153"/>
      <c r="N777" s="1153"/>
    </row>
    <row r="778" spans="1:14" s="871" customFormat="1">
      <c r="A778" s="738"/>
      <c r="B778" s="749"/>
      <c r="C778" s="822"/>
      <c r="D778" s="746"/>
      <c r="E778" s="747"/>
      <c r="F778" s="775"/>
      <c r="G778" s="775">
        <f t="shared" si="27"/>
        <v>0</v>
      </c>
      <c r="H778" s="1152"/>
      <c r="I778" s="1153"/>
      <c r="J778" s="1153"/>
      <c r="K778" s="1153"/>
      <c r="L778" s="1153"/>
      <c r="M778" s="1153"/>
      <c r="N778" s="1153"/>
    </row>
    <row r="779" spans="1:14" s="871" customFormat="1">
      <c r="A779" s="738" t="str">
        <f>$B$704</f>
        <v>IV.</v>
      </c>
      <c r="B779" s="749">
        <f>COUNT($A$706:B778)+1</f>
        <v>12</v>
      </c>
      <c r="C779" s="165" t="s">
        <v>1786</v>
      </c>
      <c r="D779" s="746"/>
      <c r="E779" s="747"/>
      <c r="F779" s="775"/>
      <c r="G779" s="775">
        <f t="shared" si="27"/>
        <v>0</v>
      </c>
      <c r="H779" s="1152"/>
      <c r="I779" s="1153"/>
      <c r="J779" s="1153"/>
      <c r="K779" s="1153"/>
      <c r="L779" s="1153"/>
      <c r="M779" s="1153"/>
      <c r="N779" s="1153"/>
    </row>
    <row r="780" spans="1:14" s="871" customFormat="1" ht="60">
      <c r="A780" s="738"/>
      <c r="B780" s="749"/>
      <c r="C780" s="822" t="s">
        <v>2390</v>
      </c>
      <c r="D780" s="746"/>
      <c r="E780" s="747"/>
      <c r="F780" s="775"/>
      <c r="G780" s="775">
        <f t="shared" si="27"/>
        <v>0</v>
      </c>
      <c r="H780" s="1152"/>
      <c r="I780" s="1153"/>
      <c r="J780" s="1153"/>
      <c r="K780" s="1153"/>
      <c r="L780" s="1153"/>
      <c r="M780" s="1153"/>
      <c r="N780" s="1153"/>
    </row>
    <row r="781" spans="1:14" s="871" customFormat="1">
      <c r="A781" s="738"/>
      <c r="B781" s="749"/>
      <c r="C781" s="1109" t="s">
        <v>2391</v>
      </c>
      <c r="D781" s="746"/>
      <c r="E781" s="747"/>
      <c r="F781" s="775"/>
      <c r="G781" s="775"/>
      <c r="H781" s="1152"/>
      <c r="I781" s="1153"/>
      <c r="J781" s="1153"/>
      <c r="K781" s="1153"/>
      <c r="L781" s="1153"/>
      <c r="M781" s="1153"/>
      <c r="N781" s="1153"/>
    </row>
    <row r="782" spans="1:14" s="871" customFormat="1" ht="36">
      <c r="A782" s="738"/>
      <c r="B782" s="749"/>
      <c r="C782" s="1144" t="s">
        <v>2393</v>
      </c>
      <c r="D782" s="746" t="s">
        <v>188</v>
      </c>
      <c r="E782" s="747">
        <v>33</v>
      </c>
      <c r="F782" s="775"/>
      <c r="G782" s="917">
        <f t="shared" ref="G782:G795" si="33">E782*F782</f>
        <v>0</v>
      </c>
      <c r="H782" s="1152"/>
      <c r="I782" s="1153"/>
      <c r="J782" s="1153"/>
      <c r="K782" s="1153"/>
      <c r="L782" s="1153"/>
      <c r="M782" s="1153"/>
      <c r="N782" s="1153"/>
    </row>
    <row r="783" spans="1:14" s="871" customFormat="1" ht="36">
      <c r="A783" s="738"/>
      <c r="B783" s="749"/>
      <c r="C783" s="1144" t="s">
        <v>2394</v>
      </c>
      <c r="D783" s="746" t="s">
        <v>188</v>
      </c>
      <c r="E783" s="747">
        <v>3</v>
      </c>
      <c r="F783" s="775"/>
      <c r="G783" s="917">
        <f t="shared" si="33"/>
        <v>0</v>
      </c>
      <c r="H783" s="1152"/>
      <c r="I783" s="1153"/>
      <c r="J783" s="1153"/>
      <c r="K783" s="1153"/>
      <c r="L783" s="1153"/>
      <c r="M783" s="1153"/>
      <c r="N783" s="1153"/>
    </row>
    <row r="784" spans="1:14" s="871" customFormat="1" ht="36">
      <c r="A784" s="738"/>
      <c r="B784" s="749"/>
      <c r="C784" s="1144" t="s">
        <v>2395</v>
      </c>
      <c r="D784" s="746" t="s">
        <v>188</v>
      </c>
      <c r="E784" s="747">
        <v>4</v>
      </c>
      <c r="F784" s="775"/>
      <c r="G784" s="917">
        <f t="shared" si="33"/>
        <v>0</v>
      </c>
      <c r="H784" s="1152"/>
      <c r="I784" s="1153"/>
      <c r="J784" s="1153"/>
      <c r="K784" s="1153"/>
      <c r="L784" s="1153"/>
      <c r="M784" s="1153"/>
      <c r="N784" s="1153"/>
    </row>
    <row r="785" spans="1:14" s="871" customFormat="1" ht="36">
      <c r="A785" s="738"/>
      <c r="B785" s="749"/>
      <c r="C785" s="1144" t="s">
        <v>2396</v>
      </c>
      <c r="D785" s="746" t="s">
        <v>188</v>
      </c>
      <c r="E785" s="747">
        <v>2</v>
      </c>
      <c r="F785" s="775"/>
      <c r="G785" s="917">
        <f t="shared" si="33"/>
        <v>0</v>
      </c>
      <c r="H785" s="1152"/>
      <c r="I785" s="1153"/>
      <c r="J785" s="1153"/>
      <c r="K785" s="1153"/>
      <c r="L785" s="1153"/>
      <c r="M785" s="1153"/>
      <c r="N785" s="1153"/>
    </row>
    <row r="786" spans="1:14" s="871" customFormat="1" ht="36">
      <c r="A786" s="738"/>
      <c r="B786" s="749"/>
      <c r="C786" s="1144" t="s">
        <v>2398</v>
      </c>
      <c r="D786" s="746" t="s">
        <v>188</v>
      </c>
      <c r="E786" s="747">
        <v>3</v>
      </c>
      <c r="F786" s="775"/>
      <c r="G786" s="917">
        <f t="shared" si="33"/>
        <v>0</v>
      </c>
      <c r="H786" s="1152"/>
      <c r="I786" s="1153"/>
      <c r="J786" s="1153"/>
      <c r="K786" s="1153"/>
      <c r="L786" s="1153"/>
      <c r="M786" s="1153"/>
      <c r="N786" s="1153"/>
    </row>
    <row r="787" spans="1:14" s="871" customFormat="1" ht="48">
      <c r="A787" s="738"/>
      <c r="B787" s="749"/>
      <c r="C787" s="1144" t="s">
        <v>2397</v>
      </c>
      <c r="D787" s="746" t="s">
        <v>188</v>
      </c>
      <c r="E787" s="747">
        <v>2</v>
      </c>
      <c r="F787" s="775"/>
      <c r="G787" s="917">
        <f t="shared" si="33"/>
        <v>0</v>
      </c>
      <c r="H787" s="1152"/>
      <c r="I787" s="1153"/>
      <c r="J787" s="1153"/>
      <c r="K787" s="1153"/>
      <c r="L787" s="1153"/>
      <c r="M787" s="1153"/>
      <c r="N787" s="1153"/>
    </row>
    <row r="788" spans="1:14" s="871" customFormat="1" ht="48">
      <c r="A788" s="738"/>
      <c r="B788" s="749"/>
      <c r="C788" s="1113" t="s">
        <v>2399</v>
      </c>
      <c r="D788" s="746" t="s">
        <v>188</v>
      </c>
      <c r="E788" s="747">
        <v>31</v>
      </c>
      <c r="F788" s="775"/>
      <c r="G788" s="917">
        <f t="shared" si="33"/>
        <v>0</v>
      </c>
      <c r="H788" s="1152"/>
      <c r="I788" s="1153"/>
      <c r="J788" s="1153"/>
      <c r="K788" s="1153"/>
      <c r="L788" s="1153"/>
      <c r="M788" s="1153"/>
      <c r="N788" s="1153"/>
    </row>
    <row r="789" spans="1:14" s="871" customFormat="1" ht="48">
      <c r="A789" s="738"/>
      <c r="B789" s="749"/>
      <c r="C789" s="1113" t="s">
        <v>2400</v>
      </c>
      <c r="D789" s="746" t="s">
        <v>188</v>
      </c>
      <c r="E789" s="747">
        <v>31</v>
      </c>
      <c r="F789" s="775"/>
      <c r="G789" s="917">
        <f t="shared" si="33"/>
        <v>0</v>
      </c>
      <c r="H789" s="1152"/>
      <c r="I789" s="1153"/>
      <c r="J789" s="1153"/>
      <c r="K789" s="1153"/>
      <c r="L789" s="1153"/>
      <c r="M789" s="1153"/>
      <c r="N789" s="1153"/>
    </row>
    <row r="790" spans="1:14" s="871" customFormat="1" ht="48">
      <c r="A790" s="738"/>
      <c r="B790" s="749"/>
      <c r="C790" s="1113" t="s">
        <v>2401</v>
      </c>
      <c r="D790" s="746" t="s">
        <v>188</v>
      </c>
      <c r="E790" s="747">
        <v>19</v>
      </c>
      <c r="F790" s="775"/>
      <c r="G790" s="917">
        <f t="shared" si="33"/>
        <v>0</v>
      </c>
      <c r="H790" s="1152"/>
      <c r="I790" s="1153"/>
      <c r="J790" s="1153"/>
      <c r="K790" s="1153"/>
      <c r="L790" s="1153"/>
      <c r="M790" s="1153"/>
      <c r="N790" s="1153"/>
    </row>
    <row r="791" spans="1:14" s="871" customFormat="1" ht="48">
      <c r="A791" s="738"/>
      <c r="B791" s="749"/>
      <c r="C791" s="1113" t="s">
        <v>2402</v>
      </c>
      <c r="D791" s="746" t="s">
        <v>188</v>
      </c>
      <c r="E791" s="747">
        <v>5</v>
      </c>
      <c r="F791" s="775"/>
      <c r="G791" s="917">
        <f t="shared" si="33"/>
        <v>0</v>
      </c>
      <c r="H791" s="1152"/>
      <c r="I791" s="1153"/>
      <c r="J791" s="1153"/>
      <c r="K791" s="1153"/>
      <c r="L791" s="1153"/>
      <c r="M791" s="1153"/>
      <c r="N791" s="1153"/>
    </row>
    <row r="792" spans="1:14" s="871" customFormat="1" ht="48">
      <c r="A792" s="738"/>
      <c r="B792" s="749"/>
      <c r="C792" s="1113" t="s">
        <v>2403</v>
      </c>
      <c r="D792" s="746" t="s">
        <v>188</v>
      </c>
      <c r="E792" s="747">
        <v>4</v>
      </c>
      <c r="F792" s="775"/>
      <c r="G792" s="917">
        <f t="shared" si="33"/>
        <v>0</v>
      </c>
      <c r="H792" s="1152"/>
      <c r="I792" s="1153"/>
      <c r="J792" s="1153"/>
      <c r="K792" s="1153"/>
      <c r="L792" s="1153"/>
      <c r="M792" s="1153"/>
      <c r="N792" s="1153"/>
    </row>
    <row r="793" spans="1:14" s="871" customFormat="1" ht="48">
      <c r="A793" s="738"/>
      <c r="B793" s="749"/>
      <c r="C793" s="1113" t="s">
        <v>2501</v>
      </c>
      <c r="D793" s="746" t="s">
        <v>188</v>
      </c>
      <c r="E793" s="747">
        <v>1</v>
      </c>
      <c r="F793" s="775"/>
      <c r="G793" s="917">
        <f t="shared" si="33"/>
        <v>0</v>
      </c>
      <c r="H793" s="1152"/>
      <c r="I793" s="1153"/>
      <c r="J793" s="1153"/>
      <c r="K793" s="1153"/>
      <c r="L793" s="1153"/>
      <c r="M793" s="1153"/>
      <c r="N793" s="1153"/>
    </row>
    <row r="794" spans="1:14" s="871" customFormat="1" ht="48">
      <c r="A794" s="738"/>
      <c r="B794" s="749"/>
      <c r="C794" s="1113" t="s">
        <v>2502</v>
      </c>
      <c r="D794" s="746" t="s">
        <v>188</v>
      </c>
      <c r="E794" s="747">
        <v>1</v>
      </c>
      <c r="F794" s="775"/>
      <c r="G794" s="917">
        <f t="shared" si="33"/>
        <v>0</v>
      </c>
      <c r="H794" s="1152"/>
      <c r="I794" s="1153"/>
      <c r="J794" s="1153"/>
      <c r="K794" s="1153"/>
      <c r="L794" s="1153"/>
      <c r="M794" s="1153"/>
      <c r="N794" s="1153"/>
    </row>
    <row r="795" spans="1:14" s="871" customFormat="1" ht="48">
      <c r="A795" s="738"/>
      <c r="B795" s="749"/>
      <c r="C795" s="1113" t="s">
        <v>2503</v>
      </c>
      <c r="D795" s="746" t="s">
        <v>188</v>
      </c>
      <c r="E795" s="747">
        <v>1</v>
      </c>
      <c r="F795" s="775"/>
      <c r="G795" s="917">
        <f t="shared" si="33"/>
        <v>0</v>
      </c>
      <c r="H795" s="1152"/>
      <c r="I795" s="1153"/>
      <c r="J795" s="1153"/>
      <c r="K795" s="1153"/>
      <c r="L795" s="1153"/>
      <c r="M795" s="1153"/>
      <c r="N795" s="1153"/>
    </row>
    <row r="796" spans="1:14" s="871" customFormat="1">
      <c r="A796" s="738"/>
      <c r="B796" s="749"/>
      <c r="C796" s="1113"/>
      <c r="D796" s="746"/>
      <c r="E796" s="747"/>
      <c r="F796" s="775"/>
      <c r="G796" s="775"/>
      <c r="H796" s="1152"/>
      <c r="I796" s="1153"/>
      <c r="J796" s="1153"/>
      <c r="K796" s="1153"/>
      <c r="L796" s="1153"/>
      <c r="M796" s="1153"/>
      <c r="N796" s="1153"/>
    </row>
    <row r="797" spans="1:14" s="871" customFormat="1">
      <c r="A797" s="738" t="str">
        <f>$B$704</f>
        <v>IV.</v>
      </c>
      <c r="B797" s="749">
        <f>COUNT($A$706:B796)+1</f>
        <v>13</v>
      </c>
      <c r="C797" s="1109" t="s">
        <v>2225</v>
      </c>
      <c r="D797" s="746" t="s">
        <v>125</v>
      </c>
      <c r="E797" s="747">
        <v>1</v>
      </c>
      <c r="F797" s="775"/>
      <c r="G797" s="917">
        <f>E797*F797</f>
        <v>0</v>
      </c>
      <c r="H797" s="1152"/>
      <c r="I797" s="1153"/>
      <c r="J797" s="1153"/>
      <c r="K797" s="1153"/>
      <c r="L797" s="1153"/>
      <c r="M797" s="1153"/>
      <c r="N797" s="1153"/>
    </row>
    <row r="798" spans="1:14" s="871" customFormat="1" ht="24">
      <c r="A798" s="738"/>
      <c r="B798" s="749"/>
      <c r="C798" s="822" t="s">
        <v>2504</v>
      </c>
      <c r="D798" s="746"/>
      <c r="E798" s="747"/>
      <c r="F798" s="775"/>
      <c r="G798" s="775">
        <f t="shared" ref="G798:G813" si="34">E798*F798</f>
        <v>0</v>
      </c>
      <c r="H798" s="1152"/>
      <c r="I798" s="1153"/>
      <c r="J798" s="1153"/>
      <c r="K798" s="1153"/>
      <c r="L798" s="1153"/>
      <c r="M798" s="1153"/>
      <c r="N798" s="1153"/>
    </row>
    <row r="799" spans="1:14" s="871" customFormat="1">
      <c r="A799" s="738"/>
      <c r="B799" s="749"/>
      <c r="D799" s="746"/>
      <c r="E799" s="747"/>
      <c r="F799" s="775"/>
      <c r="G799" s="775">
        <f t="shared" si="34"/>
        <v>0</v>
      </c>
      <c r="H799" s="1152"/>
      <c r="I799" s="1153"/>
      <c r="J799" s="1153"/>
      <c r="K799" s="1153"/>
      <c r="L799" s="1153"/>
      <c r="M799" s="1153"/>
      <c r="N799" s="1153"/>
    </row>
    <row r="800" spans="1:14" s="871" customFormat="1">
      <c r="A800" s="738" t="str">
        <f>$B$704</f>
        <v>IV.</v>
      </c>
      <c r="B800" s="749">
        <f>COUNT($A$706:B799)+1</f>
        <v>14</v>
      </c>
      <c r="C800" s="1142" t="s">
        <v>2227</v>
      </c>
      <c r="D800" s="746" t="s">
        <v>125</v>
      </c>
      <c r="E800" s="747">
        <v>1</v>
      </c>
      <c r="F800" s="775"/>
      <c r="G800" s="917">
        <f>E800*F800</f>
        <v>0</v>
      </c>
      <c r="H800" s="1152"/>
      <c r="I800" s="1153"/>
      <c r="J800" s="1153"/>
      <c r="K800" s="1153"/>
      <c r="L800" s="1153"/>
      <c r="M800" s="1153"/>
      <c r="N800" s="1153"/>
    </row>
    <row r="801" spans="1:14" s="871" customFormat="1" ht="60">
      <c r="A801" s="738"/>
      <c r="B801" s="749"/>
      <c r="C801" s="822" t="s">
        <v>2228</v>
      </c>
      <c r="D801" s="746"/>
      <c r="E801" s="747"/>
      <c r="F801" s="775"/>
      <c r="G801" s="775">
        <f t="shared" si="34"/>
        <v>0</v>
      </c>
      <c r="H801" s="1152"/>
      <c r="I801" s="1153"/>
      <c r="J801" s="1153"/>
      <c r="K801" s="1153"/>
      <c r="L801" s="1153"/>
      <c r="M801" s="1153"/>
      <c r="N801" s="1153"/>
    </row>
    <row r="802" spans="1:14" s="871" customFormat="1">
      <c r="A802" s="738"/>
      <c r="B802" s="749"/>
      <c r="D802" s="746"/>
      <c r="E802" s="747"/>
      <c r="F802" s="775"/>
      <c r="G802" s="775">
        <f t="shared" si="34"/>
        <v>0</v>
      </c>
      <c r="H802" s="1152"/>
      <c r="I802" s="1153"/>
      <c r="J802" s="1153"/>
      <c r="K802" s="1153"/>
      <c r="L802" s="1153"/>
      <c r="M802" s="1153"/>
      <c r="N802" s="1153"/>
    </row>
    <row r="803" spans="1:14" s="871" customFormat="1" ht="24">
      <c r="A803" s="738" t="str">
        <f>$B$704</f>
        <v>IV.</v>
      </c>
      <c r="B803" s="749">
        <f>COUNT($A$706:B802)+1</f>
        <v>15</v>
      </c>
      <c r="C803" s="1109" t="s">
        <v>2505</v>
      </c>
      <c r="D803" s="746" t="s">
        <v>70</v>
      </c>
      <c r="E803" s="747">
        <v>24</v>
      </c>
      <c r="F803" s="775"/>
      <c r="G803" s="917">
        <f>E803*F803</f>
        <v>0</v>
      </c>
      <c r="H803" s="1152"/>
      <c r="I803" s="1153"/>
      <c r="J803" s="1153"/>
      <c r="K803" s="1153"/>
      <c r="L803" s="1153"/>
      <c r="M803" s="1153"/>
      <c r="N803" s="1153"/>
    </row>
    <row r="804" spans="1:14" s="871" customFormat="1">
      <c r="A804" s="738"/>
      <c r="B804" s="749"/>
      <c r="D804" s="746"/>
      <c r="E804" s="747"/>
      <c r="F804" s="775"/>
      <c r="G804" s="775">
        <f t="shared" si="34"/>
        <v>0</v>
      </c>
      <c r="H804" s="1152"/>
      <c r="I804" s="1153"/>
      <c r="J804" s="1153"/>
      <c r="K804" s="1153"/>
      <c r="L804" s="1153"/>
      <c r="M804" s="1153"/>
      <c r="N804" s="1153"/>
    </row>
    <row r="805" spans="1:14" s="871" customFormat="1">
      <c r="A805" s="738" t="str">
        <f>$B$704</f>
        <v>IV.</v>
      </c>
      <c r="B805" s="749">
        <f>COUNT($A$706:B804)+1</f>
        <v>16</v>
      </c>
      <c r="C805" s="165" t="s">
        <v>2506</v>
      </c>
      <c r="D805" s="746" t="s">
        <v>188</v>
      </c>
      <c r="E805" s="747">
        <v>387</v>
      </c>
      <c r="F805" s="775"/>
      <c r="G805" s="917">
        <f>E805*F805</f>
        <v>0</v>
      </c>
      <c r="H805" s="1152"/>
      <c r="I805" s="1153"/>
      <c r="J805" s="1153"/>
      <c r="K805" s="1153"/>
      <c r="L805" s="1153"/>
      <c r="M805" s="1153"/>
      <c r="N805" s="1153"/>
    </row>
    <row r="806" spans="1:14" s="871" customFormat="1" ht="24">
      <c r="A806" s="738"/>
      <c r="B806" s="749"/>
      <c r="C806" s="822" t="s">
        <v>2507</v>
      </c>
      <c r="D806" s="746"/>
      <c r="E806" s="747"/>
      <c r="F806" s="775"/>
      <c r="G806" s="775">
        <f t="shared" si="34"/>
        <v>0</v>
      </c>
      <c r="H806" s="1152"/>
      <c r="I806" s="1153"/>
      <c r="J806" s="1153"/>
      <c r="K806" s="1153"/>
      <c r="L806" s="1153"/>
      <c r="M806" s="1153"/>
      <c r="N806" s="1153"/>
    </row>
    <row r="807" spans="1:14" s="871" customFormat="1">
      <c r="A807" s="738"/>
      <c r="B807" s="749"/>
      <c r="C807" s="822"/>
      <c r="D807" s="746"/>
      <c r="E807" s="747"/>
      <c r="F807" s="775"/>
      <c r="G807" s="775"/>
      <c r="H807" s="1152"/>
      <c r="I807" s="1153"/>
      <c r="J807" s="1153"/>
      <c r="K807" s="1153"/>
      <c r="L807" s="1153"/>
      <c r="M807" s="1153"/>
      <c r="N807" s="1153"/>
    </row>
    <row r="808" spans="1:14" s="871" customFormat="1">
      <c r="A808" s="738" t="str">
        <f>$B$704</f>
        <v>IV.</v>
      </c>
      <c r="B808" s="749">
        <f>COUNT($A$706:B807)+1</f>
        <v>17</v>
      </c>
      <c r="C808" s="165" t="s">
        <v>2413</v>
      </c>
      <c r="D808" s="746" t="s">
        <v>125</v>
      </c>
      <c r="E808" s="747">
        <v>1</v>
      </c>
      <c r="F808" s="775"/>
      <c r="G808" s="917">
        <f>E808*F808</f>
        <v>0</v>
      </c>
      <c r="H808" s="1152"/>
      <c r="I808" s="1153"/>
      <c r="J808" s="1153"/>
      <c r="K808" s="1153"/>
      <c r="L808" s="1153"/>
      <c r="M808" s="1153"/>
      <c r="N808" s="1153"/>
    </row>
    <row r="809" spans="1:14" s="871" customFormat="1" ht="36">
      <c r="A809" s="738"/>
      <c r="B809" s="749"/>
      <c r="C809" s="822" t="s">
        <v>2463</v>
      </c>
      <c r="D809" s="746"/>
      <c r="E809" s="747"/>
      <c r="F809" s="775"/>
      <c r="G809" s="775">
        <f t="shared" ref="G809" si="35">E809*F809</f>
        <v>0</v>
      </c>
      <c r="H809" s="1152"/>
      <c r="I809" s="1153"/>
      <c r="J809" s="1153"/>
      <c r="K809" s="1153"/>
      <c r="L809" s="1153"/>
      <c r="M809" s="1153"/>
      <c r="N809" s="1153"/>
    </row>
    <row r="810" spans="1:14" s="871" customFormat="1">
      <c r="A810" s="738"/>
      <c r="B810" s="749"/>
      <c r="C810" s="822"/>
      <c r="D810" s="746"/>
      <c r="E810" s="747"/>
      <c r="F810" s="775"/>
      <c r="G810" s="775">
        <f t="shared" si="34"/>
        <v>0</v>
      </c>
      <c r="H810" s="1152"/>
      <c r="I810" s="1153"/>
      <c r="J810" s="1153"/>
      <c r="K810" s="1153"/>
      <c r="L810" s="1153"/>
      <c r="M810" s="1153"/>
      <c r="N810" s="1153"/>
    </row>
    <row r="811" spans="1:14" s="871" customFormat="1">
      <c r="A811" s="738" t="str">
        <f>$B$704</f>
        <v>IV.</v>
      </c>
      <c r="B811" s="749">
        <f>COUNT($A$706:B810)+1</f>
        <v>18</v>
      </c>
      <c r="C811" s="165" t="s">
        <v>1844</v>
      </c>
      <c r="D811" s="746" t="s">
        <v>187</v>
      </c>
      <c r="E811" s="747">
        <v>378</v>
      </c>
      <c r="F811" s="775"/>
      <c r="G811" s="917">
        <f>E811*F811</f>
        <v>0</v>
      </c>
      <c r="H811" s="1152"/>
      <c r="I811" s="1153"/>
      <c r="J811" s="1153"/>
      <c r="K811" s="1153"/>
      <c r="L811" s="1153"/>
      <c r="M811" s="1153"/>
      <c r="N811" s="1153"/>
    </row>
    <row r="812" spans="1:14" s="871" customFormat="1" ht="96">
      <c r="A812" s="738"/>
      <c r="B812" s="749"/>
      <c r="C812" s="585" t="s">
        <v>1845</v>
      </c>
      <c r="D812" s="746"/>
      <c r="E812" s="747"/>
      <c r="F812" s="775"/>
      <c r="G812" s="775">
        <f t="shared" si="34"/>
        <v>0</v>
      </c>
      <c r="H812" s="1152"/>
      <c r="I812" s="1153"/>
      <c r="J812" s="1153"/>
      <c r="K812" s="1153"/>
      <c r="L812" s="1153"/>
      <c r="M812" s="1153"/>
      <c r="N812" s="1153"/>
    </row>
    <row r="813" spans="1:14" s="871" customFormat="1">
      <c r="A813" s="738"/>
      <c r="B813" s="749"/>
      <c r="C813" s="585"/>
      <c r="D813" s="746"/>
      <c r="E813" s="747"/>
      <c r="F813" s="775"/>
      <c r="G813" s="775">
        <f t="shared" si="34"/>
        <v>0</v>
      </c>
      <c r="H813" s="1152"/>
      <c r="I813" s="1153"/>
      <c r="J813" s="1153"/>
      <c r="K813" s="1153"/>
      <c r="L813" s="1153"/>
      <c r="M813" s="1153"/>
      <c r="N813" s="1153"/>
    </row>
    <row r="814" spans="1:14" s="871" customFormat="1">
      <c r="A814" s="738" t="str">
        <f>$B$704</f>
        <v>IV.</v>
      </c>
      <c r="B814" s="749">
        <f>COUNT($A$706:B813)+1</f>
        <v>19</v>
      </c>
      <c r="C814" s="165" t="s">
        <v>2508</v>
      </c>
      <c r="D814" s="746" t="s">
        <v>125</v>
      </c>
      <c r="E814" s="747">
        <v>1</v>
      </c>
      <c r="F814" s="775"/>
      <c r="G814" s="917">
        <f>E814*F814</f>
        <v>0</v>
      </c>
      <c r="H814" s="1152"/>
      <c r="I814" s="1153"/>
      <c r="J814" s="1153"/>
      <c r="K814" s="1153"/>
      <c r="L814" s="1153"/>
      <c r="M814" s="1153"/>
      <c r="N814" s="1153"/>
    </row>
    <row r="815" spans="1:14" s="871" customFormat="1" ht="48">
      <c r="A815" s="738"/>
      <c r="B815" s="749"/>
      <c r="C815" s="585" t="s">
        <v>2509</v>
      </c>
      <c r="D815" s="746"/>
      <c r="E815" s="747"/>
      <c r="F815" s="775"/>
      <c r="G815" s="775">
        <f>E815*F815</f>
        <v>0</v>
      </c>
      <c r="H815" s="1152"/>
      <c r="I815" s="1153"/>
      <c r="J815" s="1153"/>
      <c r="K815" s="1153"/>
      <c r="L815" s="1153"/>
      <c r="M815" s="1153"/>
      <c r="N815" s="1153"/>
    </row>
    <row r="816" spans="1:14" s="871" customFormat="1">
      <c r="A816" s="738"/>
      <c r="B816" s="749"/>
      <c r="C816" s="585"/>
      <c r="D816" s="746"/>
      <c r="E816" s="747"/>
      <c r="F816" s="775"/>
      <c r="G816" s="775"/>
      <c r="H816" s="1152"/>
      <c r="I816" s="1153"/>
      <c r="J816" s="1153"/>
      <c r="K816" s="1153"/>
      <c r="L816" s="1153"/>
      <c r="M816" s="1153"/>
      <c r="N816" s="1153"/>
    </row>
    <row r="817" spans="1:14" s="871" customFormat="1" ht="26.25" thickBot="1">
      <c r="A817" s="226"/>
      <c r="B817" s="1031"/>
      <c r="C817" s="882" t="s">
        <v>2510</v>
      </c>
      <c r="D817" s="225"/>
      <c r="E817" s="225"/>
      <c r="F817" s="859"/>
      <c r="G817" s="859">
        <f>SUM(G708:G814)</f>
        <v>0</v>
      </c>
      <c r="H817" s="1152"/>
      <c r="I817" s="1153"/>
      <c r="J817" s="1153"/>
      <c r="K817" s="1153"/>
      <c r="L817" s="1153"/>
      <c r="M817" s="1153"/>
      <c r="N817" s="1153"/>
    </row>
    <row r="818" spans="1:14" s="871" customFormat="1">
      <c r="A818" s="745"/>
      <c r="B818" s="745"/>
      <c r="C818" s="1024"/>
      <c r="D818" s="1025"/>
      <c r="E818" s="844"/>
      <c r="F818" s="1133"/>
      <c r="G818" s="1133"/>
      <c r="H818" s="1152"/>
      <c r="I818" s="1153"/>
      <c r="J818" s="1153"/>
      <c r="K818" s="1153"/>
      <c r="L818" s="1153"/>
      <c r="M818" s="1153"/>
      <c r="N818" s="1153"/>
    </row>
    <row r="819" spans="1:14" s="871" customFormat="1" ht="32.25" thickBot="1">
      <c r="A819" s="873"/>
      <c r="B819" s="874" t="s">
        <v>140</v>
      </c>
      <c r="C819" s="234" t="s">
        <v>2511</v>
      </c>
      <c r="D819" s="1007"/>
      <c r="E819" s="1032"/>
      <c r="F819" s="728"/>
      <c r="G819" s="728"/>
      <c r="H819" s="1152"/>
      <c r="I819" s="1153"/>
      <c r="J819" s="1153"/>
      <c r="K819" s="1153"/>
      <c r="L819" s="1153"/>
      <c r="M819" s="1153"/>
      <c r="N819" s="1153"/>
    </row>
    <row r="820" spans="1:14" s="871" customFormat="1" ht="15.75">
      <c r="A820" s="1132"/>
      <c r="B820" s="1012"/>
      <c r="C820" s="1013"/>
      <c r="D820" s="1025"/>
      <c r="E820" s="1040"/>
      <c r="F820" s="1133"/>
      <c r="G820" s="1133"/>
      <c r="H820" s="1152"/>
      <c r="I820" s="1153"/>
      <c r="J820" s="1153"/>
      <c r="K820" s="1153"/>
      <c r="L820" s="1153"/>
      <c r="M820" s="1153"/>
      <c r="N820" s="1153"/>
    </row>
    <row r="821" spans="1:14" s="871" customFormat="1">
      <c r="A821" s="738" t="str">
        <f>$B$819</f>
        <v>V.</v>
      </c>
      <c r="B821" s="749">
        <f>COUNT(#REF!)+1</f>
        <v>1</v>
      </c>
      <c r="C821" s="1147" t="s">
        <v>2137</v>
      </c>
      <c r="D821" s="746"/>
      <c r="E821" s="747"/>
      <c r="F821" s="775"/>
      <c r="G821" s="775">
        <f>E821*F821</f>
        <v>0</v>
      </c>
      <c r="H821" s="1152"/>
      <c r="I821" s="1153"/>
      <c r="J821" s="1153"/>
      <c r="K821" s="1153"/>
      <c r="L821" s="1153"/>
      <c r="M821" s="1153"/>
      <c r="N821" s="1153"/>
    </row>
    <row r="822" spans="1:14" s="871" customFormat="1" ht="108">
      <c r="A822" s="738"/>
      <c r="B822" s="749"/>
      <c r="C822" s="585" t="s">
        <v>2512</v>
      </c>
      <c r="D822" s="746"/>
      <c r="E822" s="747"/>
      <c r="F822" s="775"/>
      <c r="G822" s="775">
        <f t="shared" ref="G822:G950" si="36">E822*F822</f>
        <v>0</v>
      </c>
      <c r="H822" s="1152"/>
      <c r="I822" s="1153"/>
      <c r="J822" s="1153"/>
      <c r="K822" s="1153"/>
      <c r="L822" s="1153"/>
      <c r="M822" s="1153"/>
      <c r="N822" s="1153"/>
    </row>
    <row r="823" spans="1:14" s="871" customFormat="1" ht="61.5" customHeight="1">
      <c r="A823" s="738"/>
      <c r="B823" s="749"/>
      <c r="C823" s="822" t="s">
        <v>2513</v>
      </c>
      <c r="D823" s="746" t="s">
        <v>188</v>
      </c>
      <c r="E823" s="747">
        <v>1</v>
      </c>
      <c r="F823" s="775"/>
      <c r="G823" s="917">
        <f>E823*F823</f>
        <v>0</v>
      </c>
      <c r="H823" s="1152"/>
      <c r="I823" s="1153"/>
      <c r="J823" s="1153"/>
      <c r="K823" s="1153"/>
      <c r="L823" s="1153"/>
      <c r="M823" s="1153"/>
      <c r="N823" s="1153"/>
    </row>
    <row r="824" spans="1:14" s="871" customFormat="1" ht="61.5" customHeight="1">
      <c r="A824" s="738"/>
      <c r="B824" s="749"/>
      <c r="C824" s="822" t="s">
        <v>2514</v>
      </c>
      <c r="D824" s="746" t="s">
        <v>188</v>
      </c>
      <c r="E824" s="747">
        <v>1</v>
      </c>
      <c r="F824" s="775"/>
      <c r="G824" s="917">
        <f>E824*F824</f>
        <v>0</v>
      </c>
      <c r="H824" s="1152"/>
      <c r="I824" s="1153"/>
      <c r="J824" s="1153"/>
      <c r="K824" s="1153"/>
      <c r="L824" s="1153"/>
      <c r="M824" s="1153"/>
      <c r="N824" s="1153"/>
    </row>
    <row r="825" spans="1:14" s="871" customFormat="1" ht="72">
      <c r="A825" s="738"/>
      <c r="B825" s="749"/>
      <c r="C825" s="822" t="s">
        <v>2515</v>
      </c>
      <c r="D825" s="746" t="s">
        <v>188</v>
      </c>
      <c r="E825" s="747">
        <v>1</v>
      </c>
      <c r="F825" s="775"/>
      <c r="G825" s="917">
        <f>E825*F825</f>
        <v>0</v>
      </c>
      <c r="H825" s="1152"/>
      <c r="I825" s="1153"/>
      <c r="J825" s="1153"/>
      <c r="K825" s="1153"/>
      <c r="L825" s="1153"/>
      <c r="M825" s="1153"/>
      <c r="N825" s="1153"/>
    </row>
    <row r="826" spans="1:14" s="871" customFormat="1" ht="72">
      <c r="A826" s="738"/>
      <c r="B826" s="749"/>
      <c r="C826" s="822" t="s">
        <v>2516</v>
      </c>
      <c r="D826" s="746" t="s">
        <v>188</v>
      </c>
      <c r="E826" s="747">
        <v>1</v>
      </c>
      <c r="F826" s="775"/>
      <c r="G826" s="917">
        <f>E826*F826</f>
        <v>0</v>
      </c>
      <c r="H826" s="1152"/>
      <c r="I826" s="1153"/>
      <c r="J826" s="1153"/>
      <c r="K826" s="1153"/>
      <c r="L826" s="1153"/>
      <c r="M826" s="1153"/>
      <c r="N826" s="1153"/>
    </row>
    <row r="827" spans="1:14" s="871" customFormat="1" ht="72.75" customHeight="1">
      <c r="A827" s="738"/>
      <c r="B827" s="749"/>
      <c r="C827" s="822" t="s">
        <v>2517</v>
      </c>
      <c r="D827" s="746" t="s">
        <v>188</v>
      </c>
      <c r="E827" s="747">
        <v>1</v>
      </c>
      <c r="F827" s="775"/>
      <c r="G827" s="917">
        <f>E827*F827</f>
        <v>0</v>
      </c>
      <c r="H827" s="1152"/>
      <c r="I827" s="1153"/>
      <c r="J827" s="1153"/>
      <c r="K827" s="1153"/>
      <c r="L827" s="1153"/>
      <c r="M827" s="1153"/>
      <c r="N827" s="1153"/>
    </row>
    <row r="828" spans="1:14" s="871" customFormat="1">
      <c r="A828" s="738"/>
      <c r="B828" s="749"/>
      <c r="C828" s="822"/>
      <c r="D828" s="746"/>
      <c r="E828" s="747"/>
      <c r="F828" s="775"/>
      <c r="G828" s="775">
        <f t="shared" si="36"/>
        <v>0</v>
      </c>
      <c r="H828" s="1152"/>
      <c r="I828" s="1153"/>
      <c r="J828" s="1153"/>
      <c r="K828" s="1153"/>
      <c r="L828" s="1153"/>
      <c r="M828" s="1153"/>
      <c r="N828" s="1153"/>
    </row>
    <row r="829" spans="1:14" s="871" customFormat="1">
      <c r="A829" s="738" t="str">
        <f>$B$819</f>
        <v>V.</v>
      </c>
      <c r="B829" s="749">
        <f>COUNT($A$821:$B828)+1</f>
        <v>2</v>
      </c>
      <c r="C829" s="165" t="s">
        <v>2518</v>
      </c>
      <c r="D829" s="746"/>
      <c r="E829" s="747"/>
      <c r="F829" s="775"/>
      <c r="G829" s="775">
        <f t="shared" si="36"/>
        <v>0</v>
      </c>
      <c r="H829" s="1152"/>
      <c r="I829" s="1153"/>
      <c r="J829" s="1153"/>
      <c r="K829" s="1153"/>
      <c r="L829" s="1153"/>
      <c r="M829" s="1153"/>
      <c r="N829" s="1153"/>
    </row>
    <row r="830" spans="1:14" s="871" customFormat="1" ht="60">
      <c r="A830" s="738"/>
      <c r="B830" s="749"/>
      <c r="C830" s="585" t="s">
        <v>2519</v>
      </c>
      <c r="D830" s="746"/>
      <c r="E830" s="747"/>
      <c r="F830" s="775"/>
      <c r="G830" s="775">
        <f t="shared" si="36"/>
        <v>0</v>
      </c>
      <c r="H830" s="1152"/>
      <c r="I830" s="1153"/>
      <c r="J830" s="1153"/>
      <c r="K830" s="1153"/>
      <c r="L830" s="1153"/>
      <c r="M830" s="1153"/>
      <c r="N830" s="1153"/>
    </row>
    <row r="831" spans="1:14" s="871" customFormat="1" ht="72">
      <c r="A831" s="738"/>
      <c r="B831" s="749"/>
      <c r="C831" s="1118" t="s">
        <v>2520</v>
      </c>
      <c r="D831" s="746" t="s">
        <v>188</v>
      </c>
      <c r="E831" s="747">
        <v>1</v>
      </c>
      <c r="F831" s="775"/>
      <c r="G831" s="917">
        <f t="shared" ref="G831:G840" si="37">E831*F831</f>
        <v>0</v>
      </c>
      <c r="H831" s="1152"/>
      <c r="I831" s="1153"/>
      <c r="J831" s="1153"/>
      <c r="K831" s="1153"/>
      <c r="L831" s="1153"/>
      <c r="M831" s="1153"/>
      <c r="N831" s="1153"/>
    </row>
    <row r="832" spans="1:14" s="871" customFormat="1" ht="72">
      <c r="A832" s="738"/>
      <c r="B832" s="749"/>
      <c r="C832" s="1118" t="s">
        <v>2521</v>
      </c>
      <c r="D832" s="746" t="s">
        <v>188</v>
      </c>
      <c r="E832" s="747">
        <v>1</v>
      </c>
      <c r="F832" s="775"/>
      <c r="G832" s="917">
        <f t="shared" si="37"/>
        <v>0</v>
      </c>
      <c r="H832" s="1152"/>
      <c r="I832" s="1153"/>
      <c r="J832" s="1153"/>
      <c r="K832" s="1153"/>
      <c r="L832" s="1153"/>
      <c r="M832" s="1153"/>
      <c r="N832" s="1153"/>
    </row>
    <row r="833" spans="1:14" s="871" customFormat="1" ht="72">
      <c r="A833" s="738"/>
      <c r="B833" s="749"/>
      <c r="C833" s="1118" t="s">
        <v>2522</v>
      </c>
      <c r="D833" s="746" t="s">
        <v>188</v>
      </c>
      <c r="E833" s="747">
        <v>1</v>
      </c>
      <c r="F833" s="775"/>
      <c r="G833" s="917">
        <f t="shared" si="37"/>
        <v>0</v>
      </c>
      <c r="H833" s="1152"/>
      <c r="I833" s="1153"/>
      <c r="J833" s="1153"/>
      <c r="K833" s="1153"/>
      <c r="L833" s="1153"/>
      <c r="M833" s="1153"/>
      <c r="N833" s="1153"/>
    </row>
    <row r="834" spans="1:14" s="871" customFormat="1" ht="72">
      <c r="A834" s="738"/>
      <c r="B834" s="749"/>
      <c r="C834" s="1118" t="s">
        <v>2523</v>
      </c>
      <c r="D834" s="746" t="s">
        <v>188</v>
      </c>
      <c r="E834" s="747">
        <v>1</v>
      </c>
      <c r="F834" s="775"/>
      <c r="G834" s="917">
        <f t="shared" si="37"/>
        <v>0</v>
      </c>
      <c r="H834" s="1152"/>
      <c r="I834" s="1153"/>
      <c r="J834" s="1153"/>
      <c r="K834" s="1153"/>
      <c r="L834" s="1153"/>
      <c r="M834" s="1153"/>
      <c r="N834" s="1153"/>
    </row>
    <row r="835" spans="1:14" s="871" customFormat="1" ht="72">
      <c r="A835" s="738"/>
      <c r="B835" s="749"/>
      <c r="C835" s="1118" t="s">
        <v>2524</v>
      </c>
      <c r="D835" s="746" t="s">
        <v>188</v>
      </c>
      <c r="E835" s="747">
        <v>1</v>
      </c>
      <c r="F835" s="775"/>
      <c r="G835" s="917">
        <f t="shared" si="37"/>
        <v>0</v>
      </c>
      <c r="H835" s="1152"/>
      <c r="I835" s="1153"/>
      <c r="J835" s="1153"/>
      <c r="K835" s="1153"/>
      <c r="L835" s="1153"/>
      <c r="M835" s="1153"/>
      <c r="N835" s="1153"/>
    </row>
    <row r="836" spans="1:14" s="871" customFormat="1" ht="72">
      <c r="A836" s="738"/>
      <c r="B836" s="749"/>
      <c r="C836" s="1118" t="s">
        <v>2525</v>
      </c>
      <c r="D836" s="746" t="s">
        <v>188</v>
      </c>
      <c r="E836" s="747">
        <v>1</v>
      </c>
      <c r="F836" s="775"/>
      <c r="G836" s="917">
        <f t="shared" si="37"/>
        <v>0</v>
      </c>
      <c r="H836" s="1152"/>
      <c r="I836" s="1153"/>
      <c r="J836" s="1153"/>
      <c r="K836" s="1153"/>
      <c r="L836" s="1153"/>
      <c r="M836" s="1153"/>
      <c r="N836" s="1153"/>
    </row>
    <row r="837" spans="1:14" s="871" customFormat="1" ht="72">
      <c r="A837" s="738"/>
      <c r="B837" s="749"/>
      <c r="C837" s="1118" t="s">
        <v>2526</v>
      </c>
      <c r="D837" s="746" t="s">
        <v>188</v>
      </c>
      <c r="E837" s="747">
        <v>1</v>
      </c>
      <c r="F837" s="775"/>
      <c r="G837" s="917">
        <f t="shared" si="37"/>
        <v>0</v>
      </c>
      <c r="H837" s="1152"/>
      <c r="I837" s="1153"/>
      <c r="J837" s="1153"/>
      <c r="K837" s="1153"/>
      <c r="L837" s="1153"/>
      <c r="M837" s="1153"/>
      <c r="N837" s="1153"/>
    </row>
    <row r="838" spans="1:14" s="871" customFormat="1" ht="72">
      <c r="A838" s="738"/>
      <c r="B838" s="749"/>
      <c r="C838" s="1118" t="s">
        <v>2527</v>
      </c>
      <c r="D838" s="746" t="s">
        <v>188</v>
      </c>
      <c r="E838" s="747">
        <v>1</v>
      </c>
      <c r="F838" s="775"/>
      <c r="G838" s="917">
        <f t="shared" si="37"/>
        <v>0</v>
      </c>
      <c r="H838" s="1152"/>
      <c r="I838" s="1153"/>
      <c r="J838" s="1153"/>
      <c r="K838" s="1153"/>
      <c r="L838" s="1153"/>
      <c r="M838" s="1153"/>
      <c r="N838" s="1153"/>
    </row>
    <row r="839" spans="1:14" s="871" customFormat="1" ht="72">
      <c r="A839" s="738"/>
      <c r="B839" s="749"/>
      <c r="C839" s="1118" t="s">
        <v>2528</v>
      </c>
      <c r="D839" s="746" t="s">
        <v>188</v>
      </c>
      <c r="E839" s="747">
        <v>1</v>
      </c>
      <c r="F839" s="775"/>
      <c r="G839" s="917">
        <f t="shared" si="37"/>
        <v>0</v>
      </c>
      <c r="H839" s="1152"/>
      <c r="I839" s="1153"/>
      <c r="J839" s="1153"/>
      <c r="K839" s="1153"/>
      <c r="L839" s="1153"/>
      <c r="M839" s="1153"/>
      <c r="N839" s="1153"/>
    </row>
    <row r="840" spans="1:14" s="871" customFormat="1" ht="72">
      <c r="A840" s="738"/>
      <c r="B840" s="749"/>
      <c r="C840" s="1118" t="s">
        <v>2529</v>
      </c>
      <c r="D840" s="746" t="s">
        <v>188</v>
      </c>
      <c r="E840" s="747">
        <v>1</v>
      </c>
      <c r="F840" s="775"/>
      <c r="G840" s="917">
        <f t="shared" si="37"/>
        <v>0</v>
      </c>
      <c r="H840" s="1152"/>
      <c r="I840" s="1153"/>
      <c r="J840" s="1153"/>
      <c r="K840" s="1153"/>
      <c r="L840" s="1153"/>
      <c r="M840" s="1153"/>
      <c r="N840" s="1153"/>
    </row>
    <row r="841" spans="1:14" s="871" customFormat="1">
      <c r="A841" s="738"/>
      <c r="B841" s="749"/>
      <c r="C841" s="1118"/>
      <c r="D841" s="746"/>
      <c r="E841" s="747"/>
      <c r="F841" s="775"/>
      <c r="G841" s="775"/>
      <c r="H841" s="1152"/>
      <c r="I841" s="1153"/>
      <c r="J841" s="1153"/>
      <c r="K841" s="1153"/>
      <c r="L841" s="1153"/>
      <c r="M841" s="1153"/>
      <c r="N841" s="1153"/>
    </row>
    <row r="842" spans="1:14" s="871" customFormat="1">
      <c r="A842" s="738" t="str">
        <f t="shared" ref="A842:A894" si="38">$B$819</f>
        <v>V.</v>
      </c>
      <c r="B842" s="749">
        <f>COUNT($A$821:$B841)+1</f>
        <v>3</v>
      </c>
      <c r="C842" s="1140" t="s">
        <v>2324</v>
      </c>
      <c r="D842" s="746"/>
      <c r="E842" s="747"/>
      <c r="F842" s="775"/>
      <c r="G842" s="775"/>
      <c r="H842" s="1152"/>
      <c r="I842" s="1153"/>
      <c r="J842" s="1153"/>
      <c r="K842" s="1153"/>
      <c r="L842" s="1153"/>
      <c r="M842" s="1153"/>
      <c r="N842" s="1153"/>
    </row>
    <row r="843" spans="1:14" s="871" customFormat="1" ht="132">
      <c r="A843" s="738"/>
      <c r="B843" s="749"/>
      <c r="C843" s="585" t="s">
        <v>2530</v>
      </c>
      <c r="D843" s="746"/>
      <c r="E843" s="747"/>
      <c r="F843" s="775"/>
      <c r="G843" s="775"/>
      <c r="H843" s="1152"/>
      <c r="I843" s="1153"/>
      <c r="J843" s="1153"/>
      <c r="K843" s="1153"/>
      <c r="L843" s="1153"/>
      <c r="M843" s="1153"/>
      <c r="N843" s="1153"/>
    </row>
    <row r="844" spans="1:14" s="871" customFormat="1">
      <c r="A844" s="738"/>
      <c r="B844" s="749"/>
      <c r="C844" s="1118" t="s">
        <v>2531</v>
      </c>
      <c r="D844" s="746"/>
      <c r="E844" s="747"/>
      <c r="F844" s="775"/>
      <c r="G844" s="775"/>
      <c r="H844" s="1152"/>
      <c r="I844" s="1153"/>
      <c r="J844" s="1153"/>
      <c r="K844" s="1153"/>
      <c r="L844" s="1153"/>
      <c r="M844" s="1153"/>
      <c r="N844" s="1153"/>
    </row>
    <row r="845" spans="1:14" s="871" customFormat="1">
      <c r="A845" s="738"/>
      <c r="B845" s="749"/>
      <c r="C845" s="822" t="s">
        <v>2532</v>
      </c>
      <c r="D845" s="746" t="s">
        <v>188</v>
      </c>
      <c r="E845" s="747">
        <v>2</v>
      </c>
      <c r="F845" s="775"/>
      <c r="G845" s="917">
        <f>E845*F845</f>
        <v>0</v>
      </c>
      <c r="H845" s="1152"/>
      <c r="I845" s="1153"/>
      <c r="J845" s="1153"/>
      <c r="K845" s="1153"/>
      <c r="L845" s="1153"/>
      <c r="M845" s="1153"/>
      <c r="N845" s="1153"/>
    </row>
    <row r="846" spans="1:14" s="871" customFormat="1">
      <c r="A846" s="738"/>
      <c r="B846" s="749"/>
      <c r="C846" s="822" t="s">
        <v>2533</v>
      </c>
      <c r="D846" s="746" t="s">
        <v>188</v>
      </c>
      <c r="E846" s="747">
        <v>4</v>
      </c>
      <c r="F846" s="775"/>
      <c r="G846" s="917">
        <f>E846*F846</f>
        <v>0</v>
      </c>
      <c r="H846" s="1152"/>
      <c r="I846" s="1153"/>
      <c r="J846" s="1153"/>
      <c r="K846" s="1153"/>
      <c r="L846" s="1153"/>
      <c r="M846" s="1153"/>
      <c r="N846" s="1153"/>
    </row>
    <row r="847" spans="1:14" s="871" customFormat="1">
      <c r="A847" s="738"/>
      <c r="B847" s="749"/>
      <c r="C847" s="822" t="s">
        <v>2534</v>
      </c>
      <c r="D847" s="746" t="s">
        <v>188</v>
      </c>
      <c r="E847" s="747">
        <v>2</v>
      </c>
      <c r="F847" s="775"/>
      <c r="G847" s="917">
        <f>E847*F847</f>
        <v>0</v>
      </c>
      <c r="H847" s="1152"/>
      <c r="I847" s="1153"/>
      <c r="J847" s="1153"/>
      <c r="K847" s="1153"/>
      <c r="L847" s="1153"/>
      <c r="M847" s="1153"/>
      <c r="N847" s="1153"/>
    </row>
    <row r="848" spans="1:14" s="871" customFormat="1">
      <c r="A848" s="738"/>
      <c r="B848" s="749"/>
      <c r="C848" s="822" t="s">
        <v>2535</v>
      </c>
      <c r="D848" s="746" t="s">
        <v>188</v>
      </c>
      <c r="E848" s="747">
        <v>2</v>
      </c>
      <c r="F848" s="775"/>
      <c r="G848" s="917">
        <f>E848*F848</f>
        <v>0</v>
      </c>
      <c r="H848" s="1152"/>
      <c r="I848" s="1153"/>
      <c r="J848" s="1153"/>
      <c r="K848" s="1153"/>
      <c r="L848" s="1153"/>
      <c r="M848" s="1153"/>
      <c r="N848" s="1153"/>
    </row>
    <row r="849" spans="1:14" s="871" customFormat="1">
      <c r="A849" s="738"/>
      <c r="B849" s="749"/>
      <c r="C849" s="1118"/>
      <c r="D849" s="746"/>
      <c r="E849" s="747"/>
      <c r="F849" s="775"/>
      <c r="G849" s="775"/>
      <c r="H849" s="1152"/>
      <c r="I849" s="1153"/>
      <c r="J849" s="1153"/>
      <c r="K849" s="1153"/>
      <c r="L849" s="1153"/>
      <c r="M849" s="1153"/>
      <c r="N849" s="1153"/>
    </row>
    <row r="850" spans="1:14" s="871" customFormat="1">
      <c r="A850" s="738" t="str">
        <f t="shared" si="38"/>
        <v>V.</v>
      </c>
      <c r="B850" s="749">
        <f>COUNT($A$821:$B849)+1</f>
        <v>4</v>
      </c>
      <c r="C850" s="165" t="s">
        <v>1699</v>
      </c>
      <c r="D850" s="746"/>
      <c r="E850" s="747"/>
      <c r="F850" s="775"/>
      <c r="G850" s="775">
        <f t="shared" si="36"/>
        <v>0</v>
      </c>
      <c r="H850" s="1152"/>
      <c r="I850" s="1153"/>
      <c r="J850" s="1153"/>
      <c r="K850" s="1153"/>
      <c r="L850" s="1153"/>
      <c r="M850" s="1153"/>
      <c r="N850" s="1153"/>
    </row>
    <row r="851" spans="1:14" s="871" customFormat="1" ht="48">
      <c r="A851" s="738"/>
      <c r="B851" s="749"/>
      <c r="C851" s="585" t="s">
        <v>2167</v>
      </c>
      <c r="D851" s="746"/>
      <c r="E851" s="747"/>
      <c r="F851" s="775"/>
      <c r="G851" s="775">
        <f t="shared" si="36"/>
        <v>0</v>
      </c>
      <c r="H851" s="1152"/>
      <c r="I851" s="1153"/>
      <c r="J851" s="1153"/>
      <c r="K851" s="1153"/>
      <c r="L851" s="1153"/>
      <c r="M851" s="1153"/>
      <c r="N851" s="1153"/>
    </row>
    <row r="852" spans="1:14" s="871" customFormat="1">
      <c r="A852" s="738"/>
      <c r="B852" s="749"/>
      <c r="C852" s="585" t="s">
        <v>1703</v>
      </c>
      <c r="D852" s="746" t="s">
        <v>188</v>
      </c>
      <c r="E852" s="747">
        <v>4</v>
      </c>
      <c r="F852" s="775"/>
      <c r="G852" s="917">
        <f>E852*F852</f>
        <v>0</v>
      </c>
      <c r="H852" s="1152"/>
      <c r="I852" s="1153"/>
      <c r="J852" s="1153"/>
      <c r="K852" s="1153"/>
      <c r="L852" s="1153"/>
      <c r="M852" s="1153"/>
      <c r="N852" s="1153"/>
    </row>
    <row r="853" spans="1:14" s="871" customFormat="1">
      <c r="A853" s="738"/>
      <c r="B853" s="749"/>
      <c r="C853" s="585" t="s">
        <v>1704</v>
      </c>
      <c r="D853" s="746" t="s">
        <v>188</v>
      </c>
      <c r="E853" s="747">
        <v>4</v>
      </c>
      <c r="F853" s="775"/>
      <c r="G853" s="917">
        <f>E853*F853</f>
        <v>0</v>
      </c>
      <c r="H853" s="1152"/>
      <c r="I853" s="1153"/>
      <c r="J853" s="1153"/>
      <c r="K853" s="1153"/>
      <c r="L853" s="1153"/>
      <c r="M853" s="1153"/>
      <c r="N853" s="1153"/>
    </row>
    <row r="854" spans="1:14" s="871" customFormat="1">
      <c r="A854" s="738"/>
      <c r="B854" s="749"/>
      <c r="C854" s="585" t="s">
        <v>1712</v>
      </c>
      <c r="D854" s="746" t="s">
        <v>188</v>
      </c>
      <c r="E854" s="747">
        <v>2</v>
      </c>
      <c r="F854" s="775"/>
      <c r="G854" s="917">
        <f>E854*F854</f>
        <v>0</v>
      </c>
      <c r="H854" s="1152"/>
      <c r="I854" s="1153"/>
      <c r="J854" s="1153"/>
      <c r="K854" s="1153"/>
      <c r="L854" s="1153"/>
      <c r="M854" s="1153"/>
      <c r="N854" s="1153"/>
    </row>
    <row r="855" spans="1:14" s="871" customFormat="1">
      <c r="A855" s="738"/>
      <c r="B855" s="749"/>
      <c r="C855" s="585" t="s">
        <v>1705</v>
      </c>
      <c r="D855" s="746" t="s">
        <v>188</v>
      </c>
      <c r="E855" s="747">
        <v>2</v>
      </c>
      <c r="F855" s="775"/>
      <c r="G855" s="917">
        <f>E855*F855</f>
        <v>0</v>
      </c>
      <c r="H855" s="1152"/>
      <c r="I855" s="1153"/>
      <c r="J855" s="1153"/>
      <c r="K855" s="1153"/>
      <c r="L855" s="1153"/>
      <c r="M855" s="1153"/>
      <c r="N855" s="1153"/>
    </row>
    <row r="856" spans="1:14" s="871" customFormat="1">
      <c r="A856" s="738"/>
      <c r="B856" s="749"/>
      <c r="C856" s="585"/>
      <c r="D856" s="746"/>
      <c r="E856" s="747"/>
      <c r="F856" s="775"/>
      <c r="G856" s="775"/>
      <c r="H856" s="1152"/>
      <c r="I856" s="1153"/>
      <c r="J856" s="1153"/>
      <c r="K856" s="1153"/>
      <c r="L856" s="1153"/>
      <c r="M856" s="1153"/>
      <c r="N856" s="1153"/>
    </row>
    <row r="857" spans="1:14" s="871" customFormat="1">
      <c r="A857" s="738" t="str">
        <f t="shared" si="38"/>
        <v>V.</v>
      </c>
      <c r="B857" s="749">
        <f>COUNT($A$821:$B856)+1</f>
        <v>5</v>
      </c>
      <c r="C857" s="165" t="s">
        <v>2320</v>
      </c>
      <c r="D857" s="746"/>
      <c r="E857" s="747"/>
      <c r="F857" s="775"/>
      <c r="G857" s="775">
        <f t="shared" ref="G857:G858" si="39">E857*F857</f>
        <v>0</v>
      </c>
      <c r="H857" s="1152"/>
      <c r="I857" s="1153"/>
      <c r="J857" s="1153"/>
      <c r="K857" s="1153"/>
      <c r="L857" s="1153"/>
      <c r="M857" s="1153"/>
      <c r="N857" s="1153"/>
    </row>
    <row r="858" spans="1:14" s="871" customFormat="1" ht="48">
      <c r="A858" s="738"/>
      <c r="B858" s="749"/>
      <c r="C858" s="585" t="s">
        <v>2536</v>
      </c>
      <c r="D858" s="746"/>
      <c r="E858" s="747"/>
      <c r="F858" s="775"/>
      <c r="G858" s="775">
        <f t="shared" si="39"/>
        <v>0</v>
      </c>
      <c r="H858" s="1152"/>
      <c r="I858" s="1153"/>
      <c r="J858" s="1153"/>
      <c r="K858" s="1153"/>
      <c r="L858" s="1153"/>
      <c r="M858" s="1153"/>
      <c r="N858" s="1153"/>
    </row>
    <row r="859" spans="1:14" s="871" customFormat="1">
      <c r="A859" s="738"/>
      <c r="B859" s="749"/>
      <c r="C859" s="822" t="s">
        <v>1702</v>
      </c>
      <c r="D859" s="746" t="s">
        <v>188</v>
      </c>
      <c r="E859" s="747">
        <v>4</v>
      </c>
      <c r="F859" s="775"/>
      <c r="G859" s="917">
        <f>E859*F859</f>
        <v>0</v>
      </c>
      <c r="H859" s="1152"/>
      <c r="I859" s="1153"/>
      <c r="J859" s="1153"/>
      <c r="K859" s="1153"/>
      <c r="L859" s="1153"/>
      <c r="M859" s="1153"/>
      <c r="N859" s="1153"/>
    </row>
    <row r="860" spans="1:14" s="871" customFormat="1">
      <c r="A860" s="738"/>
      <c r="B860" s="749"/>
      <c r="C860" s="822" t="s">
        <v>1703</v>
      </c>
      <c r="D860" s="746" t="s">
        <v>188</v>
      </c>
      <c r="E860" s="747">
        <v>2</v>
      </c>
      <c r="F860" s="775"/>
      <c r="G860" s="917">
        <f>E860*F860</f>
        <v>0</v>
      </c>
      <c r="H860" s="1152"/>
      <c r="I860" s="1153"/>
      <c r="J860" s="1153"/>
      <c r="K860" s="1153"/>
      <c r="L860" s="1153"/>
      <c r="M860" s="1153"/>
      <c r="N860" s="1153"/>
    </row>
    <row r="861" spans="1:14" s="871" customFormat="1">
      <c r="A861" s="738"/>
      <c r="B861" s="749"/>
      <c r="C861" s="822" t="s">
        <v>1704</v>
      </c>
      <c r="D861" s="746" t="s">
        <v>188</v>
      </c>
      <c r="E861" s="747">
        <v>2</v>
      </c>
      <c r="F861" s="775"/>
      <c r="G861" s="917">
        <f>E861*F861</f>
        <v>0</v>
      </c>
      <c r="H861" s="1152"/>
      <c r="I861" s="1153"/>
      <c r="J861" s="1153"/>
      <c r="K861" s="1153"/>
      <c r="L861" s="1153"/>
      <c r="M861" s="1153"/>
      <c r="N861" s="1153"/>
    </row>
    <row r="862" spans="1:14" s="871" customFormat="1">
      <c r="A862" s="738"/>
      <c r="B862" s="749"/>
      <c r="C862" s="822" t="s">
        <v>1712</v>
      </c>
      <c r="D862" s="746" t="s">
        <v>188</v>
      </c>
      <c r="E862" s="747">
        <v>2</v>
      </c>
      <c r="F862" s="775"/>
      <c r="G862" s="917">
        <f>E862*F862</f>
        <v>0</v>
      </c>
      <c r="H862" s="1152"/>
      <c r="I862" s="1153"/>
      <c r="J862" s="1153"/>
      <c r="K862" s="1153"/>
      <c r="L862" s="1153"/>
      <c r="M862" s="1153"/>
      <c r="N862" s="1153"/>
    </row>
    <row r="863" spans="1:14" s="871" customFormat="1">
      <c r="A863" s="738"/>
      <c r="B863" s="749"/>
      <c r="C863" s="822"/>
      <c r="D863" s="746"/>
      <c r="E863" s="747"/>
      <c r="F863" s="775"/>
      <c r="G863" s="775"/>
      <c r="H863" s="1152"/>
      <c r="I863" s="1153"/>
      <c r="J863" s="1153"/>
      <c r="K863" s="1153"/>
      <c r="L863" s="1153"/>
      <c r="M863" s="1153"/>
      <c r="N863" s="1153"/>
    </row>
    <row r="864" spans="1:14">
      <c r="A864" s="738" t="str">
        <f t="shared" si="38"/>
        <v>V.</v>
      </c>
      <c r="B864" s="749">
        <f>COUNT($A$821:$B863)+1</f>
        <v>6</v>
      </c>
      <c r="C864" s="1140" t="s">
        <v>2537</v>
      </c>
      <c r="D864" s="746"/>
      <c r="E864" s="747"/>
      <c r="F864" s="775"/>
      <c r="G864" s="775">
        <f t="shared" si="36"/>
        <v>0</v>
      </c>
    </row>
    <row r="865" spans="1:14" s="871" customFormat="1" ht="39.75" customHeight="1">
      <c r="A865" s="738"/>
      <c r="B865" s="749"/>
      <c r="C865" s="585" t="s">
        <v>2538</v>
      </c>
      <c r="D865" s="746"/>
      <c r="E865" s="747"/>
      <c r="F865" s="775"/>
      <c r="G865" s="775">
        <f t="shared" si="36"/>
        <v>0</v>
      </c>
      <c r="H865" s="1152"/>
      <c r="I865" s="1153"/>
      <c r="J865" s="1153"/>
      <c r="K865" s="1153"/>
      <c r="L865" s="1153"/>
      <c r="M865" s="1153"/>
      <c r="N865" s="1153"/>
    </row>
    <row r="866" spans="1:14" s="871" customFormat="1">
      <c r="A866" s="738"/>
      <c r="B866" s="749"/>
      <c r="C866" s="822" t="s">
        <v>1703</v>
      </c>
      <c r="D866" s="746" t="s">
        <v>188</v>
      </c>
      <c r="E866" s="747">
        <v>5</v>
      </c>
      <c r="F866" s="775"/>
      <c r="G866" s="917">
        <f>E866*F866</f>
        <v>0</v>
      </c>
      <c r="H866" s="1152"/>
      <c r="I866" s="1153"/>
      <c r="J866" s="1153"/>
      <c r="K866" s="1153"/>
      <c r="L866" s="1153"/>
      <c r="M866" s="1153"/>
      <c r="N866" s="1153"/>
    </row>
    <row r="867" spans="1:14" s="871" customFormat="1">
      <c r="A867" s="738"/>
      <c r="B867" s="749"/>
      <c r="C867" s="822" t="s">
        <v>1704</v>
      </c>
      <c r="D867" s="746" t="s">
        <v>188</v>
      </c>
      <c r="E867" s="747">
        <v>2</v>
      </c>
      <c r="F867" s="775"/>
      <c r="G867" s="917">
        <f>E867*F867</f>
        <v>0</v>
      </c>
      <c r="H867" s="1152"/>
      <c r="I867" s="1153"/>
      <c r="J867" s="1153"/>
      <c r="K867" s="1153"/>
      <c r="L867" s="1153"/>
      <c r="M867" s="1153"/>
      <c r="N867" s="1153"/>
    </row>
    <row r="868" spans="1:14" s="871" customFormat="1">
      <c r="A868" s="738"/>
      <c r="B868" s="749"/>
      <c r="C868" s="822" t="s">
        <v>1712</v>
      </c>
      <c r="D868" s="746" t="s">
        <v>188</v>
      </c>
      <c r="E868" s="747">
        <v>1</v>
      </c>
      <c r="F868" s="775"/>
      <c r="G868" s="917">
        <f>E868*F868</f>
        <v>0</v>
      </c>
      <c r="H868" s="1152"/>
      <c r="I868" s="1153"/>
      <c r="J868" s="1153"/>
      <c r="K868" s="1153"/>
      <c r="L868" s="1153"/>
      <c r="M868" s="1153"/>
      <c r="N868" s="1153"/>
    </row>
    <row r="869" spans="1:14" s="871" customFormat="1">
      <c r="A869" s="738"/>
      <c r="B869" s="749"/>
      <c r="C869" s="822" t="s">
        <v>1705</v>
      </c>
      <c r="D869" s="746" t="s">
        <v>188</v>
      </c>
      <c r="E869" s="747">
        <v>2</v>
      </c>
      <c r="F869" s="775"/>
      <c r="G869" s="917">
        <f>E869*F869</f>
        <v>0</v>
      </c>
      <c r="H869" s="1152"/>
      <c r="I869" s="1153"/>
      <c r="J869" s="1153"/>
      <c r="K869" s="1153"/>
      <c r="L869" s="1153"/>
      <c r="M869" s="1153"/>
      <c r="N869" s="1153"/>
    </row>
    <row r="870" spans="1:14" s="871" customFormat="1">
      <c r="A870" s="738"/>
      <c r="B870" s="749"/>
      <c r="C870" s="822"/>
      <c r="D870" s="746"/>
      <c r="E870" s="747"/>
      <c r="F870" s="775"/>
      <c r="G870" s="775">
        <f t="shared" si="36"/>
        <v>0</v>
      </c>
      <c r="H870" s="1152"/>
      <c r="I870" s="1153"/>
      <c r="J870" s="1153"/>
      <c r="K870" s="1153"/>
      <c r="L870" s="1153"/>
      <c r="M870" s="1153"/>
      <c r="N870" s="1153"/>
    </row>
    <row r="871" spans="1:14" s="871" customFormat="1">
      <c r="A871" s="738" t="str">
        <f t="shared" si="38"/>
        <v>V.</v>
      </c>
      <c r="B871" s="749">
        <f>COUNT($A$821:$B870)+1</f>
        <v>7</v>
      </c>
      <c r="C871" s="165" t="s">
        <v>2179</v>
      </c>
      <c r="D871" s="746"/>
      <c r="E871" s="747"/>
      <c r="F871" s="775"/>
      <c r="G871" s="775">
        <f t="shared" si="36"/>
        <v>0</v>
      </c>
      <c r="H871" s="1152"/>
      <c r="I871" s="1153"/>
      <c r="J871" s="1153"/>
      <c r="K871" s="1153"/>
      <c r="L871" s="1153"/>
      <c r="M871" s="1153"/>
      <c r="N871" s="1153"/>
    </row>
    <row r="872" spans="1:14" s="871" customFormat="1" ht="60">
      <c r="A872" s="738"/>
      <c r="B872" s="749"/>
      <c r="C872" s="585" t="s">
        <v>2180</v>
      </c>
      <c r="D872" s="746"/>
      <c r="E872" s="747"/>
      <c r="F872" s="775"/>
      <c r="G872" s="775">
        <f t="shared" si="36"/>
        <v>0</v>
      </c>
      <c r="H872" s="1152"/>
      <c r="I872" s="1153"/>
      <c r="J872" s="1153"/>
      <c r="K872" s="1153"/>
      <c r="L872" s="1153"/>
      <c r="M872" s="1153"/>
      <c r="N872" s="1153"/>
    </row>
    <row r="873" spans="1:14" s="871" customFormat="1">
      <c r="A873" s="738"/>
      <c r="B873" s="749"/>
      <c r="C873" s="822" t="s">
        <v>1716</v>
      </c>
      <c r="D873" s="746" t="s">
        <v>188</v>
      </c>
      <c r="E873" s="747">
        <v>8</v>
      </c>
      <c r="F873" s="775"/>
      <c r="G873" s="917">
        <f>E873*F873</f>
        <v>0</v>
      </c>
      <c r="H873" s="1152"/>
      <c r="I873" s="1153"/>
      <c r="J873" s="1153"/>
      <c r="K873" s="1153"/>
      <c r="L873" s="1153"/>
      <c r="M873" s="1153"/>
      <c r="N873" s="1153"/>
    </row>
    <row r="874" spans="1:14" s="871" customFormat="1">
      <c r="A874" s="738"/>
      <c r="B874" s="749"/>
      <c r="C874" s="822"/>
      <c r="D874" s="746"/>
      <c r="E874" s="747"/>
      <c r="F874" s="775"/>
      <c r="G874" s="775">
        <f t="shared" si="36"/>
        <v>0</v>
      </c>
      <c r="H874" s="1152"/>
      <c r="I874" s="1153"/>
      <c r="J874" s="1153"/>
      <c r="K874" s="1153"/>
      <c r="L874" s="1153"/>
      <c r="M874" s="1153"/>
      <c r="N874" s="1153"/>
    </row>
    <row r="875" spans="1:14" s="871" customFormat="1">
      <c r="A875" s="738" t="str">
        <f t="shared" si="38"/>
        <v>V.</v>
      </c>
      <c r="B875" s="749">
        <f>COUNT($A$821:$B874)+1</f>
        <v>8</v>
      </c>
      <c r="C875" s="165" t="s">
        <v>1722</v>
      </c>
      <c r="D875" s="746"/>
      <c r="E875" s="747"/>
      <c r="F875" s="775"/>
      <c r="G875" s="775">
        <f t="shared" si="36"/>
        <v>0</v>
      </c>
      <c r="H875" s="1152"/>
      <c r="I875" s="1153"/>
      <c r="J875" s="1153"/>
      <c r="K875" s="1153"/>
      <c r="L875" s="1153"/>
      <c r="M875" s="1153"/>
      <c r="N875" s="1153"/>
    </row>
    <row r="876" spans="1:14" s="871" customFormat="1" ht="36">
      <c r="A876" s="738"/>
      <c r="B876" s="749"/>
      <c r="C876" s="585" t="s">
        <v>2539</v>
      </c>
      <c r="D876" s="746"/>
      <c r="E876" s="747"/>
      <c r="F876" s="775"/>
      <c r="G876" s="775">
        <f t="shared" si="36"/>
        <v>0</v>
      </c>
      <c r="H876" s="1152"/>
      <c r="I876" s="1153"/>
      <c r="J876" s="1153"/>
      <c r="K876" s="1153"/>
      <c r="L876" s="1153"/>
      <c r="M876" s="1153"/>
      <c r="N876" s="1153"/>
    </row>
    <row r="877" spans="1:14" s="871" customFormat="1">
      <c r="A877" s="738"/>
      <c r="B877" s="749"/>
      <c r="C877" s="822" t="s">
        <v>2540</v>
      </c>
      <c r="D877" s="746" t="s">
        <v>188</v>
      </c>
      <c r="E877" s="747">
        <v>5</v>
      </c>
      <c r="F877" s="775"/>
      <c r="G877" s="917">
        <f>E877*F877</f>
        <v>0</v>
      </c>
      <c r="H877" s="1152"/>
      <c r="I877" s="1153"/>
      <c r="J877" s="1153"/>
      <c r="K877" s="1153"/>
      <c r="L877" s="1153"/>
      <c r="M877" s="1153"/>
      <c r="N877" s="1153"/>
    </row>
    <row r="878" spans="1:14" s="871" customFormat="1">
      <c r="A878" s="738"/>
      <c r="B878" s="749"/>
      <c r="C878" s="822" t="s">
        <v>2541</v>
      </c>
      <c r="D878" s="746" t="s">
        <v>188</v>
      </c>
      <c r="E878" s="747">
        <v>5</v>
      </c>
      <c r="F878" s="775"/>
      <c r="G878" s="917">
        <f>E878*F878</f>
        <v>0</v>
      </c>
      <c r="H878" s="1152"/>
      <c r="I878" s="1153"/>
      <c r="J878" s="1153"/>
      <c r="K878" s="1153"/>
      <c r="L878" s="1153"/>
      <c r="M878" s="1153"/>
      <c r="N878" s="1153"/>
    </row>
    <row r="879" spans="1:14" s="871" customFormat="1">
      <c r="A879" s="738"/>
      <c r="B879" s="749"/>
      <c r="C879" s="822"/>
      <c r="D879" s="746"/>
      <c r="E879" s="747"/>
      <c r="F879" s="775"/>
      <c r="G879" s="775">
        <f t="shared" si="36"/>
        <v>0</v>
      </c>
      <c r="H879" s="1152"/>
      <c r="I879" s="1153"/>
      <c r="J879" s="1153"/>
      <c r="K879" s="1153"/>
      <c r="L879" s="1153"/>
      <c r="M879" s="1153"/>
      <c r="N879" s="1153"/>
    </row>
    <row r="880" spans="1:14" s="871" customFormat="1">
      <c r="A880" s="738" t="str">
        <f t="shared" si="38"/>
        <v>V.</v>
      </c>
      <c r="B880" s="749">
        <f>COUNT($A$821:$B879)+1</f>
        <v>9</v>
      </c>
      <c r="C880" s="1109" t="s">
        <v>2187</v>
      </c>
      <c r="D880" s="746" t="s">
        <v>188</v>
      </c>
      <c r="E880" s="747">
        <v>20</v>
      </c>
      <c r="F880" s="775"/>
      <c r="G880" s="917">
        <f>E880*F880</f>
        <v>0</v>
      </c>
      <c r="H880" s="1152"/>
      <c r="I880" s="1153"/>
      <c r="J880" s="1153"/>
      <c r="K880" s="1153"/>
      <c r="L880" s="1153"/>
      <c r="M880" s="1153"/>
      <c r="N880" s="1153"/>
    </row>
    <row r="881" spans="1:14" s="871" customFormat="1" ht="72">
      <c r="A881" s="738"/>
      <c r="B881" s="749"/>
      <c r="C881" s="585" t="s">
        <v>2188</v>
      </c>
      <c r="D881" s="746"/>
      <c r="E881" s="747"/>
      <c r="F881" s="775"/>
      <c r="G881" s="775">
        <f t="shared" si="36"/>
        <v>0</v>
      </c>
      <c r="H881" s="1152"/>
      <c r="I881" s="1153"/>
      <c r="J881" s="1153"/>
      <c r="K881" s="1153"/>
      <c r="L881" s="1153"/>
      <c r="M881" s="1153"/>
      <c r="N881" s="1153"/>
    </row>
    <row r="882" spans="1:14" s="871" customFormat="1">
      <c r="A882" s="738"/>
      <c r="B882" s="749"/>
      <c r="C882" s="822"/>
      <c r="D882" s="746"/>
      <c r="E882" s="747"/>
      <c r="F882" s="775"/>
      <c r="G882" s="775">
        <f t="shared" si="36"/>
        <v>0</v>
      </c>
      <c r="H882" s="1152"/>
      <c r="I882" s="1153"/>
      <c r="J882" s="1153"/>
      <c r="K882" s="1153"/>
      <c r="L882" s="1153"/>
      <c r="M882" s="1153"/>
      <c r="N882" s="1153"/>
    </row>
    <row r="883" spans="1:14" s="871" customFormat="1">
      <c r="A883" s="738" t="str">
        <f t="shared" si="38"/>
        <v>V.</v>
      </c>
      <c r="B883" s="749">
        <f>COUNT($A$821:$B882)+1</f>
        <v>10</v>
      </c>
      <c r="C883" s="165" t="s">
        <v>2333</v>
      </c>
      <c r="D883" s="746"/>
      <c r="E883" s="747"/>
      <c r="F883" s="775"/>
      <c r="G883" s="775">
        <f t="shared" si="36"/>
        <v>0</v>
      </c>
      <c r="H883" s="1152"/>
      <c r="I883" s="1153"/>
      <c r="J883" s="1153"/>
      <c r="K883" s="1153"/>
      <c r="L883" s="1153"/>
      <c r="M883" s="1153"/>
      <c r="N883" s="1153"/>
    </row>
    <row r="884" spans="1:14" s="871" customFormat="1" ht="144">
      <c r="A884" s="738"/>
      <c r="B884" s="749"/>
      <c r="C884" s="585" t="s">
        <v>2334</v>
      </c>
      <c r="D884" s="746"/>
      <c r="E884" s="747"/>
      <c r="F884" s="775"/>
      <c r="G884" s="775">
        <f t="shared" si="36"/>
        <v>0</v>
      </c>
      <c r="H884" s="1152"/>
      <c r="I884" s="1153"/>
      <c r="J884" s="1153"/>
      <c r="K884" s="1153"/>
      <c r="L884" s="1153"/>
      <c r="M884" s="1153"/>
      <c r="N884" s="1153"/>
    </row>
    <row r="885" spans="1:14" s="871" customFormat="1">
      <c r="A885" s="738"/>
      <c r="B885" s="749"/>
      <c r="C885" s="866" t="s">
        <v>2335</v>
      </c>
      <c r="D885" s="746"/>
      <c r="E885" s="747"/>
      <c r="F885" s="775"/>
      <c r="G885" s="775">
        <f t="shared" si="36"/>
        <v>0</v>
      </c>
      <c r="H885" s="1152"/>
      <c r="I885" s="1153"/>
      <c r="J885" s="1153"/>
      <c r="K885" s="1153"/>
      <c r="L885" s="1153"/>
      <c r="M885" s="1153"/>
      <c r="N885" s="1153"/>
    </row>
    <row r="886" spans="1:14" s="871" customFormat="1" ht="14.25" customHeight="1">
      <c r="A886" s="738"/>
      <c r="B886" s="749"/>
      <c r="C886" s="585" t="s">
        <v>2336</v>
      </c>
      <c r="D886" s="746" t="s">
        <v>186</v>
      </c>
      <c r="E886" s="747">
        <v>10</v>
      </c>
      <c r="F886" s="775"/>
      <c r="G886" s="917">
        <f t="shared" ref="G886:G892" si="40">E886*F886</f>
        <v>0</v>
      </c>
      <c r="H886" s="1152"/>
      <c r="I886" s="1153"/>
      <c r="J886" s="1153"/>
      <c r="K886" s="1153"/>
      <c r="L886" s="1153"/>
      <c r="M886" s="1153"/>
      <c r="N886" s="1153"/>
    </row>
    <row r="887" spans="1:14" s="871" customFormat="1">
      <c r="A887" s="738"/>
      <c r="B887" s="749"/>
      <c r="C887" s="585" t="s">
        <v>2337</v>
      </c>
      <c r="D887" s="746" t="s">
        <v>186</v>
      </c>
      <c r="E887" s="747">
        <v>10</v>
      </c>
      <c r="F887" s="775"/>
      <c r="G887" s="917">
        <f t="shared" si="40"/>
        <v>0</v>
      </c>
      <c r="H887" s="1152"/>
      <c r="I887" s="1153"/>
      <c r="J887" s="1153"/>
      <c r="K887" s="1153"/>
      <c r="L887" s="1153"/>
      <c r="M887" s="1153"/>
      <c r="N887" s="1153"/>
    </row>
    <row r="888" spans="1:14" s="871" customFormat="1">
      <c r="A888" s="738"/>
      <c r="B888" s="749"/>
      <c r="C888" s="585" t="s">
        <v>2338</v>
      </c>
      <c r="D888" s="746" t="s">
        <v>186</v>
      </c>
      <c r="E888" s="747">
        <v>84</v>
      </c>
      <c r="F888" s="775"/>
      <c r="G888" s="917">
        <f t="shared" si="40"/>
        <v>0</v>
      </c>
      <c r="H888" s="1152"/>
      <c r="I888" s="1153"/>
      <c r="J888" s="1153"/>
      <c r="K888" s="1153"/>
      <c r="L888" s="1153"/>
      <c r="M888" s="1153"/>
      <c r="N888" s="1153"/>
    </row>
    <row r="889" spans="1:14" s="871" customFormat="1">
      <c r="A889" s="738"/>
      <c r="B889" s="749"/>
      <c r="C889" s="585" t="s">
        <v>2339</v>
      </c>
      <c r="D889" s="746" t="s">
        <v>186</v>
      </c>
      <c r="E889" s="747">
        <v>58</v>
      </c>
      <c r="F889" s="775"/>
      <c r="G889" s="917">
        <f t="shared" si="40"/>
        <v>0</v>
      </c>
      <c r="H889" s="1152"/>
      <c r="I889" s="1153"/>
      <c r="J889" s="1153"/>
      <c r="K889" s="1153"/>
      <c r="L889" s="1153"/>
      <c r="M889" s="1153"/>
      <c r="N889" s="1153"/>
    </row>
    <row r="890" spans="1:14" s="871" customFormat="1">
      <c r="A890" s="738"/>
      <c r="B890" s="749"/>
      <c r="C890" s="585" t="s">
        <v>2340</v>
      </c>
      <c r="D890" s="746" t="s">
        <v>186</v>
      </c>
      <c r="E890" s="747">
        <v>154</v>
      </c>
      <c r="F890" s="775"/>
      <c r="G890" s="917">
        <f t="shared" si="40"/>
        <v>0</v>
      </c>
      <c r="H890" s="1152"/>
      <c r="I890" s="1153"/>
      <c r="J890" s="1153"/>
      <c r="K890" s="1153"/>
      <c r="L890" s="1153"/>
      <c r="M890" s="1153"/>
      <c r="N890" s="1153"/>
    </row>
    <row r="891" spans="1:14" s="871" customFormat="1">
      <c r="A891" s="738"/>
      <c r="B891" s="749"/>
      <c r="C891" s="585" t="s">
        <v>2341</v>
      </c>
      <c r="D891" s="746" t="s">
        <v>186</v>
      </c>
      <c r="E891" s="747">
        <v>144</v>
      </c>
      <c r="F891" s="775"/>
      <c r="G891" s="917">
        <f t="shared" si="40"/>
        <v>0</v>
      </c>
      <c r="H891" s="1152"/>
      <c r="I891" s="1153"/>
      <c r="J891" s="1153"/>
      <c r="K891" s="1153"/>
      <c r="L891" s="1153"/>
      <c r="M891" s="1153"/>
      <c r="N891" s="1153"/>
    </row>
    <row r="892" spans="1:14" s="871" customFormat="1">
      <c r="A892" s="738"/>
      <c r="B892" s="749"/>
      <c r="C892" s="585" t="s">
        <v>2342</v>
      </c>
      <c r="D892" s="746" t="s">
        <v>186</v>
      </c>
      <c r="E892" s="747">
        <v>260</v>
      </c>
      <c r="F892" s="775"/>
      <c r="G892" s="917">
        <f t="shared" si="40"/>
        <v>0</v>
      </c>
      <c r="H892" s="1152"/>
      <c r="I892" s="1153"/>
      <c r="J892" s="1153"/>
      <c r="K892" s="1153"/>
      <c r="L892" s="1153"/>
      <c r="M892" s="1153"/>
      <c r="N892" s="1153"/>
    </row>
    <row r="893" spans="1:14" s="871" customFormat="1" ht="13.5" customHeight="1">
      <c r="A893" s="738"/>
      <c r="B893" s="749"/>
      <c r="C893" s="585"/>
      <c r="D893" s="746"/>
      <c r="E893" s="747"/>
      <c r="F893" s="775"/>
      <c r="G893" s="775"/>
      <c r="H893" s="1152"/>
      <c r="I893" s="1153"/>
      <c r="J893" s="1153"/>
      <c r="K893" s="1153"/>
      <c r="L893" s="1153"/>
      <c r="M893" s="1153"/>
      <c r="N893" s="1153"/>
    </row>
    <row r="894" spans="1:14" s="871" customFormat="1" ht="13.5" customHeight="1">
      <c r="A894" s="738" t="str">
        <f t="shared" si="38"/>
        <v>V.</v>
      </c>
      <c r="B894" s="749">
        <f>COUNT($A$821:$B893)+1</f>
        <v>11</v>
      </c>
      <c r="C894" s="165" t="s">
        <v>2191</v>
      </c>
      <c r="D894" s="746"/>
      <c r="E894" s="747"/>
      <c r="F894" s="775"/>
      <c r="G894" s="775">
        <f t="shared" ref="G894:G895" si="41">E894*F894</f>
        <v>0</v>
      </c>
      <c r="H894" s="1152"/>
      <c r="I894" s="1153"/>
      <c r="J894" s="1153"/>
      <c r="K894" s="1153"/>
      <c r="L894" s="1153"/>
      <c r="M894" s="1153"/>
      <c r="N894" s="1153"/>
    </row>
    <row r="895" spans="1:14" s="871" customFormat="1" ht="48">
      <c r="A895" s="738"/>
      <c r="B895" s="749"/>
      <c r="C895" s="822" t="s">
        <v>2542</v>
      </c>
      <c r="D895" s="746"/>
      <c r="E895" s="747"/>
      <c r="F895" s="775"/>
      <c r="G895" s="775">
        <f t="shared" si="41"/>
        <v>0</v>
      </c>
      <c r="H895" s="1152"/>
      <c r="I895" s="1153"/>
      <c r="J895" s="1153"/>
      <c r="K895" s="1153"/>
      <c r="L895" s="1153"/>
      <c r="M895" s="1153"/>
      <c r="N895" s="1153"/>
    </row>
    <row r="896" spans="1:14" s="871" customFormat="1">
      <c r="A896" s="738"/>
      <c r="B896" s="749"/>
      <c r="C896" s="585" t="s">
        <v>2165</v>
      </c>
      <c r="D896" s="746" t="s">
        <v>186</v>
      </c>
      <c r="E896" s="747">
        <v>194</v>
      </c>
      <c r="F896" s="775"/>
      <c r="G896" s="917">
        <f>E896*F896</f>
        <v>0</v>
      </c>
      <c r="H896" s="1152"/>
      <c r="I896" s="1153"/>
      <c r="J896" s="1153"/>
      <c r="K896" s="1153"/>
      <c r="L896" s="1153"/>
      <c r="M896" s="1153"/>
      <c r="N896" s="1153"/>
    </row>
    <row r="897" spans="1:14" s="871" customFormat="1">
      <c r="A897" s="738"/>
      <c r="B897" s="749"/>
      <c r="C897" s="585"/>
      <c r="D897" s="746"/>
      <c r="E897" s="747"/>
      <c r="F897" s="775"/>
      <c r="G897" s="775"/>
      <c r="H897" s="1152"/>
      <c r="I897" s="1153"/>
      <c r="J897" s="1153"/>
      <c r="K897" s="1153"/>
      <c r="L897" s="1153"/>
      <c r="M897" s="1153"/>
      <c r="N897" s="1153"/>
    </row>
    <row r="898" spans="1:14" s="871" customFormat="1">
      <c r="A898" s="738" t="str">
        <f t="shared" ref="A898:A958" si="42">$B$819</f>
        <v>V.</v>
      </c>
      <c r="B898" s="749">
        <f>COUNT($A$821:$B897)+1</f>
        <v>12</v>
      </c>
      <c r="C898" s="165" t="s">
        <v>2543</v>
      </c>
      <c r="D898" s="746"/>
      <c r="E898" s="747"/>
      <c r="F898" s="775"/>
      <c r="G898" s="775"/>
      <c r="H898" s="1152"/>
      <c r="I898" s="1153"/>
      <c r="J898" s="1153"/>
      <c r="K898" s="1153"/>
      <c r="L898" s="1153"/>
      <c r="M898" s="1153"/>
      <c r="N898" s="1153"/>
    </row>
    <row r="899" spans="1:14" s="871" customFormat="1" ht="36">
      <c r="A899" s="738"/>
      <c r="B899" s="749"/>
      <c r="C899" s="585" t="s">
        <v>2544</v>
      </c>
      <c r="D899" s="746"/>
      <c r="E899" s="747"/>
      <c r="F899" s="775"/>
      <c r="G899" s="775"/>
      <c r="H899" s="1152"/>
      <c r="I899" s="1153"/>
      <c r="J899" s="1153"/>
      <c r="K899" s="1153"/>
      <c r="L899" s="1153"/>
      <c r="M899" s="1153"/>
      <c r="N899" s="1153"/>
    </row>
    <row r="900" spans="1:14" s="871" customFormat="1">
      <c r="A900" s="738"/>
      <c r="B900" s="749"/>
      <c r="C900" s="1148" t="s">
        <v>2196</v>
      </c>
      <c r="D900" s="746" t="s">
        <v>186</v>
      </c>
      <c r="E900" s="747">
        <v>8</v>
      </c>
      <c r="F900" s="775"/>
      <c r="G900" s="917">
        <f>E900*F900</f>
        <v>0</v>
      </c>
      <c r="H900" s="1152"/>
      <c r="I900" s="1153"/>
      <c r="J900" s="1153"/>
      <c r="K900" s="1153"/>
      <c r="L900" s="1153"/>
      <c r="M900" s="1153"/>
      <c r="N900" s="1153"/>
    </row>
    <row r="901" spans="1:14" s="871" customFormat="1">
      <c r="A901" s="738"/>
      <c r="B901" s="749"/>
      <c r="C901" s="1148" t="s">
        <v>2197</v>
      </c>
      <c r="D901" s="746" t="s">
        <v>186</v>
      </c>
      <c r="E901" s="747">
        <v>15</v>
      </c>
      <c r="F901" s="775"/>
      <c r="G901" s="917">
        <f>E901*F901</f>
        <v>0</v>
      </c>
      <c r="H901" s="1152"/>
      <c r="I901" s="1153"/>
      <c r="J901" s="1153"/>
      <c r="K901" s="1153"/>
      <c r="L901" s="1153"/>
      <c r="M901" s="1153"/>
      <c r="N901" s="1153"/>
    </row>
    <row r="902" spans="1:14" s="871" customFormat="1">
      <c r="A902" s="738"/>
      <c r="B902" s="749"/>
      <c r="C902" s="585"/>
      <c r="D902" s="746"/>
      <c r="E902" s="747"/>
      <c r="F902" s="775"/>
      <c r="G902" s="775">
        <f t="shared" si="36"/>
        <v>0</v>
      </c>
      <c r="H902" s="1152"/>
      <c r="I902" s="1153"/>
      <c r="J902" s="1153"/>
      <c r="K902" s="1153"/>
      <c r="L902" s="1153"/>
      <c r="M902" s="1153"/>
      <c r="N902" s="1153"/>
    </row>
    <row r="903" spans="1:14" s="871" customFormat="1">
      <c r="A903" s="738" t="str">
        <f t="shared" si="42"/>
        <v>V.</v>
      </c>
      <c r="B903" s="749">
        <f>COUNT($A$821:$B902)+1</f>
        <v>13</v>
      </c>
      <c r="C903" s="165" t="s">
        <v>2353</v>
      </c>
      <c r="D903" s="746" t="s">
        <v>137</v>
      </c>
      <c r="E903" s="747">
        <v>105</v>
      </c>
      <c r="F903" s="775"/>
      <c r="G903" s="917">
        <f>E903*F903</f>
        <v>0</v>
      </c>
      <c r="H903" s="1152"/>
      <c r="I903" s="1153"/>
      <c r="J903" s="1153"/>
      <c r="K903" s="1153"/>
      <c r="L903" s="1153"/>
      <c r="M903" s="1153"/>
      <c r="N903" s="1153"/>
    </row>
    <row r="904" spans="1:14" s="871" customFormat="1" ht="72">
      <c r="A904" s="738"/>
      <c r="B904" s="749"/>
      <c r="C904" s="822" t="s">
        <v>2354</v>
      </c>
      <c r="D904" s="746"/>
      <c r="E904" s="747"/>
      <c r="F904" s="775"/>
      <c r="G904" s="775">
        <f t="shared" si="36"/>
        <v>0</v>
      </c>
      <c r="H904" s="1152"/>
      <c r="I904" s="1153"/>
      <c r="J904" s="1153"/>
      <c r="K904" s="1153"/>
      <c r="L904" s="1153"/>
      <c r="M904" s="1153"/>
      <c r="N904" s="1153"/>
    </row>
    <row r="905" spans="1:14" s="871" customFormat="1">
      <c r="A905" s="738"/>
      <c r="B905" s="749"/>
      <c r="C905" s="822"/>
      <c r="D905" s="746"/>
      <c r="E905" s="747"/>
      <c r="F905" s="775"/>
      <c r="G905" s="775">
        <f t="shared" si="36"/>
        <v>0</v>
      </c>
      <c r="H905" s="1152"/>
      <c r="I905" s="1153"/>
      <c r="J905" s="1153"/>
      <c r="K905" s="1153"/>
      <c r="L905" s="1153"/>
      <c r="M905" s="1153"/>
      <c r="N905" s="1153"/>
    </row>
    <row r="906" spans="1:14" s="871" customFormat="1">
      <c r="A906" s="738" t="str">
        <f t="shared" si="42"/>
        <v>V.</v>
      </c>
      <c r="B906" s="749">
        <f>COUNT($A$821:$B905)+1</f>
        <v>14</v>
      </c>
      <c r="C906" s="165" t="s">
        <v>2499</v>
      </c>
      <c r="D906" s="777"/>
      <c r="E906" s="1022"/>
      <c r="F906" s="775"/>
      <c r="G906" s="775">
        <f t="shared" si="36"/>
        <v>0</v>
      </c>
      <c r="H906" s="1152"/>
      <c r="I906" s="1153"/>
      <c r="J906" s="1153"/>
      <c r="K906" s="1153"/>
      <c r="L906" s="1153"/>
      <c r="M906" s="1153"/>
      <c r="N906" s="1153"/>
    </row>
    <row r="907" spans="1:14" s="871" customFormat="1" ht="108">
      <c r="A907" s="738"/>
      <c r="B907" s="749"/>
      <c r="C907" s="585" t="s">
        <v>2201</v>
      </c>
      <c r="D907" s="777"/>
      <c r="E907" s="1022"/>
      <c r="F907" s="775"/>
      <c r="G907" s="775">
        <f t="shared" si="36"/>
        <v>0</v>
      </c>
      <c r="H907" s="1152"/>
      <c r="I907" s="1153"/>
      <c r="J907" s="1153"/>
      <c r="K907" s="1153"/>
      <c r="L907" s="1153"/>
      <c r="M907" s="1153"/>
      <c r="N907" s="1153"/>
    </row>
    <row r="908" spans="1:14" s="871" customFormat="1">
      <c r="A908" s="738"/>
      <c r="B908" s="749"/>
      <c r="C908" s="1118" t="s">
        <v>3708</v>
      </c>
      <c r="D908" s="777"/>
      <c r="E908" s="1022"/>
      <c r="F908" s="775"/>
      <c r="G908" s="775">
        <f t="shared" si="36"/>
        <v>0</v>
      </c>
      <c r="H908" s="1152"/>
      <c r="I908" s="1153"/>
      <c r="J908" s="1153"/>
      <c r="K908" s="1153"/>
      <c r="L908" s="1153"/>
      <c r="M908" s="1153"/>
      <c r="N908" s="1153"/>
    </row>
    <row r="909" spans="1:14" s="871" customFormat="1">
      <c r="A909" s="738"/>
      <c r="B909" s="749"/>
      <c r="C909" s="585" t="s">
        <v>2358</v>
      </c>
      <c r="D909" s="746" t="s">
        <v>186</v>
      </c>
      <c r="E909" s="747">
        <v>10</v>
      </c>
      <c r="F909" s="775"/>
      <c r="G909" s="917">
        <f t="shared" ref="G909:G916" si="43">E909*F909</f>
        <v>0</v>
      </c>
      <c r="H909" s="1152"/>
      <c r="I909" s="1153"/>
      <c r="J909" s="1153"/>
      <c r="K909" s="1153"/>
      <c r="L909" s="1153"/>
      <c r="M909" s="1153"/>
      <c r="N909" s="1153"/>
    </row>
    <row r="910" spans="1:14" s="871" customFormat="1">
      <c r="A910" s="738"/>
      <c r="B910" s="749"/>
      <c r="C910" s="585" t="s">
        <v>2359</v>
      </c>
      <c r="D910" s="746" t="s">
        <v>186</v>
      </c>
      <c r="E910" s="747">
        <v>10</v>
      </c>
      <c r="F910" s="775"/>
      <c r="G910" s="917">
        <f t="shared" si="43"/>
        <v>0</v>
      </c>
      <c r="H910" s="1152"/>
      <c r="I910" s="1153"/>
      <c r="J910" s="1153"/>
      <c r="K910" s="1153"/>
      <c r="L910" s="1153"/>
      <c r="M910" s="1153"/>
      <c r="N910" s="1153"/>
    </row>
    <row r="911" spans="1:14" s="871" customFormat="1">
      <c r="A911" s="738"/>
      <c r="B911" s="749"/>
      <c r="C911" s="585" t="s">
        <v>2360</v>
      </c>
      <c r="D911" s="746" t="s">
        <v>186</v>
      </c>
      <c r="E911" s="747">
        <v>84</v>
      </c>
      <c r="F911" s="775"/>
      <c r="G911" s="917">
        <f t="shared" si="43"/>
        <v>0</v>
      </c>
      <c r="H911" s="1152"/>
      <c r="I911" s="1153"/>
      <c r="J911" s="1153"/>
      <c r="K911" s="1153"/>
      <c r="L911" s="1153"/>
      <c r="M911" s="1153"/>
      <c r="N911" s="1153"/>
    </row>
    <row r="912" spans="1:14" s="871" customFormat="1">
      <c r="A912" s="738"/>
      <c r="B912" s="749"/>
      <c r="C912" s="585" t="s">
        <v>2361</v>
      </c>
      <c r="D912" s="746" t="s">
        <v>186</v>
      </c>
      <c r="E912" s="747">
        <v>58</v>
      </c>
      <c r="F912" s="775"/>
      <c r="G912" s="917">
        <f t="shared" si="43"/>
        <v>0</v>
      </c>
      <c r="H912" s="1152"/>
      <c r="I912" s="1153"/>
      <c r="J912" s="1153"/>
      <c r="K912" s="1153"/>
      <c r="L912" s="1153"/>
      <c r="M912" s="1153"/>
      <c r="N912" s="1153"/>
    </row>
    <row r="913" spans="1:14" s="871" customFormat="1">
      <c r="A913" s="738"/>
      <c r="B913" s="749"/>
      <c r="C913" s="585" t="s">
        <v>2362</v>
      </c>
      <c r="D913" s="746" t="s">
        <v>186</v>
      </c>
      <c r="E913" s="747">
        <v>114</v>
      </c>
      <c r="F913" s="775"/>
      <c r="G913" s="917">
        <f t="shared" si="43"/>
        <v>0</v>
      </c>
      <c r="H913" s="1152"/>
      <c r="I913" s="1153"/>
      <c r="J913" s="1153"/>
      <c r="K913" s="1153"/>
      <c r="L913" s="1153"/>
      <c r="M913" s="1153"/>
      <c r="N913" s="1153"/>
    </row>
    <row r="914" spans="1:14" s="871" customFormat="1">
      <c r="A914" s="738"/>
      <c r="B914" s="749"/>
      <c r="C914" s="585" t="s">
        <v>2363</v>
      </c>
      <c r="D914" s="746" t="s">
        <v>186</v>
      </c>
      <c r="E914" s="747">
        <v>144</v>
      </c>
      <c r="F914" s="775"/>
      <c r="G914" s="917">
        <f t="shared" si="43"/>
        <v>0</v>
      </c>
      <c r="H914" s="1152"/>
      <c r="I914" s="1153"/>
      <c r="J914" s="1153"/>
      <c r="K914" s="1153"/>
      <c r="L914" s="1153"/>
      <c r="M914" s="1153"/>
      <c r="N914" s="1153"/>
    </row>
    <row r="915" spans="1:14" s="871" customFormat="1">
      <c r="A915" s="738"/>
      <c r="B915" s="749"/>
      <c r="C915" s="585" t="s">
        <v>2364</v>
      </c>
      <c r="D915" s="746" t="s">
        <v>186</v>
      </c>
      <c r="E915" s="747">
        <v>260</v>
      </c>
      <c r="F915" s="775"/>
      <c r="G915" s="917">
        <f t="shared" si="43"/>
        <v>0</v>
      </c>
      <c r="H915" s="1152"/>
      <c r="I915" s="1153"/>
      <c r="J915" s="1153"/>
      <c r="K915" s="1153"/>
      <c r="L915" s="1153"/>
      <c r="M915" s="1153"/>
      <c r="N915" s="1153"/>
    </row>
    <row r="916" spans="1:14" s="871" customFormat="1">
      <c r="A916" s="738"/>
      <c r="B916" s="749"/>
      <c r="C916" s="585" t="s">
        <v>2545</v>
      </c>
      <c r="D916" s="746" t="s">
        <v>186</v>
      </c>
      <c r="E916" s="747">
        <v>194</v>
      </c>
      <c r="F916" s="775"/>
      <c r="G916" s="917">
        <f t="shared" si="43"/>
        <v>0</v>
      </c>
      <c r="H916" s="1152"/>
      <c r="I916" s="1153"/>
      <c r="J916" s="1153"/>
      <c r="K916" s="1153"/>
      <c r="L916" s="1153"/>
      <c r="M916" s="1153"/>
      <c r="N916" s="1153"/>
    </row>
    <row r="917" spans="1:14" s="871" customFormat="1">
      <c r="A917" s="738"/>
      <c r="B917" s="749"/>
      <c r="C917" s="585"/>
      <c r="D917" s="746"/>
      <c r="E917" s="747"/>
      <c r="F917" s="775"/>
      <c r="G917" s="775"/>
      <c r="H917" s="1152"/>
      <c r="I917" s="1153"/>
      <c r="J917" s="1153"/>
      <c r="K917" s="1153"/>
      <c r="L917" s="1153"/>
      <c r="M917" s="1153"/>
      <c r="N917" s="1153"/>
    </row>
    <row r="918" spans="1:14" s="871" customFormat="1">
      <c r="A918" s="738" t="str">
        <f t="shared" si="42"/>
        <v>V.</v>
      </c>
      <c r="B918" s="749">
        <f>COUNT($A$821:$B917)+1</f>
        <v>15</v>
      </c>
      <c r="C918" s="1109" t="s">
        <v>2210</v>
      </c>
      <c r="D918" s="777"/>
      <c r="E918" s="1022"/>
      <c r="F918" s="775"/>
      <c r="G918" s="775">
        <f t="shared" ref="G918:G919" si="44">E918*F918</f>
        <v>0</v>
      </c>
      <c r="H918" s="1152"/>
      <c r="I918" s="1153"/>
      <c r="J918" s="1153"/>
      <c r="K918" s="1153"/>
      <c r="L918" s="1153"/>
      <c r="M918" s="1153"/>
      <c r="N918" s="1153"/>
    </row>
    <row r="919" spans="1:14" s="871" customFormat="1" ht="72">
      <c r="A919" s="738"/>
      <c r="B919" s="749"/>
      <c r="C919" s="585" t="s">
        <v>2211</v>
      </c>
      <c r="D919" s="777"/>
      <c r="E919" s="1022"/>
      <c r="F919" s="775"/>
      <c r="G919" s="775">
        <f t="shared" si="44"/>
        <v>0</v>
      </c>
      <c r="H919" s="1152"/>
      <c r="I919" s="1153"/>
      <c r="J919" s="1153"/>
      <c r="K919" s="1153"/>
      <c r="L919" s="1153"/>
      <c r="M919" s="1153"/>
      <c r="N919" s="1153"/>
    </row>
    <row r="920" spans="1:14" s="871" customFormat="1">
      <c r="A920" s="738"/>
      <c r="B920" s="749"/>
      <c r="C920" s="585" t="s">
        <v>2358</v>
      </c>
      <c r="D920" s="746" t="s">
        <v>188</v>
      </c>
      <c r="E920" s="747">
        <v>5</v>
      </c>
      <c r="F920" s="775"/>
      <c r="G920" s="917">
        <f t="shared" ref="G920:G927" si="45">E920*F920</f>
        <v>0</v>
      </c>
      <c r="H920" s="1152"/>
      <c r="I920" s="1153"/>
      <c r="J920" s="1153"/>
      <c r="K920" s="1153"/>
      <c r="L920" s="1153"/>
      <c r="M920" s="1153"/>
      <c r="N920" s="1153"/>
    </row>
    <row r="921" spans="1:14" s="871" customFormat="1">
      <c r="A921" s="738"/>
      <c r="B921" s="749"/>
      <c r="C921" s="585" t="s">
        <v>2359</v>
      </c>
      <c r="D921" s="746" t="s">
        <v>188</v>
      </c>
      <c r="E921" s="747">
        <v>5</v>
      </c>
      <c r="F921" s="775"/>
      <c r="G921" s="917">
        <f t="shared" si="45"/>
        <v>0</v>
      </c>
      <c r="H921" s="1152"/>
      <c r="I921" s="1153"/>
      <c r="J921" s="1153"/>
      <c r="K921" s="1153"/>
      <c r="L921" s="1153"/>
      <c r="M921" s="1153"/>
      <c r="N921" s="1153"/>
    </row>
    <row r="922" spans="1:14" s="871" customFormat="1">
      <c r="A922" s="738"/>
      <c r="B922" s="749"/>
      <c r="C922" s="585" t="s">
        <v>2360</v>
      </c>
      <c r="D922" s="746" t="s">
        <v>188</v>
      </c>
      <c r="E922" s="747">
        <v>10</v>
      </c>
      <c r="F922" s="775"/>
      <c r="G922" s="917">
        <f t="shared" si="45"/>
        <v>0</v>
      </c>
      <c r="H922" s="1152"/>
      <c r="I922" s="1153"/>
      <c r="J922" s="1153"/>
      <c r="K922" s="1153"/>
      <c r="L922" s="1153"/>
      <c r="M922" s="1153"/>
      <c r="N922" s="1153"/>
    </row>
    <row r="923" spans="1:14" s="871" customFormat="1">
      <c r="A923" s="738"/>
      <c r="B923" s="749"/>
      <c r="C923" s="585" t="s">
        <v>2361</v>
      </c>
      <c r="D923" s="746" t="s">
        <v>188</v>
      </c>
      <c r="E923" s="747">
        <v>8</v>
      </c>
      <c r="F923" s="775"/>
      <c r="G923" s="917">
        <f t="shared" si="45"/>
        <v>0</v>
      </c>
      <c r="H923" s="1152"/>
      <c r="I923" s="1153"/>
      <c r="J923" s="1153"/>
      <c r="K923" s="1153"/>
      <c r="L923" s="1153"/>
      <c r="M923" s="1153"/>
      <c r="N923" s="1153"/>
    </row>
    <row r="924" spans="1:14" s="871" customFormat="1">
      <c r="A924" s="738"/>
      <c r="B924" s="749"/>
      <c r="C924" s="585" t="s">
        <v>2362</v>
      </c>
      <c r="D924" s="746" t="s">
        <v>188</v>
      </c>
      <c r="E924" s="747">
        <v>30</v>
      </c>
      <c r="F924" s="775"/>
      <c r="G924" s="917">
        <f t="shared" si="45"/>
        <v>0</v>
      </c>
      <c r="H924" s="1152"/>
      <c r="I924" s="1153"/>
      <c r="J924" s="1153"/>
      <c r="K924" s="1153"/>
      <c r="L924" s="1153"/>
      <c r="M924" s="1153"/>
      <c r="N924" s="1153"/>
    </row>
    <row r="925" spans="1:14" s="871" customFormat="1">
      <c r="A925" s="738"/>
      <c r="B925" s="749"/>
      <c r="C925" s="585" t="s">
        <v>2363</v>
      </c>
      <c r="D925" s="746" t="s">
        <v>188</v>
      </c>
      <c r="E925" s="747">
        <v>5</v>
      </c>
      <c r="F925" s="775"/>
      <c r="G925" s="917">
        <f t="shared" si="45"/>
        <v>0</v>
      </c>
      <c r="H925" s="1152"/>
      <c r="I925" s="1153"/>
      <c r="J925" s="1153"/>
      <c r="K925" s="1153"/>
      <c r="L925" s="1153"/>
      <c r="M925" s="1153"/>
      <c r="N925" s="1153"/>
    </row>
    <row r="926" spans="1:14" s="871" customFormat="1">
      <c r="A926" s="738"/>
      <c r="B926" s="749"/>
      <c r="C926" s="585" t="s">
        <v>2364</v>
      </c>
      <c r="D926" s="746" t="s">
        <v>188</v>
      </c>
      <c r="E926" s="747">
        <v>3</v>
      </c>
      <c r="F926" s="775"/>
      <c r="G926" s="917">
        <f t="shared" si="45"/>
        <v>0</v>
      </c>
      <c r="H926" s="1152"/>
      <c r="I926" s="1153"/>
      <c r="J926" s="1153"/>
      <c r="K926" s="1153"/>
      <c r="L926" s="1153"/>
      <c r="M926" s="1153"/>
      <c r="N926" s="1153"/>
    </row>
    <row r="927" spans="1:14" s="871" customFormat="1">
      <c r="A927" s="738"/>
      <c r="B927" s="749"/>
      <c r="C927" s="585" t="s">
        <v>2545</v>
      </c>
      <c r="D927" s="746" t="s">
        <v>188</v>
      </c>
      <c r="E927" s="747">
        <v>64</v>
      </c>
      <c r="F927" s="775"/>
      <c r="G927" s="917">
        <f t="shared" si="45"/>
        <v>0</v>
      </c>
      <c r="H927" s="1152"/>
      <c r="I927" s="1153"/>
      <c r="J927" s="1153"/>
      <c r="K927" s="1153"/>
      <c r="L927" s="1153"/>
      <c r="M927" s="1153"/>
      <c r="N927" s="1153"/>
    </row>
    <row r="928" spans="1:14" s="871" customFormat="1">
      <c r="A928" s="738"/>
      <c r="B928" s="749"/>
      <c r="C928" s="585"/>
      <c r="D928" s="746"/>
      <c r="E928" s="747"/>
      <c r="F928" s="775"/>
      <c r="G928" s="775"/>
      <c r="H928" s="1152"/>
      <c r="I928" s="1153"/>
      <c r="J928" s="1153"/>
      <c r="K928" s="1153"/>
      <c r="L928" s="1153"/>
      <c r="M928" s="1153"/>
      <c r="N928" s="1153"/>
    </row>
    <row r="929" spans="1:14" s="871" customFormat="1">
      <c r="A929" s="738" t="str">
        <f t="shared" si="42"/>
        <v>V.</v>
      </c>
      <c r="B929" s="749">
        <f>COUNT($A$821:$B928)+1</f>
        <v>16</v>
      </c>
      <c r="C929" s="165" t="s">
        <v>2546</v>
      </c>
      <c r="D929" s="746"/>
      <c r="E929" s="747"/>
      <c r="F929" s="775"/>
      <c r="G929" s="775"/>
      <c r="H929" s="1152"/>
      <c r="I929" s="1153"/>
      <c r="J929" s="1153"/>
      <c r="K929" s="1153"/>
      <c r="L929" s="1153"/>
      <c r="M929" s="1153"/>
      <c r="N929" s="1153"/>
    </row>
    <row r="930" spans="1:14" s="871" customFormat="1" ht="48">
      <c r="A930" s="738"/>
      <c r="B930" s="749"/>
      <c r="C930" s="585" t="s">
        <v>2547</v>
      </c>
      <c r="D930" s="746"/>
      <c r="E930" s="747"/>
      <c r="F930" s="775"/>
      <c r="G930" s="775"/>
      <c r="H930" s="1152"/>
      <c r="I930" s="1153"/>
      <c r="J930" s="1153"/>
      <c r="K930" s="1153"/>
      <c r="L930" s="1153"/>
      <c r="M930" s="1153"/>
      <c r="N930" s="1153"/>
    </row>
    <row r="931" spans="1:14" s="871" customFormat="1">
      <c r="A931" s="738"/>
      <c r="B931" s="749"/>
      <c r="C931" s="585" t="s">
        <v>2548</v>
      </c>
      <c r="D931" s="746" t="s">
        <v>186</v>
      </c>
      <c r="E931" s="747">
        <v>10</v>
      </c>
      <c r="F931" s="775"/>
      <c r="G931" s="917">
        <f t="shared" ref="G931:G937" si="46">E931*F931</f>
        <v>0</v>
      </c>
      <c r="H931" s="1152"/>
      <c r="I931" s="1153"/>
      <c r="J931" s="1153"/>
      <c r="K931" s="1153"/>
      <c r="L931" s="1153"/>
      <c r="M931" s="1153"/>
      <c r="N931" s="1153"/>
    </row>
    <row r="932" spans="1:14" s="871" customFormat="1">
      <c r="A932" s="738"/>
      <c r="B932" s="749"/>
      <c r="C932" s="585" t="s">
        <v>2549</v>
      </c>
      <c r="D932" s="746" t="s">
        <v>186</v>
      </c>
      <c r="E932" s="747">
        <v>52</v>
      </c>
      <c r="F932" s="775"/>
      <c r="G932" s="917">
        <f t="shared" si="46"/>
        <v>0</v>
      </c>
      <c r="H932" s="1152"/>
      <c r="I932" s="1153"/>
      <c r="J932" s="1153"/>
      <c r="K932" s="1153"/>
      <c r="L932" s="1153"/>
      <c r="M932" s="1153"/>
      <c r="N932" s="1153"/>
    </row>
    <row r="933" spans="1:14" s="871" customFormat="1">
      <c r="A933" s="738"/>
      <c r="B933" s="749"/>
      <c r="C933" s="585" t="s">
        <v>2550</v>
      </c>
      <c r="D933" s="746" t="s">
        <v>186</v>
      </c>
      <c r="E933" s="747">
        <v>58</v>
      </c>
      <c r="F933" s="775"/>
      <c r="G933" s="917">
        <f t="shared" si="46"/>
        <v>0</v>
      </c>
      <c r="H933" s="1152"/>
      <c r="I933" s="1153"/>
      <c r="J933" s="1153"/>
      <c r="K933" s="1153"/>
      <c r="L933" s="1153"/>
      <c r="M933" s="1153"/>
      <c r="N933" s="1153"/>
    </row>
    <row r="934" spans="1:14" s="871" customFormat="1">
      <c r="A934" s="738"/>
      <c r="B934" s="749"/>
      <c r="C934" s="585" t="s">
        <v>2551</v>
      </c>
      <c r="D934" s="746" t="s">
        <v>186</v>
      </c>
      <c r="E934" s="747">
        <v>94</v>
      </c>
      <c r="F934" s="775"/>
      <c r="G934" s="917">
        <f t="shared" si="46"/>
        <v>0</v>
      </c>
      <c r="H934" s="1152"/>
      <c r="I934" s="1153"/>
      <c r="J934" s="1153"/>
      <c r="K934" s="1153"/>
      <c r="L934" s="1153"/>
      <c r="M934" s="1153"/>
      <c r="N934" s="1153"/>
    </row>
    <row r="935" spans="1:14" s="871" customFormat="1">
      <c r="A935" s="738"/>
      <c r="B935" s="749"/>
      <c r="C935" s="585" t="s">
        <v>2552</v>
      </c>
      <c r="D935" s="746" t="s">
        <v>186</v>
      </c>
      <c r="E935" s="747">
        <v>112</v>
      </c>
      <c r="F935" s="775"/>
      <c r="G935" s="917">
        <f t="shared" si="46"/>
        <v>0</v>
      </c>
      <c r="H935" s="1152"/>
      <c r="I935" s="1153"/>
      <c r="J935" s="1153"/>
      <c r="K935" s="1153"/>
      <c r="L935" s="1153"/>
      <c r="M935" s="1153"/>
      <c r="N935" s="1153"/>
    </row>
    <row r="936" spans="1:14" s="871" customFormat="1">
      <c r="A936" s="738"/>
      <c r="B936" s="749"/>
      <c r="C936" s="585" t="s">
        <v>2553</v>
      </c>
      <c r="D936" s="746" t="s">
        <v>186</v>
      </c>
      <c r="E936" s="747">
        <v>98</v>
      </c>
      <c r="F936" s="775"/>
      <c r="G936" s="917">
        <f t="shared" si="46"/>
        <v>0</v>
      </c>
      <c r="H936" s="1152"/>
      <c r="I936" s="1153"/>
      <c r="J936" s="1153"/>
      <c r="K936" s="1153"/>
      <c r="L936" s="1153"/>
      <c r="M936" s="1153"/>
      <c r="N936" s="1153"/>
    </row>
    <row r="937" spans="1:14" s="871" customFormat="1">
      <c r="A937" s="738"/>
      <c r="B937" s="749"/>
      <c r="C937" s="585" t="s">
        <v>2554</v>
      </c>
      <c r="D937" s="746" t="s">
        <v>186</v>
      </c>
      <c r="E937" s="747">
        <v>32</v>
      </c>
      <c r="F937" s="775"/>
      <c r="G937" s="917">
        <f t="shared" si="46"/>
        <v>0</v>
      </c>
      <c r="H937" s="1152"/>
      <c r="I937" s="1153"/>
      <c r="J937" s="1153"/>
      <c r="K937" s="1153"/>
      <c r="L937" s="1153"/>
      <c r="M937" s="1153"/>
      <c r="N937" s="1153"/>
    </row>
    <row r="938" spans="1:14" s="871" customFormat="1">
      <c r="A938" s="738"/>
      <c r="B938" s="749"/>
      <c r="C938" s="585"/>
      <c r="D938" s="746"/>
      <c r="E938" s="747"/>
      <c r="F938" s="775"/>
      <c r="G938" s="775"/>
      <c r="H938" s="1152"/>
      <c r="I938" s="1153"/>
      <c r="J938" s="1153"/>
      <c r="K938" s="1153"/>
      <c r="L938" s="1153"/>
      <c r="M938" s="1153"/>
      <c r="N938" s="1153"/>
    </row>
    <row r="939" spans="1:14" s="871" customFormat="1">
      <c r="A939" s="738" t="str">
        <f t="shared" si="42"/>
        <v>V.</v>
      </c>
      <c r="B939" s="749">
        <f>COUNT($A$821:$B938)+1</f>
        <v>17</v>
      </c>
      <c r="C939" s="165" t="s">
        <v>2212</v>
      </c>
      <c r="D939" s="746" t="s">
        <v>137</v>
      </c>
      <c r="E939" s="747">
        <v>2</v>
      </c>
      <c r="F939" s="775"/>
      <c r="G939" s="917">
        <f>E939*F939</f>
        <v>0</v>
      </c>
      <c r="H939" s="1152"/>
      <c r="I939" s="1153"/>
      <c r="J939" s="1153"/>
      <c r="K939" s="1153"/>
      <c r="L939" s="1153"/>
      <c r="M939" s="1153"/>
      <c r="N939" s="1153"/>
    </row>
    <row r="940" spans="1:14" s="871" customFormat="1" ht="108">
      <c r="A940" s="738"/>
      <c r="B940" s="749"/>
      <c r="C940" s="585" t="s">
        <v>2555</v>
      </c>
      <c r="D940" s="746"/>
      <c r="E940" s="747"/>
      <c r="F940" s="775"/>
      <c r="G940" s="775">
        <f t="shared" ref="G940:G941" si="47">E940*F940</f>
        <v>0</v>
      </c>
      <c r="H940" s="1152"/>
      <c r="I940" s="1153"/>
      <c r="J940" s="1153"/>
      <c r="K940" s="1153"/>
      <c r="L940" s="1153"/>
      <c r="M940" s="1153"/>
      <c r="N940" s="1153"/>
    </row>
    <row r="941" spans="1:14" s="871" customFormat="1" ht="24">
      <c r="A941" s="738"/>
      <c r="B941" s="749"/>
      <c r="C941" s="585" t="s">
        <v>2214</v>
      </c>
      <c r="D941" s="746"/>
      <c r="E941" s="747"/>
      <c r="F941" s="775"/>
      <c r="G941" s="775">
        <f t="shared" si="47"/>
        <v>0</v>
      </c>
      <c r="H941" s="1152"/>
      <c r="I941" s="1153"/>
      <c r="J941" s="1153"/>
      <c r="K941" s="1153"/>
      <c r="L941" s="1153"/>
      <c r="M941" s="1153"/>
      <c r="N941" s="1153"/>
    </row>
    <row r="942" spans="1:14" s="871" customFormat="1">
      <c r="A942" s="738"/>
      <c r="B942" s="749"/>
      <c r="C942" s="585"/>
      <c r="D942" s="746"/>
      <c r="E942" s="747"/>
      <c r="F942" s="775"/>
      <c r="G942" s="775"/>
      <c r="H942" s="1152"/>
      <c r="I942" s="1153"/>
      <c r="J942" s="1153"/>
      <c r="K942" s="1153"/>
      <c r="L942" s="1153"/>
      <c r="M942" s="1153"/>
      <c r="N942" s="1153"/>
    </row>
    <row r="943" spans="1:14" s="871" customFormat="1" ht="24">
      <c r="A943" s="738" t="str">
        <f t="shared" si="42"/>
        <v>V.</v>
      </c>
      <c r="B943" s="749">
        <f>COUNT($A$821:$B942)+1</f>
        <v>18</v>
      </c>
      <c r="C943" s="1109" t="s">
        <v>2556</v>
      </c>
      <c r="D943" s="746" t="s">
        <v>187</v>
      </c>
      <c r="E943" s="747">
        <v>220</v>
      </c>
      <c r="F943" s="775"/>
      <c r="G943" s="917">
        <f>E943*F943</f>
        <v>0</v>
      </c>
      <c r="H943" s="1152"/>
      <c r="I943" s="1153"/>
      <c r="J943" s="1153"/>
      <c r="K943" s="1153"/>
      <c r="L943" s="1153"/>
      <c r="M943" s="1153"/>
      <c r="N943" s="1153"/>
    </row>
    <row r="944" spans="1:14" s="871" customFormat="1" ht="72">
      <c r="A944" s="738"/>
      <c r="B944" s="749"/>
      <c r="C944" s="822" t="s">
        <v>2557</v>
      </c>
      <c r="D944" s="746"/>
      <c r="E944" s="747"/>
      <c r="F944" s="775"/>
      <c r="G944" s="775"/>
      <c r="H944" s="1152"/>
      <c r="I944" s="1153"/>
      <c r="J944" s="1153"/>
      <c r="K944" s="1153"/>
      <c r="L944" s="1153"/>
      <c r="M944" s="1153"/>
      <c r="N944" s="1153"/>
    </row>
    <row r="945" spans="1:14" s="871" customFormat="1">
      <c r="A945" s="738"/>
      <c r="B945" s="749"/>
      <c r="C945" s="585"/>
      <c r="D945" s="746"/>
      <c r="E945" s="747"/>
      <c r="F945" s="775"/>
      <c r="G945" s="775"/>
      <c r="H945" s="1152"/>
      <c r="I945" s="1153"/>
      <c r="J945" s="1153"/>
      <c r="K945" s="1153"/>
      <c r="L945" s="1153"/>
      <c r="M945" s="1153"/>
      <c r="N945" s="1153"/>
    </row>
    <row r="946" spans="1:14" s="871" customFormat="1" ht="24">
      <c r="A946" s="738" t="str">
        <f t="shared" si="42"/>
        <v>V.</v>
      </c>
      <c r="B946" s="749">
        <f>COUNT($A$821:$B945)+1</f>
        <v>19</v>
      </c>
      <c r="C946" s="1109" t="s">
        <v>2558</v>
      </c>
      <c r="D946" s="746" t="s">
        <v>125</v>
      </c>
      <c r="E946" s="747">
        <v>80</v>
      </c>
      <c r="F946" s="775"/>
      <c r="G946" s="917">
        <f>E946*F946</f>
        <v>0</v>
      </c>
      <c r="H946" s="1152"/>
      <c r="I946" s="1153"/>
      <c r="J946" s="1153"/>
      <c r="K946" s="1153"/>
      <c r="L946" s="1153"/>
      <c r="M946" s="1153"/>
      <c r="N946" s="1153"/>
    </row>
    <row r="947" spans="1:14" s="871" customFormat="1" ht="148.5" customHeight="1">
      <c r="A947" s="738"/>
      <c r="B947" s="749"/>
      <c r="C947" s="822" t="s">
        <v>2559</v>
      </c>
      <c r="D947" s="746"/>
      <c r="E947" s="747"/>
      <c r="F947" s="775"/>
      <c r="G947" s="775"/>
      <c r="H947" s="1152"/>
      <c r="I947" s="1153"/>
      <c r="J947" s="1153"/>
      <c r="K947" s="1153"/>
      <c r="L947" s="1153"/>
      <c r="M947" s="1153"/>
      <c r="N947" s="1153"/>
    </row>
    <row r="948" spans="1:14" s="871" customFormat="1">
      <c r="A948" s="738"/>
      <c r="B948" s="749"/>
      <c r="C948" s="822"/>
      <c r="D948" s="746"/>
      <c r="E948" s="747"/>
      <c r="F948" s="775"/>
      <c r="G948" s="775">
        <f t="shared" si="36"/>
        <v>0</v>
      </c>
      <c r="H948" s="1152"/>
      <c r="I948" s="1153"/>
      <c r="J948" s="1153"/>
      <c r="K948" s="1153"/>
      <c r="L948" s="1153"/>
      <c r="M948" s="1153"/>
      <c r="N948" s="1153"/>
    </row>
    <row r="949" spans="1:14" s="871" customFormat="1">
      <c r="A949" s="738" t="str">
        <f t="shared" si="42"/>
        <v>V.</v>
      </c>
      <c r="B949" s="749">
        <f>COUNT($A$821:$B948)+1</f>
        <v>20</v>
      </c>
      <c r="C949" s="165" t="s">
        <v>1786</v>
      </c>
      <c r="D949" s="746"/>
      <c r="E949" s="747"/>
      <c r="F949" s="775"/>
      <c r="G949" s="775">
        <f t="shared" si="36"/>
        <v>0</v>
      </c>
      <c r="H949" s="1152"/>
      <c r="I949" s="1153"/>
      <c r="J949" s="1153"/>
      <c r="K949" s="1153"/>
      <c r="L949" s="1153"/>
      <c r="M949" s="1153"/>
      <c r="N949" s="1153"/>
    </row>
    <row r="950" spans="1:14" s="871" customFormat="1" ht="60">
      <c r="A950" s="738"/>
      <c r="B950" s="749"/>
      <c r="C950" s="822" t="s">
        <v>2390</v>
      </c>
      <c r="D950" s="1200"/>
      <c r="E950" s="1201"/>
      <c r="F950" s="1202"/>
      <c r="G950" s="1202">
        <f t="shared" si="36"/>
        <v>0</v>
      </c>
      <c r="H950" s="1152"/>
      <c r="I950" s="1153"/>
      <c r="J950" s="1153"/>
      <c r="K950" s="1153"/>
      <c r="L950" s="1153"/>
      <c r="M950" s="1153"/>
      <c r="N950" s="1153"/>
    </row>
    <row r="951" spans="1:14" s="871" customFormat="1">
      <c r="A951" s="738"/>
      <c r="B951" s="749"/>
      <c r="C951" s="1109" t="s">
        <v>2391</v>
      </c>
      <c r="D951" s="746"/>
      <c r="E951" s="747"/>
      <c r="F951" s="775"/>
      <c r="G951" s="775">
        <f t="shared" ref="G951:G976" si="48">E951*F951</f>
        <v>0</v>
      </c>
      <c r="H951" s="1152"/>
      <c r="I951" s="1153"/>
      <c r="J951" s="1153"/>
      <c r="K951" s="1153"/>
      <c r="L951" s="1153"/>
      <c r="M951" s="1153"/>
      <c r="N951" s="1153"/>
    </row>
    <row r="952" spans="1:14" s="871" customFormat="1" ht="48">
      <c r="A952" s="738"/>
      <c r="B952" s="749"/>
      <c r="C952" s="1144" t="s">
        <v>2397</v>
      </c>
      <c r="D952" s="746" t="s">
        <v>188</v>
      </c>
      <c r="E952" s="747">
        <v>1</v>
      </c>
      <c r="F952" s="775"/>
      <c r="G952" s="917">
        <f>E952*F952</f>
        <v>0</v>
      </c>
      <c r="H952" s="1152"/>
      <c r="I952" s="1153"/>
      <c r="J952" s="1153"/>
      <c r="K952" s="1153"/>
      <c r="L952" s="1153"/>
      <c r="M952" s="1153"/>
      <c r="N952" s="1153"/>
    </row>
    <row r="953" spans="1:14" s="871" customFormat="1" ht="36">
      <c r="A953" s="738"/>
      <c r="B953" s="749"/>
      <c r="C953" s="1144" t="s">
        <v>2560</v>
      </c>
      <c r="D953" s="746" t="s">
        <v>188</v>
      </c>
      <c r="E953" s="747">
        <v>1</v>
      </c>
      <c r="F953" s="775"/>
      <c r="G953" s="917">
        <f>E953*F953</f>
        <v>0</v>
      </c>
      <c r="H953" s="1152"/>
      <c r="I953" s="1153"/>
      <c r="J953" s="1153"/>
      <c r="K953" s="1153"/>
      <c r="L953" s="1153"/>
      <c r="M953" s="1153"/>
      <c r="N953" s="1153"/>
    </row>
    <row r="954" spans="1:14" s="871" customFormat="1" ht="36">
      <c r="A954" s="738"/>
      <c r="B954" s="749"/>
      <c r="C954" s="1144" t="s">
        <v>2561</v>
      </c>
      <c r="D954" s="746" t="s">
        <v>188</v>
      </c>
      <c r="E954" s="747">
        <v>1</v>
      </c>
      <c r="F954" s="775"/>
      <c r="G954" s="917">
        <f>E954*F954</f>
        <v>0</v>
      </c>
      <c r="H954" s="1152"/>
      <c r="I954" s="1153"/>
      <c r="J954" s="1153"/>
      <c r="K954" s="1153"/>
      <c r="L954" s="1153"/>
      <c r="M954" s="1153"/>
      <c r="N954" s="1153"/>
    </row>
    <row r="955" spans="1:14" s="871" customFormat="1" ht="38.25" customHeight="1">
      <c r="A955" s="738"/>
      <c r="B955" s="749"/>
      <c r="C955" s="1144" t="s">
        <v>2562</v>
      </c>
      <c r="D955" s="746" t="s">
        <v>188</v>
      </c>
      <c r="E955" s="747">
        <v>4</v>
      </c>
      <c r="F955" s="775"/>
      <c r="G955" s="917">
        <f>E955*F955</f>
        <v>0</v>
      </c>
      <c r="H955" s="1152"/>
      <c r="I955" s="1153"/>
      <c r="J955" s="1153"/>
      <c r="K955" s="1153"/>
      <c r="L955" s="1153"/>
      <c r="M955" s="1153"/>
      <c r="N955" s="1153"/>
    </row>
    <row r="956" spans="1:14" s="871" customFormat="1" ht="48">
      <c r="A956" s="738"/>
      <c r="B956" s="749"/>
      <c r="C956" s="1144" t="s">
        <v>2563</v>
      </c>
      <c r="D956" s="746" t="s">
        <v>188</v>
      </c>
      <c r="E956" s="747">
        <v>5</v>
      </c>
      <c r="F956" s="775"/>
      <c r="G956" s="917">
        <f>E956*F956</f>
        <v>0</v>
      </c>
      <c r="H956" s="1152"/>
      <c r="I956" s="1153"/>
      <c r="J956" s="1153"/>
      <c r="K956" s="1153"/>
      <c r="L956" s="1153"/>
      <c r="M956" s="1153"/>
      <c r="N956" s="1153"/>
    </row>
    <row r="957" spans="1:14" s="871" customFormat="1">
      <c r="A957" s="738"/>
      <c r="B957" s="749"/>
      <c r="C957" s="1113"/>
      <c r="D957" s="746"/>
      <c r="E957" s="747"/>
      <c r="F957" s="775"/>
      <c r="G957" s="775"/>
      <c r="H957" s="1152"/>
      <c r="I957" s="1153"/>
      <c r="J957" s="1153"/>
      <c r="K957" s="1153"/>
      <c r="L957" s="1153"/>
      <c r="M957" s="1153"/>
      <c r="N957" s="1153"/>
    </row>
    <row r="958" spans="1:14" s="871" customFormat="1">
      <c r="A958" s="738" t="str">
        <f t="shared" si="42"/>
        <v>V.</v>
      </c>
      <c r="B958" s="749">
        <f>COUNT($A$821:$B957)+1</f>
        <v>21</v>
      </c>
      <c r="C958" s="1109" t="s">
        <v>2461</v>
      </c>
      <c r="D958" s="746" t="s">
        <v>70</v>
      </c>
      <c r="E958" s="747">
        <v>16</v>
      </c>
      <c r="F958" s="775"/>
      <c r="G958" s="917">
        <f>E958*F958</f>
        <v>0</v>
      </c>
      <c r="H958" s="1152"/>
      <c r="I958" s="1153"/>
      <c r="J958" s="1153"/>
      <c r="K958" s="1153"/>
      <c r="L958" s="1153"/>
      <c r="M958" s="1153"/>
      <c r="N958" s="1153"/>
    </row>
    <row r="959" spans="1:14" s="871" customFormat="1" ht="48">
      <c r="A959" s="738"/>
      <c r="B959" s="749"/>
      <c r="C959" s="585" t="s">
        <v>2462</v>
      </c>
      <c r="D959" s="861"/>
      <c r="E959" s="747"/>
      <c r="F959" s="843"/>
      <c r="G959" s="843"/>
      <c r="H959" s="1152"/>
      <c r="I959" s="1153"/>
      <c r="J959" s="1153"/>
      <c r="K959" s="1153"/>
      <c r="L959" s="1153"/>
      <c r="M959" s="1153"/>
      <c r="N959" s="1153"/>
    </row>
    <row r="960" spans="1:14" s="871" customFormat="1">
      <c r="A960" s="738"/>
      <c r="B960" s="749"/>
      <c r="C960" s="1113"/>
      <c r="D960" s="746"/>
      <c r="E960" s="747"/>
      <c r="F960" s="775"/>
      <c r="G960" s="775">
        <f t="shared" si="48"/>
        <v>0</v>
      </c>
      <c r="H960" s="1152"/>
      <c r="I960" s="1153"/>
      <c r="J960" s="1153"/>
      <c r="K960" s="1153"/>
      <c r="L960" s="1153"/>
      <c r="M960" s="1153"/>
      <c r="N960" s="1153"/>
    </row>
    <row r="961" spans="1:14" s="871" customFormat="1">
      <c r="A961" s="738" t="str">
        <f t="shared" ref="A961:A975" si="49">$B$819</f>
        <v>V.</v>
      </c>
      <c r="B961" s="749">
        <f>COUNT($A$821:$B960)+1</f>
        <v>22</v>
      </c>
      <c r="C961" s="1109" t="s">
        <v>2225</v>
      </c>
      <c r="D961" s="746" t="s">
        <v>125</v>
      </c>
      <c r="E961" s="747">
        <v>1</v>
      </c>
      <c r="F961" s="775"/>
      <c r="G961" s="917">
        <f t="shared" si="48"/>
        <v>0</v>
      </c>
      <c r="H961" s="1152"/>
      <c r="I961" s="1153"/>
      <c r="J961" s="1153"/>
      <c r="K961" s="1153"/>
      <c r="L961" s="1153"/>
      <c r="M961" s="1153"/>
      <c r="N961" s="1153"/>
    </row>
    <row r="962" spans="1:14" s="871" customFormat="1" ht="24">
      <c r="A962" s="738"/>
      <c r="B962" s="749"/>
      <c r="C962" s="822" t="s">
        <v>2226</v>
      </c>
      <c r="D962" s="746"/>
      <c r="E962" s="747"/>
      <c r="F962" s="775"/>
      <c r="G962" s="775">
        <f t="shared" si="48"/>
        <v>0</v>
      </c>
      <c r="H962" s="1152"/>
      <c r="I962" s="1153"/>
      <c r="J962" s="1153"/>
      <c r="K962" s="1153"/>
      <c r="L962" s="1153"/>
      <c r="M962" s="1153"/>
      <c r="N962" s="1153"/>
    </row>
    <row r="963" spans="1:14" s="871" customFormat="1">
      <c r="A963" s="738"/>
      <c r="B963" s="749"/>
      <c r="D963" s="746"/>
      <c r="E963" s="747"/>
      <c r="F963" s="775"/>
      <c r="G963" s="775">
        <f t="shared" si="48"/>
        <v>0</v>
      </c>
      <c r="H963" s="1152"/>
      <c r="I963" s="1153"/>
      <c r="J963" s="1153"/>
      <c r="K963" s="1153"/>
      <c r="L963" s="1153"/>
      <c r="M963" s="1153"/>
      <c r="N963" s="1153"/>
    </row>
    <row r="964" spans="1:14" s="871" customFormat="1">
      <c r="A964" s="738" t="str">
        <f t="shared" si="49"/>
        <v>V.</v>
      </c>
      <c r="B964" s="749">
        <f>COUNT($A$821:$B963)+1</f>
        <v>23</v>
      </c>
      <c r="C964" s="1142" t="s">
        <v>2227</v>
      </c>
      <c r="D964" s="746" t="s">
        <v>125</v>
      </c>
      <c r="E964" s="747">
        <v>1</v>
      </c>
      <c r="F964" s="775"/>
      <c r="G964" s="917">
        <f>E964*F964</f>
        <v>0</v>
      </c>
      <c r="H964" s="1152"/>
      <c r="I964" s="1153"/>
      <c r="J964" s="1153"/>
      <c r="K964" s="1153"/>
      <c r="L964" s="1153"/>
      <c r="M964" s="1153"/>
      <c r="N964" s="1153"/>
    </row>
    <row r="965" spans="1:14" s="871" customFormat="1" ht="60">
      <c r="A965" s="738"/>
      <c r="B965" s="749"/>
      <c r="C965" s="822" t="s">
        <v>2228</v>
      </c>
      <c r="D965" s="746"/>
      <c r="E965" s="747"/>
      <c r="F965" s="775"/>
      <c r="G965" s="775">
        <f t="shared" si="48"/>
        <v>0</v>
      </c>
      <c r="H965" s="1152"/>
      <c r="I965" s="1153"/>
      <c r="J965" s="1153"/>
      <c r="K965" s="1153"/>
      <c r="L965" s="1153"/>
      <c r="M965" s="1153"/>
      <c r="N965" s="1153"/>
    </row>
    <row r="966" spans="1:14" s="871" customFormat="1" ht="13.5" customHeight="1">
      <c r="A966" s="738"/>
      <c r="B966" s="749"/>
      <c r="D966" s="746"/>
      <c r="E966" s="747"/>
      <c r="F966" s="775"/>
      <c r="G966" s="775">
        <f t="shared" si="48"/>
        <v>0</v>
      </c>
      <c r="H966" s="1152"/>
      <c r="I966" s="1153"/>
      <c r="J966" s="1153"/>
      <c r="K966" s="1153"/>
      <c r="L966" s="1153"/>
      <c r="M966" s="1153"/>
      <c r="N966" s="1153"/>
    </row>
    <row r="967" spans="1:14" s="871" customFormat="1" ht="24">
      <c r="A967" s="738" t="str">
        <f t="shared" si="49"/>
        <v>V.</v>
      </c>
      <c r="B967" s="749">
        <f>COUNT($A$821:$B966)+1</f>
        <v>24</v>
      </c>
      <c r="C967" s="1109" t="s">
        <v>2229</v>
      </c>
      <c r="D967" s="746" t="s">
        <v>70</v>
      </c>
      <c r="E967" s="747">
        <v>8</v>
      </c>
      <c r="F967" s="775"/>
      <c r="G967" s="917">
        <f>E967*F967</f>
        <v>0</v>
      </c>
      <c r="H967" s="1152"/>
      <c r="I967" s="1153"/>
      <c r="J967" s="1153"/>
      <c r="K967" s="1153"/>
      <c r="L967" s="1153"/>
      <c r="M967" s="1153"/>
      <c r="N967" s="1153"/>
    </row>
    <row r="968" spans="1:14" s="871" customFormat="1">
      <c r="A968" s="738"/>
      <c r="B968" s="749"/>
      <c r="D968" s="746"/>
      <c r="E968" s="747"/>
      <c r="F968" s="775"/>
      <c r="G968" s="775">
        <f t="shared" si="48"/>
        <v>0</v>
      </c>
      <c r="H968" s="1152"/>
      <c r="I968" s="1153"/>
      <c r="J968" s="1153"/>
      <c r="K968" s="1153"/>
      <c r="L968" s="1153"/>
      <c r="M968" s="1153"/>
      <c r="N968" s="1153"/>
    </row>
    <row r="969" spans="1:14" s="871" customFormat="1">
      <c r="A969" s="738" t="str">
        <f t="shared" si="49"/>
        <v>V.</v>
      </c>
      <c r="B969" s="749">
        <f>COUNT($A$821:$B968)+1</f>
        <v>25</v>
      </c>
      <c r="C969" s="165" t="s">
        <v>2230</v>
      </c>
      <c r="D969" s="746" t="s">
        <v>125</v>
      </c>
      <c r="E969" s="747">
        <v>1</v>
      </c>
      <c r="F969" s="775"/>
      <c r="G969" s="917">
        <f>E969*F969</f>
        <v>0</v>
      </c>
      <c r="H969" s="1152"/>
      <c r="I969" s="1153"/>
      <c r="J969" s="1153"/>
      <c r="K969" s="1153"/>
      <c r="L969" s="1153"/>
      <c r="M969" s="1153"/>
      <c r="N969" s="1153"/>
    </row>
    <row r="970" spans="1:14" s="871" customFormat="1" ht="84">
      <c r="A970" s="738"/>
      <c r="B970" s="749"/>
      <c r="C970" s="822" t="s">
        <v>2564</v>
      </c>
      <c r="D970" s="746"/>
      <c r="E970" s="747"/>
      <c r="F970" s="775"/>
      <c r="G970" s="775">
        <f t="shared" si="48"/>
        <v>0</v>
      </c>
      <c r="H970" s="1152"/>
      <c r="I970" s="1153"/>
      <c r="J970" s="1153"/>
      <c r="K970" s="1153"/>
      <c r="L970" s="1153"/>
      <c r="M970" s="1153"/>
      <c r="N970" s="1153"/>
    </row>
    <row r="971" spans="1:14" s="871" customFormat="1">
      <c r="A971" s="738"/>
      <c r="B971" s="749"/>
      <c r="C971" s="822"/>
      <c r="D971" s="746"/>
      <c r="E971" s="747"/>
      <c r="F971" s="775"/>
      <c r="G971" s="775">
        <f t="shared" si="48"/>
        <v>0</v>
      </c>
      <c r="H971" s="1152"/>
      <c r="I971" s="1153"/>
      <c r="J971" s="1153"/>
      <c r="K971" s="1153"/>
      <c r="L971" s="1153"/>
      <c r="M971" s="1153"/>
      <c r="N971" s="1153"/>
    </row>
    <row r="972" spans="1:14" s="871" customFormat="1">
      <c r="A972" s="738" t="str">
        <f t="shared" si="49"/>
        <v>V.</v>
      </c>
      <c r="B972" s="749">
        <f>COUNT($A$821:$B971)+1</f>
        <v>26</v>
      </c>
      <c r="C972" s="165" t="s">
        <v>2565</v>
      </c>
      <c r="D972" s="746" t="s">
        <v>187</v>
      </c>
      <c r="E972" s="747">
        <v>360</v>
      </c>
      <c r="F972" s="775"/>
      <c r="G972" s="917">
        <f>E972*F972</f>
        <v>0</v>
      </c>
      <c r="H972" s="1152"/>
      <c r="I972" s="1153"/>
      <c r="J972" s="1153"/>
      <c r="K972" s="1153"/>
      <c r="L972" s="1153"/>
      <c r="M972" s="1153"/>
      <c r="N972" s="1153"/>
    </row>
    <row r="973" spans="1:14" s="871" customFormat="1" ht="96">
      <c r="A973" s="738"/>
      <c r="B973" s="749"/>
      <c r="C973" s="585" t="s">
        <v>1845</v>
      </c>
      <c r="D973" s="746"/>
      <c r="E973" s="747"/>
      <c r="F973" s="775"/>
      <c r="G973" s="775">
        <f t="shared" si="48"/>
        <v>0</v>
      </c>
      <c r="H973" s="1152"/>
      <c r="I973" s="1153"/>
      <c r="J973" s="1153"/>
      <c r="K973" s="1153"/>
      <c r="L973" s="1153"/>
      <c r="M973" s="1153"/>
      <c r="N973" s="1153"/>
    </row>
    <row r="974" spans="1:14" s="871" customFormat="1">
      <c r="A974" s="738"/>
      <c r="B974" s="749"/>
      <c r="C974" s="1149"/>
      <c r="D974" s="1110"/>
      <c r="E974" s="1199"/>
      <c r="F974" s="1162"/>
      <c r="G974" s="775">
        <f t="shared" si="48"/>
        <v>0</v>
      </c>
      <c r="H974" s="1152"/>
      <c r="I974" s="1153"/>
      <c r="J974" s="1153"/>
      <c r="K974" s="1153"/>
      <c r="L974" s="1153"/>
      <c r="M974" s="1153"/>
      <c r="N974" s="1153"/>
    </row>
    <row r="975" spans="1:14" s="871" customFormat="1">
      <c r="A975" s="738" t="str">
        <f t="shared" si="49"/>
        <v>V.</v>
      </c>
      <c r="B975" s="749">
        <f>COUNT($A$821:$B974)+1</f>
        <v>27</v>
      </c>
      <c r="C975" s="165" t="s">
        <v>2566</v>
      </c>
      <c r="D975" s="746" t="s">
        <v>125</v>
      </c>
      <c r="E975" s="747">
        <v>1</v>
      </c>
      <c r="F975" s="775"/>
      <c r="G975" s="917">
        <f>E975*F975</f>
        <v>0</v>
      </c>
      <c r="H975" s="1152"/>
      <c r="I975" s="1153"/>
      <c r="J975" s="1153"/>
      <c r="K975" s="1153"/>
      <c r="L975" s="1153"/>
      <c r="M975" s="1153"/>
      <c r="N975" s="1153"/>
    </row>
    <row r="976" spans="1:14" s="871" customFormat="1" ht="72">
      <c r="A976" s="738"/>
      <c r="B976" s="749"/>
      <c r="C976" s="585" t="s">
        <v>2567</v>
      </c>
      <c r="D976" s="746"/>
      <c r="E976" s="747"/>
      <c r="F976" s="775"/>
      <c r="G976" s="775">
        <f t="shared" si="48"/>
        <v>0</v>
      </c>
      <c r="H976" s="1152"/>
      <c r="I976" s="1153"/>
      <c r="J976" s="1153"/>
      <c r="K976" s="1153"/>
      <c r="L976" s="1153"/>
      <c r="M976" s="1153"/>
      <c r="N976" s="1153"/>
    </row>
    <row r="977" spans="1:14" s="871" customFormat="1">
      <c r="A977" s="738"/>
      <c r="B977" s="749"/>
      <c r="C977" s="585"/>
      <c r="D977" s="746"/>
      <c r="E977" s="747"/>
      <c r="F977" s="775"/>
      <c r="G977" s="775"/>
      <c r="H977" s="1152"/>
      <c r="I977" s="1153"/>
      <c r="J977" s="1153"/>
      <c r="K977" s="1153"/>
      <c r="L977" s="1153"/>
      <c r="M977" s="1153"/>
      <c r="N977" s="1153"/>
    </row>
    <row r="978" spans="1:14" s="871" customFormat="1" ht="26.25" thickBot="1">
      <c r="A978" s="226"/>
      <c r="B978" s="1031"/>
      <c r="C978" s="882" t="s">
        <v>2568</v>
      </c>
      <c r="D978" s="225"/>
      <c r="E978" s="225"/>
      <c r="F978" s="859"/>
      <c r="G978" s="859">
        <f>SUM(G823:G975)</f>
        <v>0</v>
      </c>
      <c r="H978" s="1152"/>
      <c r="I978" s="1153"/>
      <c r="J978" s="1153"/>
      <c r="K978" s="1153"/>
      <c r="L978" s="1153"/>
      <c r="M978" s="1153"/>
      <c r="N978" s="1153"/>
    </row>
    <row r="979" spans="1:14" s="871" customFormat="1">
      <c r="A979" s="745"/>
      <c r="B979" s="745"/>
      <c r="C979" s="1024"/>
      <c r="D979" s="1025"/>
      <c r="E979" s="844"/>
      <c r="F979" s="1133"/>
      <c r="G979" s="1133"/>
      <c r="H979" s="1152"/>
      <c r="I979" s="1153"/>
      <c r="J979" s="1153"/>
      <c r="K979" s="1153"/>
      <c r="L979" s="1153"/>
      <c r="M979" s="1153"/>
      <c r="N979" s="1153"/>
    </row>
    <row r="980" spans="1:14" s="871" customFormat="1">
      <c r="A980" s="844"/>
      <c r="B980" s="887"/>
      <c r="C980" s="842"/>
      <c r="D980" s="844"/>
      <c r="E980" s="844"/>
      <c r="F980" s="831"/>
      <c r="G980" s="831"/>
      <c r="H980" s="1152"/>
      <c r="I980" s="1153"/>
      <c r="J980" s="1153"/>
      <c r="K980" s="1153"/>
      <c r="L980" s="1153"/>
      <c r="M980" s="1153"/>
      <c r="N980" s="1153"/>
    </row>
    <row r="981" spans="1:14" s="871" customFormat="1" ht="30.75" thickBot="1">
      <c r="A981" s="225"/>
      <c r="B981" s="1163"/>
      <c r="C981" s="1164" t="s">
        <v>2569</v>
      </c>
      <c r="D981" s="1165"/>
      <c r="E981" s="1165"/>
      <c r="F981" s="1166"/>
      <c r="G981" s="1166">
        <f>G307+G588+G702+G817+G978</f>
        <v>0</v>
      </c>
      <c r="H981" s="1152"/>
      <c r="I981" s="1153"/>
      <c r="J981" s="1153"/>
      <c r="K981" s="1153"/>
      <c r="L981" s="1153"/>
      <c r="M981" s="1153"/>
      <c r="N981" s="1153"/>
    </row>
    <row r="982" spans="1:14" s="871" customFormat="1">
      <c r="A982" s="745"/>
      <c r="B982" s="745"/>
      <c r="C982" s="1024"/>
      <c r="D982" s="1025"/>
      <c r="E982" s="844"/>
      <c r="F982" s="1133"/>
      <c r="G982" s="1133"/>
      <c r="H982" s="1152"/>
      <c r="I982" s="1153"/>
      <c r="J982" s="1153"/>
      <c r="K982" s="1153"/>
      <c r="L982" s="1153"/>
      <c r="M982" s="1153"/>
      <c r="N982" s="1153"/>
    </row>
    <row r="983" spans="1:14" s="871" customFormat="1">
      <c r="A983" s="745"/>
      <c r="B983" s="745"/>
      <c r="C983" s="1024"/>
      <c r="D983" s="1025"/>
      <c r="E983" s="844"/>
      <c r="F983" s="1133"/>
      <c r="G983" s="1133"/>
      <c r="H983" s="1152"/>
      <c r="I983" s="1153"/>
      <c r="J983" s="1153"/>
      <c r="K983" s="1153"/>
      <c r="L983" s="1153"/>
      <c r="M983" s="1153"/>
      <c r="N983" s="1153"/>
    </row>
    <row r="984" spans="1:14" s="871" customFormat="1">
      <c r="A984" s="745"/>
      <c r="B984" s="745"/>
      <c r="C984" s="1024"/>
      <c r="D984" s="1025"/>
      <c r="E984" s="844"/>
      <c r="F984" s="1133"/>
      <c r="G984" s="1133"/>
      <c r="H984" s="1152"/>
      <c r="I984" s="1153"/>
      <c r="J984" s="1153"/>
      <c r="K984" s="1153"/>
      <c r="L984" s="1153"/>
      <c r="M984" s="1153"/>
      <c r="N984" s="1153"/>
    </row>
    <row r="985" spans="1:14" s="871" customFormat="1">
      <c r="A985" s="745"/>
      <c r="B985" s="745"/>
      <c r="C985" s="1024"/>
      <c r="D985" s="1025"/>
      <c r="E985" s="844"/>
      <c r="F985" s="1133"/>
      <c r="G985" s="1133"/>
      <c r="H985" s="1152"/>
      <c r="I985" s="1153"/>
      <c r="J985" s="1153"/>
      <c r="K985" s="1153"/>
      <c r="L985" s="1153"/>
      <c r="M985" s="1153"/>
      <c r="N985" s="1153"/>
    </row>
    <row r="986" spans="1:14" s="871" customFormat="1">
      <c r="A986" s="745"/>
      <c r="B986" s="745"/>
      <c r="C986" s="1024"/>
      <c r="D986" s="1025"/>
      <c r="E986" s="844"/>
      <c r="F986" s="1133"/>
      <c r="G986" s="1133"/>
      <c r="H986" s="1152"/>
      <c r="I986" s="1153"/>
      <c r="J986" s="1153"/>
      <c r="K986" s="1153"/>
      <c r="L986" s="1153"/>
      <c r="M986" s="1153"/>
      <c r="N986" s="1153"/>
    </row>
    <row r="987" spans="1:14" s="871" customFormat="1">
      <c r="A987" s="745"/>
      <c r="B987" s="745"/>
      <c r="C987" s="1024"/>
      <c r="D987" s="1025"/>
      <c r="E987" s="844"/>
      <c r="F987" s="1133"/>
      <c r="G987" s="1133"/>
      <c r="H987" s="1152"/>
      <c r="I987" s="1153"/>
      <c r="J987" s="1153"/>
      <c r="K987" s="1153"/>
      <c r="L987" s="1153"/>
      <c r="M987" s="1153"/>
      <c r="N987" s="1153"/>
    </row>
    <row r="988" spans="1:14" s="871" customFormat="1">
      <c r="A988" s="745"/>
      <c r="B988" s="745"/>
      <c r="C988" s="1024"/>
      <c r="D988" s="1025"/>
      <c r="E988" s="844"/>
      <c r="F988" s="1133"/>
      <c r="G988" s="1133"/>
      <c r="H988" s="1152"/>
      <c r="I988" s="1153"/>
      <c r="J988" s="1153"/>
      <c r="K988" s="1153"/>
      <c r="L988" s="1153"/>
      <c r="M988" s="1153"/>
      <c r="N988" s="1153"/>
    </row>
    <row r="989" spans="1:14" s="871" customFormat="1">
      <c r="A989" s="745"/>
      <c r="B989" s="745"/>
      <c r="C989" s="1024"/>
      <c r="D989" s="1025"/>
      <c r="E989" s="844"/>
      <c r="F989" s="1133"/>
      <c r="G989" s="1133"/>
      <c r="H989" s="1152"/>
      <c r="I989" s="1153"/>
      <c r="J989" s="1153"/>
      <c r="K989" s="1153"/>
      <c r="L989" s="1153"/>
      <c r="M989" s="1153"/>
      <c r="N989" s="1153"/>
    </row>
    <row r="990" spans="1:14" s="871" customFormat="1">
      <c r="A990" s="745"/>
      <c r="B990" s="745"/>
      <c r="C990" s="1024"/>
      <c r="D990" s="1025"/>
      <c r="E990" s="844"/>
      <c r="F990" s="1133"/>
      <c r="G990" s="1133"/>
      <c r="H990" s="1152"/>
      <c r="I990" s="1153"/>
      <c r="J990" s="1153"/>
      <c r="K990" s="1153"/>
      <c r="L990" s="1153"/>
      <c r="M990" s="1153"/>
      <c r="N990" s="1153"/>
    </row>
    <row r="991" spans="1:14" s="871" customFormat="1">
      <c r="A991" s="745"/>
      <c r="B991" s="745"/>
      <c r="C991" s="1024"/>
      <c r="D991" s="1025"/>
      <c r="E991" s="844"/>
      <c r="F991" s="1133"/>
      <c r="G991" s="1133"/>
      <c r="H991" s="1152"/>
      <c r="I991" s="1153"/>
      <c r="J991" s="1153"/>
      <c r="K991" s="1153"/>
      <c r="L991" s="1153"/>
      <c r="M991" s="1153"/>
      <c r="N991" s="1153"/>
    </row>
    <row r="992" spans="1:14" s="871" customFormat="1">
      <c r="A992" s="745"/>
      <c r="B992" s="745"/>
      <c r="C992" s="1024"/>
      <c r="D992" s="1025"/>
      <c r="E992" s="844"/>
      <c r="F992" s="1133"/>
      <c r="G992" s="1133"/>
      <c r="H992" s="1152"/>
      <c r="I992" s="1153"/>
      <c r="J992" s="1153"/>
      <c r="K992" s="1153"/>
      <c r="L992" s="1153"/>
      <c r="M992" s="1153"/>
      <c r="N992" s="1153"/>
    </row>
    <row r="993" spans="1:14" s="871" customFormat="1">
      <c r="A993" s="745"/>
      <c r="B993" s="745"/>
      <c r="C993" s="1024"/>
      <c r="D993" s="1025"/>
      <c r="E993" s="844"/>
      <c r="F993" s="1133"/>
      <c r="G993" s="1133"/>
      <c r="H993" s="1152"/>
      <c r="I993" s="1153"/>
      <c r="J993" s="1153"/>
      <c r="K993" s="1153"/>
      <c r="L993" s="1153"/>
      <c r="M993" s="1153"/>
      <c r="N993" s="1153"/>
    </row>
    <row r="994" spans="1:14" s="871" customFormat="1">
      <c r="A994" s="745"/>
      <c r="B994" s="745"/>
      <c r="C994" s="1024"/>
      <c r="D994" s="1025"/>
      <c r="E994" s="844"/>
      <c r="F994" s="1133"/>
      <c r="G994" s="1133"/>
      <c r="H994" s="1152"/>
      <c r="I994" s="1153"/>
      <c r="J994" s="1153"/>
      <c r="K994" s="1153"/>
      <c r="L994" s="1153"/>
      <c r="M994" s="1153"/>
      <c r="N994" s="1153"/>
    </row>
    <row r="995" spans="1:14" s="871" customFormat="1">
      <c r="A995" s="745"/>
      <c r="B995" s="745"/>
      <c r="C995" s="1024"/>
      <c r="D995" s="1025"/>
      <c r="E995" s="844"/>
      <c r="F995" s="1133"/>
      <c r="G995" s="1133"/>
      <c r="H995" s="1152"/>
      <c r="I995" s="1153"/>
      <c r="J995" s="1153"/>
      <c r="K995" s="1153"/>
      <c r="L995" s="1153"/>
      <c r="M995" s="1153"/>
      <c r="N995" s="1153"/>
    </row>
    <row r="996" spans="1:14" s="871" customFormat="1">
      <c r="A996" s="745"/>
      <c r="B996" s="745"/>
      <c r="C996" s="1024"/>
      <c r="D996" s="1025"/>
      <c r="E996" s="844"/>
      <c r="F996" s="1133"/>
      <c r="G996" s="1133"/>
      <c r="H996" s="1152"/>
      <c r="I996" s="1153"/>
      <c r="J996" s="1153"/>
      <c r="K996" s="1153"/>
      <c r="L996" s="1153"/>
      <c r="M996" s="1153"/>
      <c r="N996" s="1153"/>
    </row>
    <row r="997" spans="1:14" s="871" customFormat="1">
      <c r="A997" s="745"/>
      <c r="B997" s="745"/>
      <c r="C997" s="1024"/>
      <c r="D997" s="1025"/>
      <c r="E997" s="844"/>
      <c r="F997" s="1133"/>
      <c r="G997" s="1133"/>
      <c r="H997" s="1152"/>
      <c r="I997" s="1153"/>
      <c r="J997" s="1153"/>
      <c r="K997" s="1153"/>
      <c r="L997" s="1153"/>
      <c r="M997" s="1153"/>
      <c r="N997" s="1153"/>
    </row>
    <row r="998" spans="1:14" s="871" customFormat="1">
      <c r="A998" s="745"/>
      <c r="B998" s="745"/>
      <c r="C998" s="1024"/>
      <c r="D998" s="1025"/>
      <c r="E998" s="844"/>
      <c r="F998" s="1133"/>
      <c r="G998" s="1133"/>
      <c r="H998" s="1152"/>
      <c r="I998" s="1153"/>
      <c r="J998" s="1153"/>
      <c r="K998" s="1153"/>
      <c r="L998" s="1153"/>
      <c r="M998" s="1153"/>
      <c r="N998" s="1153"/>
    </row>
    <row r="1000" spans="1:14" s="871" customFormat="1">
      <c r="A1000" s="745"/>
      <c r="B1000" s="745"/>
      <c r="C1000" s="1024"/>
      <c r="D1000" s="1025"/>
      <c r="E1000" s="844"/>
      <c r="F1000" s="1133"/>
      <c r="G1000" s="1133"/>
      <c r="H1000" s="1152"/>
      <c r="I1000" s="1153"/>
      <c r="J1000" s="1153"/>
      <c r="K1000" s="1153"/>
      <c r="L1000" s="1153"/>
      <c r="M1000" s="1153"/>
      <c r="N1000" s="1153"/>
    </row>
    <row r="1001" spans="1:14" s="871" customFormat="1">
      <c r="A1001" s="745"/>
      <c r="B1001" s="745"/>
      <c r="C1001" s="1024"/>
      <c r="D1001" s="1025"/>
      <c r="E1001" s="844"/>
      <c r="F1001" s="1133"/>
      <c r="G1001" s="1133"/>
      <c r="H1001" s="1152"/>
      <c r="I1001" s="1153"/>
      <c r="J1001" s="1153"/>
      <c r="K1001" s="1153"/>
      <c r="L1001" s="1153"/>
      <c r="M1001" s="1153"/>
      <c r="N1001" s="1153"/>
    </row>
    <row r="1002" spans="1:14" s="871" customFormat="1">
      <c r="A1002" s="745"/>
      <c r="B1002" s="745"/>
      <c r="C1002" s="1024"/>
      <c r="D1002" s="1025"/>
      <c r="E1002" s="844"/>
      <c r="F1002" s="1133"/>
      <c r="G1002" s="1133"/>
      <c r="H1002" s="1152"/>
      <c r="I1002" s="1153"/>
      <c r="J1002" s="1153"/>
      <c r="K1002" s="1153"/>
      <c r="L1002" s="1153"/>
      <c r="M1002" s="1153"/>
      <c r="N1002" s="1153"/>
    </row>
    <row r="1003" spans="1:14" s="871" customFormat="1">
      <c r="A1003" s="745"/>
      <c r="B1003" s="745"/>
      <c r="C1003" s="1024"/>
      <c r="D1003" s="1025"/>
      <c r="E1003" s="844"/>
      <c r="F1003" s="1133"/>
      <c r="G1003" s="1133"/>
      <c r="H1003" s="1152"/>
      <c r="I1003" s="1153"/>
      <c r="J1003" s="1153"/>
      <c r="K1003" s="1153"/>
      <c r="L1003" s="1153"/>
      <c r="M1003" s="1153"/>
      <c r="N1003" s="1153"/>
    </row>
    <row r="1004" spans="1:14" s="871" customFormat="1">
      <c r="A1004" s="745"/>
      <c r="B1004" s="745"/>
      <c r="C1004" s="1024"/>
      <c r="D1004" s="1025"/>
      <c r="E1004" s="844"/>
      <c r="F1004" s="1133"/>
      <c r="G1004" s="1133"/>
      <c r="H1004" s="1152"/>
      <c r="I1004" s="1153"/>
      <c r="J1004" s="1153"/>
      <c r="K1004" s="1153"/>
      <c r="L1004" s="1153"/>
      <c r="M1004" s="1153"/>
      <c r="N1004" s="1153"/>
    </row>
    <row r="1005" spans="1:14" s="871" customFormat="1">
      <c r="A1005" s="745"/>
      <c r="B1005" s="745"/>
      <c r="C1005" s="1024"/>
      <c r="D1005" s="1025"/>
      <c r="E1005" s="844"/>
      <c r="F1005" s="1133"/>
      <c r="G1005" s="1133"/>
      <c r="H1005" s="1152"/>
      <c r="I1005" s="1153"/>
      <c r="J1005" s="1153"/>
      <c r="K1005" s="1153"/>
      <c r="L1005" s="1153"/>
      <c r="M1005" s="1153"/>
      <c r="N1005" s="1153"/>
    </row>
    <row r="1006" spans="1:14" s="871" customFormat="1">
      <c r="A1006" s="745"/>
      <c r="B1006" s="745"/>
      <c r="C1006" s="1024"/>
      <c r="D1006" s="1025"/>
      <c r="E1006" s="844"/>
      <c r="F1006" s="1133"/>
      <c r="G1006" s="1133"/>
      <c r="H1006" s="1152"/>
      <c r="I1006" s="1153"/>
      <c r="J1006" s="1153"/>
      <c r="K1006" s="1153"/>
      <c r="L1006" s="1153"/>
      <c r="M1006" s="1153"/>
      <c r="N1006" s="1153"/>
    </row>
    <row r="1007" spans="1:14" s="871" customFormat="1">
      <c r="A1007" s="745"/>
      <c r="B1007" s="745"/>
      <c r="C1007" s="1024"/>
      <c r="D1007" s="1025"/>
      <c r="E1007" s="844"/>
      <c r="F1007" s="1133"/>
      <c r="G1007" s="1133"/>
      <c r="H1007" s="1152"/>
      <c r="I1007" s="1153"/>
      <c r="J1007" s="1153"/>
      <c r="K1007" s="1153"/>
      <c r="L1007" s="1153"/>
      <c r="M1007" s="1153"/>
      <c r="N1007" s="1153"/>
    </row>
    <row r="1008" spans="1:14" s="871" customFormat="1">
      <c r="A1008" s="745"/>
      <c r="B1008" s="745"/>
      <c r="C1008" s="1024"/>
      <c r="D1008" s="1025"/>
      <c r="E1008" s="844"/>
      <c r="F1008" s="1133"/>
      <c r="G1008" s="1133"/>
      <c r="H1008" s="1152"/>
      <c r="I1008" s="1153"/>
      <c r="J1008" s="1153"/>
      <c r="K1008" s="1153"/>
      <c r="L1008" s="1153"/>
      <c r="M1008" s="1153"/>
      <c r="N1008" s="1153"/>
    </row>
    <row r="1009" spans="1:14" s="871" customFormat="1">
      <c r="A1009" s="745"/>
      <c r="B1009" s="745"/>
      <c r="C1009" s="1024"/>
      <c r="D1009" s="1025"/>
      <c r="E1009" s="844"/>
      <c r="F1009" s="1133"/>
      <c r="G1009" s="1133"/>
      <c r="H1009" s="1152"/>
      <c r="I1009" s="1153"/>
      <c r="J1009" s="1153"/>
      <c r="K1009" s="1153"/>
      <c r="L1009" s="1153"/>
      <c r="M1009" s="1153"/>
      <c r="N1009" s="1153"/>
    </row>
    <row r="1010" spans="1:14" s="871" customFormat="1">
      <c r="A1010" s="745"/>
      <c r="B1010" s="745"/>
      <c r="C1010" s="1024"/>
      <c r="D1010" s="1025"/>
      <c r="E1010" s="844"/>
      <c r="F1010" s="1133"/>
      <c r="G1010" s="1133"/>
      <c r="H1010" s="1152"/>
      <c r="I1010" s="1153"/>
      <c r="J1010" s="1153"/>
      <c r="K1010" s="1153"/>
      <c r="L1010" s="1153"/>
      <c r="M1010" s="1153"/>
      <c r="N1010" s="1153"/>
    </row>
    <row r="1011" spans="1:14" s="871" customFormat="1">
      <c r="A1011" s="745"/>
      <c r="B1011" s="745"/>
      <c r="C1011" s="1024"/>
      <c r="D1011" s="1025"/>
      <c r="E1011" s="844"/>
      <c r="F1011" s="1133"/>
      <c r="G1011" s="1133"/>
      <c r="H1011" s="1152"/>
      <c r="I1011" s="1153"/>
      <c r="J1011" s="1153"/>
      <c r="K1011" s="1153"/>
      <c r="L1011" s="1153"/>
      <c r="M1011" s="1153"/>
      <c r="N1011" s="1153"/>
    </row>
    <row r="1012" spans="1:14" s="871" customFormat="1">
      <c r="A1012" s="745"/>
      <c r="B1012" s="745"/>
      <c r="C1012" s="1024"/>
      <c r="D1012" s="1025"/>
      <c r="E1012" s="844"/>
      <c r="F1012" s="1133"/>
      <c r="G1012" s="1133"/>
      <c r="H1012" s="1152"/>
      <c r="I1012" s="1153"/>
      <c r="J1012" s="1153"/>
      <c r="K1012" s="1153"/>
      <c r="L1012" s="1153"/>
      <c r="M1012" s="1153"/>
      <c r="N1012" s="1153"/>
    </row>
    <row r="1013" spans="1:14" s="871" customFormat="1">
      <c r="A1013" s="745"/>
      <c r="B1013" s="745"/>
      <c r="C1013" s="1024"/>
      <c r="D1013" s="1025"/>
      <c r="E1013" s="844"/>
      <c r="F1013" s="1133"/>
      <c r="G1013" s="1133"/>
      <c r="H1013" s="1152"/>
      <c r="I1013" s="1153"/>
      <c r="J1013" s="1153"/>
      <c r="K1013" s="1153"/>
      <c r="L1013" s="1153"/>
      <c r="M1013" s="1153"/>
      <c r="N1013" s="1153"/>
    </row>
    <row r="1014" spans="1:14" s="871" customFormat="1">
      <c r="A1014" s="745"/>
      <c r="B1014" s="745"/>
      <c r="C1014" s="1024"/>
      <c r="D1014" s="1025"/>
      <c r="E1014" s="844"/>
      <c r="F1014" s="1133"/>
      <c r="G1014" s="1133"/>
      <c r="H1014" s="1152"/>
      <c r="I1014" s="1153"/>
      <c r="J1014" s="1153"/>
      <c r="K1014" s="1153"/>
      <c r="L1014" s="1153"/>
      <c r="M1014" s="1153"/>
      <c r="N1014" s="1153"/>
    </row>
    <row r="1015" spans="1:14" s="871" customFormat="1">
      <c r="A1015" s="745"/>
      <c r="B1015" s="745"/>
      <c r="C1015" s="1024"/>
      <c r="D1015" s="1025"/>
      <c r="E1015" s="844"/>
      <c r="F1015" s="1133"/>
      <c r="G1015" s="1133"/>
      <c r="H1015" s="1152"/>
      <c r="I1015" s="1153"/>
      <c r="J1015" s="1153"/>
      <c r="K1015" s="1153"/>
      <c r="L1015" s="1153"/>
      <c r="M1015" s="1153"/>
      <c r="N1015" s="1153"/>
    </row>
    <row r="1016" spans="1:14" s="871" customFormat="1">
      <c r="A1016" s="745"/>
      <c r="B1016" s="745"/>
      <c r="C1016" s="1024"/>
      <c r="D1016" s="1025"/>
      <c r="E1016" s="844"/>
      <c r="F1016" s="1133"/>
      <c r="G1016" s="1133"/>
      <c r="H1016" s="1152"/>
      <c r="I1016" s="1153"/>
      <c r="J1016" s="1153"/>
      <c r="K1016" s="1153"/>
      <c r="L1016" s="1153"/>
      <c r="M1016" s="1153"/>
      <c r="N1016" s="1153"/>
    </row>
    <row r="1017" spans="1:14" s="871" customFormat="1">
      <c r="A1017" s="745"/>
      <c r="B1017" s="745"/>
      <c r="C1017" s="1024"/>
      <c r="D1017" s="1025"/>
      <c r="E1017" s="844"/>
      <c r="F1017" s="1133"/>
      <c r="G1017" s="1133"/>
      <c r="H1017" s="1152"/>
      <c r="I1017" s="1153"/>
      <c r="J1017" s="1153"/>
      <c r="K1017" s="1153"/>
      <c r="L1017" s="1153"/>
      <c r="M1017" s="1153"/>
      <c r="N1017" s="1153"/>
    </row>
    <row r="1018" spans="1:14" s="871" customFormat="1">
      <c r="A1018" s="745"/>
      <c r="B1018" s="745"/>
      <c r="C1018" s="1024"/>
      <c r="D1018" s="1025"/>
      <c r="E1018" s="844"/>
      <c r="F1018" s="1133"/>
      <c r="G1018" s="1133"/>
      <c r="H1018" s="1152"/>
      <c r="I1018" s="1153"/>
      <c r="J1018" s="1153"/>
      <c r="K1018" s="1153"/>
      <c r="L1018" s="1153"/>
      <c r="M1018" s="1153"/>
      <c r="N1018" s="1153"/>
    </row>
    <row r="1019" spans="1:14" s="871" customFormat="1">
      <c r="A1019" s="745"/>
      <c r="B1019" s="745"/>
      <c r="C1019" s="1024"/>
      <c r="D1019" s="1025"/>
      <c r="E1019" s="844"/>
      <c r="F1019" s="1133"/>
      <c r="G1019" s="1133"/>
      <c r="H1019" s="1152"/>
      <c r="I1019" s="1153"/>
      <c r="J1019" s="1153"/>
      <c r="K1019" s="1153"/>
      <c r="L1019" s="1153"/>
      <c r="M1019" s="1153"/>
      <c r="N1019" s="1153"/>
    </row>
    <row r="1020" spans="1:14" s="871" customFormat="1">
      <c r="A1020" s="745"/>
      <c r="B1020" s="745"/>
      <c r="C1020" s="1024"/>
      <c r="D1020" s="1025"/>
      <c r="E1020" s="844"/>
      <c r="F1020" s="1133"/>
      <c r="G1020" s="1133"/>
      <c r="H1020" s="1152"/>
      <c r="I1020" s="1153"/>
      <c r="J1020" s="1153"/>
      <c r="K1020" s="1153"/>
      <c r="L1020" s="1153"/>
      <c r="M1020" s="1153"/>
      <c r="N1020" s="1153"/>
    </row>
    <row r="1021" spans="1:14" s="871" customFormat="1">
      <c r="A1021" s="745"/>
      <c r="B1021" s="745"/>
      <c r="C1021" s="1024"/>
      <c r="D1021" s="1025"/>
      <c r="E1021" s="844"/>
      <c r="F1021" s="1133"/>
      <c r="G1021" s="1133"/>
      <c r="H1021" s="1152"/>
      <c r="I1021" s="1153"/>
      <c r="J1021" s="1153"/>
      <c r="K1021" s="1153"/>
      <c r="L1021" s="1153"/>
      <c r="M1021" s="1153"/>
      <c r="N1021" s="1153"/>
    </row>
    <row r="1022" spans="1:14" s="871" customFormat="1">
      <c r="A1022" s="745"/>
      <c r="B1022" s="745"/>
      <c r="C1022" s="1024"/>
      <c r="D1022" s="1025"/>
      <c r="E1022" s="844"/>
      <c r="F1022" s="1133"/>
      <c r="G1022" s="1133"/>
      <c r="H1022" s="1152"/>
      <c r="I1022" s="1153"/>
      <c r="J1022" s="1153"/>
      <c r="K1022" s="1153"/>
      <c r="L1022" s="1153"/>
      <c r="M1022" s="1153"/>
      <c r="N1022" s="1153"/>
    </row>
    <row r="1023" spans="1:14" s="871" customFormat="1">
      <c r="A1023" s="745"/>
      <c r="B1023" s="745"/>
      <c r="C1023" s="1024"/>
      <c r="D1023" s="1025"/>
      <c r="E1023" s="844"/>
      <c r="F1023" s="1133"/>
      <c r="G1023" s="1133"/>
      <c r="H1023" s="1152"/>
      <c r="I1023" s="1153"/>
      <c r="J1023" s="1153"/>
      <c r="K1023" s="1153"/>
      <c r="L1023" s="1153"/>
      <c r="M1023" s="1153"/>
      <c r="N1023" s="1153"/>
    </row>
    <row r="1024" spans="1:14" s="871" customFormat="1">
      <c r="A1024" s="745"/>
      <c r="B1024" s="745"/>
      <c r="C1024" s="1024"/>
      <c r="D1024" s="1025"/>
      <c r="E1024" s="844"/>
      <c r="F1024" s="1133"/>
      <c r="G1024" s="1133"/>
      <c r="H1024" s="1152"/>
      <c r="I1024" s="1153"/>
      <c r="J1024" s="1153"/>
      <c r="K1024" s="1153"/>
      <c r="L1024" s="1153"/>
      <c r="M1024" s="1153"/>
      <c r="N1024" s="1153"/>
    </row>
    <row r="1025" spans="1:14" s="871" customFormat="1">
      <c r="A1025" s="745"/>
      <c r="B1025" s="745"/>
      <c r="C1025" s="1024"/>
      <c r="D1025" s="1025"/>
      <c r="E1025" s="844"/>
      <c r="F1025" s="1133"/>
      <c r="G1025" s="1133"/>
      <c r="H1025" s="1152"/>
      <c r="I1025" s="1153"/>
      <c r="J1025" s="1153"/>
      <c r="K1025" s="1153"/>
      <c r="L1025" s="1153"/>
      <c r="M1025" s="1153"/>
      <c r="N1025" s="1153"/>
    </row>
    <row r="1026" spans="1:14" s="871" customFormat="1">
      <c r="A1026" s="745"/>
      <c r="B1026" s="745"/>
      <c r="C1026" s="1024"/>
      <c r="D1026" s="1025"/>
      <c r="E1026" s="844"/>
      <c r="F1026" s="1133"/>
      <c r="G1026" s="1133"/>
      <c r="H1026" s="1152"/>
      <c r="I1026" s="1153"/>
      <c r="J1026" s="1153"/>
      <c r="K1026" s="1153"/>
      <c r="L1026" s="1153"/>
      <c r="M1026" s="1153"/>
      <c r="N1026" s="1153"/>
    </row>
    <row r="1027" spans="1:14" s="871" customFormat="1">
      <c r="A1027" s="745"/>
      <c r="B1027" s="745"/>
      <c r="C1027" s="1024"/>
      <c r="D1027" s="1025"/>
      <c r="E1027" s="844"/>
      <c r="F1027" s="1133"/>
      <c r="G1027" s="1133"/>
      <c r="H1027" s="1152"/>
      <c r="I1027" s="1153"/>
      <c r="J1027" s="1153"/>
      <c r="K1027" s="1153"/>
      <c r="L1027" s="1153"/>
      <c r="M1027" s="1153"/>
      <c r="N1027" s="1153"/>
    </row>
    <row r="1028" spans="1:14" s="871" customFormat="1">
      <c r="A1028" s="745"/>
      <c r="B1028" s="745"/>
      <c r="C1028" s="1024"/>
      <c r="D1028" s="1025"/>
      <c r="E1028" s="844"/>
      <c r="F1028" s="1133"/>
      <c r="G1028" s="1133"/>
      <c r="H1028" s="1152"/>
      <c r="I1028" s="1153"/>
      <c r="J1028" s="1153"/>
      <c r="K1028" s="1153"/>
      <c r="L1028" s="1153"/>
      <c r="M1028" s="1153"/>
      <c r="N1028" s="1153"/>
    </row>
    <row r="1029" spans="1:14" s="871" customFormat="1">
      <c r="A1029" s="745"/>
      <c r="B1029" s="745"/>
      <c r="C1029" s="1024"/>
      <c r="D1029" s="1025"/>
      <c r="E1029" s="844"/>
      <c r="F1029" s="1133"/>
      <c r="G1029" s="1133"/>
      <c r="H1029" s="1152"/>
      <c r="I1029" s="1153"/>
      <c r="J1029" s="1153"/>
      <c r="K1029" s="1153"/>
      <c r="L1029" s="1153"/>
      <c r="M1029" s="1153"/>
      <c r="N1029" s="1153"/>
    </row>
    <row r="1030" spans="1:14" s="871" customFormat="1">
      <c r="A1030" s="745"/>
      <c r="B1030" s="745"/>
      <c r="C1030" s="1024"/>
      <c r="D1030" s="1025"/>
      <c r="E1030" s="844"/>
      <c r="F1030" s="1133"/>
      <c r="G1030" s="1133"/>
      <c r="H1030" s="1152"/>
      <c r="I1030" s="1153"/>
      <c r="J1030" s="1153"/>
      <c r="K1030" s="1153"/>
      <c r="L1030" s="1153"/>
      <c r="M1030" s="1153"/>
      <c r="N1030" s="1153"/>
    </row>
    <row r="1031" spans="1:14" s="871" customFormat="1">
      <c r="A1031" s="745"/>
      <c r="B1031" s="745"/>
      <c r="C1031" s="1024"/>
      <c r="D1031" s="1025"/>
      <c r="E1031" s="844"/>
      <c r="F1031" s="1133"/>
      <c r="G1031" s="1133"/>
      <c r="H1031" s="1152"/>
      <c r="I1031" s="1153"/>
      <c r="J1031" s="1153"/>
      <c r="K1031" s="1153"/>
      <c r="L1031" s="1153"/>
      <c r="M1031" s="1153"/>
      <c r="N1031" s="1153"/>
    </row>
    <row r="1032" spans="1:14" s="871" customFormat="1">
      <c r="A1032" s="745"/>
      <c r="B1032" s="745"/>
      <c r="C1032" s="1024"/>
      <c r="D1032" s="1025"/>
      <c r="E1032" s="844"/>
      <c r="F1032" s="1133"/>
      <c r="G1032" s="1133"/>
      <c r="H1032" s="1152"/>
      <c r="I1032" s="1153"/>
      <c r="J1032" s="1153"/>
      <c r="K1032" s="1153"/>
      <c r="L1032" s="1153"/>
      <c r="M1032" s="1153"/>
      <c r="N1032" s="1153"/>
    </row>
    <row r="1033" spans="1:14" s="871" customFormat="1">
      <c r="A1033" s="745"/>
      <c r="B1033" s="745"/>
      <c r="C1033" s="1024"/>
      <c r="D1033" s="1025"/>
      <c r="E1033" s="844"/>
      <c r="F1033" s="1133"/>
      <c r="G1033" s="1133"/>
      <c r="H1033" s="1152"/>
      <c r="I1033" s="1153"/>
      <c r="J1033" s="1153"/>
      <c r="K1033" s="1153"/>
      <c r="L1033" s="1153"/>
      <c r="M1033" s="1153"/>
      <c r="N1033" s="1153"/>
    </row>
    <row r="1034" spans="1:14" s="871" customFormat="1">
      <c r="A1034" s="745"/>
      <c r="B1034" s="745"/>
      <c r="C1034" s="1024"/>
      <c r="D1034" s="1025"/>
      <c r="E1034" s="844"/>
      <c r="F1034" s="1133"/>
      <c r="G1034" s="1133"/>
      <c r="H1034" s="1152"/>
      <c r="I1034" s="1153"/>
      <c r="J1034" s="1153"/>
      <c r="K1034" s="1153"/>
      <c r="L1034" s="1153"/>
      <c r="M1034" s="1153"/>
      <c r="N1034" s="1153"/>
    </row>
    <row r="1035" spans="1:14" s="871" customFormat="1">
      <c r="A1035" s="745"/>
      <c r="B1035" s="745"/>
      <c r="C1035" s="1024"/>
      <c r="D1035" s="1025"/>
      <c r="E1035" s="844"/>
      <c r="F1035" s="1133"/>
      <c r="G1035" s="1133"/>
      <c r="H1035" s="1152"/>
      <c r="I1035" s="1153"/>
      <c r="J1035" s="1153"/>
      <c r="K1035" s="1153"/>
      <c r="L1035" s="1153"/>
      <c r="M1035" s="1153"/>
      <c r="N1035" s="1153"/>
    </row>
    <row r="1036" spans="1:14" s="871" customFormat="1">
      <c r="A1036" s="745"/>
      <c r="B1036" s="745"/>
      <c r="C1036" s="1024"/>
      <c r="D1036" s="1025"/>
      <c r="E1036" s="844"/>
      <c r="F1036" s="1133"/>
      <c r="G1036" s="1133"/>
      <c r="H1036" s="1152"/>
      <c r="I1036" s="1153"/>
      <c r="J1036" s="1153"/>
      <c r="K1036" s="1153"/>
      <c r="L1036" s="1153"/>
      <c r="M1036" s="1153"/>
      <c r="N1036" s="1153"/>
    </row>
    <row r="1037" spans="1:14" s="871" customFormat="1">
      <c r="A1037" s="745"/>
      <c r="B1037" s="745"/>
      <c r="C1037" s="1024"/>
      <c r="D1037" s="1025"/>
      <c r="E1037" s="844"/>
      <c r="F1037" s="1133"/>
      <c r="G1037" s="1133"/>
      <c r="H1037" s="1152"/>
      <c r="I1037" s="1153"/>
      <c r="J1037" s="1153"/>
      <c r="K1037" s="1153"/>
      <c r="L1037" s="1153"/>
      <c r="M1037" s="1153"/>
      <c r="N1037" s="1153"/>
    </row>
    <row r="1038" spans="1:14" s="871" customFormat="1">
      <c r="A1038" s="745"/>
      <c r="B1038" s="745"/>
      <c r="C1038" s="1024"/>
      <c r="D1038" s="1025"/>
      <c r="E1038" s="844"/>
      <c r="F1038" s="1133"/>
      <c r="G1038" s="1133"/>
      <c r="H1038" s="1152"/>
      <c r="I1038" s="1153"/>
      <c r="J1038" s="1153"/>
      <c r="K1038" s="1153"/>
      <c r="L1038" s="1153"/>
      <c r="M1038" s="1153"/>
      <c r="N1038" s="1153"/>
    </row>
    <row r="1039" spans="1:14" s="871" customFormat="1">
      <c r="A1039" s="745"/>
      <c r="B1039" s="745"/>
      <c r="C1039" s="1024"/>
      <c r="D1039" s="1025"/>
      <c r="E1039" s="844"/>
      <c r="F1039" s="1133"/>
      <c r="G1039" s="1133"/>
      <c r="H1039" s="1152"/>
      <c r="I1039" s="1153"/>
      <c r="J1039" s="1153"/>
      <c r="K1039" s="1153"/>
      <c r="L1039" s="1153"/>
      <c r="M1039" s="1153"/>
      <c r="N1039" s="1153"/>
    </row>
    <row r="1040" spans="1:14" s="871" customFormat="1">
      <c r="A1040" s="745"/>
      <c r="B1040" s="745"/>
      <c r="C1040" s="1024"/>
      <c r="D1040" s="1025"/>
      <c r="E1040" s="844"/>
      <c r="F1040" s="1133"/>
      <c r="G1040" s="1133"/>
      <c r="H1040" s="1152"/>
      <c r="I1040" s="1153"/>
      <c r="J1040" s="1153"/>
      <c r="K1040" s="1153"/>
      <c r="L1040" s="1153"/>
      <c r="M1040" s="1153"/>
      <c r="N1040" s="1153"/>
    </row>
    <row r="1041" spans="1:14" s="871" customFormat="1">
      <c r="A1041" s="745"/>
      <c r="B1041" s="745"/>
      <c r="C1041" s="1024"/>
      <c r="D1041" s="1025"/>
      <c r="E1041" s="844"/>
      <c r="F1041" s="1133"/>
      <c r="G1041" s="1133"/>
      <c r="H1041" s="1152"/>
      <c r="I1041" s="1153"/>
      <c r="J1041" s="1153"/>
      <c r="K1041" s="1153"/>
      <c r="L1041" s="1153"/>
      <c r="M1041" s="1153"/>
      <c r="N1041" s="1153"/>
    </row>
    <row r="1042" spans="1:14" s="871" customFormat="1">
      <c r="A1042" s="745"/>
      <c r="B1042" s="745"/>
      <c r="C1042" s="1024"/>
      <c r="D1042" s="1025"/>
      <c r="E1042" s="844"/>
      <c r="F1042" s="1133"/>
      <c r="G1042" s="1133"/>
      <c r="H1042" s="1152"/>
      <c r="I1042" s="1153"/>
      <c r="J1042" s="1153"/>
      <c r="K1042" s="1153"/>
      <c r="L1042" s="1153"/>
      <c r="M1042" s="1153"/>
      <c r="N1042" s="1153"/>
    </row>
    <row r="1043" spans="1:14" s="871" customFormat="1">
      <c r="A1043" s="745"/>
      <c r="B1043" s="745"/>
      <c r="C1043" s="1024"/>
      <c r="D1043" s="1025"/>
      <c r="E1043" s="844"/>
      <c r="F1043" s="1133"/>
      <c r="G1043" s="1133"/>
      <c r="H1043" s="1152"/>
      <c r="I1043" s="1153"/>
      <c r="J1043" s="1153"/>
      <c r="K1043" s="1153"/>
      <c r="L1043" s="1153"/>
      <c r="M1043" s="1153"/>
      <c r="N1043" s="1153"/>
    </row>
    <row r="1044" spans="1:14" s="871" customFormat="1">
      <c r="A1044" s="745"/>
      <c r="B1044" s="745"/>
      <c r="C1044" s="1024"/>
      <c r="D1044" s="1025"/>
      <c r="E1044" s="844"/>
      <c r="F1044" s="1133"/>
      <c r="G1044" s="1133"/>
      <c r="H1044" s="1152"/>
      <c r="I1044" s="1153"/>
      <c r="J1044" s="1153"/>
      <c r="K1044" s="1153"/>
      <c r="L1044" s="1153"/>
      <c r="M1044" s="1153"/>
      <c r="N1044" s="1153"/>
    </row>
    <row r="1045" spans="1:14" s="871" customFormat="1">
      <c r="A1045" s="745"/>
      <c r="B1045" s="745"/>
      <c r="C1045" s="1024"/>
      <c r="D1045" s="1025"/>
      <c r="E1045" s="844"/>
      <c r="F1045" s="1133"/>
      <c r="G1045" s="1133"/>
      <c r="H1045" s="1152"/>
      <c r="I1045" s="1153"/>
      <c r="J1045" s="1153"/>
      <c r="K1045" s="1153"/>
      <c r="L1045" s="1153"/>
      <c r="M1045" s="1153"/>
      <c r="N1045" s="1153"/>
    </row>
    <row r="1046" spans="1:14" s="871" customFormat="1">
      <c r="A1046" s="745"/>
      <c r="B1046" s="745"/>
      <c r="C1046" s="1024"/>
      <c r="D1046" s="1025"/>
      <c r="E1046" s="844"/>
      <c r="F1046" s="1133"/>
      <c r="G1046" s="1133"/>
      <c r="H1046" s="1152"/>
      <c r="I1046" s="1153"/>
      <c r="J1046" s="1153"/>
      <c r="K1046" s="1153"/>
      <c r="L1046" s="1153"/>
      <c r="M1046" s="1153"/>
      <c r="N1046" s="1153"/>
    </row>
    <row r="1047" spans="1:14" s="871" customFormat="1">
      <c r="A1047" s="745"/>
      <c r="B1047" s="745"/>
      <c r="C1047" s="1024"/>
      <c r="D1047" s="1025"/>
      <c r="E1047" s="844"/>
      <c r="F1047" s="1133"/>
      <c r="G1047" s="1133"/>
      <c r="H1047" s="1152"/>
      <c r="I1047" s="1153"/>
      <c r="J1047" s="1153"/>
      <c r="K1047" s="1153"/>
      <c r="L1047" s="1153"/>
      <c r="M1047" s="1153"/>
      <c r="N1047" s="1153"/>
    </row>
    <row r="1048" spans="1:14" s="871" customFormat="1">
      <c r="A1048" s="745"/>
      <c r="B1048" s="745"/>
      <c r="C1048" s="1024"/>
      <c r="D1048" s="1025"/>
      <c r="E1048" s="844"/>
      <c r="F1048" s="1133"/>
      <c r="G1048" s="1133"/>
      <c r="H1048" s="1152"/>
      <c r="I1048" s="1153"/>
      <c r="J1048" s="1153"/>
      <c r="K1048" s="1153"/>
      <c r="L1048" s="1153"/>
      <c r="M1048" s="1153"/>
      <c r="N1048" s="1153"/>
    </row>
    <row r="1049" spans="1:14" s="871" customFormat="1">
      <c r="A1049" s="745"/>
      <c r="B1049" s="745"/>
      <c r="C1049" s="1024"/>
      <c r="D1049" s="1025"/>
      <c r="E1049" s="844"/>
      <c r="F1049" s="1133"/>
      <c r="G1049" s="1133"/>
      <c r="H1049" s="1152"/>
      <c r="I1049" s="1153"/>
      <c r="J1049" s="1153"/>
      <c r="K1049" s="1153"/>
      <c r="L1049" s="1153"/>
      <c r="M1049" s="1153"/>
      <c r="N1049" s="1153"/>
    </row>
    <row r="1050" spans="1:14" s="871" customFormat="1">
      <c r="A1050" s="745"/>
      <c r="B1050" s="745"/>
      <c r="C1050" s="1024"/>
      <c r="D1050" s="1025"/>
      <c r="E1050" s="844"/>
      <c r="F1050" s="1133"/>
      <c r="G1050" s="1133"/>
      <c r="H1050" s="1152"/>
      <c r="I1050" s="1153"/>
      <c r="J1050" s="1153"/>
      <c r="K1050" s="1153"/>
      <c r="L1050" s="1153"/>
      <c r="M1050" s="1153"/>
      <c r="N1050" s="1153"/>
    </row>
    <row r="1051" spans="1:14" s="871" customFormat="1">
      <c r="A1051" s="745"/>
      <c r="B1051" s="745"/>
      <c r="C1051" s="1024"/>
      <c r="D1051" s="1025"/>
      <c r="E1051" s="844"/>
      <c r="F1051" s="1133"/>
      <c r="G1051" s="1133"/>
      <c r="H1051" s="1152"/>
      <c r="I1051" s="1153"/>
      <c r="J1051" s="1153"/>
      <c r="K1051" s="1153"/>
      <c r="L1051" s="1153"/>
      <c r="M1051" s="1153"/>
      <c r="N1051" s="1153"/>
    </row>
    <row r="1052" spans="1:14" s="871" customFormat="1">
      <c r="A1052" s="745"/>
      <c r="B1052" s="745"/>
      <c r="C1052" s="1024"/>
      <c r="D1052" s="1025"/>
      <c r="E1052" s="844"/>
      <c r="F1052" s="1133"/>
      <c r="G1052" s="1133"/>
      <c r="H1052" s="1152"/>
      <c r="I1052" s="1153"/>
      <c r="J1052" s="1153"/>
      <c r="K1052" s="1153"/>
      <c r="L1052" s="1153"/>
      <c r="M1052" s="1153"/>
      <c r="N1052" s="1153"/>
    </row>
    <row r="1053" spans="1:14" s="871" customFormat="1">
      <c r="A1053" s="745"/>
      <c r="B1053" s="745"/>
      <c r="C1053" s="1024"/>
      <c r="D1053" s="1025"/>
      <c r="E1053" s="844"/>
      <c r="F1053" s="1133"/>
      <c r="G1053" s="1133"/>
      <c r="H1053" s="1152"/>
      <c r="I1053" s="1153"/>
      <c r="J1053" s="1153"/>
      <c r="K1053" s="1153"/>
      <c r="L1053" s="1153"/>
      <c r="M1053" s="1153"/>
      <c r="N1053" s="1153"/>
    </row>
    <row r="1054" spans="1:14" s="871" customFormat="1">
      <c r="A1054" s="745"/>
      <c r="B1054" s="745"/>
      <c r="C1054" s="1024"/>
      <c r="D1054" s="1025"/>
      <c r="E1054" s="844"/>
      <c r="F1054" s="1133"/>
      <c r="G1054" s="1133"/>
      <c r="H1054" s="1152"/>
      <c r="I1054" s="1153"/>
      <c r="J1054" s="1153"/>
      <c r="K1054" s="1153"/>
      <c r="L1054" s="1153"/>
      <c r="M1054" s="1153"/>
      <c r="N1054" s="1153"/>
    </row>
    <row r="1055" spans="1:14" s="871" customFormat="1">
      <c r="A1055" s="745"/>
      <c r="B1055" s="745"/>
      <c r="C1055" s="1024"/>
      <c r="D1055" s="1025"/>
      <c r="E1055" s="844"/>
      <c r="F1055" s="1133"/>
      <c r="G1055" s="1133"/>
      <c r="H1055" s="1152"/>
      <c r="I1055" s="1153"/>
      <c r="J1055" s="1153"/>
      <c r="K1055" s="1153"/>
      <c r="L1055" s="1153"/>
      <c r="M1055" s="1153"/>
      <c r="N1055" s="1153"/>
    </row>
    <row r="1056" spans="1:14" s="871" customFormat="1">
      <c r="A1056" s="745"/>
      <c r="B1056" s="745"/>
      <c r="C1056" s="1024"/>
      <c r="D1056" s="1025"/>
      <c r="E1056" s="844"/>
      <c r="F1056" s="1133"/>
      <c r="G1056" s="1133"/>
      <c r="H1056" s="1152"/>
      <c r="I1056" s="1153"/>
      <c r="J1056" s="1153"/>
      <c r="K1056" s="1153"/>
      <c r="L1056" s="1153"/>
      <c r="M1056" s="1153"/>
      <c r="N1056" s="1153"/>
    </row>
    <row r="1057" spans="1:14" s="871" customFormat="1">
      <c r="A1057" s="745"/>
      <c r="B1057" s="745"/>
      <c r="C1057" s="1024"/>
      <c r="D1057" s="1025"/>
      <c r="E1057" s="844"/>
      <c r="F1057" s="1133"/>
      <c r="G1057" s="1133"/>
      <c r="H1057" s="1152"/>
      <c r="I1057" s="1153"/>
      <c r="J1057" s="1153"/>
      <c r="K1057" s="1153"/>
      <c r="L1057" s="1153"/>
      <c r="M1057" s="1153"/>
      <c r="N1057" s="1153"/>
    </row>
    <row r="1058" spans="1:14" s="871" customFormat="1">
      <c r="A1058" s="745"/>
      <c r="B1058" s="745"/>
      <c r="C1058" s="1024"/>
      <c r="D1058" s="1025"/>
      <c r="E1058" s="844"/>
      <c r="F1058" s="1133"/>
      <c r="G1058" s="1133"/>
      <c r="H1058" s="1152"/>
      <c r="I1058" s="1153"/>
      <c r="J1058" s="1153"/>
      <c r="K1058" s="1153"/>
      <c r="L1058" s="1153"/>
      <c r="M1058" s="1153"/>
      <c r="N1058" s="1153"/>
    </row>
    <row r="1059" spans="1:14" s="871" customFormat="1">
      <c r="A1059" s="745"/>
      <c r="B1059" s="745"/>
      <c r="C1059" s="1024"/>
      <c r="D1059" s="1025"/>
      <c r="E1059" s="844"/>
      <c r="F1059" s="1133"/>
      <c r="G1059" s="1133"/>
      <c r="H1059" s="1152"/>
      <c r="I1059" s="1153"/>
      <c r="J1059" s="1153"/>
      <c r="K1059" s="1153"/>
      <c r="L1059" s="1153"/>
      <c r="M1059" s="1153"/>
      <c r="N1059" s="1153"/>
    </row>
    <row r="1060" spans="1:14" s="871" customFormat="1">
      <c r="A1060" s="745"/>
      <c r="B1060" s="745"/>
      <c r="C1060" s="1024"/>
      <c r="D1060" s="1025"/>
      <c r="E1060" s="844"/>
      <c r="F1060" s="1133"/>
      <c r="G1060" s="1133"/>
      <c r="H1060" s="1152"/>
      <c r="I1060" s="1153"/>
      <c r="J1060" s="1153"/>
      <c r="K1060" s="1153"/>
      <c r="L1060" s="1153"/>
      <c r="M1060" s="1153"/>
      <c r="N1060" s="1153"/>
    </row>
    <row r="1061" spans="1:14" s="871" customFormat="1">
      <c r="A1061" s="745"/>
      <c r="B1061" s="745"/>
      <c r="C1061" s="1024"/>
      <c r="D1061" s="1025"/>
      <c r="E1061" s="844"/>
      <c r="F1061" s="1133"/>
      <c r="G1061" s="1133"/>
      <c r="H1061" s="1152"/>
      <c r="I1061" s="1153"/>
      <c r="J1061" s="1153"/>
      <c r="K1061" s="1153"/>
      <c r="L1061" s="1153"/>
      <c r="M1061" s="1153"/>
      <c r="N1061" s="1153"/>
    </row>
    <row r="1062" spans="1:14" s="871" customFormat="1">
      <c r="A1062" s="745"/>
      <c r="B1062" s="745"/>
      <c r="C1062" s="1024"/>
      <c r="D1062" s="1025"/>
      <c r="E1062" s="844"/>
      <c r="F1062" s="1133"/>
      <c r="G1062" s="1133"/>
      <c r="H1062" s="1152"/>
      <c r="I1062" s="1153"/>
      <c r="J1062" s="1153"/>
      <c r="K1062" s="1153"/>
      <c r="L1062" s="1153"/>
      <c r="M1062" s="1153"/>
      <c r="N1062" s="1153"/>
    </row>
    <row r="1063" spans="1:14" s="871" customFormat="1">
      <c r="A1063" s="745"/>
      <c r="B1063" s="745"/>
      <c r="C1063" s="1024"/>
      <c r="D1063" s="1025"/>
      <c r="E1063" s="844"/>
      <c r="F1063" s="1133"/>
      <c r="G1063" s="1133"/>
      <c r="H1063" s="1152"/>
      <c r="I1063" s="1153"/>
      <c r="J1063" s="1153"/>
      <c r="K1063" s="1153"/>
      <c r="L1063" s="1153"/>
      <c r="M1063" s="1153"/>
      <c r="N1063" s="1153"/>
    </row>
    <row r="1064" spans="1:14" s="871" customFormat="1" ht="171.75" customHeight="1">
      <c r="A1064" s="745"/>
      <c r="B1064" s="745"/>
      <c r="C1064" s="1024"/>
      <c r="D1064" s="1025"/>
      <c r="E1064" s="844"/>
      <c r="F1064" s="1133"/>
      <c r="G1064" s="1133"/>
      <c r="H1064" s="1152"/>
      <c r="I1064" s="1153"/>
      <c r="J1064" s="1153"/>
      <c r="K1064" s="1153"/>
      <c r="L1064" s="1153"/>
      <c r="M1064" s="1153"/>
      <c r="N1064" s="1153"/>
    </row>
    <row r="1065" spans="1:14" s="871" customFormat="1">
      <c r="A1065" s="745"/>
      <c r="B1065" s="745"/>
      <c r="C1065" s="1024"/>
      <c r="D1065" s="1025"/>
      <c r="E1065" s="844"/>
      <c r="F1065" s="1133"/>
      <c r="G1065" s="1133"/>
      <c r="H1065" s="1152"/>
      <c r="I1065" s="1153"/>
      <c r="J1065" s="1153"/>
      <c r="K1065" s="1153"/>
      <c r="L1065" s="1153"/>
      <c r="M1065" s="1153"/>
      <c r="N1065" s="1153"/>
    </row>
    <row r="1066" spans="1:14" s="871" customFormat="1">
      <c r="A1066" s="745"/>
      <c r="B1066" s="745"/>
      <c r="C1066" s="1024"/>
      <c r="D1066" s="1025"/>
      <c r="E1066" s="844"/>
      <c r="F1066" s="1133"/>
      <c r="G1066" s="1133"/>
      <c r="H1066" s="1152"/>
      <c r="I1066" s="1153"/>
      <c r="J1066" s="1153"/>
      <c r="K1066" s="1153"/>
      <c r="L1066" s="1153"/>
      <c r="M1066" s="1153"/>
      <c r="N1066" s="1153"/>
    </row>
    <row r="1067" spans="1:14" s="871" customFormat="1">
      <c r="A1067" s="745"/>
      <c r="B1067" s="745"/>
      <c r="C1067" s="1024"/>
      <c r="D1067" s="1025"/>
      <c r="E1067" s="844"/>
      <c r="F1067" s="1133"/>
      <c r="G1067" s="1133"/>
      <c r="H1067" s="1152"/>
      <c r="I1067" s="1153"/>
      <c r="J1067" s="1153"/>
      <c r="K1067" s="1153"/>
      <c r="L1067" s="1153"/>
      <c r="M1067" s="1153"/>
      <c r="N1067" s="1153"/>
    </row>
    <row r="1068" spans="1:14" s="871" customFormat="1">
      <c r="A1068" s="745"/>
      <c r="B1068" s="745"/>
      <c r="C1068" s="1024"/>
      <c r="D1068" s="1025"/>
      <c r="E1068" s="844"/>
      <c r="F1068" s="1133"/>
      <c r="G1068" s="1133"/>
      <c r="H1068" s="1152"/>
      <c r="I1068" s="1153"/>
      <c r="J1068" s="1153"/>
      <c r="K1068" s="1153"/>
      <c r="L1068" s="1153"/>
      <c r="M1068" s="1153"/>
      <c r="N1068" s="1153"/>
    </row>
    <row r="1069" spans="1:14" s="871" customFormat="1">
      <c r="A1069" s="745"/>
      <c r="B1069" s="745"/>
      <c r="C1069" s="1024"/>
      <c r="D1069" s="1025"/>
      <c r="E1069" s="844"/>
      <c r="F1069" s="1133"/>
      <c r="G1069" s="1133"/>
      <c r="H1069" s="1152"/>
      <c r="I1069" s="1153"/>
      <c r="J1069" s="1153"/>
      <c r="K1069" s="1153"/>
      <c r="L1069" s="1153"/>
      <c r="M1069" s="1153"/>
      <c r="N1069" s="1153"/>
    </row>
    <row r="1070" spans="1:14" s="871" customFormat="1">
      <c r="A1070" s="745"/>
      <c r="B1070" s="745"/>
      <c r="C1070" s="1024"/>
      <c r="D1070" s="1025"/>
      <c r="E1070" s="844"/>
      <c r="F1070" s="1133"/>
      <c r="G1070" s="1133"/>
      <c r="H1070" s="1152"/>
      <c r="I1070" s="1153"/>
      <c r="J1070" s="1153"/>
      <c r="K1070" s="1153"/>
      <c r="L1070" s="1153"/>
      <c r="M1070" s="1153"/>
      <c r="N1070" s="1153"/>
    </row>
    <row r="1071" spans="1:14" s="871" customFormat="1">
      <c r="A1071" s="745"/>
      <c r="B1071" s="745"/>
      <c r="C1071" s="1024"/>
      <c r="D1071" s="1025"/>
      <c r="E1071" s="844"/>
      <c r="F1071" s="1133"/>
      <c r="G1071" s="1133"/>
      <c r="H1071" s="1152"/>
      <c r="I1071" s="1153"/>
      <c r="J1071" s="1153"/>
      <c r="K1071" s="1153"/>
      <c r="L1071" s="1153"/>
      <c r="M1071" s="1153"/>
      <c r="N1071" s="1153"/>
    </row>
    <row r="1072" spans="1:14" s="871" customFormat="1">
      <c r="A1072" s="745"/>
      <c r="B1072" s="745"/>
      <c r="C1072" s="1024"/>
      <c r="D1072" s="1025"/>
      <c r="E1072" s="844"/>
      <c r="F1072" s="1133"/>
      <c r="G1072" s="1133"/>
      <c r="H1072" s="1152"/>
      <c r="I1072" s="1153"/>
      <c r="J1072" s="1153"/>
      <c r="K1072" s="1153"/>
      <c r="L1072" s="1153"/>
      <c r="M1072" s="1153"/>
      <c r="N1072" s="1153"/>
    </row>
    <row r="1073" spans="1:14" s="871" customFormat="1">
      <c r="A1073" s="745"/>
      <c r="B1073" s="745"/>
      <c r="C1073" s="1024"/>
      <c r="D1073" s="1025"/>
      <c r="E1073" s="844"/>
      <c r="F1073" s="1133"/>
      <c r="G1073" s="1133"/>
      <c r="H1073" s="1152"/>
      <c r="I1073" s="1153"/>
      <c r="J1073" s="1153"/>
      <c r="K1073" s="1153"/>
      <c r="L1073" s="1153"/>
      <c r="M1073" s="1153"/>
      <c r="N1073" s="1153"/>
    </row>
    <row r="1074" spans="1:14" s="871" customFormat="1">
      <c r="A1074" s="745"/>
      <c r="B1074" s="745"/>
      <c r="C1074" s="1024"/>
      <c r="D1074" s="1025"/>
      <c r="E1074" s="844"/>
      <c r="F1074" s="1133"/>
      <c r="G1074" s="1133"/>
      <c r="H1074" s="1152"/>
      <c r="I1074" s="1153"/>
      <c r="J1074" s="1153"/>
      <c r="K1074" s="1153"/>
      <c r="L1074" s="1153"/>
      <c r="M1074" s="1153"/>
      <c r="N1074" s="1153"/>
    </row>
    <row r="1075" spans="1:14" s="871" customFormat="1">
      <c r="A1075" s="745"/>
      <c r="B1075" s="745"/>
      <c r="C1075" s="1024"/>
      <c r="D1075" s="1025"/>
      <c r="E1075" s="844"/>
      <c r="F1075" s="1133"/>
      <c r="G1075" s="1133"/>
      <c r="H1075" s="1152"/>
      <c r="I1075" s="1153"/>
      <c r="J1075" s="1153"/>
      <c r="K1075" s="1153"/>
      <c r="L1075" s="1153"/>
      <c r="M1075" s="1153"/>
      <c r="N1075" s="1153"/>
    </row>
    <row r="1076" spans="1:14" s="871" customFormat="1">
      <c r="A1076" s="745"/>
      <c r="B1076" s="745"/>
      <c r="C1076" s="1024"/>
      <c r="D1076" s="1025"/>
      <c r="E1076" s="844"/>
      <c r="F1076" s="1133"/>
      <c r="G1076" s="1133"/>
      <c r="H1076" s="1152"/>
      <c r="I1076" s="1153"/>
      <c r="J1076" s="1153"/>
      <c r="K1076" s="1153"/>
      <c r="L1076" s="1153"/>
      <c r="M1076" s="1153"/>
      <c r="N1076" s="1153"/>
    </row>
    <row r="1077" spans="1:14" s="871" customFormat="1">
      <c r="A1077" s="745"/>
      <c r="B1077" s="745"/>
      <c r="C1077" s="1024"/>
      <c r="D1077" s="1025"/>
      <c r="E1077" s="844"/>
      <c r="F1077" s="1133"/>
      <c r="G1077" s="1133"/>
      <c r="H1077" s="1152"/>
      <c r="I1077" s="1153"/>
      <c r="J1077" s="1153"/>
      <c r="K1077" s="1153"/>
      <c r="L1077" s="1153"/>
      <c r="M1077" s="1153"/>
      <c r="N1077" s="1153"/>
    </row>
    <row r="1078" spans="1:14" s="871" customFormat="1">
      <c r="A1078" s="745"/>
      <c r="B1078" s="745"/>
      <c r="C1078" s="1024"/>
      <c r="D1078" s="1025"/>
      <c r="E1078" s="844"/>
      <c r="F1078" s="1133"/>
      <c r="G1078" s="1133"/>
      <c r="H1078" s="1152"/>
      <c r="I1078" s="1153"/>
      <c r="J1078" s="1153"/>
      <c r="K1078" s="1153"/>
      <c r="L1078" s="1153"/>
      <c r="M1078" s="1153"/>
      <c r="N1078" s="1153"/>
    </row>
    <row r="1079" spans="1:14" s="871" customFormat="1">
      <c r="A1079" s="745"/>
      <c r="B1079" s="745"/>
      <c r="C1079" s="1024"/>
      <c r="D1079" s="1025"/>
      <c r="E1079" s="844"/>
      <c r="F1079" s="1133"/>
      <c r="G1079" s="1133"/>
      <c r="H1079" s="1152"/>
      <c r="I1079" s="1153"/>
      <c r="J1079" s="1153"/>
      <c r="K1079" s="1153"/>
      <c r="L1079" s="1153"/>
      <c r="M1079" s="1153"/>
      <c r="N1079" s="1153"/>
    </row>
    <row r="1080" spans="1:14" s="871" customFormat="1">
      <c r="A1080" s="745"/>
      <c r="B1080" s="745"/>
      <c r="C1080" s="1024"/>
      <c r="D1080" s="1025"/>
      <c r="E1080" s="844"/>
      <c r="F1080" s="1133"/>
      <c r="G1080" s="1133"/>
      <c r="H1080" s="1152"/>
      <c r="I1080" s="1153"/>
      <c r="J1080" s="1153"/>
      <c r="K1080" s="1153"/>
      <c r="L1080" s="1153"/>
      <c r="M1080" s="1153"/>
      <c r="N1080" s="1153"/>
    </row>
    <row r="1081" spans="1:14" s="871" customFormat="1">
      <c r="A1081" s="745"/>
      <c r="B1081" s="745"/>
      <c r="C1081" s="1024"/>
      <c r="D1081" s="1025"/>
      <c r="E1081" s="844"/>
      <c r="F1081" s="1133"/>
      <c r="G1081" s="1133"/>
      <c r="H1081" s="1152"/>
      <c r="I1081" s="1153"/>
      <c r="J1081" s="1153"/>
      <c r="K1081" s="1153"/>
      <c r="L1081" s="1153"/>
      <c r="M1081" s="1153"/>
      <c r="N1081" s="1153"/>
    </row>
    <row r="1082" spans="1:14" s="871" customFormat="1">
      <c r="A1082" s="745"/>
      <c r="B1082" s="745"/>
      <c r="C1082" s="1024"/>
      <c r="D1082" s="1025"/>
      <c r="E1082" s="844"/>
      <c r="F1082" s="1133"/>
      <c r="G1082" s="1133"/>
      <c r="H1082" s="1152"/>
      <c r="I1082" s="1153"/>
      <c r="J1082" s="1153"/>
      <c r="K1082" s="1153"/>
      <c r="L1082" s="1153"/>
      <c r="M1082" s="1153"/>
      <c r="N1082" s="1153"/>
    </row>
    <row r="1083" spans="1:14" s="871" customFormat="1">
      <c r="A1083" s="745"/>
      <c r="B1083" s="745"/>
      <c r="C1083" s="1024"/>
      <c r="D1083" s="1025"/>
      <c r="E1083" s="844"/>
      <c r="F1083" s="1133"/>
      <c r="G1083" s="1133"/>
      <c r="H1083" s="1152"/>
      <c r="I1083" s="1153"/>
      <c r="J1083" s="1153"/>
      <c r="K1083" s="1153"/>
      <c r="L1083" s="1153"/>
      <c r="M1083" s="1153"/>
      <c r="N1083" s="1153"/>
    </row>
    <row r="1084" spans="1:14" s="871" customFormat="1">
      <c r="A1084" s="745"/>
      <c r="B1084" s="745"/>
      <c r="C1084" s="1024"/>
      <c r="D1084" s="1025"/>
      <c r="E1084" s="844"/>
      <c r="F1084" s="1133"/>
      <c r="G1084" s="1133"/>
      <c r="H1084" s="1152"/>
      <c r="I1084" s="1153"/>
      <c r="J1084" s="1153"/>
      <c r="K1084" s="1153"/>
      <c r="L1084" s="1153"/>
      <c r="M1084" s="1153"/>
      <c r="N1084" s="1153"/>
    </row>
    <row r="1085" spans="1:14" s="871" customFormat="1">
      <c r="A1085" s="745"/>
      <c r="B1085" s="745"/>
      <c r="C1085" s="1024"/>
      <c r="D1085" s="1025"/>
      <c r="E1085" s="844"/>
      <c r="F1085" s="1133"/>
      <c r="G1085" s="1133"/>
      <c r="H1085" s="1152"/>
      <c r="I1085" s="1153"/>
      <c r="J1085" s="1153"/>
      <c r="K1085" s="1153"/>
      <c r="L1085" s="1153"/>
      <c r="M1085" s="1153"/>
      <c r="N1085" s="1153"/>
    </row>
    <row r="1086" spans="1:14" s="871" customFormat="1" ht="27.75" customHeight="1">
      <c r="A1086" s="745"/>
      <c r="B1086" s="745"/>
      <c r="C1086" s="1024"/>
      <c r="D1086" s="1025"/>
      <c r="E1086" s="844"/>
      <c r="F1086" s="1133"/>
      <c r="G1086" s="1133"/>
      <c r="H1086" s="1152"/>
      <c r="I1086" s="1153"/>
      <c r="J1086" s="1153"/>
      <c r="K1086" s="1153"/>
      <c r="L1086" s="1153"/>
      <c r="M1086" s="1153"/>
      <c r="N1086" s="1153"/>
    </row>
    <row r="1087" spans="1:14" s="871" customFormat="1">
      <c r="A1087" s="745"/>
      <c r="B1087" s="745"/>
      <c r="C1087" s="1024"/>
      <c r="D1087" s="1025"/>
      <c r="E1087" s="844"/>
      <c r="F1087" s="1133"/>
      <c r="G1087" s="1133"/>
      <c r="H1087" s="1152"/>
      <c r="I1087" s="1153"/>
      <c r="J1087" s="1153"/>
      <c r="K1087" s="1153"/>
      <c r="L1087" s="1153"/>
      <c r="M1087" s="1153"/>
      <c r="N1087" s="1153"/>
    </row>
    <row r="1088" spans="1:14" s="871" customFormat="1">
      <c r="A1088" s="745"/>
      <c r="B1088" s="745"/>
      <c r="C1088" s="1024"/>
      <c r="D1088" s="1025"/>
      <c r="E1088" s="844"/>
      <c r="F1088" s="1133"/>
      <c r="G1088" s="1133"/>
      <c r="H1088" s="1152"/>
      <c r="I1088" s="1153"/>
      <c r="J1088" s="1153"/>
      <c r="K1088" s="1153"/>
      <c r="L1088" s="1153"/>
      <c r="M1088" s="1153"/>
      <c r="N1088" s="1153"/>
    </row>
    <row r="1089" spans="1:14" s="871" customFormat="1">
      <c r="A1089" s="745"/>
      <c r="B1089" s="745"/>
      <c r="C1089" s="1024"/>
      <c r="D1089" s="1025"/>
      <c r="E1089" s="844"/>
      <c r="F1089" s="1133"/>
      <c r="G1089" s="1133"/>
      <c r="H1089" s="1152"/>
      <c r="I1089" s="1153"/>
      <c r="J1089" s="1153"/>
      <c r="K1089" s="1153"/>
      <c r="L1089" s="1153"/>
      <c r="M1089" s="1153"/>
      <c r="N1089" s="1153"/>
    </row>
    <row r="1090" spans="1:14" s="871" customFormat="1">
      <c r="A1090" s="745"/>
      <c r="B1090" s="745"/>
      <c r="C1090" s="1024"/>
      <c r="D1090" s="1025"/>
      <c r="E1090" s="844"/>
      <c r="F1090" s="1133"/>
      <c r="G1090" s="1133"/>
      <c r="H1090" s="1152"/>
      <c r="I1090" s="1153"/>
      <c r="J1090" s="1153"/>
      <c r="K1090" s="1153"/>
      <c r="L1090" s="1153"/>
      <c r="M1090" s="1153"/>
      <c r="N1090" s="1153"/>
    </row>
    <row r="1091" spans="1:14" s="871" customFormat="1">
      <c r="A1091" s="745"/>
      <c r="B1091" s="745"/>
      <c r="C1091" s="1024"/>
      <c r="D1091" s="1025"/>
      <c r="E1091" s="844"/>
      <c r="F1091" s="1133"/>
      <c r="G1091" s="1133"/>
      <c r="H1091" s="1152"/>
      <c r="I1091" s="1153"/>
      <c r="J1091" s="1153"/>
      <c r="K1091" s="1153"/>
      <c r="L1091" s="1153"/>
      <c r="M1091" s="1153"/>
      <c r="N1091" s="1153"/>
    </row>
    <row r="1092" spans="1:14" s="871" customFormat="1">
      <c r="A1092" s="745"/>
      <c r="B1092" s="745"/>
      <c r="C1092" s="1024"/>
      <c r="D1092" s="1025"/>
      <c r="E1092" s="844"/>
      <c r="F1092" s="1133"/>
      <c r="G1092" s="1133"/>
      <c r="H1092" s="1152"/>
      <c r="I1092" s="1153"/>
      <c r="J1092" s="1153"/>
      <c r="K1092" s="1153"/>
      <c r="L1092" s="1153"/>
      <c r="M1092" s="1153"/>
      <c r="N1092" s="1153"/>
    </row>
    <row r="1093" spans="1:14" s="871" customFormat="1">
      <c r="A1093" s="745"/>
      <c r="B1093" s="745"/>
      <c r="C1093" s="1024"/>
      <c r="D1093" s="1025"/>
      <c r="E1093" s="844"/>
      <c r="F1093" s="1133"/>
      <c r="G1093" s="1133"/>
      <c r="H1093" s="1152"/>
      <c r="I1093" s="1153"/>
      <c r="J1093" s="1153"/>
      <c r="K1093" s="1153"/>
      <c r="L1093" s="1153"/>
      <c r="M1093" s="1153"/>
      <c r="N1093" s="1153"/>
    </row>
    <row r="1094" spans="1:14" s="871" customFormat="1">
      <c r="A1094" s="745"/>
      <c r="B1094" s="745"/>
      <c r="C1094" s="1024"/>
      <c r="D1094" s="1025"/>
      <c r="E1094" s="844"/>
      <c r="F1094" s="1133"/>
      <c r="G1094" s="1133"/>
      <c r="H1094" s="1152"/>
      <c r="I1094" s="1153"/>
      <c r="J1094" s="1153"/>
      <c r="K1094" s="1153"/>
      <c r="L1094" s="1153"/>
      <c r="M1094" s="1153"/>
      <c r="N1094" s="1153"/>
    </row>
    <row r="1095" spans="1:14" s="871" customFormat="1">
      <c r="A1095" s="745"/>
      <c r="B1095" s="745"/>
      <c r="C1095" s="1024"/>
      <c r="D1095" s="1025"/>
      <c r="E1095" s="844"/>
      <c r="F1095" s="1133"/>
      <c r="G1095" s="1133"/>
      <c r="H1095" s="1152"/>
      <c r="I1095" s="1153"/>
      <c r="J1095" s="1153"/>
      <c r="K1095" s="1153"/>
      <c r="L1095" s="1153"/>
      <c r="M1095" s="1153"/>
      <c r="N1095" s="1153"/>
    </row>
    <row r="1096" spans="1:14" s="871" customFormat="1">
      <c r="A1096" s="745"/>
      <c r="B1096" s="745"/>
      <c r="C1096" s="1024"/>
      <c r="D1096" s="1025"/>
      <c r="E1096" s="844"/>
      <c r="F1096" s="1133"/>
      <c r="G1096" s="1133"/>
      <c r="H1096" s="1152"/>
      <c r="I1096" s="1153"/>
      <c r="J1096" s="1153"/>
      <c r="K1096" s="1153"/>
      <c r="L1096" s="1153"/>
      <c r="M1096" s="1153"/>
      <c r="N1096" s="1153"/>
    </row>
    <row r="1097" spans="1:14" s="871" customFormat="1">
      <c r="A1097" s="745"/>
      <c r="B1097" s="745"/>
      <c r="C1097" s="1024"/>
      <c r="D1097" s="1025"/>
      <c r="E1097" s="844"/>
      <c r="F1097" s="1133"/>
      <c r="G1097" s="1133"/>
      <c r="H1097" s="1152"/>
      <c r="I1097" s="1153"/>
      <c r="J1097" s="1153"/>
      <c r="K1097" s="1153"/>
      <c r="L1097" s="1153"/>
      <c r="M1097" s="1153"/>
      <c r="N1097" s="1153"/>
    </row>
    <row r="1098" spans="1:14" s="871" customFormat="1">
      <c r="A1098" s="745"/>
      <c r="B1098" s="745"/>
      <c r="C1098" s="1024"/>
      <c r="D1098" s="1025"/>
      <c r="E1098" s="844"/>
      <c r="F1098" s="1133"/>
      <c r="G1098" s="1133"/>
      <c r="H1098" s="1152"/>
      <c r="I1098" s="1153"/>
      <c r="J1098" s="1153"/>
      <c r="K1098" s="1153"/>
      <c r="L1098" s="1153"/>
      <c r="M1098" s="1153"/>
      <c r="N1098" s="1153"/>
    </row>
    <row r="1099" spans="1:14" s="871" customFormat="1">
      <c r="A1099" s="745"/>
      <c r="B1099" s="745"/>
      <c r="C1099" s="1024"/>
      <c r="D1099" s="1025"/>
      <c r="E1099" s="844"/>
      <c r="F1099" s="1133"/>
      <c r="G1099" s="1133"/>
      <c r="H1099" s="1152"/>
      <c r="I1099" s="1153"/>
      <c r="J1099" s="1153"/>
      <c r="K1099" s="1153"/>
      <c r="L1099" s="1153"/>
      <c r="M1099" s="1153"/>
      <c r="N1099" s="1153"/>
    </row>
    <row r="1100" spans="1:14" s="871" customFormat="1">
      <c r="A1100" s="745"/>
      <c r="B1100" s="745"/>
      <c r="C1100" s="1024"/>
      <c r="D1100" s="1025"/>
      <c r="E1100" s="844"/>
      <c r="F1100" s="1133"/>
      <c r="G1100" s="1133"/>
      <c r="H1100" s="1152"/>
      <c r="I1100" s="1153"/>
      <c r="J1100" s="1153"/>
      <c r="K1100" s="1153"/>
      <c r="L1100" s="1153"/>
      <c r="M1100" s="1153"/>
      <c r="N1100" s="1153"/>
    </row>
    <row r="1101" spans="1:14" s="871" customFormat="1">
      <c r="A1101" s="745"/>
      <c r="B1101" s="745"/>
      <c r="C1101" s="1024"/>
      <c r="D1101" s="1025"/>
      <c r="E1101" s="844"/>
      <c r="F1101" s="1133"/>
      <c r="G1101" s="1133"/>
      <c r="H1101" s="1152"/>
      <c r="I1101" s="1153"/>
      <c r="J1101" s="1153"/>
      <c r="K1101" s="1153"/>
      <c r="L1101" s="1153"/>
      <c r="M1101" s="1153"/>
      <c r="N1101" s="1153"/>
    </row>
    <row r="1102" spans="1:14" s="871" customFormat="1">
      <c r="A1102" s="745"/>
      <c r="B1102" s="745"/>
      <c r="C1102" s="1024"/>
      <c r="D1102" s="1025"/>
      <c r="E1102" s="844"/>
      <c r="F1102" s="1133"/>
      <c r="G1102" s="1133"/>
      <c r="H1102" s="1152"/>
      <c r="I1102" s="1153"/>
      <c r="J1102" s="1153"/>
      <c r="K1102" s="1153"/>
      <c r="L1102" s="1153"/>
      <c r="M1102" s="1153"/>
      <c r="N1102" s="1153"/>
    </row>
    <row r="1103" spans="1:14" s="871" customFormat="1">
      <c r="A1103" s="745"/>
      <c r="B1103" s="745"/>
      <c r="C1103" s="1024"/>
      <c r="D1103" s="1025"/>
      <c r="E1103" s="844"/>
      <c r="F1103" s="1133"/>
      <c r="G1103" s="1133"/>
      <c r="H1103" s="1152"/>
      <c r="I1103" s="1153"/>
      <c r="J1103" s="1153"/>
      <c r="K1103" s="1153"/>
      <c r="L1103" s="1153"/>
      <c r="M1103" s="1153"/>
      <c r="N1103" s="1153"/>
    </row>
    <row r="1104" spans="1:14" s="871" customFormat="1">
      <c r="A1104" s="745"/>
      <c r="B1104" s="745"/>
      <c r="C1104" s="1024"/>
      <c r="D1104" s="1025"/>
      <c r="E1104" s="844"/>
      <c r="F1104" s="1133"/>
      <c r="G1104" s="1133"/>
      <c r="H1104" s="1152"/>
      <c r="I1104" s="1153"/>
      <c r="J1104" s="1153"/>
      <c r="K1104" s="1153"/>
      <c r="L1104" s="1153"/>
      <c r="M1104" s="1153"/>
      <c r="N1104" s="1153"/>
    </row>
    <row r="1105" spans="1:14" s="871" customFormat="1">
      <c r="A1105" s="745"/>
      <c r="B1105" s="745"/>
      <c r="C1105" s="1024"/>
      <c r="D1105" s="1025"/>
      <c r="E1105" s="844"/>
      <c r="F1105" s="1133"/>
      <c r="G1105" s="1133"/>
      <c r="H1105" s="1152"/>
      <c r="I1105" s="1153"/>
      <c r="J1105" s="1153"/>
      <c r="K1105" s="1153"/>
      <c r="L1105" s="1153"/>
      <c r="M1105" s="1153"/>
      <c r="N1105" s="1153"/>
    </row>
    <row r="1106" spans="1:14" s="871" customFormat="1">
      <c r="A1106" s="745"/>
      <c r="B1106" s="745"/>
      <c r="C1106" s="1024"/>
      <c r="D1106" s="1025"/>
      <c r="E1106" s="844"/>
      <c r="F1106" s="1133"/>
      <c r="G1106" s="1133"/>
      <c r="H1106" s="1152"/>
      <c r="I1106" s="1153"/>
      <c r="J1106" s="1153"/>
      <c r="K1106" s="1153"/>
      <c r="L1106" s="1153"/>
      <c r="M1106" s="1153"/>
      <c r="N1106" s="1153"/>
    </row>
    <row r="1107" spans="1:14" s="871" customFormat="1">
      <c r="A1107" s="745"/>
      <c r="B1107" s="745"/>
      <c r="C1107" s="1024"/>
      <c r="D1107" s="1025"/>
      <c r="E1107" s="844"/>
      <c r="F1107" s="1133"/>
      <c r="G1107" s="1133"/>
      <c r="H1107" s="1152"/>
      <c r="I1107" s="1153"/>
      <c r="J1107" s="1153"/>
      <c r="K1107" s="1153"/>
      <c r="L1107" s="1153"/>
      <c r="M1107" s="1153"/>
      <c r="N1107" s="1153"/>
    </row>
    <row r="1108" spans="1:14" s="871" customFormat="1">
      <c r="A1108" s="745"/>
      <c r="B1108" s="745"/>
      <c r="C1108" s="1024"/>
      <c r="D1108" s="1025"/>
      <c r="E1108" s="844"/>
      <c r="F1108" s="1133"/>
      <c r="G1108" s="1133"/>
      <c r="H1108" s="1152"/>
      <c r="I1108" s="1153"/>
      <c r="J1108" s="1153"/>
      <c r="K1108" s="1153"/>
      <c r="L1108" s="1153"/>
      <c r="M1108" s="1153"/>
      <c r="N1108" s="1153"/>
    </row>
    <row r="1109" spans="1:14" s="871" customFormat="1">
      <c r="A1109" s="745"/>
      <c r="B1109" s="745"/>
      <c r="C1109" s="1024"/>
      <c r="D1109" s="1025"/>
      <c r="E1109" s="844"/>
      <c r="F1109" s="1133"/>
      <c r="G1109" s="1133"/>
      <c r="H1109" s="1152"/>
      <c r="I1109" s="1153"/>
      <c r="J1109" s="1153"/>
      <c r="K1109" s="1153"/>
      <c r="L1109" s="1153"/>
      <c r="M1109" s="1153"/>
      <c r="N1109" s="1153"/>
    </row>
    <row r="1110" spans="1:14" s="871" customFormat="1">
      <c r="A1110" s="745"/>
      <c r="B1110" s="745"/>
      <c r="C1110" s="1024"/>
      <c r="D1110" s="1025"/>
      <c r="E1110" s="844"/>
      <c r="F1110" s="1133"/>
      <c r="G1110" s="1133"/>
      <c r="H1110" s="1152"/>
      <c r="I1110" s="1153"/>
      <c r="J1110" s="1153"/>
      <c r="K1110" s="1153"/>
      <c r="L1110" s="1153"/>
      <c r="M1110" s="1153"/>
      <c r="N1110" s="1153"/>
    </row>
    <row r="1111" spans="1:14" s="871" customFormat="1">
      <c r="A1111" s="745"/>
      <c r="B1111" s="745"/>
      <c r="C1111" s="1024"/>
      <c r="D1111" s="1025"/>
      <c r="E1111" s="844"/>
      <c r="F1111" s="1133"/>
      <c r="G1111" s="1133"/>
      <c r="H1111" s="1152"/>
      <c r="I1111" s="1153"/>
      <c r="J1111" s="1153"/>
      <c r="K1111" s="1153"/>
      <c r="L1111" s="1153"/>
      <c r="M1111" s="1153"/>
      <c r="N1111" s="1153"/>
    </row>
    <row r="1112" spans="1:14" s="871" customFormat="1">
      <c r="A1112" s="745"/>
      <c r="B1112" s="745"/>
      <c r="C1112" s="1024"/>
      <c r="D1112" s="1025"/>
      <c r="E1112" s="844"/>
      <c r="F1112" s="1133"/>
      <c r="G1112" s="1133"/>
      <c r="H1112" s="1152"/>
      <c r="I1112" s="1153"/>
      <c r="J1112" s="1153"/>
      <c r="K1112" s="1153"/>
      <c r="L1112" s="1153"/>
      <c r="M1112" s="1153"/>
      <c r="N1112" s="1153"/>
    </row>
    <row r="1113" spans="1:14" s="871" customFormat="1">
      <c r="A1113" s="745"/>
      <c r="B1113" s="745"/>
      <c r="C1113" s="1024"/>
      <c r="D1113" s="1025"/>
      <c r="E1113" s="844"/>
      <c r="F1113" s="1133"/>
      <c r="G1113" s="1133"/>
      <c r="H1113" s="1152"/>
      <c r="I1113" s="1153"/>
      <c r="J1113" s="1153"/>
      <c r="K1113" s="1153"/>
      <c r="L1113" s="1153"/>
      <c r="M1113" s="1153"/>
      <c r="N1113" s="1153"/>
    </row>
    <row r="1114" spans="1:14" s="871" customFormat="1">
      <c r="A1114" s="745"/>
      <c r="B1114" s="745"/>
      <c r="C1114" s="1024"/>
      <c r="D1114" s="1025"/>
      <c r="E1114" s="844"/>
      <c r="F1114" s="1133"/>
      <c r="G1114" s="1133"/>
      <c r="H1114" s="1152"/>
      <c r="I1114" s="1153"/>
      <c r="J1114" s="1153"/>
      <c r="K1114" s="1153"/>
      <c r="L1114" s="1153"/>
      <c r="M1114" s="1153"/>
      <c r="N1114" s="1153"/>
    </row>
    <row r="1115" spans="1:14" s="871" customFormat="1">
      <c r="A1115" s="745"/>
      <c r="B1115" s="745"/>
      <c r="C1115" s="1024"/>
      <c r="D1115" s="1025"/>
      <c r="E1115" s="844"/>
      <c r="F1115" s="1133"/>
      <c r="G1115" s="1133"/>
      <c r="H1115" s="1152"/>
      <c r="I1115" s="1153"/>
      <c r="J1115" s="1153"/>
      <c r="K1115" s="1153"/>
      <c r="L1115" s="1153"/>
      <c r="M1115" s="1153"/>
      <c r="N1115" s="1153"/>
    </row>
    <row r="1116" spans="1:14" s="871" customFormat="1">
      <c r="A1116" s="745"/>
      <c r="B1116" s="745"/>
      <c r="C1116" s="1024"/>
      <c r="D1116" s="1025"/>
      <c r="E1116" s="844"/>
      <c r="F1116" s="1133"/>
      <c r="G1116" s="1133"/>
      <c r="H1116" s="1152"/>
      <c r="I1116" s="1153"/>
      <c r="J1116" s="1153"/>
      <c r="K1116" s="1153"/>
      <c r="L1116" s="1153"/>
      <c r="M1116" s="1153"/>
      <c r="N1116" s="1153"/>
    </row>
    <row r="1117" spans="1:14" s="871" customFormat="1">
      <c r="A1117" s="745"/>
      <c r="B1117" s="745"/>
      <c r="C1117" s="1024"/>
      <c r="D1117" s="1025"/>
      <c r="E1117" s="844"/>
      <c r="F1117" s="1133"/>
      <c r="G1117" s="1133"/>
      <c r="H1117" s="1152"/>
      <c r="I1117" s="1153"/>
      <c r="J1117" s="1153"/>
      <c r="K1117" s="1153"/>
      <c r="L1117" s="1153"/>
      <c r="M1117" s="1153"/>
      <c r="N1117" s="1153"/>
    </row>
    <row r="1118" spans="1:14" s="871" customFormat="1">
      <c r="A1118" s="745"/>
      <c r="B1118" s="745"/>
      <c r="C1118" s="1024"/>
      <c r="D1118" s="1025"/>
      <c r="E1118" s="844"/>
      <c r="F1118" s="1133"/>
      <c r="G1118" s="1133"/>
      <c r="H1118" s="1152"/>
      <c r="I1118" s="1153"/>
      <c r="J1118" s="1153"/>
      <c r="K1118" s="1153"/>
      <c r="L1118" s="1153"/>
      <c r="M1118" s="1153"/>
      <c r="N1118" s="1153"/>
    </row>
    <row r="1119" spans="1:14" s="871" customFormat="1">
      <c r="A1119" s="745"/>
      <c r="B1119" s="745"/>
      <c r="C1119" s="1024"/>
      <c r="D1119" s="1025"/>
      <c r="E1119" s="844"/>
      <c r="F1119" s="1133"/>
      <c r="G1119" s="1133"/>
      <c r="H1119" s="1152"/>
      <c r="I1119" s="1153"/>
      <c r="J1119" s="1153"/>
      <c r="K1119" s="1153"/>
      <c r="L1119" s="1153"/>
      <c r="M1119" s="1153"/>
      <c r="N1119" s="1153"/>
    </row>
    <row r="1120" spans="1:14" s="871" customFormat="1">
      <c r="A1120" s="745"/>
      <c r="B1120" s="745"/>
      <c r="C1120" s="1024"/>
      <c r="D1120" s="1025"/>
      <c r="E1120" s="844"/>
      <c r="F1120" s="1133"/>
      <c r="G1120" s="1133"/>
      <c r="H1120" s="1152"/>
      <c r="I1120" s="1153"/>
      <c r="J1120" s="1153"/>
      <c r="K1120" s="1153"/>
      <c r="L1120" s="1153"/>
      <c r="M1120" s="1153"/>
      <c r="N1120" s="1153"/>
    </row>
    <row r="1121" spans="1:14" s="871" customFormat="1">
      <c r="A1121" s="745"/>
      <c r="B1121" s="745"/>
      <c r="C1121" s="1024"/>
      <c r="D1121" s="1025"/>
      <c r="E1121" s="844"/>
      <c r="F1121" s="1133"/>
      <c r="G1121" s="1133"/>
      <c r="H1121" s="1152"/>
      <c r="I1121" s="1153"/>
      <c r="J1121" s="1153"/>
      <c r="K1121" s="1153"/>
      <c r="L1121" s="1153"/>
      <c r="M1121" s="1153"/>
      <c r="N1121" s="1153"/>
    </row>
    <row r="1122" spans="1:14" s="871" customFormat="1">
      <c r="A1122" s="745"/>
      <c r="B1122" s="745"/>
      <c r="C1122" s="1024"/>
      <c r="D1122" s="1025"/>
      <c r="E1122" s="844"/>
      <c r="F1122" s="1133"/>
      <c r="G1122" s="1133"/>
      <c r="H1122" s="1152"/>
      <c r="I1122" s="1153"/>
      <c r="J1122" s="1153"/>
      <c r="K1122" s="1153"/>
      <c r="L1122" s="1153"/>
      <c r="M1122" s="1153"/>
      <c r="N1122" s="1153"/>
    </row>
    <row r="1123" spans="1:14" s="871" customFormat="1">
      <c r="A1123" s="745"/>
      <c r="B1123" s="745"/>
      <c r="C1123" s="1024"/>
      <c r="D1123" s="1025"/>
      <c r="E1123" s="844"/>
      <c r="F1123" s="1133"/>
      <c r="G1123" s="1133"/>
      <c r="H1123" s="1152"/>
      <c r="I1123" s="1153"/>
      <c r="J1123" s="1153"/>
      <c r="K1123" s="1153"/>
      <c r="L1123" s="1153"/>
      <c r="M1123" s="1153"/>
      <c r="N1123" s="1153"/>
    </row>
    <row r="1124" spans="1:14" s="871" customFormat="1">
      <c r="A1124" s="745"/>
      <c r="B1124" s="745"/>
      <c r="C1124" s="1024"/>
      <c r="D1124" s="1025"/>
      <c r="E1124" s="844"/>
      <c r="F1124" s="1133"/>
      <c r="G1124" s="1133"/>
      <c r="H1124" s="1152"/>
      <c r="I1124" s="1153"/>
      <c r="J1124" s="1153"/>
      <c r="K1124" s="1153"/>
      <c r="L1124" s="1153"/>
      <c r="M1124" s="1153"/>
      <c r="N1124" s="1153"/>
    </row>
    <row r="1125" spans="1:14" s="871" customFormat="1">
      <c r="A1125" s="745"/>
      <c r="B1125" s="745"/>
      <c r="C1125" s="1024"/>
      <c r="D1125" s="1025"/>
      <c r="E1125" s="844"/>
      <c r="F1125" s="1133"/>
      <c r="G1125" s="1133"/>
      <c r="H1125" s="1152"/>
      <c r="I1125" s="1153"/>
      <c r="J1125" s="1153"/>
      <c r="K1125" s="1153"/>
      <c r="L1125" s="1153"/>
      <c r="M1125" s="1153"/>
      <c r="N1125" s="1153"/>
    </row>
    <row r="1126" spans="1:14" s="871" customFormat="1">
      <c r="A1126" s="745"/>
      <c r="B1126" s="745"/>
      <c r="C1126" s="1024"/>
      <c r="D1126" s="1025"/>
      <c r="E1126" s="844"/>
      <c r="F1126" s="1133"/>
      <c r="G1126" s="1133"/>
      <c r="H1126" s="1152"/>
      <c r="I1126" s="1153"/>
      <c r="J1126" s="1153"/>
      <c r="K1126" s="1153"/>
      <c r="L1126" s="1153"/>
      <c r="M1126" s="1153"/>
      <c r="N1126" s="1153"/>
    </row>
    <row r="1127" spans="1:14" s="871" customFormat="1">
      <c r="A1127" s="745"/>
      <c r="B1127" s="745"/>
      <c r="C1127" s="1024"/>
      <c r="D1127" s="1025"/>
      <c r="E1127" s="844"/>
      <c r="F1127" s="1133"/>
      <c r="G1127" s="1133"/>
      <c r="H1127" s="1152"/>
      <c r="I1127" s="1153"/>
      <c r="J1127" s="1153"/>
      <c r="K1127" s="1153"/>
      <c r="L1127" s="1153"/>
      <c r="M1127" s="1153"/>
      <c r="N1127" s="1153"/>
    </row>
    <row r="1128" spans="1:14" s="871" customFormat="1">
      <c r="A1128" s="745"/>
      <c r="B1128" s="745"/>
      <c r="C1128" s="1024"/>
      <c r="D1128" s="1025"/>
      <c r="E1128" s="844"/>
      <c r="F1128" s="1133"/>
      <c r="G1128" s="1133"/>
      <c r="H1128" s="1152"/>
      <c r="I1128" s="1153"/>
      <c r="J1128" s="1153"/>
      <c r="K1128" s="1153"/>
      <c r="L1128" s="1153"/>
      <c r="M1128" s="1153"/>
      <c r="N1128" s="1153"/>
    </row>
    <row r="1129" spans="1:14" s="871" customFormat="1">
      <c r="A1129" s="745"/>
      <c r="B1129" s="745"/>
      <c r="C1129" s="1024"/>
      <c r="D1129" s="1025"/>
      <c r="E1129" s="844"/>
      <c r="F1129" s="1133"/>
      <c r="G1129" s="1133"/>
      <c r="H1129" s="1152"/>
      <c r="I1129" s="1153"/>
      <c r="J1129" s="1153"/>
      <c r="K1129" s="1153"/>
      <c r="L1129" s="1153"/>
      <c r="M1129" s="1153"/>
      <c r="N1129" s="1153"/>
    </row>
    <row r="1130" spans="1:14" s="871" customFormat="1">
      <c r="A1130" s="745"/>
      <c r="B1130" s="745"/>
      <c r="C1130" s="1024"/>
      <c r="D1130" s="1025"/>
      <c r="E1130" s="844"/>
      <c r="F1130" s="1133"/>
      <c r="G1130" s="1133"/>
      <c r="H1130" s="1152"/>
      <c r="I1130" s="1153"/>
      <c r="J1130" s="1153"/>
      <c r="K1130" s="1153"/>
      <c r="L1130" s="1153"/>
      <c r="M1130" s="1153"/>
      <c r="N1130" s="1153"/>
    </row>
    <row r="1131" spans="1:14" s="871" customFormat="1">
      <c r="A1131" s="745"/>
      <c r="B1131" s="745"/>
      <c r="C1131" s="1024"/>
      <c r="D1131" s="1025"/>
      <c r="E1131" s="844"/>
      <c r="F1131" s="1133"/>
      <c r="G1131" s="1133"/>
      <c r="H1131" s="1152"/>
      <c r="I1131" s="1153"/>
      <c r="J1131" s="1153"/>
      <c r="K1131" s="1153"/>
      <c r="L1131" s="1153"/>
      <c r="M1131" s="1153"/>
      <c r="N1131" s="1153"/>
    </row>
    <row r="1132" spans="1:14" s="871" customFormat="1">
      <c r="A1132" s="745"/>
      <c r="B1132" s="745"/>
      <c r="C1132" s="1024"/>
      <c r="D1132" s="1025"/>
      <c r="E1132" s="844"/>
      <c r="F1132" s="1133"/>
      <c r="G1132" s="1133"/>
      <c r="H1132" s="1152"/>
      <c r="I1132" s="1153"/>
      <c r="J1132" s="1153"/>
      <c r="K1132" s="1153"/>
      <c r="L1132" s="1153"/>
      <c r="M1132" s="1153"/>
      <c r="N1132" s="1153"/>
    </row>
    <row r="1133" spans="1:14" s="871" customFormat="1">
      <c r="A1133" s="745"/>
      <c r="B1133" s="745"/>
      <c r="C1133" s="1024"/>
      <c r="D1133" s="1025"/>
      <c r="E1133" s="844"/>
      <c r="F1133" s="1133"/>
      <c r="G1133" s="1133"/>
      <c r="H1133" s="1152"/>
      <c r="I1133" s="1153"/>
      <c r="J1133" s="1153"/>
      <c r="K1133" s="1153"/>
      <c r="L1133" s="1153"/>
      <c r="M1133" s="1153"/>
      <c r="N1133" s="1153"/>
    </row>
    <row r="1134" spans="1:14" s="871" customFormat="1">
      <c r="A1134" s="745"/>
      <c r="B1134" s="745"/>
      <c r="C1134" s="1024"/>
      <c r="D1134" s="1025"/>
      <c r="E1134" s="844"/>
      <c r="F1134" s="1133"/>
      <c r="G1134" s="1133"/>
      <c r="H1134" s="1152"/>
      <c r="I1134" s="1153"/>
      <c r="J1134" s="1153"/>
      <c r="K1134" s="1153"/>
      <c r="L1134" s="1153"/>
      <c r="M1134" s="1153"/>
      <c r="N1134" s="1153"/>
    </row>
    <row r="1135" spans="1:14" s="871" customFormat="1">
      <c r="A1135" s="745"/>
      <c r="B1135" s="745"/>
      <c r="C1135" s="1024"/>
      <c r="D1135" s="1025"/>
      <c r="E1135" s="844"/>
      <c r="F1135" s="1133"/>
      <c r="G1135" s="1133"/>
      <c r="H1135" s="1152"/>
      <c r="I1135" s="1153"/>
      <c r="J1135" s="1153"/>
      <c r="K1135" s="1153"/>
      <c r="L1135" s="1153"/>
      <c r="M1135" s="1153"/>
      <c r="N1135" s="1153"/>
    </row>
    <row r="1136" spans="1:14" s="871" customFormat="1">
      <c r="A1136" s="745"/>
      <c r="B1136" s="745"/>
      <c r="C1136" s="1024"/>
      <c r="D1136" s="1025"/>
      <c r="E1136" s="844"/>
      <c r="F1136" s="1133"/>
      <c r="G1136" s="1133"/>
      <c r="H1136" s="1152"/>
      <c r="I1136" s="1153"/>
      <c r="J1136" s="1153"/>
      <c r="K1136" s="1153"/>
      <c r="L1136" s="1153"/>
      <c r="M1136" s="1153"/>
      <c r="N1136" s="1153"/>
    </row>
    <row r="1137" spans="1:14" s="871" customFormat="1">
      <c r="A1137" s="745"/>
      <c r="B1137" s="745"/>
      <c r="C1137" s="1024"/>
      <c r="D1137" s="1025"/>
      <c r="E1137" s="844"/>
      <c r="F1137" s="1133"/>
      <c r="G1137" s="1133"/>
      <c r="H1137" s="1152"/>
      <c r="I1137" s="1153"/>
      <c r="J1137" s="1153"/>
      <c r="K1137" s="1153"/>
      <c r="L1137" s="1153"/>
      <c r="M1137" s="1153"/>
      <c r="N1137" s="1153"/>
    </row>
    <row r="1138" spans="1:14" s="871" customFormat="1">
      <c r="A1138" s="745"/>
      <c r="B1138" s="745"/>
      <c r="C1138" s="1024"/>
      <c r="D1138" s="1025"/>
      <c r="E1138" s="844"/>
      <c r="F1138" s="1133"/>
      <c r="G1138" s="1133"/>
      <c r="H1138" s="1152"/>
      <c r="I1138" s="1153"/>
      <c r="J1138" s="1153"/>
      <c r="K1138" s="1153"/>
      <c r="L1138" s="1153"/>
      <c r="M1138" s="1153"/>
      <c r="N1138" s="1153"/>
    </row>
    <row r="1139" spans="1:14" s="871" customFormat="1">
      <c r="A1139" s="745"/>
      <c r="B1139" s="745"/>
      <c r="C1139" s="1024"/>
      <c r="D1139" s="1025"/>
      <c r="E1139" s="844"/>
      <c r="F1139" s="1133"/>
      <c r="G1139" s="1133"/>
      <c r="H1139" s="1152"/>
      <c r="I1139" s="1153"/>
      <c r="J1139" s="1153"/>
      <c r="K1139" s="1153"/>
      <c r="L1139" s="1153"/>
      <c r="M1139" s="1153"/>
      <c r="N1139" s="1153"/>
    </row>
    <row r="1140" spans="1:14" s="871" customFormat="1">
      <c r="A1140" s="745"/>
      <c r="B1140" s="745"/>
      <c r="C1140" s="1024"/>
      <c r="D1140" s="1025"/>
      <c r="E1140" s="844"/>
      <c r="F1140" s="1133"/>
      <c r="G1140" s="1133"/>
      <c r="H1140" s="1152"/>
      <c r="I1140" s="1153"/>
      <c r="J1140" s="1153"/>
      <c r="K1140" s="1153"/>
      <c r="L1140" s="1153"/>
      <c r="M1140" s="1153"/>
      <c r="N1140" s="1153"/>
    </row>
    <row r="1141" spans="1:14" s="871" customFormat="1">
      <c r="A1141" s="745"/>
      <c r="B1141" s="745"/>
      <c r="C1141" s="1024"/>
      <c r="D1141" s="1025"/>
      <c r="E1141" s="844"/>
      <c r="F1141" s="1133"/>
      <c r="G1141" s="1133"/>
      <c r="H1141" s="1152"/>
      <c r="I1141" s="1153"/>
      <c r="J1141" s="1153"/>
      <c r="K1141" s="1153"/>
      <c r="L1141" s="1153"/>
      <c r="M1141" s="1153"/>
      <c r="N1141" s="1153"/>
    </row>
    <row r="1142" spans="1:14" s="871" customFormat="1">
      <c r="A1142" s="745"/>
      <c r="B1142" s="745"/>
      <c r="C1142" s="1024"/>
      <c r="D1142" s="1025"/>
      <c r="E1142" s="844"/>
      <c r="F1142" s="1133"/>
      <c r="G1142" s="1133"/>
      <c r="H1142" s="1152"/>
      <c r="I1142" s="1153"/>
      <c r="J1142" s="1153"/>
      <c r="K1142" s="1153"/>
      <c r="L1142" s="1153"/>
      <c r="M1142" s="1153"/>
      <c r="N1142" s="1153"/>
    </row>
    <row r="1143" spans="1:14" s="871" customFormat="1">
      <c r="A1143" s="745"/>
      <c r="B1143" s="745"/>
      <c r="C1143" s="1024"/>
      <c r="D1143" s="1025"/>
      <c r="E1143" s="844"/>
      <c r="F1143" s="1133"/>
      <c r="G1143" s="1133"/>
      <c r="H1143" s="1152"/>
      <c r="I1143" s="1153"/>
      <c r="J1143" s="1153"/>
      <c r="K1143" s="1153"/>
      <c r="L1143" s="1153"/>
      <c r="M1143" s="1153"/>
      <c r="N1143" s="1153"/>
    </row>
    <row r="1144" spans="1:14" s="871" customFormat="1">
      <c r="A1144" s="745"/>
      <c r="B1144" s="745"/>
      <c r="C1144" s="1024"/>
      <c r="D1144" s="1025"/>
      <c r="E1144" s="844"/>
      <c r="F1144" s="1133"/>
      <c r="G1144" s="1133"/>
      <c r="H1144" s="1152"/>
      <c r="I1144" s="1153"/>
      <c r="J1144" s="1153"/>
      <c r="K1144" s="1153"/>
      <c r="L1144" s="1153"/>
      <c r="M1144" s="1153"/>
      <c r="N1144" s="1153"/>
    </row>
    <row r="1145" spans="1:14" s="871" customFormat="1">
      <c r="A1145" s="745"/>
      <c r="B1145" s="745"/>
      <c r="C1145" s="1024"/>
      <c r="D1145" s="1025"/>
      <c r="E1145" s="844"/>
      <c r="F1145" s="1133"/>
      <c r="G1145" s="1133"/>
      <c r="H1145" s="1152"/>
      <c r="I1145" s="1153"/>
      <c r="J1145" s="1153"/>
      <c r="K1145" s="1153"/>
      <c r="L1145" s="1153"/>
      <c r="M1145" s="1153"/>
      <c r="N1145" s="1153"/>
    </row>
    <row r="1146" spans="1:14" s="871" customFormat="1">
      <c r="A1146" s="745"/>
      <c r="B1146" s="745"/>
      <c r="C1146" s="1024"/>
      <c r="D1146" s="1025"/>
      <c r="E1146" s="844"/>
      <c r="F1146" s="1133"/>
      <c r="G1146" s="1133"/>
      <c r="H1146" s="1152"/>
      <c r="I1146" s="1153"/>
      <c r="J1146" s="1153"/>
      <c r="K1146" s="1153"/>
      <c r="L1146" s="1153"/>
      <c r="M1146" s="1153"/>
      <c r="N1146" s="1153"/>
    </row>
    <row r="1147" spans="1:14" s="871" customFormat="1">
      <c r="A1147" s="745"/>
      <c r="B1147" s="745"/>
      <c r="C1147" s="1024"/>
      <c r="D1147" s="1025"/>
      <c r="E1147" s="844"/>
      <c r="F1147" s="1133"/>
      <c r="G1147" s="1133"/>
      <c r="H1147" s="1152"/>
      <c r="I1147" s="1153"/>
      <c r="J1147" s="1153"/>
      <c r="K1147" s="1153"/>
      <c r="L1147" s="1153"/>
      <c r="M1147" s="1153"/>
      <c r="N1147" s="1153"/>
    </row>
    <row r="1148" spans="1:14" s="871" customFormat="1">
      <c r="A1148" s="745"/>
      <c r="B1148" s="745"/>
      <c r="C1148" s="1024"/>
      <c r="D1148" s="1025"/>
      <c r="E1148" s="844"/>
      <c r="F1148" s="1133"/>
      <c r="G1148" s="1133"/>
      <c r="H1148" s="1152"/>
      <c r="I1148" s="1153"/>
      <c r="J1148" s="1153"/>
      <c r="K1148" s="1153"/>
      <c r="L1148" s="1153"/>
      <c r="M1148" s="1153"/>
      <c r="N1148" s="1153"/>
    </row>
    <row r="1149" spans="1:14" s="871" customFormat="1">
      <c r="A1149" s="745"/>
      <c r="B1149" s="745"/>
      <c r="C1149" s="1024"/>
      <c r="D1149" s="1025"/>
      <c r="E1149" s="844"/>
      <c r="F1149" s="1133"/>
      <c r="G1149" s="1133"/>
      <c r="H1149" s="1152"/>
      <c r="I1149" s="1153"/>
      <c r="J1149" s="1153"/>
      <c r="K1149" s="1153"/>
      <c r="L1149" s="1153"/>
      <c r="M1149" s="1153"/>
      <c r="N1149" s="1153"/>
    </row>
    <row r="1150" spans="1:14" s="871" customFormat="1">
      <c r="A1150" s="745"/>
      <c r="B1150" s="745"/>
      <c r="C1150" s="1024"/>
      <c r="D1150" s="1025"/>
      <c r="E1150" s="844"/>
      <c r="F1150" s="1133"/>
      <c r="G1150" s="1133"/>
      <c r="H1150" s="1152"/>
      <c r="I1150" s="1153"/>
      <c r="J1150" s="1153"/>
      <c r="K1150" s="1153"/>
      <c r="L1150" s="1153"/>
      <c r="M1150" s="1153"/>
      <c r="N1150" s="1153"/>
    </row>
    <row r="1151" spans="1:14" s="871" customFormat="1">
      <c r="A1151" s="745"/>
      <c r="B1151" s="745"/>
      <c r="C1151" s="1024"/>
      <c r="D1151" s="1025"/>
      <c r="E1151" s="844"/>
      <c r="F1151" s="1133"/>
      <c r="G1151" s="1133"/>
      <c r="H1151" s="1152"/>
      <c r="I1151" s="1153"/>
      <c r="J1151" s="1153"/>
      <c r="K1151" s="1153"/>
      <c r="L1151" s="1153"/>
      <c r="M1151" s="1153"/>
      <c r="N1151" s="1153"/>
    </row>
    <row r="1152" spans="1:14" s="871" customFormat="1">
      <c r="A1152" s="745"/>
      <c r="B1152" s="745"/>
      <c r="C1152" s="1024"/>
      <c r="D1152" s="1025"/>
      <c r="E1152" s="844"/>
      <c r="F1152" s="1133"/>
      <c r="G1152" s="1133"/>
      <c r="H1152" s="1152"/>
      <c r="I1152" s="1153"/>
      <c r="J1152" s="1153"/>
      <c r="K1152" s="1153"/>
      <c r="L1152" s="1153"/>
      <c r="M1152" s="1153"/>
      <c r="N1152" s="1153"/>
    </row>
    <row r="1153" spans="1:14" s="871" customFormat="1">
      <c r="A1153" s="745"/>
      <c r="B1153" s="745"/>
      <c r="C1153" s="1024"/>
      <c r="D1153" s="1025"/>
      <c r="E1153" s="844"/>
      <c r="F1153" s="1133"/>
      <c r="G1153" s="1133"/>
      <c r="H1153" s="1152"/>
      <c r="I1153" s="1153"/>
      <c r="J1153" s="1153"/>
      <c r="K1153" s="1153"/>
      <c r="L1153" s="1153"/>
      <c r="M1153" s="1153"/>
      <c r="N1153" s="1153"/>
    </row>
    <row r="1154" spans="1:14" s="871" customFormat="1">
      <c r="A1154" s="745"/>
      <c r="B1154" s="745"/>
      <c r="C1154" s="1024"/>
      <c r="D1154" s="1025"/>
      <c r="E1154" s="844"/>
      <c r="F1154" s="1133"/>
      <c r="G1154" s="1133"/>
      <c r="H1154" s="1152"/>
      <c r="I1154" s="1153"/>
      <c r="J1154" s="1153"/>
      <c r="K1154" s="1153"/>
      <c r="L1154" s="1153"/>
      <c r="M1154" s="1153"/>
      <c r="N1154" s="1153"/>
    </row>
    <row r="1155" spans="1:14" s="871" customFormat="1">
      <c r="A1155" s="745"/>
      <c r="B1155" s="745"/>
      <c r="C1155" s="1024"/>
      <c r="D1155" s="1025"/>
      <c r="E1155" s="844"/>
      <c r="F1155" s="1133"/>
      <c r="G1155" s="1133"/>
      <c r="H1155" s="1152"/>
      <c r="I1155" s="1153"/>
      <c r="J1155" s="1153"/>
      <c r="K1155" s="1153"/>
      <c r="L1155" s="1153"/>
      <c r="M1155" s="1153"/>
      <c r="N1155" s="1153"/>
    </row>
    <row r="1156" spans="1:14" s="871" customFormat="1">
      <c r="A1156" s="745"/>
      <c r="B1156" s="745"/>
      <c r="C1156" s="1024"/>
      <c r="D1156" s="1025"/>
      <c r="E1156" s="844"/>
      <c r="F1156" s="1133"/>
      <c r="G1156" s="1133"/>
      <c r="H1156" s="1152"/>
      <c r="I1156" s="1153"/>
      <c r="J1156" s="1153"/>
      <c r="K1156" s="1153"/>
      <c r="L1156" s="1153"/>
      <c r="M1156" s="1153"/>
      <c r="N1156" s="1153"/>
    </row>
    <row r="1157" spans="1:14" s="871" customFormat="1">
      <c r="A1157" s="745"/>
      <c r="B1157" s="745"/>
      <c r="C1157" s="1024"/>
      <c r="D1157" s="1025"/>
      <c r="E1157" s="844"/>
      <c r="F1157" s="1133"/>
      <c r="G1157" s="1133"/>
      <c r="H1157" s="1152"/>
      <c r="I1157" s="1153"/>
      <c r="J1157" s="1153"/>
      <c r="K1157" s="1153"/>
      <c r="L1157" s="1153"/>
      <c r="M1157" s="1153"/>
      <c r="N1157" s="1153"/>
    </row>
    <row r="1158" spans="1:14" s="871" customFormat="1">
      <c r="A1158" s="745"/>
      <c r="B1158" s="745"/>
      <c r="C1158" s="1024"/>
      <c r="D1158" s="1025"/>
      <c r="E1158" s="844"/>
      <c r="F1158" s="1133"/>
      <c r="G1158" s="1133"/>
      <c r="H1158" s="1152"/>
      <c r="I1158" s="1153"/>
      <c r="J1158" s="1153"/>
      <c r="K1158" s="1153"/>
      <c r="L1158" s="1153"/>
      <c r="M1158" s="1153"/>
      <c r="N1158" s="1153"/>
    </row>
    <row r="1159" spans="1:14" s="871" customFormat="1">
      <c r="A1159" s="745"/>
      <c r="B1159" s="745"/>
      <c r="C1159" s="1024"/>
      <c r="D1159" s="1025"/>
      <c r="E1159" s="844"/>
      <c r="F1159" s="1133"/>
      <c r="G1159" s="1133"/>
      <c r="H1159" s="1152"/>
      <c r="I1159" s="1153"/>
      <c r="J1159" s="1153"/>
      <c r="K1159" s="1153"/>
      <c r="L1159" s="1153"/>
      <c r="M1159" s="1153"/>
      <c r="N1159" s="1153"/>
    </row>
    <row r="1160" spans="1:14" s="871" customFormat="1">
      <c r="A1160" s="745"/>
      <c r="B1160" s="745"/>
      <c r="C1160" s="1024"/>
      <c r="D1160" s="1025"/>
      <c r="E1160" s="844"/>
      <c r="F1160" s="1133"/>
      <c r="G1160" s="1133"/>
      <c r="H1160" s="1152"/>
      <c r="I1160" s="1153"/>
      <c r="J1160" s="1153"/>
      <c r="K1160" s="1153"/>
      <c r="L1160" s="1153"/>
      <c r="M1160" s="1153"/>
      <c r="N1160" s="1153"/>
    </row>
    <row r="1161" spans="1:14" s="871" customFormat="1">
      <c r="A1161" s="745"/>
      <c r="B1161" s="745"/>
      <c r="C1161" s="1024"/>
      <c r="D1161" s="1025"/>
      <c r="E1161" s="844"/>
      <c r="F1161" s="1133"/>
      <c r="G1161" s="1133"/>
      <c r="H1161" s="1152"/>
      <c r="I1161" s="1153"/>
      <c r="J1161" s="1153"/>
      <c r="K1161" s="1153"/>
      <c r="L1161" s="1153"/>
      <c r="M1161" s="1153"/>
      <c r="N1161" s="1153"/>
    </row>
    <row r="1162" spans="1:14" s="871" customFormat="1">
      <c r="A1162" s="745"/>
      <c r="B1162" s="745"/>
      <c r="C1162" s="1024"/>
      <c r="D1162" s="1025"/>
      <c r="E1162" s="844"/>
      <c r="F1162" s="1133"/>
      <c r="G1162" s="1133"/>
      <c r="H1162" s="1152"/>
      <c r="I1162" s="1153"/>
      <c r="J1162" s="1153"/>
      <c r="K1162" s="1153"/>
      <c r="L1162" s="1153"/>
      <c r="M1162" s="1153"/>
      <c r="N1162" s="1153"/>
    </row>
    <row r="1163" spans="1:14" s="871" customFormat="1">
      <c r="A1163" s="745"/>
      <c r="B1163" s="745"/>
      <c r="C1163" s="1024"/>
      <c r="D1163" s="1025"/>
      <c r="E1163" s="844"/>
      <c r="F1163" s="1133"/>
      <c r="G1163" s="1133"/>
      <c r="H1163" s="1152"/>
      <c r="I1163" s="1153"/>
      <c r="J1163" s="1153"/>
      <c r="K1163" s="1153"/>
      <c r="L1163" s="1153"/>
      <c r="M1163" s="1153"/>
      <c r="N1163" s="1153"/>
    </row>
    <row r="1164" spans="1:14" s="871" customFormat="1">
      <c r="A1164" s="745"/>
      <c r="B1164" s="745"/>
      <c r="C1164" s="1024"/>
      <c r="D1164" s="1025"/>
      <c r="E1164" s="844"/>
      <c r="F1164" s="1133"/>
      <c r="G1164" s="1133"/>
      <c r="H1164" s="1152"/>
      <c r="I1164" s="1153"/>
      <c r="J1164" s="1153"/>
      <c r="K1164" s="1153"/>
      <c r="L1164" s="1153"/>
      <c r="M1164" s="1153"/>
      <c r="N1164" s="1153"/>
    </row>
    <row r="1165" spans="1:14" s="871" customFormat="1">
      <c r="A1165" s="745"/>
      <c r="B1165" s="745"/>
      <c r="C1165" s="1024"/>
      <c r="D1165" s="1025"/>
      <c r="E1165" s="844"/>
      <c r="F1165" s="1133"/>
      <c r="G1165" s="1133"/>
      <c r="H1165" s="1152"/>
      <c r="I1165" s="1153"/>
      <c r="J1165" s="1153"/>
      <c r="K1165" s="1153"/>
      <c r="L1165" s="1153"/>
      <c r="M1165" s="1153"/>
      <c r="N1165" s="1153"/>
    </row>
    <row r="1166" spans="1:14" s="871" customFormat="1">
      <c r="A1166" s="745"/>
      <c r="B1166" s="745"/>
      <c r="C1166" s="1024"/>
      <c r="D1166" s="1025"/>
      <c r="E1166" s="844"/>
      <c r="F1166" s="1133"/>
      <c r="G1166" s="1133"/>
      <c r="H1166" s="1152"/>
      <c r="I1166" s="1153"/>
      <c r="J1166" s="1153"/>
      <c r="K1166" s="1153"/>
      <c r="L1166" s="1153"/>
      <c r="M1166" s="1153"/>
      <c r="N1166" s="1153"/>
    </row>
    <row r="1167" spans="1:14" s="871" customFormat="1">
      <c r="A1167" s="745"/>
      <c r="B1167" s="745"/>
      <c r="C1167" s="1024"/>
      <c r="D1167" s="1025"/>
      <c r="E1167" s="844"/>
      <c r="F1167" s="1133"/>
      <c r="G1167" s="1133"/>
      <c r="H1167" s="1152"/>
      <c r="I1167" s="1153"/>
      <c r="J1167" s="1153"/>
      <c r="K1167" s="1153"/>
      <c r="L1167" s="1153"/>
      <c r="M1167" s="1153"/>
      <c r="N1167" s="1153"/>
    </row>
    <row r="1168" spans="1:14" s="871" customFormat="1">
      <c r="A1168" s="745"/>
      <c r="B1168" s="745"/>
      <c r="C1168" s="1024"/>
      <c r="D1168" s="1025"/>
      <c r="E1168" s="844"/>
      <c r="F1168" s="1133"/>
      <c r="G1168" s="1133"/>
      <c r="H1168" s="1152"/>
      <c r="I1168" s="1153"/>
      <c r="J1168" s="1153"/>
      <c r="K1168" s="1153"/>
      <c r="L1168" s="1153"/>
      <c r="M1168" s="1153"/>
      <c r="N1168" s="1153"/>
    </row>
    <row r="1169" spans="1:14" s="871" customFormat="1">
      <c r="A1169" s="745"/>
      <c r="B1169" s="745"/>
      <c r="C1169" s="1024"/>
      <c r="D1169" s="1025"/>
      <c r="E1169" s="844"/>
      <c r="F1169" s="1133"/>
      <c r="G1169" s="1133"/>
      <c r="H1169" s="1152"/>
      <c r="I1169" s="1153"/>
      <c r="J1169" s="1153"/>
      <c r="K1169" s="1153"/>
      <c r="L1169" s="1153"/>
      <c r="M1169" s="1153"/>
      <c r="N1169" s="1153"/>
    </row>
    <row r="1170" spans="1:14" s="871" customFormat="1">
      <c r="A1170" s="745"/>
      <c r="B1170" s="745"/>
      <c r="C1170" s="1024"/>
      <c r="D1170" s="1025"/>
      <c r="E1170" s="844"/>
      <c r="F1170" s="1133"/>
      <c r="G1170" s="1133"/>
      <c r="H1170" s="1152"/>
      <c r="I1170" s="1153"/>
      <c r="J1170" s="1153"/>
      <c r="K1170" s="1153"/>
      <c r="L1170" s="1153"/>
      <c r="M1170" s="1153"/>
      <c r="N1170" s="1153"/>
    </row>
    <row r="1171" spans="1:14" s="871" customFormat="1">
      <c r="A1171" s="745"/>
      <c r="B1171" s="745"/>
      <c r="C1171" s="1024"/>
      <c r="D1171" s="1025"/>
      <c r="E1171" s="844"/>
      <c r="F1171" s="1133"/>
      <c r="G1171" s="1133"/>
      <c r="H1171" s="1152"/>
      <c r="I1171" s="1153"/>
      <c r="J1171" s="1153"/>
      <c r="K1171" s="1153"/>
      <c r="L1171" s="1153"/>
      <c r="M1171" s="1153"/>
      <c r="N1171" s="1153"/>
    </row>
    <row r="1172" spans="1:14" s="871" customFormat="1">
      <c r="A1172" s="745"/>
      <c r="B1172" s="745"/>
      <c r="C1172" s="1024"/>
      <c r="D1172" s="1025"/>
      <c r="E1172" s="844"/>
      <c r="F1172" s="1133"/>
      <c r="G1172" s="1133"/>
      <c r="H1172" s="1152"/>
      <c r="I1172" s="1153"/>
      <c r="J1172" s="1153"/>
      <c r="K1172" s="1153"/>
      <c r="L1172" s="1153"/>
      <c r="M1172" s="1153"/>
      <c r="N1172" s="1153"/>
    </row>
    <row r="1173" spans="1:14" s="871" customFormat="1">
      <c r="A1173" s="745"/>
      <c r="B1173" s="745"/>
      <c r="C1173" s="1024"/>
      <c r="D1173" s="1025"/>
      <c r="E1173" s="844"/>
      <c r="F1173" s="1133"/>
      <c r="G1173" s="1133"/>
      <c r="H1173" s="1152"/>
      <c r="I1173" s="1153"/>
      <c r="J1173" s="1153"/>
      <c r="K1173" s="1153"/>
      <c r="L1173" s="1153"/>
      <c r="M1173" s="1153"/>
      <c r="N1173" s="1153"/>
    </row>
    <row r="1174" spans="1:14" s="871" customFormat="1">
      <c r="A1174" s="745"/>
      <c r="B1174" s="745"/>
      <c r="C1174" s="1024"/>
      <c r="D1174" s="1025"/>
      <c r="E1174" s="844"/>
      <c r="F1174" s="1133"/>
      <c r="G1174" s="1133"/>
      <c r="H1174" s="1152"/>
      <c r="I1174" s="1153"/>
      <c r="J1174" s="1153"/>
      <c r="K1174" s="1153"/>
      <c r="L1174" s="1153"/>
      <c r="M1174" s="1153"/>
      <c r="N1174" s="1153"/>
    </row>
    <row r="1175" spans="1:14" s="871" customFormat="1">
      <c r="A1175" s="745"/>
      <c r="B1175" s="745"/>
      <c r="C1175" s="1024"/>
      <c r="D1175" s="1025"/>
      <c r="E1175" s="844"/>
      <c r="F1175" s="1133"/>
      <c r="G1175" s="1133"/>
      <c r="H1175" s="1152"/>
      <c r="I1175" s="1153"/>
      <c r="J1175" s="1153"/>
      <c r="K1175" s="1153"/>
      <c r="L1175" s="1153"/>
      <c r="M1175" s="1153"/>
      <c r="N1175" s="1153"/>
    </row>
    <row r="1176" spans="1:14" s="871" customFormat="1">
      <c r="A1176" s="745"/>
      <c r="B1176" s="745"/>
      <c r="C1176" s="1024"/>
      <c r="D1176" s="1025"/>
      <c r="E1176" s="844"/>
      <c r="F1176" s="1133"/>
      <c r="G1176" s="1133"/>
      <c r="H1176" s="1152"/>
      <c r="I1176" s="1153"/>
      <c r="J1176" s="1153"/>
      <c r="K1176" s="1153"/>
      <c r="L1176" s="1153"/>
      <c r="M1176" s="1153"/>
      <c r="N1176" s="1153"/>
    </row>
    <row r="1177" spans="1:14" s="871" customFormat="1">
      <c r="A1177" s="745"/>
      <c r="B1177" s="745"/>
      <c r="C1177" s="1024"/>
      <c r="D1177" s="1025"/>
      <c r="E1177" s="844"/>
      <c r="F1177" s="1133"/>
      <c r="G1177" s="1133"/>
      <c r="H1177" s="1152"/>
      <c r="I1177" s="1153"/>
      <c r="J1177" s="1153"/>
      <c r="K1177" s="1153"/>
      <c r="L1177" s="1153"/>
      <c r="M1177" s="1153"/>
      <c r="N1177" s="1153"/>
    </row>
    <row r="1178" spans="1:14" s="871" customFormat="1">
      <c r="A1178" s="745"/>
      <c r="B1178" s="745"/>
      <c r="C1178" s="1024"/>
      <c r="D1178" s="1025"/>
      <c r="E1178" s="844"/>
      <c r="F1178" s="1133"/>
      <c r="G1178" s="1133"/>
      <c r="H1178" s="1152"/>
      <c r="I1178" s="1153"/>
      <c r="J1178" s="1153"/>
      <c r="K1178" s="1153"/>
      <c r="L1178" s="1153"/>
      <c r="M1178" s="1153"/>
      <c r="N1178" s="1153"/>
    </row>
    <row r="1179" spans="1:14" s="871" customFormat="1">
      <c r="A1179" s="745"/>
      <c r="B1179" s="745"/>
      <c r="C1179" s="1024"/>
      <c r="D1179" s="1025"/>
      <c r="E1179" s="844"/>
      <c r="F1179" s="1133"/>
      <c r="G1179" s="1133"/>
      <c r="H1179" s="1152"/>
      <c r="I1179" s="1153"/>
      <c r="J1179" s="1153"/>
      <c r="K1179" s="1153"/>
      <c r="L1179" s="1153"/>
      <c r="M1179" s="1153"/>
      <c r="N1179" s="1153"/>
    </row>
    <row r="1180" spans="1:14" s="871" customFormat="1">
      <c r="A1180" s="745"/>
      <c r="B1180" s="745"/>
      <c r="C1180" s="1024"/>
      <c r="D1180" s="1025"/>
      <c r="E1180" s="844"/>
      <c r="F1180" s="1133"/>
      <c r="G1180" s="1133"/>
      <c r="H1180" s="1152"/>
      <c r="I1180" s="1153"/>
      <c r="J1180" s="1153"/>
      <c r="K1180" s="1153"/>
      <c r="L1180" s="1153"/>
      <c r="M1180" s="1153"/>
      <c r="N1180" s="1153"/>
    </row>
    <row r="1181" spans="1:14" s="871" customFormat="1">
      <c r="A1181" s="745"/>
      <c r="B1181" s="745"/>
      <c r="C1181" s="1024"/>
      <c r="D1181" s="1025"/>
      <c r="E1181" s="844"/>
      <c r="F1181" s="1133"/>
      <c r="G1181" s="1133"/>
      <c r="H1181" s="1152"/>
      <c r="I1181" s="1153"/>
      <c r="J1181" s="1153"/>
      <c r="K1181" s="1153"/>
      <c r="L1181" s="1153"/>
      <c r="M1181" s="1153"/>
      <c r="N1181" s="1153"/>
    </row>
    <row r="1182" spans="1:14" s="871" customFormat="1">
      <c r="A1182" s="745"/>
      <c r="B1182" s="745"/>
      <c r="C1182" s="1024"/>
      <c r="D1182" s="1025"/>
      <c r="E1182" s="844"/>
      <c r="F1182" s="1133"/>
      <c r="G1182" s="1133"/>
      <c r="H1182" s="1152"/>
      <c r="I1182" s="1153"/>
      <c r="J1182" s="1153"/>
      <c r="K1182" s="1153"/>
      <c r="L1182" s="1153"/>
      <c r="M1182" s="1153"/>
      <c r="N1182" s="1153"/>
    </row>
    <row r="1183" spans="1:14" s="871" customFormat="1">
      <c r="A1183" s="745"/>
      <c r="B1183" s="745"/>
      <c r="C1183" s="1024"/>
      <c r="D1183" s="1025"/>
      <c r="E1183" s="844"/>
      <c r="F1183" s="1133"/>
      <c r="G1183" s="1133"/>
      <c r="H1183" s="1152"/>
      <c r="I1183" s="1153"/>
      <c r="J1183" s="1153"/>
      <c r="K1183" s="1153"/>
      <c r="L1183" s="1153"/>
      <c r="M1183" s="1153"/>
      <c r="N1183" s="1153"/>
    </row>
    <row r="1184" spans="1:14" s="871" customFormat="1">
      <c r="A1184" s="745"/>
      <c r="B1184" s="745"/>
      <c r="C1184" s="1024"/>
      <c r="D1184" s="1025"/>
      <c r="E1184" s="844"/>
      <c r="F1184" s="1133"/>
      <c r="G1184" s="1133"/>
      <c r="H1184" s="1152"/>
      <c r="I1184" s="1153"/>
      <c r="J1184" s="1153"/>
      <c r="K1184" s="1153"/>
      <c r="L1184" s="1153"/>
      <c r="M1184" s="1153"/>
      <c r="N1184" s="1153"/>
    </row>
    <row r="1185" spans="1:14" s="871" customFormat="1">
      <c r="A1185" s="745"/>
      <c r="B1185" s="745"/>
      <c r="C1185" s="1024"/>
      <c r="D1185" s="1025"/>
      <c r="E1185" s="844"/>
      <c r="F1185" s="1133"/>
      <c r="G1185" s="1133"/>
      <c r="H1185" s="1152"/>
      <c r="I1185" s="1153"/>
      <c r="J1185" s="1153"/>
      <c r="K1185" s="1153"/>
      <c r="L1185" s="1153"/>
      <c r="M1185" s="1153"/>
      <c r="N1185" s="1153"/>
    </row>
    <row r="1200" spans="1:14" ht="25.5" customHeight="1"/>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36" manualBreakCount="36">
    <brk id="50" max="6" man="1"/>
    <brk id="86" max="6" man="1"/>
    <brk id="111" max="6" man="1"/>
    <brk id="123" max="6" man="1"/>
    <brk id="140" max="6" man="1"/>
    <brk id="152" max="6" man="1"/>
    <brk id="166" max="6" man="1"/>
    <brk id="183" max="6" man="1"/>
    <brk id="219" max="6" man="1"/>
    <brk id="248" max="6" man="1"/>
    <brk id="274" max="6" man="1"/>
    <brk id="300" max="16383" man="1"/>
    <brk id="324" max="6" man="1"/>
    <brk id="343" max="6" man="1"/>
    <brk id="390" max="6" man="1"/>
    <brk id="414" max="6" man="1"/>
    <brk id="438" max="6" man="1"/>
    <brk id="467" max="6" man="1"/>
    <brk id="485" max="6" man="1"/>
    <brk id="513" max="6" man="1"/>
    <brk id="541" max="6" man="1"/>
    <brk id="581" max="6" man="1"/>
    <brk id="589" max="6" man="1"/>
    <brk id="609" max="6" man="1"/>
    <brk id="641" max="6" man="1"/>
    <brk id="668" max="6" man="1"/>
    <brk id="692" max="6" man="1"/>
    <brk id="703" max="6" man="1"/>
    <brk id="737" max="6" man="1"/>
    <brk id="760" max="6" man="1"/>
    <brk id="807" max="6" man="1"/>
    <brk id="818" max="6" man="1"/>
    <brk id="841" max="6" man="1"/>
    <brk id="874" max="6" man="1"/>
    <brk id="938" max="6" man="1"/>
    <brk id="955" max="6"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DAB14-BBA1-49E6-B1BE-2051BFA548D9}">
  <sheetPr codeName="List60">
    <tabColor theme="4" tint="0.59999389629810485"/>
  </sheetPr>
  <dimension ref="A1:AH2188"/>
  <sheetViews>
    <sheetView view="pageBreakPreview" zoomScaleNormal="100" zoomScaleSheetLayoutView="100" workbookViewId="0">
      <selection activeCell="C1936" sqref="C1936"/>
    </sheetView>
  </sheetViews>
  <sheetFormatPr defaultColWidth="9.140625" defaultRowHeight="12.75"/>
  <cols>
    <col min="1" max="1" width="4.140625" style="286" customWidth="1"/>
    <col min="2" max="2" width="4.42578125" style="286" customWidth="1"/>
    <col min="3" max="3" width="45.42578125" style="171" customWidth="1"/>
    <col min="4" max="4" width="6.28515625" style="608" customWidth="1"/>
    <col min="5" max="5" width="7.28515625" style="608" customWidth="1"/>
    <col min="6" max="6" width="9" style="656" customWidth="1"/>
    <col min="7" max="7" width="12.42578125" style="656" customWidth="1"/>
    <col min="8" max="16384" width="9.140625" style="286"/>
  </cols>
  <sheetData>
    <row r="1" spans="1:7" s="1" customFormat="1" ht="18">
      <c r="A1" s="246"/>
      <c r="B1" s="292"/>
      <c r="C1" s="246"/>
      <c r="D1" s="592"/>
      <c r="E1" s="592"/>
      <c r="F1" s="653"/>
      <c r="G1" s="653"/>
    </row>
    <row r="2" spans="1:7" s="62" customFormat="1" ht="18">
      <c r="A2" s="290" t="s">
        <v>2570</v>
      </c>
      <c r="B2" s="300"/>
      <c r="C2" s="290" t="s">
        <v>2571</v>
      </c>
      <c r="D2" s="592"/>
      <c r="E2" s="592"/>
      <c r="F2" s="654"/>
      <c r="G2" s="654"/>
    </row>
    <row r="3" spans="1:7">
      <c r="A3" s="3" t="s">
        <v>107</v>
      </c>
      <c r="B3" s="3"/>
    </row>
    <row r="4" spans="1:7" ht="158.25" customHeight="1">
      <c r="C4" s="122" t="s">
        <v>1672</v>
      </c>
      <c r="F4" s="621"/>
      <c r="G4" s="621"/>
    </row>
    <row r="5" spans="1:7">
      <c r="A5" s="3" t="s">
        <v>1673</v>
      </c>
      <c r="B5" s="3"/>
      <c r="F5" s="621"/>
      <c r="G5" s="621"/>
    </row>
    <row r="6" spans="1:7" s="617" customFormat="1">
      <c r="A6" s="618" t="s">
        <v>29</v>
      </c>
      <c r="B6" s="618"/>
      <c r="C6" s="668" t="s">
        <v>30</v>
      </c>
      <c r="D6" s="668" t="s">
        <v>31</v>
      </c>
      <c r="E6" s="668" t="s">
        <v>183</v>
      </c>
      <c r="F6" s="668" t="s">
        <v>184</v>
      </c>
      <c r="G6" s="668" t="s">
        <v>185</v>
      </c>
    </row>
    <row r="7" spans="1:7" s="301" customFormat="1">
      <c r="C7" s="171"/>
      <c r="D7" s="608"/>
      <c r="E7" s="608"/>
      <c r="F7" s="607"/>
      <c r="G7" s="607"/>
    </row>
    <row r="8" spans="1:7" s="301" customFormat="1" ht="16.5" thickBot="1">
      <c r="A8" s="502"/>
      <c r="B8" s="158" t="s">
        <v>105</v>
      </c>
      <c r="C8" s="65" t="s">
        <v>2572</v>
      </c>
      <c r="D8" s="658"/>
      <c r="E8" s="658"/>
      <c r="F8" s="658"/>
      <c r="G8" s="658"/>
    </row>
    <row r="9" spans="1:7" s="301" customFormat="1">
      <c r="C9" s="171"/>
      <c r="D9" s="608"/>
      <c r="E9" s="608"/>
      <c r="F9" s="607"/>
      <c r="G9" s="607"/>
    </row>
    <row r="10" spans="1:7" s="291" customFormat="1">
      <c r="A10" s="504" t="str">
        <f>$B$8</f>
        <v>I.</v>
      </c>
      <c r="B10" s="501">
        <f>COUNT(#REF!)+1</f>
        <v>1</v>
      </c>
      <c r="C10" s="123" t="s">
        <v>2573</v>
      </c>
      <c r="D10" s="636"/>
      <c r="E10" s="638"/>
      <c r="F10" s="678"/>
      <c r="G10" s="660">
        <f>E10*F10</f>
        <v>0</v>
      </c>
    </row>
    <row r="11" spans="1:7" s="291" customFormat="1" ht="48">
      <c r="A11" s="504"/>
      <c r="B11" s="501"/>
      <c r="C11" s="907" t="s">
        <v>2574</v>
      </c>
      <c r="D11" s="636"/>
      <c r="E11" s="638"/>
      <c r="F11" s="678"/>
      <c r="G11" s="660">
        <f t="shared" ref="G11:G91" si="0">E11*F11</f>
        <v>0</v>
      </c>
    </row>
    <row r="12" spans="1:7" s="291" customFormat="1">
      <c r="A12" s="504"/>
      <c r="B12" s="501"/>
      <c r="C12" s="122" t="s">
        <v>2575</v>
      </c>
      <c r="D12" s="659"/>
      <c r="E12" s="687"/>
      <c r="F12" s="688"/>
      <c r="G12" s="660">
        <f t="shared" si="0"/>
        <v>0</v>
      </c>
    </row>
    <row r="13" spans="1:7" s="291" customFormat="1" ht="96" customHeight="1">
      <c r="A13" s="504"/>
      <c r="B13" s="501"/>
      <c r="C13" s="122" t="s">
        <v>2576</v>
      </c>
      <c r="D13" s="659"/>
      <c r="E13" s="687"/>
      <c r="F13" s="688"/>
      <c r="G13" s="660"/>
    </row>
    <row r="14" spans="1:7" s="291" customFormat="1" ht="36">
      <c r="A14" s="504"/>
      <c r="B14" s="501"/>
      <c r="C14" s="122" t="s">
        <v>2577</v>
      </c>
      <c r="D14" s="659"/>
      <c r="E14" s="687"/>
      <c r="F14" s="688"/>
      <c r="G14" s="660"/>
    </row>
    <row r="15" spans="1:7" s="291" customFormat="1" ht="48">
      <c r="A15" s="504"/>
      <c r="B15" s="501"/>
      <c r="C15" s="122" t="s">
        <v>2578</v>
      </c>
      <c r="D15" s="659"/>
      <c r="E15" s="687"/>
      <c r="F15" s="688"/>
      <c r="G15" s="660"/>
    </row>
    <row r="16" spans="1:7" s="291" customFormat="1" ht="63" customHeight="1">
      <c r="A16" s="504"/>
      <c r="B16" s="501"/>
      <c r="C16" s="122" t="s">
        <v>2579</v>
      </c>
      <c r="D16" s="659"/>
      <c r="E16" s="687"/>
      <c r="F16" s="688"/>
      <c r="G16" s="660"/>
    </row>
    <row r="17" spans="1:7" s="291" customFormat="1" ht="24">
      <c r="A17" s="504"/>
      <c r="B17" s="501"/>
      <c r="C17" s="122" t="s">
        <v>2580</v>
      </c>
      <c r="D17" s="659"/>
      <c r="E17" s="687"/>
      <c r="F17" s="688"/>
      <c r="G17" s="660"/>
    </row>
    <row r="18" spans="1:7" s="291" customFormat="1" ht="24">
      <c r="A18" s="504"/>
      <c r="B18" s="501"/>
      <c r="C18" s="122" t="s">
        <v>2581</v>
      </c>
      <c r="D18" s="659"/>
      <c r="E18" s="687"/>
      <c r="F18" s="688"/>
      <c r="G18" s="660"/>
    </row>
    <row r="19" spans="1:7" s="291" customFormat="1" ht="24">
      <c r="A19" s="504"/>
      <c r="B19" s="501"/>
      <c r="C19" s="122" t="s">
        <v>2582</v>
      </c>
      <c r="D19" s="659"/>
      <c r="E19" s="687"/>
      <c r="F19" s="688"/>
      <c r="G19" s="660"/>
    </row>
    <row r="20" spans="1:7" s="291" customFormat="1">
      <c r="A20" s="504"/>
      <c r="B20" s="501"/>
      <c r="C20" s="122" t="s">
        <v>2583</v>
      </c>
      <c r="D20" s="659"/>
      <c r="E20" s="687"/>
      <c r="F20" s="688"/>
      <c r="G20" s="660"/>
    </row>
    <row r="21" spans="1:7" s="291" customFormat="1" ht="24">
      <c r="A21" s="504"/>
      <c r="B21" s="501"/>
      <c r="C21" s="122" t="s">
        <v>2584</v>
      </c>
      <c r="D21" s="659"/>
      <c r="E21" s="687"/>
      <c r="F21" s="688"/>
      <c r="G21" s="660"/>
    </row>
    <row r="22" spans="1:7" s="291" customFormat="1" ht="36">
      <c r="A22" s="504"/>
      <c r="B22" s="501"/>
      <c r="C22" s="122" t="s">
        <v>2585</v>
      </c>
      <c r="D22" s="659"/>
      <c r="E22" s="687"/>
      <c r="F22" s="688"/>
      <c r="G22" s="660"/>
    </row>
    <row r="23" spans="1:7" s="291" customFormat="1">
      <c r="A23" s="504"/>
      <c r="B23" s="501"/>
      <c r="C23" s="122" t="s">
        <v>2586</v>
      </c>
      <c r="D23" s="659"/>
      <c r="E23" s="687"/>
      <c r="F23" s="688"/>
      <c r="G23" s="660"/>
    </row>
    <row r="24" spans="1:7" s="291" customFormat="1" ht="24">
      <c r="A24" s="504"/>
      <c r="B24" s="501"/>
      <c r="C24" s="122" t="s">
        <v>2587</v>
      </c>
      <c r="D24" s="659"/>
      <c r="E24" s="687"/>
      <c r="F24" s="688"/>
      <c r="G24" s="660"/>
    </row>
    <row r="25" spans="1:7" s="291" customFormat="1">
      <c r="A25" s="504"/>
      <c r="B25" s="501"/>
      <c r="C25" s="122" t="s">
        <v>2588</v>
      </c>
      <c r="D25" s="659"/>
      <c r="E25" s="687"/>
      <c r="F25" s="688"/>
      <c r="G25" s="660"/>
    </row>
    <row r="26" spans="1:7" s="291" customFormat="1">
      <c r="A26" s="504"/>
      <c r="B26" s="501"/>
      <c r="C26" s="122" t="s">
        <v>2589</v>
      </c>
      <c r="D26" s="659"/>
      <c r="E26" s="687"/>
      <c r="F26" s="688"/>
      <c r="G26" s="660"/>
    </row>
    <row r="27" spans="1:7" s="291" customFormat="1">
      <c r="A27" s="504"/>
      <c r="B27" s="501"/>
      <c r="C27" s="122" t="s">
        <v>2590</v>
      </c>
      <c r="D27" s="659"/>
      <c r="E27" s="687"/>
      <c r="F27" s="688"/>
      <c r="G27" s="660"/>
    </row>
    <row r="28" spans="1:7" s="291" customFormat="1" ht="24">
      <c r="A28" s="504"/>
      <c r="B28" s="501"/>
      <c r="C28" s="122" t="s">
        <v>2591</v>
      </c>
      <c r="D28" s="659"/>
      <c r="E28" s="687"/>
      <c r="F28" s="688"/>
      <c r="G28" s="660"/>
    </row>
    <row r="29" spans="1:7" s="291" customFormat="1">
      <c r="A29" s="504"/>
      <c r="B29" s="501"/>
      <c r="C29" s="122" t="s">
        <v>2592</v>
      </c>
      <c r="D29" s="659"/>
      <c r="E29" s="687"/>
      <c r="F29" s="688"/>
      <c r="G29" s="660"/>
    </row>
    <row r="30" spans="1:7" s="291" customFormat="1">
      <c r="A30" s="504"/>
      <c r="B30" s="501"/>
      <c r="C30" s="122" t="s">
        <v>2593</v>
      </c>
      <c r="D30" s="659"/>
      <c r="E30" s="687"/>
      <c r="F30" s="688"/>
      <c r="G30" s="660"/>
    </row>
    <row r="31" spans="1:7" s="291" customFormat="1" ht="51" customHeight="1">
      <c r="A31" s="504"/>
      <c r="B31" s="501"/>
      <c r="C31" s="122" t="s">
        <v>2594</v>
      </c>
      <c r="D31" s="659"/>
      <c r="E31" s="687"/>
      <c r="F31" s="688"/>
      <c r="G31" s="660"/>
    </row>
    <row r="32" spans="1:7" s="291" customFormat="1" ht="24">
      <c r="A32" s="504"/>
      <c r="B32" s="501"/>
      <c r="C32" s="122" t="s">
        <v>2595</v>
      </c>
      <c r="D32" s="659"/>
      <c r="E32" s="687"/>
      <c r="F32" s="688"/>
      <c r="G32" s="660"/>
    </row>
    <row r="33" spans="1:7" s="291" customFormat="1" ht="24">
      <c r="A33" s="504"/>
      <c r="B33" s="501"/>
      <c r="C33" s="122" t="s">
        <v>2596</v>
      </c>
      <c r="D33" s="659"/>
      <c r="E33" s="687"/>
      <c r="F33" s="688"/>
      <c r="G33" s="660"/>
    </row>
    <row r="34" spans="1:7" s="291" customFormat="1">
      <c r="A34" s="504"/>
      <c r="B34" s="501"/>
      <c r="C34" s="122" t="s">
        <v>2597</v>
      </c>
      <c r="D34" s="659"/>
      <c r="E34" s="687"/>
      <c r="F34" s="688"/>
      <c r="G34" s="660"/>
    </row>
    <row r="35" spans="1:7" s="291" customFormat="1" ht="36">
      <c r="A35" s="504"/>
      <c r="B35" s="501"/>
      <c r="C35" s="122" t="s">
        <v>2598</v>
      </c>
      <c r="D35" s="659"/>
      <c r="E35" s="687"/>
      <c r="F35" s="688"/>
      <c r="G35" s="660"/>
    </row>
    <row r="36" spans="1:7" s="291" customFormat="1">
      <c r="A36" s="504"/>
      <c r="B36" s="501"/>
      <c r="C36" s="122" t="s">
        <v>2599</v>
      </c>
      <c r="D36" s="659"/>
      <c r="E36" s="687"/>
      <c r="F36" s="688"/>
      <c r="G36" s="660"/>
    </row>
    <row r="37" spans="1:7" s="291" customFormat="1">
      <c r="A37" s="504"/>
      <c r="B37" s="501"/>
      <c r="C37" s="122" t="s">
        <v>2600</v>
      </c>
      <c r="D37" s="659"/>
      <c r="E37" s="687"/>
      <c r="F37" s="688"/>
      <c r="G37" s="660"/>
    </row>
    <row r="38" spans="1:7" s="291" customFormat="1">
      <c r="A38" s="504"/>
      <c r="B38" s="501"/>
      <c r="C38" s="122" t="s">
        <v>2601</v>
      </c>
      <c r="D38" s="659"/>
      <c r="E38" s="687"/>
      <c r="F38" s="688"/>
      <c r="G38" s="660"/>
    </row>
    <row r="39" spans="1:7" s="291" customFormat="1">
      <c r="A39" s="504"/>
      <c r="B39" s="501"/>
      <c r="C39" s="122" t="s">
        <v>2602</v>
      </c>
      <c r="D39" s="659"/>
      <c r="E39" s="687"/>
      <c r="F39" s="688"/>
      <c r="G39" s="660"/>
    </row>
    <row r="40" spans="1:7" s="291" customFormat="1">
      <c r="A40" s="504"/>
      <c r="B40" s="501"/>
      <c r="C40" s="122" t="s">
        <v>2603</v>
      </c>
      <c r="D40" s="659"/>
      <c r="E40" s="687"/>
      <c r="F40" s="688"/>
      <c r="G40" s="660"/>
    </row>
    <row r="41" spans="1:7" s="291" customFormat="1">
      <c r="A41" s="504"/>
      <c r="B41" s="501"/>
      <c r="C41" s="122" t="s">
        <v>2604</v>
      </c>
      <c r="D41" s="659"/>
      <c r="E41" s="687"/>
      <c r="F41" s="688"/>
      <c r="G41" s="660"/>
    </row>
    <row r="42" spans="1:7" s="291" customFormat="1" ht="24">
      <c r="A42" s="504"/>
      <c r="B42" s="501"/>
      <c r="C42" s="122" t="s">
        <v>2605</v>
      </c>
      <c r="D42" s="659"/>
      <c r="E42" s="687"/>
      <c r="F42" s="688"/>
      <c r="G42" s="660"/>
    </row>
    <row r="43" spans="1:7" s="291" customFormat="1">
      <c r="A43" s="504"/>
      <c r="B43" s="501"/>
      <c r="C43" s="122" t="s">
        <v>2606</v>
      </c>
      <c r="D43" s="659"/>
      <c r="E43" s="687"/>
      <c r="F43" s="688"/>
      <c r="G43" s="660"/>
    </row>
    <row r="44" spans="1:7" s="291" customFormat="1">
      <c r="A44" s="504"/>
      <c r="B44" s="501"/>
      <c r="C44" s="122" t="s">
        <v>2607</v>
      </c>
      <c r="D44" s="659"/>
      <c r="E44" s="687"/>
      <c r="F44" s="688"/>
      <c r="G44" s="660"/>
    </row>
    <row r="45" spans="1:7" s="291" customFormat="1" ht="24">
      <c r="A45" s="504"/>
      <c r="B45" s="501"/>
      <c r="C45" s="122" t="s">
        <v>2608</v>
      </c>
      <c r="D45" s="659"/>
      <c r="E45" s="687"/>
      <c r="F45" s="688"/>
      <c r="G45" s="660"/>
    </row>
    <row r="46" spans="1:7" s="291" customFormat="1" ht="38.25" customHeight="1">
      <c r="A46" s="504"/>
      <c r="B46" s="501"/>
      <c r="C46" s="123" t="s">
        <v>2609</v>
      </c>
      <c r="D46" s="629"/>
      <c r="E46" s="630"/>
      <c r="F46" s="660"/>
      <c r="G46" s="660">
        <f t="shared" si="0"/>
        <v>0</v>
      </c>
    </row>
    <row r="47" spans="1:7" s="291" customFormat="1" ht="24">
      <c r="A47" s="504"/>
      <c r="B47" s="501"/>
      <c r="C47" s="522" t="s">
        <v>2610</v>
      </c>
      <c r="D47" s="629" t="s">
        <v>125</v>
      </c>
      <c r="E47" s="630">
        <v>1</v>
      </c>
      <c r="F47" s="660"/>
      <c r="G47" s="1178">
        <f>E47*F47</f>
        <v>0</v>
      </c>
    </row>
    <row r="48" spans="1:7" s="291" customFormat="1">
      <c r="A48" s="504"/>
      <c r="B48" s="501"/>
      <c r="C48" s="470"/>
      <c r="D48" s="636"/>
      <c r="E48" s="638"/>
      <c r="F48" s="678"/>
      <c r="G48" s="660">
        <f t="shared" si="0"/>
        <v>0</v>
      </c>
    </row>
    <row r="49" spans="1:7" s="291" customFormat="1">
      <c r="A49" s="504" t="str">
        <f t="shared" ref="A49:A89" si="1">$B$8</f>
        <v>I.</v>
      </c>
      <c r="B49" s="501">
        <f>COUNT($A$10:$B48)+1</f>
        <v>2</v>
      </c>
      <c r="C49" s="241" t="s">
        <v>2611</v>
      </c>
      <c r="D49" s="629"/>
      <c r="E49" s="630"/>
      <c r="F49" s="660"/>
      <c r="G49" s="660">
        <f t="shared" si="0"/>
        <v>0</v>
      </c>
    </row>
    <row r="50" spans="1:7" s="291" customFormat="1" ht="84">
      <c r="A50" s="504"/>
      <c r="B50" s="501"/>
      <c r="C50" s="218" t="s">
        <v>2612</v>
      </c>
      <c r="D50" s="629"/>
      <c r="E50" s="630"/>
      <c r="F50" s="660"/>
      <c r="G50" s="660">
        <f t="shared" si="0"/>
        <v>0</v>
      </c>
    </row>
    <row r="51" spans="1:7" s="291" customFormat="1">
      <c r="A51" s="504"/>
      <c r="B51" s="501"/>
      <c r="C51" s="218" t="s">
        <v>2613</v>
      </c>
      <c r="D51" s="629"/>
      <c r="E51" s="630"/>
      <c r="F51" s="660"/>
      <c r="G51" s="660">
        <f t="shared" si="0"/>
        <v>0</v>
      </c>
    </row>
    <row r="52" spans="1:7" s="291" customFormat="1">
      <c r="A52" s="504"/>
      <c r="B52" s="501"/>
      <c r="C52" s="528" t="s">
        <v>2614</v>
      </c>
      <c r="D52" s="629"/>
      <c r="E52" s="630"/>
      <c r="F52" s="660"/>
      <c r="G52" s="660">
        <f t="shared" si="0"/>
        <v>0</v>
      </c>
    </row>
    <row r="53" spans="1:7" s="291" customFormat="1">
      <c r="A53" s="504"/>
      <c r="B53" s="501"/>
      <c r="C53" s="218" t="s">
        <v>2615</v>
      </c>
      <c r="D53" s="629"/>
      <c r="E53" s="630"/>
      <c r="F53" s="660"/>
      <c r="G53" s="660">
        <f t="shared" si="0"/>
        <v>0</v>
      </c>
    </row>
    <row r="54" spans="1:7" s="291" customFormat="1">
      <c r="A54" s="504"/>
      <c r="B54" s="501"/>
      <c r="C54" s="218" t="s">
        <v>2616</v>
      </c>
      <c r="D54" s="629" t="s">
        <v>188</v>
      </c>
      <c r="E54" s="630">
        <v>40</v>
      </c>
      <c r="F54" s="660"/>
      <c r="G54" s="1178">
        <f t="shared" ref="G54:G62" si="2">E54*F54</f>
        <v>0</v>
      </c>
    </row>
    <row r="55" spans="1:7" s="291" customFormat="1">
      <c r="A55" s="504"/>
      <c r="B55" s="501"/>
      <c r="C55" s="218" t="s">
        <v>2617</v>
      </c>
      <c r="D55" s="629" t="s">
        <v>188</v>
      </c>
      <c r="E55" s="630">
        <v>31</v>
      </c>
      <c r="F55" s="660"/>
      <c r="G55" s="1178">
        <f t="shared" si="2"/>
        <v>0</v>
      </c>
    </row>
    <row r="56" spans="1:7" s="291" customFormat="1">
      <c r="A56" s="504"/>
      <c r="B56" s="501"/>
      <c r="C56" s="218" t="s">
        <v>2618</v>
      </c>
      <c r="D56" s="629" t="s">
        <v>188</v>
      </c>
      <c r="E56" s="630">
        <v>2</v>
      </c>
      <c r="F56" s="660"/>
      <c r="G56" s="1178">
        <f t="shared" si="2"/>
        <v>0</v>
      </c>
    </row>
    <row r="57" spans="1:7" s="291" customFormat="1">
      <c r="A57" s="504"/>
      <c r="B57" s="501"/>
      <c r="C57" s="218" t="s">
        <v>2619</v>
      </c>
      <c r="D57" s="629" t="s">
        <v>188</v>
      </c>
      <c r="E57" s="630">
        <v>6</v>
      </c>
      <c r="F57" s="660"/>
      <c r="G57" s="1178">
        <f t="shared" si="2"/>
        <v>0</v>
      </c>
    </row>
    <row r="58" spans="1:7" s="291" customFormat="1">
      <c r="A58" s="504"/>
      <c r="B58" s="501"/>
      <c r="C58" s="218" t="s">
        <v>2384</v>
      </c>
      <c r="D58" s="629" t="s">
        <v>188</v>
      </c>
      <c r="E58" s="630">
        <v>2</v>
      </c>
      <c r="F58" s="660"/>
      <c r="G58" s="1178">
        <f t="shared" si="2"/>
        <v>0</v>
      </c>
    </row>
    <row r="59" spans="1:7" s="291" customFormat="1">
      <c r="A59" s="504"/>
      <c r="B59" s="501"/>
      <c r="C59" s="218" t="s">
        <v>2620</v>
      </c>
      <c r="D59" s="629" t="s">
        <v>188</v>
      </c>
      <c r="E59" s="630">
        <v>2</v>
      </c>
      <c r="F59" s="660"/>
      <c r="G59" s="1178">
        <f t="shared" si="2"/>
        <v>0</v>
      </c>
    </row>
    <row r="60" spans="1:7" s="291" customFormat="1">
      <c r="A60" s="504"/>
      <c r="B60" s="501"/>
      <c r="C60" s="218" t="s">
        <v>2621</v>
      </c>
      <c r="D60" s="629" t="s">
        <v>188</v>
      </c>
      <c r="E60" s="630">
        <v>6</v>
      </c>
      <c r="F60" s="660"/>
      <c r="G60" s="1178">
        <f t="shared" si="2"/>
        <v>0</v>
      </c>
    </row>
    <row r="61" spans="1:7" s="291" customFormat="1">
      <c r="A61" s="504"/>
      <c r="B61" s="501"/>
      <c r="C61" s="218" t="s">
        <v>2622</v>
      </c>
      <c r="D61" s="629" t="s">
        <v>188</v>
      </c>
      <c r="E61" s="630">
        <v>1</v>
      </c>
      <c r="F61" s="660"/>
      <c r="G61" s="1178">
        <f t="shared" si="2"/>
        <v>0</v>
      </c>
    </row>
    <row r="62" spans="1:7" s="291" customFormat="1">
      <c r="A62" s="504"/>
      <c r="B62" s="501"/>
      <c r="C62" s="218" t="s">
        <v>2623</v>
      </c>
      <c r="D62" s="629" t="s">
        <v>188</v>
      </c>
      <c r="E62" s="630">
        <v>1</v>
      </c>
      <c r="F62" s="660"/>
      <c r="G62" s="1178">
        <f t="shared" si="2"/>
        <v>0</v>
      </c>
    </row>
    <row r="63" spans="1:7" s="291" customFormat="1">
      <c r="A63" s="504"/>
      <c r="B63" s="501"/>
      <c r="C63" s="470"/>
      <c r="D63" s="636"/>
      <c r="E63" s="638"/>
      <c r="F63" s="678"/>
      <c r="G63" s="660">
        <f t="shared" si="0"/>
        <v>0</v>
      </c>
    </row>
    <row r="64" spans="1:7" s="291" customFormat="1" ht="24">
      <c r="A64" s="504" t="str">
        <f t="shared" si="1"/>
        <v>I.</v>
      </c>
      <c r="B64" s="501">
        <f>COUNT($A$10:$B63)+1</f>
        <v>3</v>
      </c>
      <c r="C64" s="241" t="s">
        <v>2624</v>
      </c>
      <c r="D64" s="629"/>
      <c r="E64" s="630"/>
      <c r="F64" s="660"/>
      <c r="G64" s="660">
        <f t="shared" si="0"/>
        <v>0</v>
      </c>
    </row>
    <row r="65" spans="1:7" s="291" customFormat="1" ht="48">
      <c r="A65" s="504"/>
      <c r="B65" s="501"/>
      <c r="C65" s="326" t="s">
        <v>3302</v>
      </c>
      <c r="D65" s="629"/>
      <c r="E65" s="630"/>
      <c r="F65" s="660"/>
      <c r="G65" s="660">
        <f t="shared" si="0"/>
        <v>0</v>
      </c>
    </row>
    <row r="66" spans="1:7" s="291" customFormat="1">
      <c r="A66" s="504"/>
      <c r="B66" s="501"/>
      <c r="C66" s="415" t="s">
        <v>2626</v>
      </c>
      <c r="D66" s="629"/>
      <c r="E66" s="630"/>
      <c r="F66" s="660"/>
      <c r="G66" s="660">
        <f t="shared" si="0"/>
        <v>0</v>
      </c>
    </row>
    <row r="67" spans="1:7" s="291" customFormat="1">
      <c r="A67" s="504"/>
      <c r="B67" s="501"/>
      <c r="C67" s="218" t="s">
        <v>2627</v>
      </c>
      <c r="D67" s="629"/>
      <c r="E67" s="630"/>
      <c r="F67" s="660"/>
      <c r="G67" s="660">
        <f t="shared" si="0"/>
        <v>0</v>
      </c>
    </row>
    <row r="68" spans="1:7" s="291" customFormat="1">
      <c r="A68" s="504"/>
      <c r="B68" s="501"/>
      <c r="C68" s="218" t="s">
        <v>2616</v>
      </c>
      <c r="D68" s="629" t="s">
        <v>188</v>
      </c>
      <c r="E68" s="630">
        <v>40</v>
      </c>
      <c r="F68" s="660"/>
      <c r="G68" s="1178">
        <f t="shared" ref="G68:G76" si="3">E68*F68</f>
        <v>0</v>
      </c>
    </row>
    <row r="69" spans="1:7" s="291" customFormat="1">
      <c r="A69" s="504"/>
      <c r="B69" s="501"/>
      <c r="C69" s="218" t="s">
        <v>2617</v>
      </c>
      <c r="D69" s="629" t="s">
        <v>188</v>
      </c>
      <c r="E69" s="630">
        <v>34</v>
      </c>
      <c r="F69" s="660"/>
      <c r="G69" s="1178">
        <f t="shared" si="3"/>
        <v>0</v>
      </c>
    </row>
    <row r="70" spans="1:7" s="291" customFormat="1">
      <c r="A70" s="504"/>
      <c r="B70" s="501"/>
      <c r="C70" s="218" t="s">
        <v>2618</v>
      </c>
      <c r="D70" s="629" t="s">
        <v>188</v>
      </c>
      <c r="E70" s="630">
        <v>2</v>
      </c>
      <c r="F70" s="660"/>
      <c r="G70" s="1178">
        <f t="shared" si="3"/>
        <v>0</v>
      </c>
    </row>
    <row r="71" spans="1:7" s="291" customFormat="1">
      <c r="A71" s="504"/>
      <c r="B71" s="501"/>
      <c r="C71" s="218" t="s">
        <v>2619</v>
      </c>
      <c r="D71" s="629" t="s">
        <v>188</v>
      </c>
      <c r="E71" s="630">
        <v>6</v>
      </c>
      <c r="F71" s="660"/>
      <c r="G71" s="1178">
        <f t="shared" si="3"/>
        <v>0</v>
      </c>
    </row>
    <row r="72" spans="1:7" s="291" customFormat="1">
      <c r="A72" s="504"/>
      <c r="B72" s="501"/>
      <c r="C72" s="218" t="s">
        <v>2384</v>
      </c>
      <c r="D72" s="629" t="s">
        <v>188</v>
      </c>
      <c r="E72" s="630">
        <v>2</v>
      </c>
      <c r="F72" s="660"/>
      <c r="G72" s="1178">
        <f t="shared" si="3"/>
        <v>0</v>
      </c>
    </row>
    <row r="73" spans="1:7" s="291" customFormat="1">
      <c r="A73" s="504"/>
      <c r="B73" s="501"/>
      <c r="C73" s="218" t="s">
        <v>2620</v>
      </c>
      <c r="D73" s="629" t="s">
        <v>188</v>
      </c>
      <c r="E73" s="630">
        <v>2</v>
      </c>
      <c r="F73" s="660"/>
      <c r="G73" s="1178">
        <f t="shared" si="3"/>
        <v>0</v>
      </c>
    </row>
    <row r="74" spans="1:7" s="291" customFormat="1">
      <c r="A74" s="504"/>
      <c r="B74" s="501"/>
      <c r="C74" s="218" t="s">
        <v>2621</v>
      </c>
      <c r="D74" s="629" t="s">
        <v>188</v>
      </c>
      <c r="E74" s="630">
        <v>6</v>
      </c>
      <c r="F74" s="660"/>
      <c r="G74" s="1178">
        <f t="shared" si="3"/>
        <v>0</v>
      </c>
    </row>
    <row r="75" spans="1:7" s="291" customFormat="1">
      <c r="A75" s="504"/>
      <c r="B75" s="501"/>
      <c r="C75" s="218" t="s">
        <v>2623</v>
      </c>
      <c r="D75" s="629" t="s">
        <v>188</v>
      </c>
      <c r="E75" s="630">
        <v>1</v>
      </c>
      <c r="F75" s="660"/>
      <c r="G75" s="1178">
        <f t="shared" si="3"/>
        <v>0</v>
      </c>
    </row>
    <row r="76" spans="1:7" s="291" customFormat="1">
      <c r="A76" s="504"/>
      <c r="B76" s="501"/>
      <c r="C76" s="218" t="s">
        <v>2622</v>
      </c>
      <c r="D76" s="629" t="s">
        <v>188</v>
      </c>
      <c r="E76" s="630">
        <v>1</v>
      </c>
      <c r="F76" s="660"/>
      <c r="G76" s="1178">
        <f t="shared" si="3"/>
        <v>0</v>
      </c>
    </row>
    <row r="77" spans="1:7" s="291" customFormat="1">
      <c r="A77" s="504"/>
      <c r="B77" s="501"/>
      <c r="C77" s="470"/>
      <c r="D77" s="636"/>
      <c r="E77" s="638"/>
      <c r="F77" s="678"/>
      <c r="G77" s="660">
        <f t="shared" si="0"/>
        <v>0</v>
      </c>
    </row>
    <row r="78" spans="1:7" s="291" customFormat="1">
      <c r="A78" s="504" t="str">
        <f t="shared" si="1"/>
        <v>I.</v>
      </c>
      <c r="B78" s="501">
        <f>COUNT($A$10:$B77)+1</f>
        <v>4</v>
      </c>
      <c r="C78" s="291" t="s">
        <v>2370</v>
      </c>
      <c r="D78" s="689"/>
      <c r="E78" s="690"/>
      <c r="F78" s="660"/>
      <c r="G78" s="660">
        <f t="shared" si="0"/>
        <v>0</v>
      </c>
    </row>
    <row r="79" spans="1:7" s="291" customFormat="1" ht="72">
      <c r="A79" s="504"/>
      <c r="B79" s="501"/>
      <c r="C79" s="326" t="s">
        <v>2628</v>
      </c>
      <c r="D79" s="689"/>
      <c r="E79" s="690"/>
      <c r="F79" s="660"/>
      <c r="G79" s="660">
        <f t="shared" si="0"/>
        <v>0</v>
      </c>
    </row>
    <row r="80" spans="1:7" s="291" customFormat="1">
      <c r="A80" s="504"/>
      <c r="B80" s="501"/>
      <c r="C80" s="510" t="s">
        <v>2629</v>
      </c>
      <c r="D80" s="689"/>
      <c r="E80" s="690"/>
      <c r="F80" s="660"/>
      <c r="G80" s="660">
        <f t="shared" si="0"/>
        <v>0</v>
      </c>
    </row>
    <row r="81" spans="1:7" s="291" customFormat="1">
      <c r="A81" s="504"/>
      <c r="B81" s="501"/>
      <c r="C81" s="510" t="s">
        <v>2372</v>
      </c>
      <c r="D81" s="691"/>
      <c r="E81" s="692"/>
      <c r="F81" s="693"/>
      <c r="G81" s="660">
        <f t="shared" si="0"/>
        <v>0</v>
      </c>
    </row>
    <row r="82" spans="1:7" s="291" customFormat="1">
      <c r="A82" s="504"/>
      <c r="B82" s="501"/>
      <c r="C82" s="243" t="s">
        <v>2630</v>
      </c>
      <c r="D82" s="689" t="s">
        <v>188</v>
      </c>
      <c r="E82" s="630">
        <v>6</v>
      </c>
      <c r="F82" s="679"/>
      <c r="G82" s="1178">
        <f>E82*F82</f>
        <v>0</v>
      </c>
    </row>
    <row r="83" spans="1:7" s="291" customFormat="1">
      <c r="A83" s="504"/>
      <c r="B83" s="501"/>
      <c r="C83" s="243" t="s">
        <v>2631</v>
      </c>
      <c r="D83" s="689" t="s">
        <v>188</v>
      </c>
      <c r="E83" s="630">
        <v>5</v>
      </c>
      <c r="F83" s="679"/>
      <c r="G83" s="1178">
        <f>E83*F83</f>
        <v>0</v>
      </c>
    </row>
    <row r="84" spans="1:7" s="291" customFormat="1">
      <c r="A84" s="504"/>
      <c r="B84" s="501"/>
      <c r="C84" s="470"/>
      <c r="D84" s="636"/>
      <c r="E84" s="638"/>
      <c r="F84" s="678"/>
      <c r="G84" s="660">
        <f t="shared" si="0"/>
        <v>0</v>
      </c>
    </row>
    <row r="85" spans="1:7" s="291" customFormat="1">
      <c r="A85" s="504" t="str">
        <f t="shared" si="1"/>
        <v>I.</v>
      </c>
      <c r="B85" s="501">
        <f>COUNT($A$10:$B84)+1</f>
        <v>5</v>
      </c>
      <c r="C85" s="241" t="s">
        <v>2632</v>
      </c>
      <c r="D85" s="629"/>
      <c r="E85" s="630"/>
      <c r="F85" s="660"/>
      <c r="G85" s="660">
        <f t="shared" si="0"/>
        <v>0</v>
      </c>
    </row>
    <row r="86" spans="1:7" s="291" customFormat="1" ht="72">
      <c r="A86" s="504"/>
      <c r="B86" s="501"/>
      <c r="C86" s="243" t="s">
        <v>2633</v>
      </c>
      <c r="D86" s="629"/>
      <c r="E86" s="630"/>
      <c r="F86" s="660"/>
      <c r="G86" s="660">
        <f t="shared" si="0"/>
        <v>0</v>
      </c>
    </row>
    <row r="87" spans="1:7" s="291" customFormat="1">
      <c r="A87" s="504"/>
      <c r="B87" s="501"/>
      <c r="C87" s="243" t="s">
        <v>2634</v>
      </c>
      <c r="D87" s="629" t="s">
        <v>188</v>
      </c>
      <c r="E87" s="630">
        <v>9</v>
      </c>
      <c r="F87" s="660"/>
      <c r="G87" s="1178">
        <f>E87*F87</f>
        <v>0</v>
      </c>
    </row>
    <row r="88" spans="1:7" s="291" customFormat="1">
      <c r="A88" s="504"/>
      <c r="B88" s="501"/>
      <c r="C88" s="470"/>
      <c r="D88" s="636"/>
      <c r="E88" s="638"/>
      <c r="F88" s="678"/>
      <c r="G88" s="660">
        <f t="shared" si="0"/>
        <v>0</v>
      </c>
    </row>
    <row r="89" spans="1:7" s="291" customFormat="1">
      <c r="A89" s="504" t="str">
        <f t="shared" si="1"/>
        <v>I.</v>
      </c>
      <c r="B89" s="501">
        <f>COUNT($A$10:$B88)+1</f>
        <v>6</v>
      </c>
      <c r="C89" s="241" t="s">
        <v>2635</v>
      </c>
      <c r="D89" s="629"/>
      <c r="E89" s="630"/>
      <c r="F89" s="678"/>
      <c r="G89" s="660">
        <f t="shared" si="0"/>
        <v>0</v>
      </c>
    </row>
    <row r="90" spans="1:7" s="291" customFormat="1" ht="72">
      <c r="A90" s="504"/>
      <c r="B90" s="501"/>
      <c r="C90" s="218" t="s">
        <v>3303</v>
      </c>
      <c r="D90" s="629"/>
      <c r="E90" s="630"/>
      <c r="F90" s="660"/>
      <c r="G90" s="660">
        <f t="shared" si="0"/>
        <v>0</v>
      </c>
    </row>
    <row r="91" spans="1:7" s="291" customFormat="1" ht="24">
      <c r="A91" s="504"/>
      <c r="B91" s="501"/>
      <c r="C91" s="528" t="s">
        <v>2637</v>
      </c>
      <c r="D91" s="629"/>
      <c r="E91" s="630"/>
      <c r="F91" s="660"/>
      <c r="G91" s="660">
        <f t="shared" si="0"/>
        <v>0</v>
      </c>
    </row>
    <row r="92" spans="1:7" s="291" customFormat="1">
      <c r="A92" s="504"/>
      <c r="B92" s="501"/>
      <c r="C92" s="218" t="s">
        <v>2638</v>
      </c>
      <c r="D92" s="629" t="s">
        <v>188</v>
      </c>
      <c r="E92" s="630">
        <v>4</v>
      </c>
      <c r="F92" s="660"/>
      <c r="G92" s="1178">
        <f>E92*F92</f>
        <v>0</v>
      </c>
    </row>
    <row r="93" spans="1:7" s="291" customFormat="1">
      <c r="A93" s="504"/>
      <c r="B93" s="501"/>
      <c r="C93" s="218" t="s">
        <v>2639</v>
      </c>
      <c r="D93" s="629" t="s">
        <v>188</v>
      </c>
      <c r="E93" s="630">
        <v>56</v>
      </c>
      <c r="F93" s="660"/>
      <c r="G93" s="1178">
        <f>E93*F93</f>
        <v>0</v>
      </c>
    </row>
    <row r="94" spans="1:7" s="291" customFormat="1">
      <c r="A94" s="504"/>
      <c r="B94" s="501"/>
      <c r="C94" s="536"/>
      <c r="D94" s="629"/>
      <c r="E94" s="630"/>
      <c r="F94" s="660"/>
      <c r="G94" s="660">
        <f t="shared" ref="G94:G156" si="4">E94*F94</f>
        <v>0</v>
      </c>
    </row>
    <row r="95" spans="1:7" s="291" customFormat="1">
      <c r="A95" s="504" t="str">
        <f t="shared" ref="A95:A147" si="5">$B$8</f>
        <v>I.</v>
      </c>
      <c r="B95" s="501">
        <f>COUNT($A$10:$B94)+1</f>
        <v>7</v>
      </c>
      <c r="C95" s="241" t="s">
        <v>2640</v>
      </c>
      <c r="D95" s="629"/>
      <c r="E95" s="630"/>
      <c r="F95" s="660"/>
      <c r="G95" s="660">
        <f t="shared" si="4"/>
        <v>0</v>
      </c>
    </row>
    <row r="96" spans="1:7" s="291" customFormat="1" ht="72">
      <c r="A96" s="504"/>
      <c r="B96" s="501"/>
      <c r="C96" s="218" t="s">
        <v>3304</v>
      </c>
      <c r="D96" s="629"/>
      <c r="E96" s="630"/>
      <c r="F96" s="660"/>
      <c r="G96" s="660">
        <f t="shared" si="4"/>
        <v>0</v>
      </c>
    </row>
    <row r="97" spans="1:7" s="291" customFormat="1" ht="24">
      <c r="A97" s="504"/>
      <c r="B97" s="501"/>
      <c r="C97" s="528" t="s">
        <v>2637</v>
      </c>
      <c r="D97" s="629"/>
      <c r="E97" s="630"/>
      <c r="F97" s="660"/>
      <c r="G97" s="660">
        <f t="shared" si="4"/>
        <v>0</v>
      </c>
    </row>
    <row r="98" spans="1:7" s="291" customFormat="1">
      <c r="A98" s="504"/>
      <c r="B98" s="501"/>
      <c r="C98" s="218" t="s">
        <v>2642</v>
      </c>
      <c r="D98" s="629" t="s">
        <v>188</v>
      </c>
      <c r="E98" s="630">
        <v>3</v>
      </c>
      <c r="F98" s="660"/>
      <c r="G98" s="1178">
        <f>E98*F98</f>
        <v>0</v>
      </c>
    </row>
    <row r="99" spans="1:7" s="291" customFormat="1">
      <c r="A99" s="504"/>
      <c r="B99" s="501"/>
      <c r="C99" s="218" t="s">
        <v>2643</v>
      </c>
      <c r="D99" s="629" t="s">
        <v>188</v>
      </c>
      <c r="E99" s="630">
        <v>47</v>
      </c>
      <c r="F99" s="660"/>
      <c r="G99" s="1178">
        <f>E99*F99</f>
        <v>0</v>
      </c>
    </row>
    <row r="100" spans="1:7" s="291" customFormat="1">
      <c r="A100" s="504"/>
      <c r="B100" s="501"/>
      <c r="C100" s="470"/>
      <c r="D100" s="636"/>
      <c r="E100" s="638"/>
      <c r="F100" s="678"/>
      <c r="G100" s="660">
        <f t="shared" si="4"/>
        <v>0</v>
      </c>
    </row>
    <row r="101" spans="1:7" s="291" customFormat="1">
      <c r="A101" s="504" t="str">
        <f t="shared" si="5"/>
        <v>I.</v>
      </c>
      <c r="B101" s="501">
        <f>COUNT($A$10:$B100)+1</f>
        <v>8</v>
      </c>
      <c r="C101" s="241" t="s">
        <v>2644</v>
      </c>
      <c r="D101" s="694"/>
      <c r="E101" s="695"/>
      <c r="F101" s="681"/>
      <c r="G101" s="660">
        <f t="shared" si="4"/>
        <v>0</v>
      </c>
    </row>
    <row r="102" spans="1:7" s="291" customFormat="1" ht="60">
      <c r="A102" s="504"/>
      <c r="B102" s="501"/>
      <c r="C102" s="218" t="s">
        <v>2645</v>
      </c>
      <c r="D102" s="694"/>
      <c r="E102" s="695"/>
      <c r="F102" s="681"/>
      <c r="G102" s="660">
        <f t="shared" si="4"/>
        <v>0</v>
      </c>
    </row>
    <row r="103" spans="1:7" s="291" customFormat="1">
      <c r="A103" s="504"/>
      <c r="B103" s="501"/>
      <c r="C103" s="218" t="s">
        <v>2646</v>
      </c>
      <c r="D103" s="694" t="s">
        <v>188</v>
      </c>
      <c r="E103" s="695">
        <v>3</v>
      </c>
      <c r="F103" s="681"/>
      <c r="G103" s="1178">
        <f>E103*F103</f>
        <v>0</v>
      </c>
    </row>
    <row r="104" spans="1:7" s="291" customFormat="1">
      <c r="A104" s="504"/>
      <c r="B104" s="501"/>
      <c r="C104" s="470"/>
      <c r="D104" s="636"/>
      <c r="E104" s="638"/>
      <c r="F104" s="678"/>
      <c r="G104" s="660">
        <f t="shared" si="4"/>
        <v>0</v>
      </c>
    </row>
    <row r="105" spans="1:7" s="291" customFormat="1">
      <c r="A105" s="504" t="str">
        <f t="shared" si="5"/>
        <v>I.</v>
      </c>
      <c r="B105" s="501">
        <f>COUNT($A$10:$B104)+1</f>
        <v>9</v>
      </c>
      <c r="C105" s="241" t="s">
        <v>2611</v>
      </c>
      <c r="D105" s="629"/>
      <c r="E105" s="630"/>
      <c r="F105" s="660"/>
      <c r="G105" s="660">
        <f t="shared" si="4"/>
        <v>0</v>
      </c>
    </row>
    <row r="106" spans="1:7" s="291" customFormat="1" ht="72">
      <c r="A106" s="504"/>
      <c r="B106" s="501"/>
      <c r="C106" s="218" t="s">
        <v>3305</v>
      </c>
      <c r="D106" s="629"/>
      <c r="E106" s="630"/>
      <c r="F106" s="660"/>
      <c r="G106" s="660">
        <f t="shared" si="4"/>
        <v>0</v>
      </c>
    </row>
    <row r="107" spans="1:7" s="291" customFormat="1" ht="24">
      <c r="A107" s="504"/>
      <c r="B107" s="501"/>
      <c r="C107" s="528" t="s">
        <v>2648</v>
      </c>
      <c r="D107" s="629" t="s">
        <v>188</v>
      </c>
      <c r="E107" s="630">
        <v>3</v>
      </c>
      <c r="F107" s="660"/>
      <c r="G107" s="1178">
        <f>E107*F107</f>
        <v>0</v>
      </c>
    </row>
    <row r="108" spans="1:7" s="291" customFormat="1">
      <c r="A108" s="504"/>
      <c r="B108" s="501"/>
      <c r="C108" s="470"/>
      <c r="D108" s="636"/>
      <c r="E108" s="638"/>
      <c r="F108" s="678"/>
      <c r="G108" s="660">
        <f t="shared" si="4"/>
        <v>0</v>
      </c>
    </row>
    <row r="109" spans="1:7" s="291" customFormat="1">
      <c r="A109" s="504" t="str">
        <f t="shared" si="5"/>
        <v>I.</v>
      </c>
      <c r="B109" s="501">
        <f>COUNT($A$10:$B108)+1</f>
        <v>10</v>
      </c>
      <c r="C109" s="241" t="s">
        <v>2649</v>
      </c>
      <c r="D109" s="636"/>
      <c r="E109" s="638"/>
      <c r="F109" s="678"/>
      <c r="G109" s="660">
        <f t="shared" si="4"/>
        <v>0</v>
      </c>
    </row>
    <row r="110" spans="1:7" s="291" customFormat="1" ht="60">
      <c r="A110" s="504"/>
      <c r="B110" s="501"/>
      <c r="C110" s="537" t="s">
        <v>2650</v>
      </c>
      <c r="D110" s="636"/>
      <c r="E110" s="638"/>
      <c r="F110" s="678"/>
      <c r="G110" s="660">
        <f t="shared" si="4"/>
        <v>0</v>
      </c>
    </row>
    <row r="111" spans="1:7" s="291" customFormat="1">
      <c r="A111" s="504"/>
      <c r="B111" s="501"/>
      <c r="C111" s="218" t="s">
        <v>2617</v>
      </c>
      <c r="D111" s="629" t="s">
        <v>188</v>
      </c>
      <c r="E111" s="630">
        <v>24</v>
      </c>
      <c r="F111" s="660"/>
      <c r="G111" s="1178">
        <f>E111*F111</f>
        <v>0</v>
      </c>
    </row>
    <row r="112" spans="1:7" s="291" customFormat="1">
      <c r="A112" s="504"/>
      <c r="B112" s="501"/>
      <c r="C112" s="218" t="s">
        <v>2618</v>
      </c>
      <c r="D112" s="629" t="s">
        <v>188</v>
      </c>
      <c r="E112" s="630">
        <v>2</v>
      </c>
      <c r="F112" s="660"/>
      <c r="G112" s="1178">
        <f>E112*F112</f>
        <v>0</v>
      </c>
    </row>
    <row r="113" spans="1:7" s="291" customFormat="1">
      <c r="A113" s="504"/>
      <c r="B113" s="501"/>
      <c r="C113" s="218" t="s">
        <v>2619</v>
      </c>
      <c r="D113" s="629" t="s">
        <v>188</v>
      </c>
      <c r="E113" s="630">
        <v>11</v>
      </c>
      <c r="F113" s="660"/>
      <c r="G113" s="1178">
        <f>E113*F113</f>
        <v>0</v>
      </c>
    </row>
    <row r="114" spans="1:7" s="291" customFormat="1">
      <c r="A114" s="504"/>
      <c r="B114" s="501"/>
      <c r="C114" s="218" t="s">
        <v>2384</v>
      </c>
      <c r="D114" s="629" t="s">
        <v>188</v>
      </c>
      <c r="E114" s="630">
        <v>1</v>
      </c>
      <c r="F114" s="660"/>
      <c r="G114" s="1178">
        <f>E114*F114</f>
        <v>0</v>
      </c>
    </row>
    <row r="115" spans="1:7" s="291" customFormat="1">
      <c r="A115" s="504"/>
      <c r="B115" s="501"/>
      <c r="C115" s="218" t="s">
        <v>2651</v>
      </c>
      <c r="D115" s="629" t="s">
        <v>188</v>
      </c>
      <c r="E115" s="630">
        <v>1</v>
      </c>
      <c r="F115" s="660"/>
      <c r="G115" s="1178">
        <f>E115*F115</f>
        <v>0</v>
      </c>
    </row>
    <row r="116" spans="1:7" s="291" customFormat="1">
      <c r="A116" s="504"/>
      <c r="B116" s="501"/>
      <c r="C116" s="470"/>
      <c r="D116" s="636"/>
      <c r="E116" s="638"/>
      <c r="F116" s="678"/>
      <c r="G116" s="660">
        <f t="shared" si="4"/>
        <v>0</v>
      </c>
    </row>
    <row r="117" spans="1:7" s="291" customFormat="1">
      <c r="A117" s="504" t="str">
        <f t="shared" si="5"/>
        <v>I.</v>
      </c>
      <c r="B117" s="501">
        <f>COUNT($A$10:$B116)+1</f>
        <v>11</v>
      </c>
      <c r="C117" s="241" t="s">
        <v>2652</v>
      </c>
      <c r="D117" s="636"/>
      <c r="E117" s="638"/>
      <c r="F117" s="678"/>
      <c r="G117" s="660">
        <f t="shared" si="4"/>
        <v>0</v>
      </c>
    </row>
    <row r="118" spans="1:7" s="291" customFormat="1" ht="60">
      <c r="A118" s="504"/>
      <c r="B118" s="501"/>
      <c r="C118" s="537" t="s">
        <v>2653</v>
      </c>
      <c r="D118" s="636"/>
      <c r="E118" s="638"/>
      <c r="F118" s="678"/>
      <c r="G118" s="660">
        <f t="shared" si="4"/>
        <v>0</v>
      </c>
    </row>
    <row r="119" spans="1:7" s="291" customFormat="1">
      <c r="A119" s="504"/>
      <c r="B119" s="501"/>
      <c r="C119" s="218" t="s">
        <v>2620</v>
      </c>
      <c r="D119" s="629" t="s">
        <v>188</v>
      </c>
      <c r="E119" s="630">
        <v>1</v>
      </c>
      <c r="F119" s="660"/>
      <c r="G119" s="1178">
        <f t="shared" ref="G119:G124" si="6">E119*F119</f>
        <v>0</v>
      </c>
    </row>
    <row r="120" spans="1:7" s="291" customFormat="1">
      <c r="A120" s="504"/>
      <c r="B120" s="501"/>
      <c r="C120" s="218" t="s">
        <v>2621</v>
      </c>
      <c r="D120" s="629" t="s">
        <v>188</v>
      </c>
      <c r="E120" s="630">
        <v>1</v>
      </c>
      <c r="F120" s="660"/>
      <c r="G120" s="1178">
        <f t="shared" si="6"/>
        <v>0</v>
      </c>
    </row>
    <row r="121" spans="1:7" s="291" customFormat="1">
      <c r="A121" s="504"/>
      <c r="B121" s="501"/>
      <c r="C121" s="218" t="s">
        <v>2654</v>
      </c>
      <c r="D121" s="629" t="s">
        <v>188</v>
      </c>
      <c r="E121" s="630">
        <v>1</v>
      </c>
      <c r="F121" s="660"/>
      <c r="G121" s="1178">
        <f t="shared" si="6"/>
        <v>0</v>
      </c>
    </row>
    <row r="122" spans="1:7" s="291" customFormat="1">
      <c r="A122" s="504"/>
      <c r="B122" s="501"/>
      <c r="C122" s="218" t="s">
        <v>2655</v>
      </c>
      <c r="D122" s="629" t="s">
        <v>188</v>
      </c>
      <c r="E122" s="630">
        <v>1</v>
      </c>
      <c r="F122" s="660"/>
      <c r="G122" s="1178">
        <f t="shared" si="6"/>
        <v>0</v>
      </c>
    </row>
    <row r="123" spans="1:7" s="291" customFormat="1">
      <c r="A123" s="504"/>
      <c r="B123" s="501"/>
      <c r="C123" s="218" t="s">
        <v>2656</v>
      </c>
      <c r="D123" s="629" t="s">
        <v>188</v>
      </c>
      <c r="E123" s="630">
        <v>1</v>
      </c>
      <c r="F123" s="660"/>
      <c r="G123" s="1178">
        <f t="shared" si="6"/>
        <v>0</v>
      </c>
    </row>
    <row r="124" spans="1:7" s="291" customFormat="1">
      <c r="A124" s="504"/>
      <c r="B124" s="501"/>
      <c r="C124" s="218" t="s">
        <v>2657</v>
      </c>
      <c r="D124" s="629" t="s">
        <v>188</v>
      </c>
      <c r="E124" s="630">
        <v>1</v>
      </c>
      <c r="F124" s="660"/>
      <c r="G124" s="1178">
        <f t="shared" si="6"/>
        <v>0</v>
      </c>
    </row>
    <row r="125" spans="1:7" s="291" customFormat="1">
      <c r="A125" s="504"/>
      <c r="B125" s="501"/>
      <c r="C125" s="470"/>
      <c r="D125" s="636"/>
      <c r="E125" s="638"/>
      <c r="F125" s="678"/>
      <c r="G125" s="660">
        <f t="shared" si="4"/>
        <v>0</v>
      </c>
    </row>
    <row r="126" spans="1:7" s="291" customFormat="1">
      <c r="A126" s="504" t="str">
        <f t="shared" si="5"/>
        <v>I.</v>
      </c>
      <c r="B126" s="501">
        <f>COUNT($A$10:$B125)+1</f>
        <v>12</v>
      </c>
      <c r="C126" s="241" t="s">
        <v>2658</v>
      </c>
      <c r="D126" s="636"/>
      <c r="E126" s="638"/>
      <c r="F126" s="678"/>
      <c r="G126" s="660">
        <f t="shared" si="4"/>
        <v>0</v>
      </c>
    </row>
    <row r="127" spans="1:7" s="291" customFormat="1" ht="48">
      <c r="A127" s="504"/>
      <c r="B127" s="501"/>
      <c r="C127" s="218" t="s">
        <v>2659</v>
      </c>
      <c r="D127" s="636"/>
      <c r="E127" s="638"/>
      <c r="F127" s="678"/>
      <c r="G127" s="660">
        <f t="shared" si="4"/>
        <v>0</v>
      </c>
    </row>
    <row r="128" spans="1:7" s="291" customFormat="1">
      <c r="A128" s="504"/>
      <c r="B128" s="501"/>
      <c r="C128" s="218" t="s">
        <v>2660</v>
      </c>
      <c r="D128" s="629" t="s">
        <v>188</v>
      </c>
      <c r="E128" s="630">
        <v>7</v>
      </c>
      <c r="F128" s="660"/>
      <c r="G128" s="1178">
        <f>E128*F128</f>
        <v>0</v>
      </c>
    </row>
    <row r="129" spans="1:7" s="291" customFormat="1">
      <c r="A129" s="504"/>
      <c r="B129" s="501"/>
      <c r="C129" s="218" t="s">
        <v>2661</v>
      </c>
      <c r="D129" s="629" t="s">
        <v>188</v>
      </c>
      <c r="E129" s="630">
        <v>1</v>
      </c>
      <c r="F129" s="660"/>
      <c r="G129" s="1178">
        <f>E129*F129</f>
        <v>0</v>
      </c>
    </row>
    <row r="130" spans="1:7" s="291" customFormat="1">
      <c r="A130" s="504"/>
      <c r="B130" s="501"/>
      <c r="C130" s="470"/>
      <c r="D130" s="636"/>
      <c r="E130" s="638"/>
      <c r="F130" s="678"/>
      <c r="G130" s="660">
        <f t="shared" si="4"/>
        <v>0</v>
      </c>
    </row>
    <row r="131" spans="1:7" s="291" customFormat="1">
      <c r="A131" s="504" t="str">
        <f t="shared" si="5"/>
        <v>I.</v>
      </c>
      <c r="B131" s="501">
        <f>COUNT($A$10:$B130)+1</f>
        <v>13</v>
      </c>
      <c r="C131" s="241" t="s">
        <v>2662</v>
      </c>
      <c r="D131" s="636"/>
      <c r="E131" s="638"/>
      <c r="F131" s="678"/>
      <c r="G131" s="660">
        <f t="shared" si="4"/>
        <v>0</v>
      </c>
    </row>
    <row r="132" spans="1:7" s="291" customFormat="1" ht="48">
      <c r="A132" s="504"/>
      <c r="B132" s="501"/>
      <c r="C132" s="218" t="s">
        <v>2663</v>
      </c>
      <c r="D132" s="636"/>
      <c r="E132" s="638"/>
      <c r="F132" s="678"/>
      <c r="G132" s="660">
        <f t="shared" si="4"/>
        <v>0</v>
      </c>
    </row>
    <row r="133" spans="1:7" s="291" customFormat="1">
      <c r="A133" s="504"/>
      <c r="B133" s="501"/>
      <c r="C133" s="218" t="s">
        <v>2651</v>
      </c>
      <c r="D133" s="629" t="s">
        <v>188</v>
      </c>
      <c r="E133" s="630">
        <v>2</v>
      </c>
      <c r="F133" s="660"/>
      <c r="G133" s="1178">
        <f>E133*F133</f>
        <v>0</v>
      </c>
    </row>
    <row r="134" spans="1:7" s="291" customFormat="1">
      <c r="A134" s="504"/>
      <c r="B134" s="501"/>
      <c r="C134" s="218"/>
      <c r="D134" s="629"/>
      <c r="E134" s="630"/>
      <c r="F134" s="660"/>
      <c r="G134" s="660">
        <f t="shared" si="4"/>
        <v>0</v>
      </c>
    </row>
    <row r="135" spans="1:7" s="291" customFormat="1">
      <c r="A135" s="504" t="str">
        <f t="shared" si="5"/>
        <v>I.</v>
      </c>
      <c r="B135" s="501">
        <f>COUNT($A$10:$B134)+1</f>
        <v>14</v>
      </c>
      <c r="C135" s="241" t="s">
        <v>2375</v>
      </c>
      <c r="D135" s="629" t="s">
        <v>187</v>
      </c>
      <c r="E135" s="630">
        <v>2870</v>
      </c>
      <c r="F135" s="660"/>
      <c r="G135" s="1178">
        <f>E135*F135</f>
        <v>0</v>
      </c>
    </row>
    <row r="136" spans="1:7" s="291" customFormat="1" ht="60">
      <c r="A136" s="504"/>
      <c r="B136" s="501"/>
      <c r="C136" s="218" t="s">
        <v>2664</v>
      </c>
      <c r="D136" s="629"/>
      <c r="E136" s="630"/>
      <c r="F136" s="660"/>
      <c r="G136" s="660">
        <f t="shared" si="4"/>
        <v>0</v>
      </c>
    </row>
    <row r="137" spans="1:7" s="291" customFormat="1">
      <c r="A137" s="504"/>
      <c r="B137" s="501"/>
      <c r="C137" s="470"/>
      <c r="D137" s="636"/>
      <c r="E137" s="638"/>
      <c r="F137" s="678"/>
      <c r="G137" s="660">
        <f t="shared" si="4"/>
        <v>0</v>
      </c>
    </row>
    <row r="138" spans="1:7" s="291" customFormat="1">
      <c r="A138" s="504" t="str">
        <f t="shared" si="5"/>
        <v>I.</v>
      </c>
      <c r="B138" s="501">
        <f>COUNT($A$10:$B137)+1</f>
        <v>15</v>
      </c>
      <c r="C138" s="241" t="s">
        <v>2377</v>
      </c>
      <c r="D138" s="629"/>
      <c r="E138" s="630"/>
      <c r="F138" s="660"/>
      <c r="G138" s="660">
        <f t="shared" si="4"/>
        <v>0</v>
      </c>
    </row>
    <row r="139" spans="1:7" s="291" customFormat="1" ht="73.5" customHeight="1">
      <c r="A139" s="504"/>
      <c r="B139" s="501"/>
      <c r="C139" s="218" t="s">
        <v>2665</v>
      </c>
      <c r="D139" s="629"/>
      <c r="E139" s="630"/>
      <c r="F139" s="660"/>
      <c r="G139" s="660">
        <f t="shared" si="4"/>
        <v>0</v>
      </c>
    </row>
    <row r="140" spans="1:7" s="291" customFormat="1">
      <c r="A140" s="504"/>
      <c r="B140" s="501"/>
      <c r="C140" s="218" t="s">
        <v>2666</v>
      </c>
      <c r="D140" s="629" t="s">
        <v>186</v>
      </c>
      <c r="E140" s="630">
        <v>419</v>
      </c>
      <c r="F140" s="660"/>
      <c r="G140" s="1178">
        <f t="shared" ref="G140:G146" si="7">E140*F140</f>
        <v>0</v>
      </c>
    </row>
    <row r="141" spans="1:7" s="291" customFormat="1">
      <c r="A141" s="504"/>
      <c r="B141" s="501"/>
      <c r="C141" s="218" t="s">
        <v>2667</v>
      </c>
      <c r="D141" s="629" t="s">
        <v>186</v>
      </c>
      <c r="E141" s="630">
        <v>138</v>
      </c>
      <c r="F141" s="660"/>
      <c r="G141" s="1178">
        <f t="shared" si="7"/>
        <v>0</v>
      </c>
    </row>
    <row r="142" spans="1:7" s="291" customFormat="1">
      <c r="A142" s="504"/>
      <c r="B142" s="501"/>
      <c r="C142" s="218" t="s">
        <v>2668</v>
      </c>
      <c r="D142" s="629" t="s">
        <v>186</v>
      </c>
      <c r="E142" s="630">
        <v>4</v>
      </c>
      <c r="F142" s="660"/>
      <c r="G142" s="1178">
        <f t="shared" si="7"/>
        <v>0</v>
      </c>
    </row>
    <row r="143" spans="1:7" s="291" customFormat="1">
      <c r="A143" s="504"/>
      <c r="B143" s="501"/>
      <c r="C143" s="218" t="s">
        <v>2669</v>
      </c>
      <c r="D143" s="629" t="s">
        <v>186</v>
      </c>
      <c r="E143" s="630">
        <v>30</v>
      </c>
      <c r="F143" s="660"/>
      <c r="G143" s="1178">
        <f t="shared" si="7"/>
        <v>0</v>
      </c>
    </row>
    <row r="144" spans="1:7" s="291" customFormat="1">
      <c r="A144" s="504"/>
      <c r="B144" s="501"/>
      <c r="C144" s="218" t="s">
        <v>2379</v>
      </c>
      <c r="D144" s="629" t="s">
        <v>186</v>
      </c>
      <c r="E144" s="630">
        <v>20</v>
      </c>
      <c r="F144" s="660"/>
      <c r="G144" s="1178">
        <f t="shared" si="7"/>
        <v>0</v>
      </c>
    </row>
    <row r="145" spans="1:7" s="291" customFormat="1">
      <c r="A145" s="504"/>
      <c r="B145" s="501"/>
      <c r="C145" s="218" t="s">
        <v>2670</v>
      </c>
      <c r="D145" s="629" t="s">
        <v>186</v>
      </c>
      <c r="E145" s="630">
        <v>104</v>
      </c>
      <c r="F145" s="660"/>
      <c r="G145" s="1178">
        <f t="shared" si="7"/>
        <v>0</v>
      </c>
    </row>
    <row r="146" spans="1:7" s="291" customFormat="1">
      <c r="A146" s="504"/>
      <c r="B146" s="501"/>
      <c r="C146" s="470"/>
      <c r="D146" s="636"/>
      <c r="E146" s="638"/>
      <c r="F146" s="678"/>
      <c r="G146" s="660">
        <f t="shared" si="7"/>
        <v>0</v>
      </c>
    </row>
    <row r="147" spans="1:7" s="291" customFormat="1">
      <c r="A147" s="504" t="str">
        <f t="shared" si="5"/>
        <v>I.</v>
      </c>
      <c r="B147" s="501">
        <f>COUNT($A$10:$B146)+1</f>
        <v>16</v>
      </c>
      <c r="C147" s="241" t="s">
        <v>2671</v>
      </c>
      <c r="D147" s="629"/>
      <c r="E147" s="630"/>
      <c r="F147" s="660"/>
      <c r="G147" s="660">
        <f t="shared" si="4"/>
        <v>0</v>
      </c>
    </row>
    <row r="148" spans="1:7" s="291" customFormat="1" ht="48">
      <c r="A148" s="504"/>
      <c r="B148" s="501"/>
      <c r="C148" s="218" t="s">
        <v>2672</v>
      </c>
      <c r="D148" s="629"/>
      <c r="E148" s="630"/>
      <c r="F148" s="660"/>
      <c r="G148" s="660">
        <f t="shared" si="4"/>
        <v>0</v>
      </c>
    </row>
    <row r="149" spans="1:7" s="291" customFormat="1" ht="24">
      <c r="A149" s="504"/>
      <c r="B149" s="501"/>
      <c r="C149" s="468" t="s">
        <v>2673</v>
      </c>
      <c r="D149" s="629"/>
      <c r="E149" s="630"/>
      <c r="F149" s="660"/>
      <c r="G149" s="660">
        <f t="shared" si="4"/>
        <v>0</v>
      </c>
    </row>
    <row r="150" spans="1:7" s="291" customFormat="1">
      <c r="A150" s="504"/>
      <c r="B150" s="501"/>
      <c r="C150" s="218" t="s">
        <v>2616</v>
      </c>
      <c r="D150" s="629" t="s">
        <v>186</v>
      </c>
      <c r="E150" s="630">
        <v>6</v>
      </c>
      <c r="F150" s="660"/>
      <c r="G150" s="1178">
        <f>E150*F150</f>
        <v>0</v>
      </c>
    </row>
    <row r="151" spans="1:7" s="291" customFormat="1">
      <c r="A151" s="504"/>
      <c r="B151" s="501"/>
      <c r="C151" s="218" t="s">
        <v>2674</v>
      </c>
      <c r="D151" s="629" t="s">
        <v>186</v>
      </c>
      <c r="E151" s="630">
        <v>84</v>
      </c>
      <c r="F151" s="660"/>
      <c r="G151" s="1178">
        <f>E151*F151</f>
        <v>0</v>
      </c>
    </row>
    <row r="152" spans="1:7" s="291" customFormat="1">
      <c r="A152" s="504"/>
      <c r="B152" s="501"/>
      <c r="C152" s="218" t="s">
        <v>2651</v>
      </c>
      <c r="D152" s="629" t="s">
        <v>186</v>
      </c>
      <c r="E152" s="630">
        <v>14</v>
      </c>
      <c r="F152" s="660"/>
      <c r="G152" s="1178">
        <f>E152*F152</f>
        <v>0</v>
      </c>
    </row>
    <row r="153" spans="1:7" s="291" customFormat="1">
      <c r="A153" s="504"/>
      <c r="B153" s="501"/>
      <c r="C153" s="218"/>
      <c r="D153" s="629"/>
      <c r="E153" s="630"/>
      <c r="F153" s="660"/>
      <c r="G153" s="660">
        <f t="shared" si="4"/>
        <v>0</v>
      </c>
    </row>
    <row r="154" spans="1:7" s="291" customFormat="1">
      <c r="A154" s="504" t="str">
        <f t="shared" ref="A154:A187" si="8">$B$8</f>
        <v>I.</v>
      </c>
      <c r="B154" s="501">
        <f>COUNT($A$10:$B153)+1</f>
        <v>17</v>
      </c>
      <c r="C154" s="241" t="s">
        <v>2381</v>
      </c>
      <c r="D154" s="629"/>
      <c r="E154" s="630"/>
      <c r="F154" s="660"/>
      <c r="G154" s="660">
        <f t="shared" si="4"/>
        <v>0</v>
      </c>
    </row>
    <row r="155" spans="1:7" s="291" customFormat="1" ht="48">
      <c r="A155" s="504"/>
      <c r="B155" s="501"/>
      <c r="C155" s="218" t="s">
        <v>2672</v>
      </c>
      <c r="D155" s="629"/>
      <c r="E155" s="630"/>
      <c r="F155" s="660"/>
      <c r="G155" s="660">
        <f t="shared" si="4"/>
        <v>0</v>
      </c>
    </row>
    <row r="156" spans="1:7" s="291" customFormat="1" ht="24">
      <c r="A156" s="504"/>
      <c r="B156" s="501"/>
      <c r="C156" s="468" t="s">
        <v>2675</v>
      </c>
      <c r="D156" s="629"/>
      <c r="E156" s="630"/>
      <c r="F156" s="660"/>
      <c r="G156" s="660">
        <f t="shared" si="4"/>
        <v>0</v>
      </c>
    </row>
    <row r="157" spans="1:7" s="291" customFormat="1">
      <c r="A157" s="504"/>
      <c r="B157" s="501"/>
      <c r="C157" s="218" t="s">
        <v>2676</v>
      </c>
      <c r="D157" s="629" t="s">
        <v>186</v>
      </c>
      <c r="E157" s="630">
        <v>6</v>
      </c>
      <c r="F157" s="660"/>
      <c r="G157" s="1178">
        <f t="shared" ref="G157:G162" si="9">E157*F157</f>
        <v>0</v>
      </c>
    </row>
    <row r="158" spans="1:7" s="291" customFormat="1">
      <c r="A158" s="504"/>
      <c r="B158" s="501"/>
      <c r="C158" s="218" t="s">
        <v>2674</v>
      </c>
      <c r="D158" s="629" t="s">
        <v>186</v>
      </c>
      <c r="E158" s="630">
        <v>84</v>
      </c>
      <c r="F158" s="660"/>
      <c r="G158" s="1178">
        <f t="shared" si="9"/>
        <v>0</v>
      </c>
    </row>
    <row r="159" spans="1:7" s="291" customFormat="1">
      <c r="A159" s="504"/>
      <c r="B159" s="501"/>
      <c r="C159" s="218" t="s">
        <v>2618</v>
      </c>
      <c r="D159" s="629" t="s">
        <v>186</v>
      </c>
      <c r="E159" s="630">
        <v>2</v>
      </c>
      <c r="F159" s="660"/>
      <c r="G159" s="1178">
        <f t="shared" si="9"/>
        <v>0</v>
      </c>
    </row>
    <row r="160" spans="1:7" s="291" customFormat="1">
      <c r="A160" s="504"/>
      <c r="B160" s="501"/>
      <c r="C160" s="218" t="s">
        <v>2619</v>
      </c>
      <c r="D160" s="629" t="s">
        <v>186</v>
      </c>
      <c r="E160" s="630">
        <v>9</v>
      </c>
      <c r="F160" s="660"/>
      <c r="G160" s="1178">
        <f t="shared" si="9"/>
        <v>0</v>
      </c>
    </row>
    <row r="161" spans="1:7" s="291" customFormat="1">
      <c r="A161" s="504"/>
      <c r="B161" s="501"/>
      <c r="C161" s="218" t="s">
        <v>2384</v>
      </c>
      <c r="D161" s="629" t="s">
        <v>186</v>
      </c>
      <c r="E161" s="630">
        <v>9</v>
      </c>
      <c r="F161" s="660"/>
      <c r="G161" s="1178">
        <f t="shared" si="9"/>
        <v>0</v>
      </c>
    </row>
    <row r="162" spans="1:7" s="291" customFormat="1">
      <c r="A162" s="504"/>
      <c r="B162" s="501"/>
      <c r="C162" s="218" t="s">
        <v>2651</v>
      </c>
      <c r="D162" s="629" t="s">
        <v>186</v>
      </c>
      <c r="E162" s="630">
        <v>9</v>
      </c>
      <c r="F162" s="660"/>
      <c r="G162" s="1178">
        <f t="shared" si="9"/>
        <v>0</v>
      </c>
    </row>
    <row r="163" spans="1:7" s="291" customFormat="1">
      <c r="A163" s="504"/>
      <c r="B163" s="501"/>
      <c r="C163" s="218"/>
      <c r="D163" s="629"/>
      <c r="E163" s="630"/>
      <c r="F163" s="660"/>
      <c r="G163" s="660">
        <f t="shared" ref="G163:G188" si="10">E163*F163</f>
        <v>0</v>
      </c>
    </row>
    <row r="164" spans="1:7" s="291" customFormat="1">
      <c r="A164" s="504" t="str">
        <f t="shared" si="8"/>
        <v>I.</v>
      </c>
      <c r="B164" s="501">
        <f>COUNT($A$10:$B163)+1</f>
        <v>18</v>
      </c>
      <c r="C164" s="241" t="s">
        <v>2386</v>
      </c>
      <c r="D164" s="629" t="s">
        <v>137</v>
      </c>
      <c r="E164" s="630">
        <v>410</v>
      </c>
      <c r="F164" s="660"/>
      <c r="G164" s="1178">
        <f>E164*F164</f>
        <v>0</v>
      </c>
    </row>
    <row r="165" spans="1:7" s="291" customFormat="1" ht="72">
      <c r="A165" s="504"/>
      <c r="B165" s="501"/>
      <c r="C165" s="218" t="s">
        <v>2677</v>
      </c>
      <c r="D165" s="629"/>
      <c r="E165" s="630"/>
      <c r="F165" s="660"/>
      <c r="G165" s="660">
        <f t="shared" si="10"/>
        <v>0</v>
      </c>
    </row>
    <row r="166" spans="1:7" s="291" customFormat="1">
      <c r="A166" s="504"/>
      <c r="B166" s="501"/>
      <c r="C166" s="528" t="s">
        <v>2388</v>
      </c>
      <c r="D166" s="696"/>
      <c r="E166" s="697"/>
      <c r="F166" s="698"/>
      <c r="G166" s="660">
        <f t="shared" si="10"/>
        <v>0</v>
      </c>
    </row>
    <row r="167" spans="1:7" s="291" customFormat="1">
      <c r="A167" s="504"/>
      <c r="B167" s="501"/>
      <c r="C167" s="218"/>
      <c r="D167" s="636"/>
      <c r="E167" s="638"/>
      <c r="F167" s="678"/>
      <c r="G167" s="660">
        <f t="shared" si="10"/>
        <v>0</v>
      </c>
    </row>
    <row r="168" spans="1:7" s="291" customFormat="1">
      <c r="A168" s="504" t="str">
        <f t="shared" si="8"/>
        <v>I.</v>
      </c>
      <c r="B168" s="501">
        <f>COUNT($A$10:$B167)+1</f>
        <v>19</v>
      </c>
      <c r="C168" s="241" t="s">
        <v>2386</v>
      </c>
      <c r="D168" s="636"/>
      <c r="E168" s="638"/>
      <c r="F168" s="678"/>
      <c r="G168" s="660">
        <f t="shared" si="10"/>
        <v>0</v>
      </c>
    </row>
    <row r="169" spans="1:7" s="291" customFormat="1" ht="48">
      <c r="A169" s="504"/>
      <c r="B169" s="501"/>
      <c r="C169" s="218" t="s">
        <v>2678</v>
      </c>
      <c r="D169" s="629"/>
      <c r="E169" s="630"/>
      <c r="F169" s="660"/>
      <c r="G169" s="660">
        <f t="shared" si="10"/>
        <v>0</v>
      </c>
    </row>
    <row r="170" spans="1:7" s="291" customFormat="1">
      <c r="A170" s="504"/>
      <c r="B170" s="501"/>
      <c r="C170" s="218" t="s">
        <v>2679</v>
      </c>
      <c r="D170" s="629" t="s">
        <v>137</v>
      </c>
      <c r="E170" s="630">
        <v>56</v>
      </c>
      <c r="F170" s="660"/>
      <c r="G170" s="1178">
        <f>E170*F170</f>
        <v>0</v>
      </c>
    </row>
    <row r="171" spans="1:7" s="291" customFormat="1">
      <c r="A171" s="504"/>
      <c r="B171" s="501"/>
      <c r="C171" s="218"/>
      <c r="D171" s="629"/>
      <c r="E171" s="630"/>
      <c r="F171" s="660"/>
      <c r="G171" s="660">
        <f t="shared" si="10"/>
        <v>0</v>
      </c>
    </row>
    <row r="172" spans="1:7" s="291" customFormat="1">
      <c r="A172" s="504" t="str">
        <f t="shared" si="8"/>
        <v>I.</v>
      </c>
      <c r="B172" s="501">
        <f>COUNT($A$10:$B171)+1</f>
        <v>20</v>
      </c>
      <c r="C172" s="241" t="s">
        <v>2680</v>
      </c>
      <c r="D172" s="629"/>
      <c r="E172" s="630"/>
      <c r="F172" s="678"/>
      <c r="G172" s="660">
        <f t="shared" si="10"/>
        <v>0</v>
      </c>
    </row>
    <row r="173" spans="1:7" s="291" customFormat="1" ht="60">
      <c r="A173" s="504"/>
      <c r="B173" s="501"/>
      <c r="C173" s="218" t="s">
        <v>2681</v>
      </c>
      <c r="D173" s="629"/>
      <c r="E173" s="630"/>
      <c r="F173" s="660"/>
      <c r="G173" s="660">
        <f t="shared" si="10"/>
        <v>0</v>
      </c>
    </row>
    <row r="174" spans="1:7" s="291" customFormat="1">
      <c r="A174" s="504"/>
      <c r="B174" s="501"/>
      <c r="C174" s="218" t="s">
        <v>2661</v>
      </c>
      <c r="D174" s="629" t="s">
        <v>188</v>
      </c>
      <c r="E174" s="630">
        <v>3</v>
      </c>
      <c r="F174" s="660"/>
      <c r="G174" s="1178">
        <f>E174*F174</f>
        <v>0</v>
      </c>
    </row>
    <row r="175" spans="1:7" s="291" customFormat="1">
      <c r="A175" s="504"/>
      <c r="B175" s="501"/>
      <c r="C175" s="218" t="s">
        <v>2682</v>
      </c>
      <c r="D175" s="629" t="s">
        <v>188</v>
      </c>
      <c r="E175" s="630">
        <v>3</v>
      </c>
      <c r="F175" s="660"/>
      <c r="G175" s="1178">
        <f>E175*F175</f>
        <v>0</v>
      </c>
    </row>
    <row r="176" spans="1:7" s="291" customFormat="1">
      <c r="A176" s="504"/>
      <c r="B176" s="501"/>
      <c r="C176" s="218"/>
      <c r="D176" s="629"/>
      <c r="E176" s="630"/>
      <c r="F176" s="660"/>
      <c r="G176" s="660">
        <f t="shared" si="10"/>
        <v>0</v>
      </c>
    </row>
    <row r="177" spans="1:7" s="291" customFormat="1">
      <c r="A177" s="504" t="str">
        <f t="shared" si="8"/>
        <v>I.</v>
      </c>
      <c r="B177" s="501">
        <f>COUNT($A$10:$B176)+1</f>
        <v>21</v>
      </c>
      <c r="C177" s="336" t="s">
        <v>2683</v>
      </c>
      <c r="D177" s="605" t="s">
        <v>125</v>
      </c>
      <c r="E177" s="603">
        <v>8</v>
      </c>
      <c r="F177" s="679"/>
      <c r="G177" s="1178">
        <f>E177*F177</f>
        <v>0</v>
      </c>
    </row>
    <row r="178" spans="1:7" s="291" customFormat="1" ht="132">
      <c r="A178" s="504"/>
      <c r="B178" s="501"/>
      <c r="C178" s="326" t="s">
        <v>2684</v>
      </c>
      <c r="D178" s="629"/>
      <c r="E178" s="630"/>
      <c r="F178" s="660"/>
      <c r="G178" s="660">
        <f t="shared" si="10"/>
        <v>0</v>
      </c>
    </row>
    <row r="179" spans="1:7" s="291" customFormat="1">
      <c r="A179" s="504"/>
      <c r="B179" s="501"/>
      <c r="C179" s="218"/>
      <c r="D179" s="629"/>
      <c r="E179" s="630"/>
      <c r="F179" s="660"/>
      <c r="G179" s="660"/>
    </row>
    <row r="180" spans="1:7" s="291" customFormat="1">
      <c r="A180" s="504" t="str">
        <f t="shared" si="8"/>
        <v>I.</v>
      </c>
      <c r="B180" s="501">
        <f>COUNT($A$10:$B179)+1</f>
        <v>22</v>
      </c>
      <c r="C180" s="241" t="s">
        <v>1844</v>
      </c>
      <c r="D180" s="629" t="s">
        <v>187</v>
      </c>
      <c r="E180" s="630">
        <v>395</v>
      </c>
      <c r="F180" s="660"/>
      <c r="G180" s="1178">
        <f>E180*F180</f>
        <v>0</v>
      </c>
    </row>
    <row r="181" spans="1:7" s="291" customFormat="1" ht="108">
      <c r="A181" s="504"/>
      <c r="B181" s="501"/>
      <c r="C181" s="218" t="s">
        <v>2685</v>
      </c>
      <c r="D181" s="629"/>
      <c r="E181" s="630"/>
      <c r="F181" s="660"/>
      <c r="G181" s="660">
        <f t="shared" si="10"/>
        <v>0</v>
      </c>
    </row>
    <row r="182" spans="1:7" s="291" customFormat="1">
      <c r="A182" s="504"/>
      <c r="B182" s="501"/>
      <c r="C182" s="528" t="s">
        <v>2686</v>
      </c>
      <c r="D182" s="629"/>
      <c r="E182" s="630"/>
      <c r="F182" s="660"/>
      <c r="G182" s="660">
        <f t="shared" si="10"/>
        <v>0</v>
      </c>
    </row>
    <row r="183" spans="1:7" s="291" customFormat="1">
      <c r="A183" s="504"/>
      <c r="B183" s="501"/>
      <c r="C183" s="481"/>
      <c r="D183" s="636"/>
      <c r="E183" s="638"/>
      <c r="F183" s="678"/>
      <c r="G183" s="660">
        <f t="shared" si="10"/>
        <v>0</v>
      </c>
    </row>
    <row r="184" spans="1:7" s="291" customFormat="1">
      <c r="A184" s="504" t="str">
        <f t="shared" si="8"/>
        <v>I.</v>
      </c>
      <c r="B184" s="501">
        <f>COUNT($A$10:$B183)+1</f>
        <v>23</v>
      </c>
      <c r="C184" s="241" t="s">
        <v>2687</v>
      </c>
      <c r="D184" s="629" t="s">
        <v>125</v>
      </c>
      <c r="E184" s="630">
        <v>1</v>
      </c>
      <c r="F184" s="660"/>
      <c r="G184" s="1178">
        <f>E184*F184</f>
        <v>0</v>
      </c>
    </row>
    <row r="185" spans="1:7" s="291" customFormat="1" ht="60">
      <c r="A185" s="504"/>
      <c r="B185" s="501"/>
      <c r="C185" s="218" t="s">
        <v>2688</v>
      </c>
      <c r="D185" s="629"/>
      <c r="E185" s="630"/>
      <c r="F185" s="660"/>
      <c r="G185" s="660">
        <f t="shared" si="10"/>
        <v>0</v>
      </c>
    </row>
    <row r="186" spans="1:7" s="291" customFormat="1">
      <c r="A186" s="504"/>
      <c r="B186" s="501"/>
      <c r="C186" s="218"/>
      <c r="D186" s="629"/>
      <c r="E186" s="630"/>
      <c r="F186" s="660"/>
      <c r="G186" s="660">
        <f t="shared" si="10"/>
        <v>0</v>
      </c>
    </row>
    <row r="187" spans="1:7" s="291" customFormat="1">
      <c r="A187" s="504" t="str">
        <f t="shared" si="8"/>
        <v>I.</v>
      </c>
      <c r="B187" s="501">
        <f>COUNT($A$10:$B186)+1</f>
        <v>24</v>
      </c>
      <c r="C187" s="241" t="s">
        <v>2689</v>
      </c>
      <c r="D187" s="629" t="s">
        <v>2690</v>
      </c>
      <c r="E187" s="630">
        <v>1</v>
      </c>
      <c r="F187" s="660"/>
      <c r="G187" s="1178">
        <f>E187*F187</f>
        <v>0</v>
      </c>
    </row>
    <row r="188" spans="1:7" s="291" customFormat="1" ht="84">
      <c r="A188" s="504"/>
      <c r="B188" s="501"/>
      <c r="C188" s="218" t="s">
        <v>2691</v>
      </c>
      <c r="D188" s="629"/>
      <c r="E188" s="630"/>
      <c r="F188" s="660"/>
      <c r="G188" s="660">
        <f t="shared" si="10"/>
        <v>0</v>
      </c>
    </row>
    <row r="189" spans="1:7" s="291" customFormat="1">
      <c r="A189" s="504"/>
      <c r="B189" s="501"/>
      <c r="C189" s="218"/>
      <c r="D189" s="629"/>
      <c r="E189" s="630"/>
      <c r="F189" s="660"/>
      <c r="G189" s="1204"/>
    </row>
    <row r="190" spans="1:7" s="291" customFormat="1" ht="13.5" thickBot="1">
      <c r="A190" s="507"/>
      <c r="B190" s="507"/>
      <c r="C190" s="507" t="str">
        <f>CONCATENATE($B$8," ",$C$8," - SKUPAJ:")</f>
        <v>I. PREZRAČEVANJE TRAKT A  - SKUPAJ:</v>
      </c>
      <c r="D190" s="507"/>
      <c r="E190" s="507"/>
      <c r="F190" s="507"/>
      <c r="G190" s="1205">
        <f>SUM(G47:G187)</f>
        <v>0</v>
      </c>
    </row>
    <row r="191" spans="1:7" s="291" customFormat="1">
      <c r="A191" s="504"/>
      <c r="B191" s="501"/>
      <c r="C191" s="218"/>
      <c r="D191" s="629"/>
      <c r="E191" s="630"/>
      <c r="F191" s="660"/>
      <c r="G191" s="660"/>
    </row>
    <row r="192" spans="1:7" s="291" customFormat="1" ht="16.5" thickBot="1">
      <c r="A192" s="502"/>
      <c r="B192" s="158" t="s">
        <v>106</v>
      </c>
      <c r="C192" s="65" t="s">
        <v>2692</v>
      </c>
      <c r="D192" s="658"/>
      <c r="E192" s="658"/>
      <c r="F192" s="658"/>
      <c r="G192" s="658"/>
    </row>
    <row r="193" spans="1:7" s="291" customFormat="1">
      <c r="A193" s="504"/>
      <c r="B193" s="501"/>
      <c r="C193" s="218"/>
      <c r="D193" s="629"/>
      <c r="E193" s="630"/>
      <c r="F193" s="660"/>
      <c r="G193" s="660"/>
    </row>
    <row r="194" spans="1:7" s="291" customFormat="1">
      <c r="A194" s="504" t="str">
        <f>$B$192</f>
        <v>II.</v>
      </c>
      <c r="B194" s="501">
        <f>COUNT(#REF!)+1</f>
        <v>1</v>
      </c>
      <c r="C194" s="241" t="s">
        <v>2693</v>
      </c>
      <c r="D194" s="636"/>
      <c r="E194" s="638"/>
      <c r="F194" s="678"/>
      <c r="G194" s="660">
        <f>E194*F194</f>
        <v>0</v>
      </c>
    </row>
    <row r="195" spans="1:7" s="291" customFormat="1" ht="48">
      <c r="A195" s="504"/>
      <c r="B195" s="501"/>
      <c r="C195" s="782" t="s">
        <v>2574</v>
      </c>
      <c r="D195" s="636"/>
      <c r="E195" s="638"/>
      <c r="F195" s="678"/>
      <c r="G195" s="660">
        <f t="shared" ref="G195:G268" si="11">E195*F195</f>
        <v>0</v>
      </c>
    </row>
    <row r="196" spans="1:7" s="291" customFormat="1">
      <c r="A196" s="504"/>
      <c r="B196" s="501"/>
      <c r="C196" s="218" t="s">
        <v>2255</v>
      </c>
      <c r="D196" s="659"/>
      <c r="E196" s="687"/>
      <c r="F196" s="688"/>
      <c r="G196" s="660">
        <f t="shared" si="11"/>
        <v>0</v>
      </c>
    </row>
    <row r="197" spans="1:7" s="291" customFormat="1" ht="108">
      <c r="A197" s="504"/>
      <c r="B197" s="501"/>
      <c r="C197" s="1182" t="s">
        <v>2576</v>
      </c>
      <c r="D197" s="659"/>
      <c r="E197" s="687"/>
      <c r="F197" s="688"/>
      <c r="G197" s="660"/>
    </row>
    <row r="198" spans="1:7" s="291" customFormat="1" ht="36">
      <c r="A198" s="504"/>
      <c r="B198" s="501"/>
      <c r="C198" s="1183" t="s">
        <v>2577</v>
      </c>
      <c r="D198" s="659"/>
      <c r="E198" s="687"/>
      <c r="F198" s="688"/>
      <c r="G198" s="660"/>
    </row>
    <row r="199" spans="1:7" s="291" customFormat="1" ht="51.75" customHeight="1">
      <c r="A199" s="504"/>
      <c r="B199" s="501"/>
      <c r="C199" s="1183" t="s">
        <v>2694</v>
      </c>
      <c r="D199" s="659"/>
      <c r="E199" s="687"/>
      <c r="F199" s="688"/>
      <c r="G199" s="660"/>
    </row>
    <row r="200" spans="1:7" s="291" customFormat="1" ht="72">
      <c r="A200" s="504"/>
      <c r="B200" s="501"/>
      <c r="C200" s="1183" t="s">
        <v>2695</v>
      </c>
      <c r="D200" s="659"/>
      <c r="E200" s="687"/>
      <c r="F200" s="688"/>
      <c r="G200" s="660"/>
    </row>
    <row r="201" spans="1:7" s="291" customFormat="1" ht="24">
      <c r="A201" s="504"/>
      <c r="B201" s="501"/>
      <c r="C201" s="1184" t="s">
        <v>2580</v>
      </c>
      <c r="D201" s="659"/>
      <c r="E201" s="687"/>
      <c r="F201" s="688"/>
      <c r="G201" s="660"/>
    </row>
    <row r="202" spans="1:7" s="291" customFormat="1" ht="24">
      <c r="A202" s="504"/>
      <c r="B202" s="501"/>
      <c r="C202" s="1184" t="s">
        <v>2696</v>
      </c>
      <c r="D202" s="659"/>
      <c r="E202" s="687"/>
      <c r="F202" s="688"/>
      <c r="G202" s="660"/>
    </row>
    <row r="203" spans="1:7" s="291" customFormat="1" ht="27.75" customHeight="1">
      <c r="A203" s="504"/>
      <c r="B203" s="501"/>
      <c r="C203" s="1184" t="s">
        <v>2697</v>
      </c>
      <c r="D203" s="659"/>
      <c r="E203" s="687"/>
      <c r="F203" s="688"/>
      <c r="G203" s="660"/>
    </row>
    <row r="204" spans="1:7" s="291" customFormat="1" ht="15" customHeight="1">
      <c r="A204" s="504"/>
      <c r="B204" s="501"/>
      <c r="C204" s="1184" t="s">
        <v>2583</v>
      </c>
      <c r="D204" s="659"/>
      <c r="E204" s="687"/>
      <c r="F204" s="688"/>
      <c r="G204" s="660"/>
    </row>
    <row r="205" spans="1:7" s="291" customFormat="1" ht="24">
      <c r="A205" s="504"/>
      <c r="B205" s="501"/>
      <c r="C205" s="1184" t="s">
        <v>2584</v>
      </c>
      <c r="D205" s="659"/>
      <c r="E205" s="687"/>
      <c r="F205" s="688"/>
      <c r="G205" s="660"/>
    </row>
    <row r="206" spans="1:7" s="291" customFormat="1" ht="36">
      <c r="A206" s="504"/>
      <c r="B206" s="501"/>
      <c r="C206" s="1184" t="s">
        <v>2585</v>
      </c>
      <c r="D206" s="659"/>
      <c r="E206" s="687"/>
      <c r="F206" s="688"/>
      <c r="G206" s="660"/>
    </row>
    <row r="207" spans="1:7" s="291" customFormat="1">
      <c r="A207" s="504"/>
      <c r="B207" s="501"/>
      <c r="C207" s="1185" t="s">
        <v>2586</v>
      </c>
      <c r="D207" s="659"/>
      <c r="E207" s="687"/>
      <c r="F207" s="688"/>
      <c r="G207" s="660"/>
    </row>
    <row r="208" spans="1:7" s="291" customFormat="1" ht="24">
      <c r="A208" s="504"/>
      <c r="B208" s="501"/>
      <c r="C208" s="1185" t="s">
        <v>2587</v>
      </c>
      <c r="D208" s="659"/>
      <c r="E208" s="687"/>
      <c r="F208" s="688"/>
      <c r="G208" s="660"/>
    </row>
    <row r="209" spans="1:7" s="291" customFormat="1">
      <c r="A209" s="504"/>
      <c r="B209" s="501"/>
      <c r="C209" s="1185" t="s">
        <v>2588</v>
      </c>
      <c r="D209" s="659"/>
      <c r="E209" s="687"/>
      <c r="F209" s="688"/>
      <c r="G209" s="660"/>
    </row>
    <row r="210" spans="1:7" s="291" customFormat="1">
      <c r="A210" s="504"/>
      <c r="B210" s="501"/>
      <c r="C210" s="1185" t="s">
        <v>2589</v>
      </c>
      <c r="D210" s="659"/>
      <c r="E210" s="687"/>
      <c r="F210" s="688"/>
      <c r="G210" s="660"/>
    </row>
    <row r="211" spans="1:7" s="291" customFormat="1">
      <c r="A211" s="504"/>
      <c r="B211" s="501"/>
      <c r="C211" s="1185" t="s">
        <v>2590</v>
      </c>
      <c r="D211" s="659"/>
      <c r="E211" s="687"/>
      <c r="F211" s="688"/>
      <c r="G211" s="660"/>
    </row>
    <row r="212" spans="1:7" s="291" customFormat="1" ht="24">
      <c r="A212" s="504"/>
      <c r="B212" s="501"/>
      <c r="C212" s="1185" t="s">
        <v>2591</v>
      </c>
      <c r="D212" s="659"/>
      <c r="E212" s="687"/>
      <c r="F212" s="688"/>
      <c r="G212" s="660"/>
    </row>
    <row r="213" spans="1:7" s="291" customFormat="1">
      <c r="A213" s="504"/>
      <c r="B213" s="501"/>
      <c r="C213" s="1186" t="s">
        <v>2592</v>
      </c>
      <c r="D213" s="659"/>
      <c r="E213" s="687"/>
      <c r="F213" s="688"/>
      <c r="G213" s="660"/>
    </row>
    <row r="214" spans="1:7" s="291" customFormat="1">
      <c r="A214" s="504"/>
      <c r="B214" s="501"/>
      <c r="C214" s="1183" t="s">
        <v>2593</v>
      </c>
      <c r="D214" s="659"/>
      <c r="E214" s="687"/>
      <c r="F214" s="688"/>
      <c r="G214" s="660"/>
    </row>
    <row r="215" spans="1:7" s="291" customFormat="1" ht="60">
      <c r="A215" s="504"/>
      <c r="B215" s="501"/>
      <c r="C215" s="1183" t="s">
        <v>2594</v>
      </c>
      <c r="D215" s="659"/>
      <c r="E215" s="687"/>
      <c r="F215" s="688"/>
      <c r="G215" s="660"/>
    </row>
    <row r="216" spans="1:7" s="291" customFormat="1" ht="24">
      <c r="A216" s="504"/>
      <c r="B216" s="501"/>
      <c r="C216" s="1183" t="s">
        <v>2595</v>
      </c>
      <c r="D216" s="659"/>
      <c r="E216" s="687"/>
      <c r="F216" s="688"/>
      <c r="G216" s="660"/>
    </row>
    <row r="217" spans="1:7" s="291" customFormat="1" ht="24">
      <c r="A217" s="504"/>
      <c r="B217" s="501"/>
      <c r="C217" s="1183" t="s">
        <v>2596</v>
      </c>
      <c r="D217" s="659"/>
      <c r="E217" s="687"/>
      <c r="F217" s="688"/>
      <c r="G217" s="660"/>
    </row>
    <row r="218" spans="1:7" s="291" customFormat="1">
      <c r="A218" s="504"/>
      <c r="B218" s="501"/>
      <c r="C218" s="1183" t="s">
        <v>2597</v>
      </c>
      <c r="D218" s="659"/>
      <c r="E218" s="687"/>
      <c r="F218" s="688"/>
      <c r="G218" s="660"/>
    </row>
    <row r="219" spans="1:7" s="291" customFormat="1" ht="36">
      <c r="A219" s="504"/>
      <c r="B219" s="501"/>
      <c r="C219" s="1186" t="s">
        <v>2598</v>
      </c>
      <c r="D219" s="659"/>
      <c r="E219" s="687"/>
      <c r="F219" s="688"/>
      <c r="G219" s="660"/>
    </row>
    <row r="220" spans="1:7" s="291" customFormat="1">
      <c r="A220" s="504"/>
      <c r="B220" s="501"/>
      <c r="C220" s="1183" t="s">
        <v>2599</v>
      </c>
      <c r="D220" s="659"/>
      <c r="E220" s="687"/>
      <c r="F220" s="688"/>
      <c r="G220" s="660"/>
    </row>
    <row r="221" spans="1:7" s="291" customFormat="1">
      <c r="A221" s="504"/>
      <c r="B221" s="501"/>
      <c r="C221" s="1183" t="s">
        <v>2600</v>
      </c>
      <c r="D221" s="659"/>
      <c r="E221" s="687"/>
      <c r="F221" s="688"/>
      <c r="G221" s="660"/>
    </row>
    <row r="222" spans="1:7" s="291" customFormat="1">
      <c r="A222" s="504"/>
      <c r="B222" s="501"/>
      <c r="C222" s="1183" t="s">
        <v>2601</v>
      </c>
      <c r="D222" s="659"/>
      <c r="E222" s="687"/>
      <c r="F222" s="688"/>
      <c r="G222" s="660"/>
    </row>
    <row r="223" spans="1:7" s="291" customFormat="1">
      <c r="A223" s="504"/>
      <c r="B223" s="501"/>
      <c r="C223" s="1183" t="s">
        <v>2602</v>
      </c>
      <c r="D223" s="659"/>
      <c r="E223" s="687"/>
      <c r="F223" s="688"/>
      <c r="G223" s="660"/>
    </row>
    <row r="224" spans="1:7" s="291" customFormat="1">
      <c r="A224" s="504"/>
      <c r="B224" s="501"/>
      <c r="C224" s="1183" t="s">
        <v>2603</v>
      </c>
      <c r="D224" s="659"/>
      <c r="E224" s="687"/>
      <c r="F224" s="688"/>
      <c r="G224" s="660"/>
    </row>
    <row r="225" spans="1:7" s="291" customFormat="1">
      <c r="A225" s="504"/>
      <c r="B225" s="501"/>
      <c r="C225" s="1183" t="s">
        <v>2604</v>
      </c>
      <c r="D225" s="659"/>
      <c r="E225" s="687"/>
      <c r="F225" s="688"/>
      <c r="G225" s="660"/>
    </row>
    <row r="226" spans="1:7" s="291" customFormat="1" ht="24">
      <c r="A226" s="504"/>
      <c r="B226" s="501"/>
      <c r="C226" s="1183" t="s">
        <v>2605</v>
      </c>
      <c r="D226" s="659"/>
      <c r="E226" s="687"/>
      <c r="F226" s="688"/>
      <c r="G226" s="660"/>
    </row>
    <row r="227" spans="1:7" s="291" customFormat="1">
      <c r="A227" s="504"/>
      <c r="B227" s="501"/>
      <c r="C227" s="1183" t="s">
        <v>2606</v>
      </c>
      <c r="D227" s="659"/>
      <c r="E227" s="687"/>
      <c r="F227" s="688"/>
      <c r="G227" s="660"/>
    </row>
    <row r="228" spans="1:7" s="291" customFormat="1">
      <c r="A228" s="504"/>
      <c r="B228" s="501"/>
      <c r="C228" s="1183" t="s">
        <v>2607</v>
      </c>
      <c r="D228" s="659"/>
      <c r="E228" s="687"/>
      <c r="F228" s="688"/>
      <c r="G228" s="660"/>
    </row>
    <row r="229" spans="1:7" s="291" customFormat="1" ht="24">
      <c r="A229" s="504"/>
      <c r="B229" s="501"/>
      <c r="C229" s="1183" t="s">
        <v>2608</v>
      </c>
      <c r="D229" s="659"/>
      <c r="E229" s="687"/>
      <c r="F229" s="688"/>
      <c r="G229" s="660"/>
    </row>
    <row r="230" spans="1:7" s="291" customFormat="1" ht="36" customHeight="1">
      <c r="A230" s="504"/>
      <c r="B230" s="501"/>
      <c r="C230" s="241" t="s">
        <v>2609</v>
      </c>
      <c r="D230" s="629"/>
      <c r="E230" s="630"/>
      <c r="F230" s="660"/>
      <c r="G230" s="660">
        <f t="shared" si="11"/>
        <v>0</v>
      </c>
    </row>
    <row r="231" spans="1:7" s="291" customFormat="1" ht="24">
      <c r="A231" s="504"/>
      <c r="B231" s="501"/>
      <c r="C231" s="528" t="s">
        <v>2698</v>
      </c>
      <c r="D231" s="629" t="s">
        <v>125</v>
      </c>
      <c r="E231" s="630">
        <v>1</v>
      </c>
      <c r="F231" s="660"/>
      <c r="G231" s="1178">
        <f>E231*F231</f>
        <v>0</v>
      </c>
    </row>
    <row r="232" spans="1:7" s="291" customFormat="1">
      <c r="A232" s="504"/>
      <c r="B232" s="501"/>
      <c r="C232" s="470"/>
      <c r="D232" s="636"/>
      <c r="E232" s="638"/>
      <c r="F232" s="678"/>
      <c r="G232" s="660">
        <f t="shared" si="11"/>
        <v>0</v>
      </c>
    </row>
    <row r="233" spans="1:7" s="291" customFormat="1">
      <c r="A233" s="504" t="str">
        <f>$B$192</f>
        <v>II.</v>
      </c>
      <c r="B233" s="501">
        <f>COUNT($A$194:$B232)+1</f>
        <v>2</v>
      </c>
      <c r="C233" s="241" t="s">
        <v>2611</v>
      </c>
      <c r="D233" s="629"/>
      <c r="E233" s="630"/>
      <c r="F233" s="660"/>
      <c r="G233" s="660">
        <f t="shared" si="11"/>
        <v>0</v>
      </c>
    </row>
    <row r="234" spans="1:7" s="291" customFormat="1" ht="84">
      <c r="A234" s="504"/>
      <c r="B234" s="501"/>
      <c r="C234" s="218" t="s">
        <v>2612</v>
      </c>
      <c r="D234" s="629"/>
      <c r="E234" s="630"/>
      <c r="F234" s="660"/>
      <c r="G234" s="660">
        <f t="shared" si="11"/>
        <v>0</v>
      </c>
    </row>
    <row r="235" spans="1:7" s="291" customFormat="1">
      <c r="A235" s="504"/>
      <c r="B235" s="501"/>
      <c r="C235" s="218" t="s">
        <v>2613</v>
      </c>
      <c r="D235" s="629"/>
      <c r="E235" s="630"/>
      <c r="F235" s="660"/>
      <c r="G235" s="660">
        <f t="shared" si="11"/>
        <v>0</v>
      </c>
    </row>
    <row r="236" spans="1:7" s="291" customFormat="1">
      <c r="A236" s="504"/>
      <c r="B236" s="501"/>
      <c r="C236" s="528" t="s">
        <v>2614</v>
      </c>
      <c r="D236" s="629"/>
      <c r="E236" s="630"/>
      <c r="F236" s="660"/>
      <c r="G236" s="660">
        <f t="shared" si="11"/>
        <v>0</v>
      </c>
    </row>
    <row r="237" spans="1:7" s="291" customFormat="1">
      <c r="A237" s="504"/>
      <c r="B237" s="501"/>
      <c r="C237" s="218" t="s">
        <v>2615</v>
      </c>
      <c r="D237" s="629"/>
      <c r="E237" s="630"/>
      <c r="F237" s="660"/>
      <c r="G237" s="660">
        <f t="shared" si="11"/>
        <v>0</v>
      </c>
    </row>
    <row r="238" spans="1:7" s="291" customFormat="1">
      <c r="A238" s="504"/>
      <c r="B238" s="501"/>
      <c r="C238" s="218" t="s">
        <v>2616</v>
      </c>
      <c r="D238" s="629" t="s">
        <v>188</v>
      </c>
      <c r="E238" s="630">
        <v>18</v>
      </c>
      <c r="F238" s="660"/>
      <c r="G238" s="1178">
        <f t="shared" ref="G238:G243" si="12">E238*F238</f>
        <v>0</v>
      </c>
    </row>
    <row r="239" spans="1:7" s="291" customFormat="1">
      <c r="A239" s="504"/>
      <c r="B239" s="501"/>
      <c r="C239" s="218" t="s">
        <v>2617</v>
      </c>
      <c r="D239" s="629" t="s">
        <v>188</v>
      </c>
      <c r="E239" s="630">
        <v>26</v>
      </c>
      <c r="F239" s="660"/>
      <c r="G239" s="1178">
        <f t="shared" si="12"/>
        <v>0</v>
      </c>
    </row>
    <row r="240" spans="1:7" s="291" customFormat="1">
      <c r="A240" s="504"/>
      <c r="B240" s="501"/>
      <c r="C240" s="218" t="s">
        <v>2651</v>
      </c>
      <c r="D240" s="629" t="s">
        <v>188</v>
      </c>
      <c r="E240" s="630">
        <v>2</v>
      </c>
      <c r="F240" s="660"/>
      <c r="G240" s="1178">
        <f t="shared" si="12"/>
        <v>0</v>
      </c>
    </row>
    <row r="241" spans="1:7" s="291" customFormat="1">
      <c r="A241" s="504"/>
      <c r="B241" s="501"/>
      <c r="C241" s="218" t="s">
        <v>2699</v>
      </c>
      <c r="D241" s="629" t="s">
        <v>188</v>
      </c>
      <c r="E241" s="630">
        <v>2</v>
      </c>
      <c r="F241" s="660"/>
      <c r="G241" s="1178">
        <f t="shared" si="12"/>
        <v>0</v>
      </c>
    </row>
    <row r="242" spans="1:7" s="291" customFormat="1">
      <c r="A242" s="504"/>
      <c r="B242" s="501"/>
      <c r="C242" s="218" t="s">
        <v>2700</v>
      </c>
      <c r="D242" s="629" t="s">
        <v>188</v>
      </c>
      <c r="E242" s="630">
        <v>2</v>
      </c>
      <c r="F242" s="660"/>
      <c r="G242" s="1178">
        <f t="shared" si="12"/>
        <v>0</v>
      </c>
    </row>
    <row r="243" spans="1:7" s="291" customFormat="1">
      <c r="A243" s="504"/>
      <c r="B243" s="501"/>
      <c r="C243" s="218" t="s">
        <v>2701</v>
      </c>
      <c r="D243" s="629" t="s">
        <v>188</v>
      </c>
      <c r="E243" s="630">
        <v>2</v>
      </c>
      <c r="F243" s="660"/>
      <c r="G243" s="1178">
        <f t="shared" si="12"/>
        <v>0</v>
      </c>
    </row>
    <row r="244" spans="1:7" s="291" customFormat="1">
      <c r="A244" s="504"/>
      <c r="B244" s="501"/>
      <c r="C244" s="218"/>
      <c r="D244" s="629"/>
      <c r="E244" s="630"/>
      <c r="F244" s="660"/>
      <c r="G244" s="660">
        <f t="shared" si="11"/>
        <v>0</v>
      </c>
    </row>
    <row r="245" spans="1:7" s="291" customFormat="1" ht="24">
      <c r="A245" s="504" t="str">
        <f>$B$192</f>
        <v>II.</v>
      </c>
      <c r="B245" s="501">
        <f>COUNT($A$194:$B244)+1</f>
        <v>3</v>
      </c>
      <c r="C245" s="241" t="s">
        <v>2624</v>
      </c>
      <c r="D245" s="629"/>
      <c r="E245" s="630"/>
      <c r="F245" s="660"/>
      <c r="G245" s="660">
        <f t="shared" si="11"/>
        <v>0</v>
      </c>
    </row>
    <row r="246" spans="1:7" s="291" customFormat="1" ht="48">
      <c r="A246" s="504"/>
      <c r="B246" s="501"/>
      <c r="C246" s="326" t="s">
        <v>3306</v>
      </c>
      <c r="D246" s="629"/>
      <c r="E246" s="630"/>
      <c r="F246" s="660"/>
      <c r="G246" s="660">
        <f t="shared" si="11"/>
        <v>0</v>
      </c>
    </row>
    <row r="247" spans="1:7" s="291" customFormat="1">
      <c r="A247" s="504"/>
      <c r="B247" s="501"/>
      <c r="C247" s="415" t="s">
        <v>2626</v>
      </c>
      <c r="D247" s="629"/>
      <c r="E247" s="630"/>
      <c r="F247" s="660"/>
      <c r="G247" s="660">
        <f t="shared" si="11"/>
        <v>0</v>
      </c>
    </row>
    <row r="248" spans="1:7" s="291" customFormat="1">
      <c r="A248" s="504"/>
      <c r="B248" s="501"/>
      <c r="C248" s="218" t="s">
        <v>2627</v>
      </c>
      <c r="D248" s="629"/>
      <c r="E248" s="630"/>
      <c r="F248" s="660"/>
      <c r="G248" s="660">
        <f t="shared" si="11"/>
        <v>0</v>
      </c>
    </row>
    <row r="249" spans="1:7" s="291" customFormat="1">
      <c r="A249" s="504"/>
      <c r="B249" s="501"/>
      <c r="C249" s="218" t="s">
        <v>2616</v>
      </c>
      <c r="D249" s="629" t="s">
        <v>188</v>
      </c>
      <c r="E249" s="630">
        <v>26</v>
      </c>
      <c r="F249" s="660"/>
      <c r="G249" s="1178">
        <f t="shared" ref="G249:G254" si="13">E249*F249</f>
        <v>0</v>
      </c>
    </row>
    <row r="250" spans="1:7" s="291" customFormat="1">
      <c r="A250" s="504"/>
      <c r="B250" s="501"/>
      <c r="C250" s="218" t="s">
        <v>2617</v>
      </c>
      <c r="D250" s="629" t="s">
        <v>188</v>
      </c>
      <c r="E250" s="630">
        <v>28</v>
      </c>
      <c r="F250" s="660"/>
      <c r="G250" s="1178">
        <f t="shared" si="13"/>
        <v>0</v>
      </c>
    </row>
    <row r="251" spans="1:7" s="291" customFormat="1">
      <c r="A251" s="504"/>
      <c r="B251" s="501"/>
      <c r="C251" s="218" t="s">
        <v>2651</v>
      </c>
      <c r="D251" s="629" t="s">
        <v>188</v>
      </c>
      <c r="E251" s="630">
        <v>2</v>
      </c>
      <c r="F251" s="660"/>
      <c r="G251" s="1178">
        <f t="shared" si="13"/>
        <v>0</v>
      </c>
    </row>
    <row r="252" spans="1:7" s="291" customFormat="1">
      <c r="A252" s="504"/>
      <c r="B252" s="501"/>
      <c r="C252" s="218" t="s">
        <v>2699</v>
      </c>
      <c r="D252" s="629" t="s">
        <v>188</v>
      </c>
      <c r="E252" s="630">
        <v>2</v>
      </c>
      <c r="F252" s="660"/>
      <c r="G252" s="1178">
        <f t="shared" si="13"/>
        <v>0</v>
      </c>
    </row>
    <row r="253" spans="1:7" s="291" customFormat="1">
      <c r="A253" s="504"/>
      <c r="B253" s="501"/>
      <c r="C253" s="218" t="s">
        <v>2700</v>
      </c>
      <c r="D253" s="629" t="s">
        <v>188</v>
      </c>
      <c r="E253" s="630">
        <v>2</v>
      </c>
      <c r="F253" s="660"/>
      <c r="G253" s="1178">
        <f t="shared" si="13"/>
        <v>0</v>
      </c>
    </row>
    <row r="254" spans="1:7" s="291" customFormat="1">
      <c r="A254" s="504"/>
      <c r="B254" s="501"/>
      <c r="C254" s="218" t="s">
        <v>2701</v>
      </c>
      <c r="D254" s="629" t="s">
        <v>188</v>
      </c>
      <c r="E254" s="630">
        <v>2</v>
      </c>
      <c r="F254" s="660"/>
      <c r="G254" s="1178">
        <f t="shared" si="13"/>
        <v>0</v>
      </c>
    </row>
    <row r="255" spans="1:7" s="291" customFormat="1">
      <c r="A255" s="504"/>
      <c r="B255" s="501"/>
      <c r="C255" s="218"/>
      <c r="D255" s="629"/>
      <c r="E255" s="630"/>
      <c r="F255" s="660"/>
      <c r="G255" s="660">
        <f t="shared" si="11"/>
        <v>0</v>
      </c>
    </row>
    <row r="256" spans="1:7" s="291" customFormat="1">
      <c r="A256" s="504" t="str">
        <f>$B$192</f>
        <v>II.</v>
      </c>
      <c r="B256" s="501">
        <f>COUNT($A$194:$B255)+1</f>
        <v>4</v>
      </c>
      <c r="C256" s="291" t="s">
        <v>2370</v>
      </c>
      <c r="D256" s="664"/>
      <c r="E256" s="630"/>
      <c r="F256" s="660"/>
      <c r="G256" s="660">
        <f t="shared" si="11"/>
        <v>0</v>
      </c>
    </row>
    <row r="257" spans="1:7" s="291" customFormat="1" ht="72">
      <c r="A257" s="504"/>
      <c r="B257" s="501"/>
      <c r="C257" s="326" t="s">
        <v>2628</v>
      </c>
      <c r="D257" s="664"/>
      <c r="E257" s="630"/>
      <c r="F257" s="660"/>
      <c r="G257" s="660">
        <f t="shared" si="11"/>
        <v>0</v>
      </c>
    </row>
    <row r="258" spans="1:7" s="291" customFormat="1">
      <c r="A258" s="504"/>
      <c r="B258" s="501"/>
      <c r="C258" s="510" t="s">
        <v>2629</v>
      </c>
      <c r="D258" s="664"/>
      <c r="E258" s="630"/>
      <c r="F258" s="660"/>
      <c r="G258" s="660">
        <f t="shared" si="11"/>
        <v>0</v>
      </c>
    </row>
    <row r="259" spans="1:7" s="291" customFormat="1">
      <c r="A259" s="504"/>
      <c r="B259" s="501"/>
      <c r="C259" s="510" t="s">
        <v>2372</v>
      </c>
      <c r="D259" s="699"/>
      <c r="E259" s="628"/>
      <c r="F259" s="693"/>
      <c r="G259" s="660">
        <f t="shared" si="11"/>
        <v>0</v>
      </c>
    </row>
    <row r="260" spans="1:7" s="291" customFormat="1">
      <c r="A260" s="504"/>
      <c r="B260" s="501"/>
      <c r="C260" s="243" t="s">
        <v>2702</v>
      </c>
      <c r="D260" s="664" t="s">
        <v>188</v>
      </c>
      <c r="E260" s="630">
        <v>6</v>
      </c>
      <c r="F260" s="660"/>
      <c r="G260" s="1178">
        <f>E260*F260</f>
        <v>0</v>
      </c>
    </row>
    <row r="261" spans="1:7" s="291" customFormat="1">
      <c r="A261" s="504"/>
      <c r="B261" s="501"/>
      <c r="C261" s="218"/>
      <c r="D261" s="629"/>
      <c r="E261" s="630"/>
      <c r="F261" s="660"/>
      <c r="G261" s="660">
        <f t="shared" si="11"/>
        <v>0</v>
      </c>
    </row>
    <row r="262" spans="1:7" s="291" customFormat="1">
      <c r="A262" s="504" t="str">
        <f>$B$192</f>
        <v>II.</v>
      </c>
      <c r="B262" s="501">
        <f>COUNT($A$194:$B261)+1</f>
        <v>5</v>
      </c>
      <c r="C262" s="241" t="s">
        <v>2632</v>
      </c>
      <c r="D262" s="629"/>
      <c r="E262" s="630"/>
      <c r="F262" s="660"/>
      <c r="G262" s="660">
        <f t="shared" si="11"/>
        <v>0</v>
      </c>
    </row>
    <row r="263" spans="1:7" s="291" customFormat="1" ht="72">
      <c r="A263" s="504"/>
      <c r="B263" s="501"/>
      <c r="C263" s="243" t="s">
        <v>2633</v>
      </c>
      <c r="D263" s="629"/>
      <c r="E263" s="630"/>
      <c r="F263" s="660"/>
      <c r="G263" s="660">
        <f t="shared" si="11"/>
        <v>0</v>
      </c>
    </row>
    <row r="264" spans="1:7" s="291" customFormat="1">
      <c r="A264" s="504"/>
      <c r="B264" s="501"/>
      <c r="C264" s="243" t="s">
        <v>2634</v>
      </c>
      <c r="D264" s="629" t="s">
        <v>188</v>
      </c>
      <c r="E264" s="630">
        <v>4</v>
      </c>
      <c r="F264" s="660"/>
      <c r="G264" s="1178">
        <f>E264*F264</f>
        <v>0</v>
      </c>
    </row>
    <row r="265" spans="1:7" s="291" customFormat="1">
      <c r="A265" s="504"/>
      <c r="B265" s="501"/>
      <c r="C265" s="218"/>
      <c r="D265" s="629"/>
      <c r="E265" s="630"/>
      <c r="F265" s="660"/>
      <c r="G265" s="660">
        <f t="shared" si="11"/>
        <v>0</v>
      </c>
    </row>
    <row r="266" spans="1:7" s="291" customFormat="1">
      <c r="A266" s="504" t="str">
        <f>$B$192</f>
        <v>II.</v>
      </c>
      <c r="B266" s="501">
        <f>COUNT($A$194:$B265)+1</f>
        <v>6</v>
      </c>
      <c r="C266" s="241" t="s">
        <v>2635</v>
      </c>
      <c r="D266" s="629"/>
      <c r="E266" s="630"/>
      <c r="F266" s="660"/>
      <c r="G266" s="660">
        <f t="shared" si="11"/>
        <v>0</v>
      </c>
    </row>
    <row r="267" spans="1:7" s="291" customFormat="1" ht="72">
      <c r="A267" s="504"/>
      <c r="B267" s="501"/>
      <c r="C267" s="218" t="s">
        <v>3303</v>
      </c>
      <c r="D267" s="629"/>
      <c r="E267" s="630"/>
      <c r="F267" s="660"/>
      <c r="G267" s="660">
        <f t="shared" si="11"/>
        <v>0</v>
      </c>
    </row>
    <row r="268" spans="1:7" s="291" customFormat="1" ht="24">
      <c r="A268" s="504"/>
      <c r="B268" s="501"/>
      <c r="C268" s="528" t="s">
        <v>2637</v>
      </c>
      <c r="D268" s="629"/>
      <c r="E268" s="630"/>
      <c r="F268" s="660"/>
      <c r="G268" s="660">
        <f t="shared" si="11"/>
        <v>0</v>
      </c>
    </row>
    <row r="269" spans="1:7" s="291" customFormat="1">
      <c r="A269" s="504"/>
      <c r="B269" s="501"/>
      <c r="C269" s="218" t="s">
        <v>2638</v>
      </c>
      <c r="D269" s="629" t="s">
        <v>188</v>
      </c>
      <c r="E269" s="630">
        <v>8</v>
      </c>
      <c r="F269" s="660"/>
      <c r="G269" s="1178">
        <f>E269*F269</f>
        <v>0</v>
      </c>
    </row>
    <row r="270" spans="1:7" s="291" customFormat="1">
      <c r="A270" s="504"/>
      <c r="B270" s="501"/>
      <c r="C270" s="218" t="s">
        <v>2639</v>
      </c>
      <c r="D270" s="629" t="s">
        <v>188</v>
      </c>
      <c r="E270" s="630">
        <v>34</v>
      </c>
      <c r="F270" s="660"/>
      <c r="G270" s="1178">
        <f>E270*F270</f>
        <v>0</v>
      </c>
    </row>
    <row r="271" spans="1:7" s="291" customFormat="1">
      <c r="A271" s="504"/>
      <c r="B271" s="501"/>
      <c r="C271" s="539"/>
      <c r="D271" s="629"/>
      <c r="E271" s="630"/>
      <c r="F271" s="660"/>
      <c r="G271" s="660">
        <f t="shared" ref="G271:G331" si="14">E271*F271</f>
        <v>0</v>
      </c>
    </row>
    <row r="272" spans="1:7" s="291" customFormat="1">
      <c r="A272" s="504" t="str">
        <f>$B$192</f>
        <v>II.</v>
      </c>
      <c r="B272" s="501">
        <f>COUNT($A$194:$B271)+1</f>
        <v>7</v>
      </c>
      <c r="C272" s="241" t="s">
        <v>2640</v>
      </c>
      <c r="D272" s="629"/>
      <c r="E272" s="630"/>
      <c r="F272" s="660"/>
      <c r="G272" s="660">
        <f t="shared" si="14"/>
        <v>0</v>
      </c>
    </row>
    <row r="273" spans="1:7" s="291" customFormat="1" ht="72">
      <c r="A273" s="504"/>
      <c r="B273" s="501"/>
      <c r="C273" s="218" t="s">
        <v>3304</v>
      </c>
      <c r="D273" s="629"/>
      <c r="E273" s="630"/>
      <c r="F273" s="660"/>
      <c r="G273" s="660">
        <f t="shared" si="14"/>
        <v>0</v>
      </c>
    </row>
    <row r="274" spans="1:7" s="291" customFormat="1" ht="24">
      <c r="A274" s="504"/>
      <c r="B274" s="501"/>
      <c r="C274" s="528" t="s">
        <v>2637</v>
      </c>
      <c r="D274" s="629"/>
      <c r="E274" s="630"/>
      <c r="F274" s="660"/>
      <c r="G274" s="660">
        <f t="shared" si="14"/>
        <v>0</v>
      </c>
    </row>
    <row r="275" spans="1:7" s="291" customFormat="1">
      <c r="A275" s="504"/>
      <c r="B275" s="501"/>
      <c r="C275" s="218" t="s">
        <v>2643</v>
      </c>
      <c r="D275" s="629" t="s">
        <v>188</v>
      </c>
      <c r="E275" s="630">
        <v>26</v>
      </c>
      <c r="F275" s="660"/>
      <c r="G275" s="1178">
        <f>E275*F275</f>
        <v>0</v>
      </c>
    </row>
    <row r="276" spans="1:7" s="291" customFormat="1">
      <c r="A276" s="504"/>
      <c r="B276" s="501"/>
      <c r="C276" s="218"/>
      <c r="D276" s="629"/>
      <c r="E276" s="630"/>
      <c r="F276" s="660"/>
      <c r="G276" s="660">
        <f t="shared" si="14"/>
        <v>0</v>
      </c>
    </row>
    <row r="277" spans="1:7" s="291" customFormat="1">
      <c r="A277" s="504" t="str">
        <f>$B$192</f>
        <v>II.</v>
      </c>
      <c r="B277" s="501">
        <f>COUNT($A$194:$B276)+1</f>
        <v>8</v>
      </c>
      <c r="C277" s="241" t="s">
        <v>2644</v>
      </c>
      <c r="D277" s="664"/>
      <c r="E277" s="630"/>
      <c r="F277" s="681"/>
      <c r="G277" s="660">
        <f t="shared" si="14"/>
        <v>0</v>
      </c>
    </row>
    <row r="278" spans="1:7" s="291" customFormat="1" ht="60">
      <c r="A278" s="504"/>
      <c r="B278" s="501"/>
      <c r="C278" s="218" t="s">
        <v>2645</v>
      </c>
      <c r="D278" s="664"/>
      <c r="E278" s="630"/>
      <c r="F278" s="681"/>
      <c r="G278" s="660">
        <f t="shared" si="14"/>
        <v>0</v>
      </c>
    </row>
    <row r="279" spans="1:7" s="291" customFormat="1">
      <c r="A279" s="504"/>
      <c r="B279" s="501"/>
      <c r="C279" s="218" t="s">
        <v>2703</v>
      </c>
      <c r="D279" s="664" t="s">
        <v>188</v>
      </c>
      <c r="E279" s="630">
        <v>6</v>
      </c>
      <c r="F279" s="681"/>
      <c r="G279" s="1178">
        <f>E279*F279</f>
        <v>0</v>
      </c>
    </row>
    <row r="280" spans="1:7" s="291" customFormat="1">
      <c r="A280" s="504"/>
      <c r="B280" s="501"/>
      <c r="C280" s="218" t="s">
        <v>2646</v>
      </c>
      <c r="D280" s="664" t="s">
        <v>188</v>
      </c>
      <c r="E280" s="630">
        <v>2</v>
      </c>
      <c r="F280" s="681"/>
      <c r="G280" s="1178">
        <f>E280*F280</f>
        <v>0</v>
      </c>
    </row>
    <row r="281" spans="1:7" s="291" customFormat="1">
      <c r="A281" s="504"/>
      <c r="B281" s="501"/>
      <c r="C281" s="218" t="s">
        <v>2704</v>
      </c>
      <c r="D281" s="664" t="s">
        <v>188</v>
      </c>
      <c r="E281" s="630">
        <v>4</v>
      </c>
      <c r="F281" s="681"/>
      <c r="G281" s="1178">
        <f>E281*F281</f>
        <v>0</v>
      </c>
    </row>
    <row r="282" spans="1:7" s="291" customFormat="1">
      <c r="A282" s="504"/>
      <c r="B282" s="501"/>
      <c r="C282" s="218"/>
      <c r="D282" s="629"/>
      <c r="E282" s="630"/>
      <c r="F282" s="660"/>
      <c r="G282" s="660">
        <f t="shared" si="14"/>
        <v>0</v>
      </c>
    </row>
    <row r="283" spans="1:7" s="291" customFormat="1">
      <c r="A283" s="504" t="str">
        <f>$B$192</f>
        <v>II.</v>
      </c>
      <c r="B283" s="501">
        <f>COUNT($A$194:$B282)+1</f>
        <v>9</v>
      </c>
      <c r="C283" s="241" t="s">
        <v>2611</v>
      </c>
      <c r="D283" s="629"/>
      <c r="E283" s="630"/>
      <c r="F283" s="660"/>
      <c r="G283" s="660">
        <f t="shared" si="14"/>
        <v>0</v>
      </c>
    </row>
    <row r="284" spans="1:7" s="291" customFormat="1" ht="72">
      <c r="A284" s="504"/>
      <c r="B284" s="501"/>
      <c r="C284" s="218" t="s">
        <v>3305</v>
      </c>
      <c r="D284" s="629"/>
      <c r="E284" s="630"/>
      <c r="F284" s="660"/>
      <c r="G284" s="660">
        <f t="shared" si="14"/>
        <v>0</v>
      </c>
    </row>
    <row r="285" spans="1:7" s="291" customFormat="1" ht="24">
      <c r="A285" s="504"/>
      <c r="B285" s="501"/>
      <c r="C285" s="528" t="s">
        <v>2705</v>
      </c>
      <c r="D285" s="629" t="s">
        <v>188</v>
      </c>
      <c r="E285" s="630">
        <v>8</v>
      </c>
      <c r="F285" s="660"/>
      <c r="G285" s="1178">
        <f>E285*F285</f>
        <v>0</v>
      </c>
    </row>
    <row r="286" spans="1:7" s="291" customFormat="1" ht="24">
      <c r="A286" s="504"/>
      <c r="B286" s="501"/>
      <c r="C286" s="528" t="s">
        <v>2648</v>
      </c>
      <c r="D286" s="629" t="s">
        <v>188</v>
      </c>
      <c r="E286" s="630">
        <v>2</v>
      </c>
      <c r="F286" s="660"/>
      <c r="G286" s="1178">
        <f>E286*F286</f>
        <v>0</v>
      </c>
    </row>
    <row r="287" spans="1:7" s="291" customFormat="1">
      <c r="A287" s="504"/>
      <c r="B287" s="501"/>
      <c r="C287" s="218"/>
      <c r="D287" s="629"/>
      <c r="E287" s="630"/>
      <c r="F287" s="660"/>
      <c r="G287" s="660">
        <f t="shared" si="14"/>
        <v>0</v>
      </c>
    </row>
    <row r="288" spans="1:7" s="291" customFormat="1">
      <c r="A288" s="504" t="str">
        <f>$B$192</f>
        <v>II.</v>
      </c>
      <c r="B288" s="501">
        <f>COUNT($A$194:$B287)+1</f>
        <v>10</v>
      </c>
      <c r="C288" s="241" t="s">
        <v>2649</v>
      </c>
      <c r="D288" s="629"/>
      <c r="E288" s="630"/>
      <c r="F288" s="660"/>
      <c r="G288" s="660">
        <f t="shared" si="14"/>
        <v>0</v>
      </c>
    </row>
    <row r="289" spans="1:7" s="291" customFormat="1" ht="60">
      <c r="A289" s="504"/>
      <c r="B289" s="501"/>
      <c r="C289" s="540" t="s">
        <v>2650</v>
      </c>
      <c r="D289" s="629"/>
      <c r="E289" s="630"/>
      <c r="F289" s="660"/>
      <c r="G289" s="660">
        <f t="shared" si="14"/>
        <v>0</v>
      </c>
    </row>
    <row r="290" spans="1:7" s="291" customFormat="1">
      <c r="A290" s="504"/>
      <c r="B290" s="501"/>
      <c r="C290" s="218" t="s">
        <v>2617</v>
      </c>
      <c r="D290" s="629" t="s">
        <v>188</v>
      </c>
      <c r="E290" s="630">
        <v>20</v>
      </c>
      <c r="F290" s="660"/>
      <c r="G290" s="1178">
        <f>E290*F290</f>
        <v>0</v>
      </c>
    </row>
    <row r="291" spans="1:7" s="291" customFormat="1">
      <c r="A291" s="504"/>
      <c r="B291" s="501"/>
      <c r="C291" s="218" t="s">
        <v>2619</v>
      </c>
      <c r="D291" s="629" t="s">
        <v>188</v>
      </c>
      <c r="E291" s="630">
        <v>3</v>
      </c>
      <c r="F291" s="660"/>
      <c r="G291" s="1178">
        <f>E291*F291</f>
        <v>0</v>
      </c>
    </row>
    <row r="292" spans="1:7" s="291" customFormat="1">
      <c r="A292" s="504"/>
      <c r="B292" s="501"/>
      <c r="C292" s="218" t="s">
        <v>2651</v>
      </c>
      <c r="D292" s="629" t="s">
        <v>188</v>
      </c>
      <c r="E292" s="630">
        <v>6</v>
      </c>
      <c r="F292" s="660"/>
      <c r="G292" s="1178">
        <f>E292*F292</f>
        <v>0</v>
      </c>
    </row>
    <row r="293" spans="1:7" s="291" customFormat="1">
      <c r="A293" s="504"/>
      <c r="B293" s="501"/>
      <c r="C293" s="218"/>
      <c r="D293" s="629"/>
      <c r="E293" s="630"/>
      <c r="F293" s="660"/>
      <c r="G293" s="660">
        <f t="shared" si="14"/>
        <v>0</v>
      </c>
    </row>
    <row r="294" spans="1:7" s="291" customFormat="1">
      <c r="A294" s="504" t="str">
        <f>$B$192</f>
        <v>II.</v>
      </c>
      <c r="B294" s="501">
        <f>COUNT($A$194:$B293)+1</f>
        <v>11</v>
      </c>
      <c r="C294" s="241" t="s">
        <v>2652</v>
      </c>
      <c r="D294" s="629"/>
      <c r="E294" s="630"/>
      <c r="F294" s="660"/>
      <c r="G294" s="660">
        <f t="shared" si="14"/>
        <v>0</v>
      </c>
    </row>
    <row r="295" spans="1:7" s="291" customFormat="1" ht="60">
      <c r="A295" s="504"/>
      <c r="B295" s="501"/>
      <c r="C295" s="540" t="s">
        <v>2653</v>
      </c>
      <c r="D295" s="629"/>
      <c r="E295" s="630"/>
      <c r="F295" s="660"/>
      <c r="G295" s="660">
        <f t="shared" si="14"/>
        <v>0</v>
      </c>
    </row>
    <row r="296" spans="1:7" s="291" customFormat="1">
      <c r="A296" s="504"/>
      <c r="B296" s="501"/>
      <c r="C296" s="218" t="s">
        <v>2620</v>
      </c>
      <c r="D296" s="629" t="s">
        <v>188</v>
      </c>
      <c r="E296" s="630">
        <v>2</v>
      </c>
      <c r="F296" s="660"/>
      <c r="G296" s="1178">
        <f>E296*F296</f>
        <v>0</v>
      </c>
    </row>
    <row r="297" spans="1:7" s="291" customFormat="1">
      <c r="A297" s="504"/>
      <c r="B297" s="501"/>
      <c r="C297" s="218" t="s">
        <v>2621</v>
      </c>
      <c r="D297" s="629" t="s">
        <v>188</v>
      </c>
      <c r="E297" s="630">
        <v>1</v>
      </c>
      <c r="F297" s="660"/>
      <c r="G297" s="1178">
        <f>E297*F297</f>
        <v>0</v>
      </c>
    </row>
    <row r="298" spans="1:7" s="291" customFormat="1">
      <c r="A298" s="504"/>
      <c r="B298" s="501"/>
      <c r="C298" s="218"/>
      <c r="D298" s="629"/>
      <c r="E298" s="630"/>
      <c r="F298" s="660"/>
      <c r="G298" s="660">
        <f t="shared" si="14"/>
        <v>0</v>
      </c>
    </row>
    <row r="299" spans="1:7" s="291" customFormat="1">
      <c r="A299" s="504" t="str">
        <f>$B$192</f>
        <v>II.</v>
      </c>
      <c r="B299" s="501">
        <f>COUNT($A$194:$B298)+1</f>
        <v>12</v>
      </c>
      <c r="C299" s="241" t="s">
        <v>2662</v>
      </c>
      <c r="D299" s="629"/>
      <c r="E299" s="630"/>
      <c r="F299" s="660"/>
      <c r="G299" s="660">
        <f t="shared" si="14"/>
        <v>0</v>
      </c>
    </row>
    <row r="300" spans="1:7" s="291" customFormat="1" ht="48">
      <c r="A300" s="504"/>
      <c r="B300" s="501"/>
      <c r="C300" s="218" t="s">
        <v>2663</v>
      </c>
      <c r="D300" s="629"/>
      <c r="E300" s="630"/>
      <c r="F300" s="660"/>
      <c r="G300" s="660">
        <f t="shared" si="14"/>
        <v>0</v>
      </c>
    </row>
    <row r="301" spans="1:7" s="291" customFormat="1">
      <c r="A301" s="504"/>
      <c r="B301" s="501"/>
      <c r="C301" s="218" t="s">
        <v>2619</v>
      </c>
      <c r="D301" s="629" t="s">
        <v>188</v>
      </c>
      <c r="E301" s="630">
        <v>3</v>
      </c>
      <c r="F301" s="660"/>
      <c r="G301" s="1178">
        <f>E301*F301</f>
        <v>0</v>
      </c>
    </row>
    <row r="302" spans="1:7" s="291" customFormat="1">
      <c r="A302" s="504"/>
      <c r="B302" s="501"/>
      <c r="C302" s="218" t="s">
        <v>2651</v>
      </c>
      <c r="D302" s="629" t="s">
        <v>188</v>
      </c>
      <c r="E302" s="630">
        <v>5</v>
      </c>
      <c r="F302" s="660"/>
      <c r="G302" s="1178">
        <f>E302*F302</f>
        <v>0</v>
      </c>
    </row>
    <row r="303" spans="1:7" s="291" customFormat="1">
      <c r="A303" s="504"/>
      <c r="B303" s="501"/>
      <c r="C303" s="218"/>
      <c r="D303" s="629"/>
      <c r="E303" s="630"/>
      <c r="F303" s="660"/>
      <c r="G303" s="660">
        <f t="shared" si="14"/>
        <v>0</v>
      </c>
    </row>
    <row r="304" spans="1:7" s="291" customFormat="1">
      <c r="A304" s="504" t="str">
        <f>$B$192</f>
        <v>II.</v>
      </c>
      <c r="B304" s="501">
        <f>COUNT($A$194:$B303)+1</f>
        <v>13</v>
      </c>
      <c r="C304" s="241" t="s">
        <v>2375</v>
      </c>
      <c r="D304" s="629" t="s">
        <v>187</v>
      </c>
      <c r="E304" s="630">
        <v>995</v>
      </c>
      <c r="F304" s="660"/>
      <c r="G304" s="1178">
        <f>E304*F304</f>
        <v>0</v>
      </c>
    </row>
    <row r="305" spans="1:7" s="291" customFormat="1" ht="60">
      <c r="A305" s="504"/>
      <c r="B305" s="501"/>
      <c r="C305" s="218" t="s">
        <v>2664</v>
      </c>
      <c r="D305" s="629"/>
      <c r="E305" s="630"/>
      <c r="F305" s="660"/>
      <c r="G305" s="660">
        <f t="shared" si="14"/>
        <v>0</v>
      </c>
    </row>
    <row r="306" spans="1:7" s="291" customFormat="1">
      <c r="A306" s="504"/>
      <c r="B306" s="501"/>
      <c r="C306" s="218"/>
      <c r="D306" s="629"/>
      <c r="E306" s="630"/>
      <c r="F306" s="660"/>
      <c r="G306" s="660">
        <f t="shared" si="14"/>
        <v>0</v>
      </c>
    </row>
    <row r="307" spans="1:7" s="291" customFormat="1">
      <c r="A307" s="504" t="str">
        <f>$B$192</f>
        <v>II.</v>
      </c>
      <c r="B307" s="501">
        <f>COUNT($A$194:$B306)+1</f>
        <v>14</v>
      </c>
      <c r="C307" s="241" t="s">
        <v>2377</v>
      </c>
      <c r="D307" s="629"/>
      <c r="E307" s="630"/>
      <c r="F307" s="660"/>
      <c r="G307" s="660">
        <f t="shared" si="14"/>
        <v>0</v>
      </c>
    </row>
    <row r="308" spans="1:7" s="291" customFormat="1" ht="72">
      <c r="A308" s="504"/>
      <c r="B308" s="501"/>
      <c r="C308" s="218" t="s">
        <v>2665</v>
      </c>
      <c r="D308" s="629"/>
      <c r="E308" s="630"/>
      <c r="F308" s="660"/>
      <c r="G308" s="660">
        <f t="shared" si="14"/>
        <v>0</v>
      </c>
    </row>
    <row r="309" spans="1:7" s="291" customFormat="1">
      <c r="A309" s="504"/>
      <c r="B309" s="501"/>
      <c r="C309" s="218" t="s">
        <v>2666</v>
      </c>
      <c r="D309" s="629" t="s">
        <v>186</v>
      </c>
      <c r="E309" s="630">
        <v>290</v>
      </c>
      <c r="F309" s="660"/>
      <c r="G309" s="1178">
        <f>E309*F309</f>
        <v>0</v>
      </c>
    </row>
    <row r="310" spans="1:7" s="291" customFormat="1">
      <c r="A310" s="504"/>
      <c r="B310" s="501"/>
      <c r="C310" s="218" t="s">
        <v>2667</v>
      </c>
      <c r="D310" s="629" t="s">
        <v>186</v>
      </c>
      <c r="E310" s="630">
        <v>94</v>
      </c>
      <c r="F310" s="660"/>
      <c r="G310" s="1178">
        <f>E310*F310</f>
        <v>0</v>
      </c>
    </row>
    <row r="311" spans="1:7" s="291" customFormat="1">
      <c r="A311" s="504"/>
      <c r="B311" s="501"/>
      <c r="C311" s="218" t="s">
        <v>2669</v>
      </c>
      <c r="D311" s="629" t="s">
        <v>186</v>
      </c>
      <c r="E311" s="630">
        <v>80</v>
      </c>
      <c r="F311" s="660"/>
      <c r="G311" s="1178">
        <f>E311*F311</f>
        <v>0</v>
      </c>
    </row>
    <row r="312" spans="1:7" s="291" customFormat="1">
      <c r="A312" s="504"/>
      <c r="B312" s="501"/>
      <c r="C312" s="218" t="s">
        <v>2670</v>
      </c>
      <c r="D312" s="629" t="s">
        <v>186</v>
      </c>
      <c r="E312" s="630">
        <v>123</v>
      </c>
      <c r="F312" s="660"/>
      <c r="G312" s="1178">
        <f>E312*F312</f>
        <v>0</v>
      </c>
    </row>
    <row r="313" spans="1:7" s="291" customFormat="1">
      <c r="A313" s="504"/>
      <c r="B313" s="501"/>
      <c r="C313" s="218"/>
      <c r="D313" s="629"/>
      <c r="E313" s="630"/>
      <c r="F313" s="660"/>
      <c r="G313" s="660">
        <f t="shared" si="14"/>
        <v>0</v>
      </c>
    </row>
    <row r="314" spans="1:7" s="291" customFormat="1">
      <c r="A314" s="504" t="str">
        <f>$B$192</f>
        <v>II.</v>
      </c>
      <c r="B314" s="501">
        <f>COUNT($A$194:$B313)+1</f>
        <v>15</v>
      </c>
      <c r="C314" s="241" t="s">
        <v>2671</v>
      </c>
      <c r="D314" s="629"/>
      <c r="E314" s="630"/>
      <c r="F314" s="660"/>
      <c r="G314" s="660">
        <f t="shared" si="14"/>
        <v>0</v>
      </c>
    </row>
    <row r="315" spans="1:7" s="291" customFormat="1" ht="48">
      <c r="A315" s="504"/>
      <c r="B315" s="501"/>
      <c r="C315" s="218" t="s">
        <v>2672</v>
      </c>
      <c r="D315" s="629"/>
      <c r="E315" s="630"/>
      <c r="F315" s="660"/>
      <c r="G315" s="660">
        <f t="shared" si="14"/>
        <v>0</v>
      </c>
    </row>
    <row r="316" spans="1:7" s="291" customFormat="1" ht="24">
      <c r="A316" s="504"/>
      <c r="B316" s="501"/>
      <c r="C316" s="468" t="s">
        <v>2673</v>
      </c>
      <c r="D316" s="629"/>
      <c r="E316" s="630"/>
      <c r="F316" s="660"/>
      <c r="G316" s="660">
        <f t="shared" si="14"/>
        <v>0</v>
      </c>
    </row>
    <row r="317" spans="1:7" s="291" customFormat="1">
      <c r="A317" s="504"/>
      <c r="B317" s="501"/>
      <c r="C317" s="218" t="s">
        <v>2674</v>
      </c>
      <c r="D317" s="629" t="s">
        <v>186</v>
      </c>
      <c r="E317" s="630">
        <v>48</v>
      </c>
      <c r="F317" s="660"/>
      <c r="G317" s="1178">
        <f>E317*F317</f>
        <v>0</v>
      </c>
    </row>
    <row r="318" spans="1:7" s="291" customFormat="1">
      <c r="A318" s="504"/>
      <c r="B318" s="501"/>
      <c r="C318" s="218" t="s">
        <v>2619</v>
      </c>
      <c r="D318" s="629" t="s">
        <v>186</v>
      </c>
      <c r="E318" s="630">
        <v>6</v>
      </c>
      <c r="F318" s="660"/>
      <c r="G318" s="1178">
        <f>E318*F318</f>
        <v>0</v>
      </c>
    </row>
    <row r="319" spans="1:7" s="291" customFormat="1">
      <c r="A319" s="504"/>
      <c r="B319" s="501"/>
      <c r="C319" s="218"/>
      <c r="D319" s="629"/>
      <c r="E319" s="630"/>
      <c r="F319" s="660"/>
      <c r="G319" s="660">
        <f t="shared" si="14"/>
        <v>0</v>
      </c>
    </row>
    <row r="320" spans="1:7" s="291" customFormat="1">
      <c r="A320" s="504" t="str">
        <f>$B$192</f>
        <v>II.</v>
      </c>
      <c r="B320" s="501">
        <f>COUNT($A$194:$B319)+1</f>
        <v>16</v>
      </c>
      <c r="C320" s="241" t="s">
        <v>2381</v>
      </c>
      <c r="D320" s="629"/>
      <c r="E320" s="630"/>
      <c r="F320" s="660"/>
      <c r="G320" s="660">
        <f t="shared" si="14"/>
        <v>0</v>
      </c>
    </row>
    <row r="321" spans="1:7" s="291" customFormat="1" ht="48">
      <c r="A321" s="504"/>
      <c r="B321" s="501"/>
      <c r="C321" s="218" t="s">
        <v>2672</v>
      </c>
      <c r="D321" s="629"/>
      <c r="E321" s="630"/>
      <c r="F321" s="660"/>
      <c r="G321" s="660">
        <f t="shared" si="14"/>
        <v>0</v>
      </c>
    </row>
    <row r="322" spans="1:7" s="291" customFormat="1" ht="24">
      <c r="A322" s="504"/>
      <c r="B322" s="501"/>
      <c r="C322" s="468" t="s">
        <v>2675</v>
      </c>
      <c r="D322" s="629"/>
      <c r="E322" s="630"/>
      <c r="F322" s="660"/>
      <c r="G322" s="660">
        <f t="shared" si="14"/>
        <v>0</v>
      </c>
    </row>
    <row r="323" spans="1:7" s="291" customFormat="1">
      <c r="A323" s="504"/>
      <c r="B323" s="501"/>
      <c r="C323" s="218" t="s">
        <v>2674</v>
      </c>
      <c r="D323" s="629" t="s">
        <v>186</v>
      </c>
      <c r="E323" s="630">
        <v>39</v>
      </c>
      <c r="F323" s="660"/>
      <c r="G323" s="1178">
        <f>E323*F323</f>
        <v>0</v>
      </c>
    </row>
    <row r="324" spans="1:7" s="291" customFormat="1">
      <c r="A324" s="504"/>
      <c r="B324" s="501"/>
      <c r="C324" s="218" t="s">
        <v>2651</v>
      </c>
      <c r="D324" s="629" t="s">
        <v>186</v>
      </c>
      <c r="E324" s="630">
        <v>9</v>
      </c>
      <c r="F324" s="660"/>
      <c r="G324" s="1178">
        <f>E324*F324</f>
        <v>0</v>
      </c>
    </row>
    <row r="325" spans="1:7" s="291" customFormat="1">
      <c r="A325" s="504"/>
      <c r="B325" s="501"/>
      <c r="C325" s="218"/>
      <c r="D325" s="629"/>
      <c r="E325" s="630"/>
      <c r="F325" s="660"/>
      <c r="G325" s="660">
        <f t="shared" si="14"/>
        <v>0</v>
      </c>
    </row>
    <row r="326" spans="1:7" s="291" customFormat="1">
      <c r="A326" s="504" t="str">
        <f>$B$192</f>
        <v>II.</v>
      </c>
      <c r="B326" s="501">
        <f>COUNT($A$194:$B325)+1</f>
        <v>17</v>
      </c>
      <c r="C326" s="241" t="s">
        <v>2386</v>
      </c>
      <c r="D326" s="629" t="s">
        <v>137</v>
      </c>
      <c r="E326" s="630">
        <v>288</v>
      </c>
      <c r="F326" s="660"/>
      <c r="G326" s="1178">
        <f>E326*F326</f>
        <v>0</v>
      </c>
    </row>
    <row r="327" spans="1:7" s="291" customFormat="1" ht="72">
      <c r="A327" s="504"/>
      <c r="B327" s="501"/>
      <c r="C327" s="218" t="s">
        <v>2677</v>
      </c>
      <c r="D327" s="629"/>
      <c r="E327" s="630"/>
      <c r="F327" s="660"/>
      <c r="G327" s="660">
        <f t="shared" si="14"/>
        <v>0</v>
      </c>
    </row>
    <row r="328" spans="1:7" s="291" customFormat="1">
      <c r="A328" s="504"/>
      <c r="B328" s="501"/>
      <c r="C328" s="528" t="s">
        <v>2388</v>
      </c>
      <c r="D328" s="629"/>
      <c r="E328" s="630"/>
      <c r="F328" s="660"/>
      <c r="G328" s="660">
        <f t="shared" si="14"/>
        <v>0</v>
      </c>
    </row>
    <row r="329" spans="1:7" s="291" customFormat="1">
      <c r="A329" s="504"/>
      <c r="B329" s="501"/>
      <c r="C329" s="218"/>
      <c r="D329" s="629"/>
      <c r="E329" s="630"/>
      <c r="F329" s="660"/>
      <c r="G329" s="660">
        <f t="shared" si="14"/>
        <v>0</v>
      </c>
    </row>
    <row r="330" spans="1:7" s="291" customFormat="1">
      <c r="A330" s="504" t="str">
        <f>$B$192</f>
        <v>II.</v>
      </c>
      <c r="B330" s="501">
        <f>COUNT($A$194:$B329)+1</f>
        <v>18</v>
      </c>
      <c r="C330" s="241" t="s">
        <v>2386</v>
      </c>
      <c r="D330" s="629"/>
      <c r="E330" s="630"/>
      <c r="F330" s="660"/>
      <c r="G330" s="660">
        <f t="shared" si="14"/>
        <v>0</v>
      </c>
    </row>
    <row r="331" spans="1:7" s="291" customFormat="1" ht="48">
      <c r="A331" s="504"/>
      <c r="B331" s="501"/>
      <c r="C331" s="218" t="s">
        <v>2678</v>
      </c>
      <c r="D331" s="629"/>
      <c r="E331" s="630"/>
      <c r="F331" s="660"/>
      <c r="G331" s="660">
        <f t="shared" si="14"/>
        <v>0</v>
      </c>
    </row>
    <row r="332" spans="1:7" s="291" customFormat="1">
      <c r="A332" s="504"/>
      <c r="B332" s="501"/>
      <c r="C332" s="218" t="s">
        <v>2679</v>
      </c>
      <c r="D332" s="629" t="s">
        <v>137</v>
      </c>
      <c r="E332" s="630">
        <v>22</v>
      </c>
      <c r="F332" s="660"/>
      <c r="G332" s="1178">
        <f>E332*F332</f>
        <v>0</v>
      </c>
    </row>
    <row r="333" spans="1:7" s="291" customFormat="1">
      <c r="A333" s="504"/>
      <c r="B333" s="501"/>
      <c r="C333" s="218"/>
      <c r="D333" s="629"/>
      <c r="E333" s="630"/>
      <c r="F333" s="660"/>
      <c r="G333" s="660">
        <f t="shared" ref="G333:G350" si="15">E333*F333</f>
        <v>0</v>
      </c>
    </row>
    <row r="334" spans="1:7" s="291" customFormat="1">
      <c r="A334" s="504" t="str">
        <f>$B$192</f>
        <v>II.</v>
      </c>
      <c r="B334" s="501">
        <f>COUNT($A$194:$B333)+1</f>
        <v>19</v>
      </c>
      <c r="C334" s="241" t="s">
        <v>2680</v>
      </c>
      <c r="D334" s="629"/>
      <c r="E334" s="630"/>
      <c r="F334" s="660"/>
      <c r="G334" s="660">
        <f t="shared" si="15"/>
        <v>0</v>
      </c>
    </row>
    <row r="335" spans="1:7" s="291" customFormat="1" ht="60">
      <c r="A335" s="504"/>
      <c r="B335" s="501"/>
      <c r="C335" s="218" t="s">
        <v>2681</v>
      </c>
      <c r="D335" s="629"/>
      <c r="E335" s="630"/>
      <c r="F335" s="660"/>
      <c r="G335" s="660">
        <f t="shared" si="15"/>
        <v>0</v>
      </c>
    </row>
    <row r="336" spans="1:7" s="291" customFormat="1">
      <c r="A336" s="504"/>
      <c r="B336" s="501"/>
      <c r="C336" s="218" t="s">
        <v>2682</v>
      </c>
      <c r="D336" s="629" t="s">
        <v>188</v>
      </c>
      <c r="E336" s="630">
        <v>2</v>
      </c>
      <c r="F336" s="660"/>
      <c r="G336" s="1178">
        <f>E336*F336</f>
        <v>0</v>
      </c>
    </row>
    <row r="337" spans="1:7" s="291" customFormat="1">
      <c r="A337" s="504"/>
      <c r="B337" s="501"/>
      <c r="C337" s="218"/>
      <c r="D337" s="629"/>
      <c r="E337" s="630"/>
      <c r="F337" s="660"/>
      <c r="G337" s="660">
        <f t="shared" si="15"/>
        <v>0</v>
      </c>
    </row>
    <row r="338" spans="1:7" s="291" customFormat="1">
      <c r="A338" s="504" t="str">
        <f t="shared" ref="A338:A341" si="16">$B$192</f>
        <v>II.</v>
      </c>
      <c r="B338" s="501">
        <f>COUNT($A$194:$B337)+1</f>
        <v>20</v>
      </c>
      <c r="C338" s="336" t="s">
        <v>2683</v>
      </c>
      <c r="D338" s="605" t="s">
        <v>125</v>
      </c>
      <c r="E338" s="603">
        <v>4</v>
      </c>
      <c r="F338" s="679"/>
      <c r="G338" s="1178">
        <f>E338*F338</f>
        <v>0</v>
      </c>
    </row>
    <row r="339" spans="1:7" s="291" customFormat="1" ht="132.75" customHeight="1">
      <c r="A339" s="504"/>
      <c r="B339" s="501"/>
      <c r="C339" s="326" t="s">
        <v>2684</v>
      </c>
      <c r="D339" s="629"/>
      <c r="E339" s="630"/>
      <c r="F339" s="660"/>
      <c r="G339" s="660">
        <f t="shared" si="15"/>
        <v>0</v>
      </c>
    </row>
    <row r="340" spans="1:7" s="291" customFormat="1">
      <c r="A340" s="504"/>
      <c r="B340" s="501"/>
      <c r="C340" s="218"/>
      <c r="D340" s="629"/>
      <c r="E340" s="630"/>
      <c r="F340" s="660"/>
      <c r="G340" s="660">
        <f t="shared" si="15"/>
        <v>0</v>
      </c>
    </row>
    <row r="341" spans="1:7" s="291" customFormat="1">
      <c r="A341" s="504" t="str">
        <f t="shared" si="16"/>
        <v>II.</v>
      </c>
      <c r="B341" s="501">
        <f>COUNT($A$194:$B340)+1</f>
        <v>21</v>
      </c>
      <c r="C341" s="241" t="s">
        <v>1844</v>
      </c>
      <c r="D341" s="629" t="s">
        <v>187</v>
      </c>
      <c r="E341" s="630">
        <v>155</v>
      </c>
      <c r="F341" s="660"/>
      <c r="G341" s="1178">
        <f>E341*F341</f>
        <v>0</v>
      </c>
    </row>
    <row r="342" spans="1:7" s="291" customFormat="1" ht="108">
      <c r="A342" s="504"/>
      <c r="B342" s="501"/>
      <c r="C342" s="218" t="s">
        <v>2685</v>
      </c>
      <c r="D342" s="629"/>
      <c r="E342" s="630"/>
      <c r="F342" s="660"/>
      <c r="G342" s="660">
        <f t="shared" si="15"/>
        <v>0</v>
      </c>
    </row>
    <row r="343" spans="1:7" s="291" customFormat="1">
      <c r="A343" s="504"/>
      <c r="B343" s="501"/>
      <c r="C343" s="528" t="s">
        <v>2686</v>
      </c>
      <c r="D343" s="629"/>
      <c r="E343" s="630"/>
      <c r="F343" s="660"/>
      <c r="G343" s="660">
        <f t="shared" si="15"/>
        <v>0</v>
      </c>
    </row>
    <row r="344" spans="1:7" s="291" customFormat="1">
      <c r="A344" s="504"/>
      <c r="B344" s="501"/>
      <c r="C344" s="241"/>
      <c r="D344" s="629"/>
      <c r="E344" s="630"/>
      <c r="F344" s="660"/>
      <c r="G344" s="660">
        <f t="shared" si="15"/>
        <v>0</v>
      </c>
    </row>
    <row r="345" spans="1:7" s="291" customFormat="1">
      <c r="A345" s="504" t="str">
        <f>$B$192</f>
        <v>II.</v>
      </c>
      <c r="B345" s="501">
        <f>COUNT($A$194:$B344)+1</f>
        <v>22</v>
      </c>
      <c r="C345" s="241" t="s">
        <v>2687</v>
      </c>
      <c r="D345" s="629" t="s">
        <v>125</v>
      </c>
      <c r="E345" s="630">
        <v>1</v>
      </c>
      <c r="F345" s="660"/>
      <c r="G345" s="1178">
        <f>E345*F345</f>
        <v>0</v>
      </c>
    </row>
    <row r="346" spans="1:7" s="291" customFormat="1" ht="60">
      <c r="A346" s="504"/>
      <c r="B346" s="501"/>
      <c r="C346" s="218" t="s">
        <v>2688</v>
      </c>
      <c r="D346" s="629"/>
      <c r="E346" s="630"/>
      <c r="F346" s="660"/>
      <c r="G346" s="660">
        <f t="shared" si="15"/>
        <v>0</v>
      </c>
    </row>
    <row r="347" spans="1:7" s="291" customFormat="1">
      <c r="A347" s="504"/>
      <c r="B347" s="501"/>
      <c r="C347" s="218"/>
      <c r="D347" s="629"/>
      <c r="E347" s="630"/>
      <c r="F347" s="660"/>
      <c r="G347" s="660">
        <f t="shared" si="15"/>
        <v>0</v>
      </c>
    </row>
    <row r="348" spans="1:7" s="291" customFormat="1">
      <c r="A348" s="504" t="str">
        <f>$B$192</f>
        <v>II.</v>
      </c>
      <c r="B348" s="501">
        <f>COUNT($A$194:$B347)+1</f>
        <v>23</v>
      </c>
      <c r="C348" s="241" t="s">
        <v>2689</v>
      </c>
      <c r="D348" s="629" t="s">
        <v>2690</v>
      </c>
      <c r="E348" s="630">
        <v>1</v>
      </c>
      <c r="F348" s="660"/>
      <c r="G348" s="1178">
        <f>E348*F348</f>
        <v>0</v>
      </c>
    </row>
    <row r="349" spans="1:7" s="291" customFormat="1" ht="84">
      <c r="A349" s="504"/>
      <c r="B349" s="501"/>
      <c r="C349" s="218" t="s">
        <v>2691</v>
      </c>
      <c r="D349" s="629"/>
      <c r="E349" s="630"/>
      <c r="F349" s="660"/>
      <c r="G349" s="660">
        <f t="shared" si="15"/>
        <v>0</v>
      </c>
    </row>
    <row r="350" spans="1:7" s="291" customFormat="1">
      <c r="A350" s="504"/>
      <c r="B350" s="501"/>
      <c r="C350" s="218"/>
      <c r="D350" s="629"/>
      <c r="E350" s="630"/>
      <c r="F350" s="660"/>
      <c r="G350" s="1204">
        <f t="shared" si="15"/>
        <v>0</v>
      </c>
    </row>
    <row r="351" spans="1:7" s="291" customFormat="1" ht="13.5" thickBot="1">
      <c r="A351" s="507"/>
      <c r="B351" s="507"/>
      <c r="C351" s="507" t="str">
        <f>CONCATENATE($B$192," ",$C$192," - SKUPAJ:")</f>
        <v>II. PREZRAČEVANJE TRAKT B - SKUPAJ:</v>
      </c>
      <c r="D351" s="507"/>
      <c r="E351" s="507"/>
      <c r="F351" s="507"/>
      <c r="G351" s="1205">
        <f>SUM(G231:G348)</f>
        <v>0</v>
      </c>
    </row>
    <row r="352" spans="1:7" s="291" customFormat="1">
      <c r="A352" s="504"/>
      <c r="B352" s="501"/>
      <c r="C352" s="218"/>
      <c r="D352" s="629"/>
      <c r="E352" s="630"/>
      <c r="F352" s="660"/>
      <c r="G352" s="660"/>
    </row>
    <row r="353" spans="1:7" s="291" customFormat="1" ht="16.5" thickBot="1">
      <c r="A353" s="502"/>
      <c r="B353" s="158" t="s">
        <v>138</v>
      </c>
      <c r="C353" s="65" t="s">
        <v>2706</v>
      </c>
      <c r="D353" s="658"/>
      <c r="E353" s="658"/>
      <c r="F353" s="658"/>
      <c r="G353" s="658"/>
    </row>
    <row r="354" spans="1:7" s="291" customFormat="1">
      <c r="A354" s="504"/>
      <c r="B354" s="501"/>
      <c r="C354" s="218"/>
      <c r="D354" s="629"/>
      <c r="E354" s="630"/>
      <c r="F354" s="660"/>
      <c r="G354" s="660"/>
    </row>
    <row r="355" spans="1:7" s="291" customFormat="1">
      <c r="A355" s="504" t="str">
        <f>$B$353</f>
        <v>III.</v>
      </c>
      <c r="B355" s="501">
        <f>1</f>
        <v>1</v>
      </c>
      <c r="C355" s="241" t="s">
        <v>2707</v>
      </c>
      <c r="D355" s="636"/>
      <c r="E355" s="638"/>
      <c r="F355" s="678"/>
      <c r="G355" s="660">
        <f>E355*F355</f>
        <v>0</v>
      </c>
    </row>
    <row r="356" spans="1:7" s="291" customFormat="1" ht="48">
      <c r="A356" s="504"/>
      <c r="B356" s="501"/>
      <c r="C356" s="782" t="s">
        <v>2574</v>
      </c>
      <c r="D356" s="636"/>
      <c r="E356" s="638"/>
      <c r="F356" s="678"/>
      <c r="G356" s="660">
        <f t="shared" ref="G356:G357" si="17">E356*F356</f>
        <v>0</v>
      </c>
    </row>
    <row r="357" spans="1:7" s="291" customFormat="1">
      <c r="A357" s="504"/>
      <c r="B357" s="501"/>
      <c r="C357" s="218" t="s">
        <v>2255</v>
      </c>
      <c r="D357" s="659"/>
      <c r="E357" s="687"/>
      <c r="F357" s="688"/>
      <c r="G357" s="660">
        <f t="shared" si="17"/>
        <v>0</v>
      </c>
    </row>
    <row r="358" spans="1:7" s="291" customFormat="1" ht="117" customHeight="1">
      <c r="A358" s="504"/>
      <c r="B358" s="501"/>
      <c r="C358" s="1182" t="s">
        <v>2576</v>
      </c>
      <c r="D358" s="659"/>
      <c r="E358" s="687"/>
      <c r="F358" s="688"/>
      <c r="G358" s="660"/>
    </row>
    <row r="359" spans="1:7" s="291" customFormat="1" ht="40.5" customHeight="1">
      <c r="A359" s="504"/>
      <c r="B359" s="501"/>
      <c r="C359" s="1183" t="s">
        <v>2577</v>
      </c>
      <c r="D359" s="659"/>
      <c r="E359" s="687"/>
      <c r="F359" s="688"/>
      <c r="G359" s="660"/>
    </row>
    <row r="360" spans="1:7" s="291" customFormat="1" ht="51.75" customHeight="1">
      <c r="A360" s="504"/>
      <c r="B360" s="501"/>
      <c r="C360" s="1183" t="s">
        <v>2708</v>
      </c>
      <c r="D360" s="659"/>
      <c r="E360" s="687"/>
      <c r="F360" s="688"/>
      <c r="G360" s="660"/>
    </row>
    <row r="361" spans="1:7" s="291" customFormat="1" ht="79.5" customHeight="1">
      <c r="A361" s="504"/>
      <c r="B361" s="501"/>
      <c r="C361" s="1183" t="s">
        <v>2709</v>
      </c>
      <c r="D361" s="659"/>
      <c r="E361" s="687"/>
      <c r="F361" s="688"/>
      <c r="G361" s="660"/>
    </row>
    <row r="362" spans="1:7" s="291" customFormat="1" ht="24">
      <c r="A362" s="504"/>
      <c r="B362" s="501"/>
      <c r="C362" s="1184" t="s">
        <v>2580</v>
      </c>
      <c r="D362" s="659"/>
      <c r="E362" s="687"/>
      <c r="F362" s="688"/>
      <c r="G362" s="660"/>
    </row>
    <row r="363" spans="1:7" s="291" customFormat="1" ht="24">
      <c r="A363" s="504"/>
      <c r="B363" s="501"/>
      <c r="C363" s="1184" t="s">
        <v>2710</v>
      </c>
      <c r="D363" s="659"/>
      <c r="E363" s="687"/>
      <c r="F363" s="688"/>
      <c r="G363" s="660"/>
    </row>
    <row r="364" spans="1:7" s="291" customFormat="1" ht="30" customHeight="1">
      <c r="A364" s="504"/>
      <c r="B364" s="501"/>
      <c r="C364" s="1184" t="s">
        <v>2711</v>
      </c>
      <c r="D364" s="659"/>
      <c r="E364" s="687"/>
      <c r="F364" s="688"/>
      <c r="G364" s="660"/>
    </row>
    <row r="365" spans="1:7" s="291" customFormat="1" ht="15" customHeight="1">
      <c r="A365" s="504"/>
      <c r="B365" s="501"/>
      <c r="C365" s="1184" t="s">
        <v>2583</v>
      </c>
      <c r="D365" s="659"/>
      <c r="E365" s="687"/>
      <c r="F365" s="688"/>
      <c r="G365" s="660"/>
    </row>
    <row r="366" spans="1:7" s="291" customFormat="1" ht="43.5" customHeight="1">
      <c r="A366" s="504"/>
      <c r="B366" s="501"/>
      <c r="C366" s="1184" t="s">
        <v>2584</v>
      </c>
      <c r="D366" s="659"/>
      <c r="E366" s="687"/>
      <c r="F366" s="688"/>
      <c r="G366" s="660"/>
    </row>
    <row r="367" spans="1:7" s="291" customFormat="1" ht="36">
      <c r="A367" s="504"/>
      <c r="B367" s="501"/>
      <c r="C367" s="1184" t="s">
        <v>2585</v>
      </c>
      <c r="D367" s="659"/>
      <c r="E367" s="687"/>
      <c r="F367" s="688"/>
      <c r="G367" s="660"/>
    </row>
    <row r="368" spans="1:7" s="291" customFormat="1">
      <c r="A368" s="504"/>
      <c r="B368" s="501"/>
      <c r="C368" s="1185" t="s">
        <v>2586</v>
      </c>
      <c r="D368" s="659"/>
      <c r="E368" s="687"/>
      <c r="F368" s="688"/>
      <c r="G368" s="660"/>
    </row>
    <row r="369" spans="1:7" s="291" customFormat="1" ht="24">
      <c r="A369" s="504"/>
      <c r="B369" s="501"/>
      <c r="C369" s="1185" t="s">
        <v>2587</v>
      </c>
      <c r="D369" s="659"/>
      <c r="E369" s="687"/>
      <c r="F369" s="688"/>
      <c r="G369" s="660"/>
    </row>
    <row r="370" spans="1:7" s="291" customFormat="1">
      <c r="A370" s="504"/>
      <c r="B370" s="501"/>
      <c r="C370" s="1185" t="s">
        <v>2588</v>
      </c>
      <c r="D370" s="659"/>
      <c r="E370" s="687"/>
      <c r="F370" s="688"/>
      <c r="G370" s="660"/>
    </row>
    <row r="371" spans="1:7" s="291" customFormat="1">
      <c r="A371" s="504"/>
      <c r="B371" s="501"/>
      <c r="C371" s="1185" t="s">
        <v>2589</v>
      </c>
      <c r="D371" s="659"/>
      <c r="E371" s="687"/>
      <c r="F371" s="688"/>
      <c r="G371" s="660"/>
    </row>
    <row r="372" spans="1:7" s="291" customFormat="1">
      <c r="A372" s="504"/>
      <c r="B372" s="501"/>
      <c r="C372" s="1185" t="s">
        <v>2590</v>
      </c>
      <c r="D372" s="659"/>
      <c r="E372" s="687"/>
      <c r="F372" s="688"/>
      <c r="G372" s="660"/>
    </row>
    <row r="373" spans="1:7" s="291" customFormat="1" ht="29.25" customHeight="1">
      <c r="A373" s="504"/>
      <c r="B373" s="501"/>
      <c r="C373" s="1185" t="s">
        <v>2591</v>
      </c>
      <c r="D373" s="659"/>
      <c r="E373" s="687"/>
      <c r="F373" s="688"/>
      <c r="G373" s="660"/>
    </row>
    <row r="374" spans="1:7" s="291" customFormat="1">
      <c r="A374" s="504"/>
      <c r="B374" s="501"/>
      <c r="C374" s="1186" t="s">
        <v>2592</v>
      </c>
      <c r="D374" s="659"/>
      <c r="E374" s="687"/>
      <c r="F374" s="688"/>
      <c r="G374" s="660"/>
    </row>
    <row r="375" spans="1:7" s="291" customFormat="1">
      <c r="A375" s="504"/>
      <c r="B375" s="501"/>
      <c r="C375" s="1183" t="s">
        <v>2593</v>
      </c>
      <c r="D375" s="659"/>
      <c r="E375" s="687"/>
      <c r="F375" s="688"/>
      <c r="G375" s="660"/>
    </row>
    <row r="376" spans="1:7" s="291" customFormat="1" ht="60">
      <c r="A376" s="504"/>
      <c r="B376" s="501"/>
      <c r="C376" s="1183" t="s">
        <v>2594</v>
      </c>
      <c r="D376" s="659"/>
      <c r="E376" s="687"/>
      <c r="F376" s="688"/>
      <c r="G376" s="660"/>
    </row>
    <row r="377" spans="1:7" s="291" customFormat="1" ht="27" customHeight="1">
      <c r="A377" s="504"/>
      <c r="B377" s="501"/>
      <c r="C377" s="1183" t="s">
        <v>2595</v>
      </c>
      <c r="D377" s="659"/>
      <c r="E377" s="687"/>
      <c r="F377" s="688"/>
      <c r="G377" s="660"/>
    </row>
    <row r="378" spans="1:7" s="291" customFormat="1" ht="24">
      <c r="A378" s="504"/>
      <c r="B378" s="501"/>
      <c r="C378" s="1183" t="s">
        <v>2596</v>
      </c>
      <c r="D378" s="659"/>
      <c r="E378" s="687"/>
      <c r="F378" s="688"/>
      <c r="G378" s="660"/>
    </row>
    <row r="379" spans="1:7" s="291" customFormat="1" ht="14.25" customHeight="1">
      <c r="A379" s="504"/>
      <c r="B379" s="501"/>
      <c r="C379" s="1183" t="s">
        <v>2597</v>
      </c>
      <c r="D379" s="659"/>
      <c r="E379" s="687"/>
      <c r="F379" s="688"/>
      <c r="G379" s="660"/>
    </row>
    <row r="380" spans="1:7" s="291" customFormat="1" ht="36">
      <c r="A380" s="504"/>
      <c r="B380" s="501"/>
      <c r="C380" s="1186" t="s">
        <v>2598</v>
      </c>
      <c r="D380" s="659"/>
      <c r="E380" s="687"/>
      <c r="F380" s="688"/>
      <c r="G380" s="660"/>
    </row>
    <row r="381" spans="1:7" s="291" customFormat="1">
      <c r="A381" s="504"/>
      <c r="B381" s="501"/>
      <c r="C381" s="1183" t="s">
        <v>2599</v>
      </c>
      <c r="D381" s="659"/>
      <c r="E381" s="687"/>
      <c r="F381" s="688"/>
      <c r="G381" s="660"/>
    </row>
    <row r="382" spans="1:7" s="291" customFormat="1">
      <c r="A382" s="504"/>
      <c r="B382" s="501"/>
      <c r="C382" s="1183" t="s">
        <v>2600</v>
      </c>
      <c r="D382" s="659"/>
      <c r="E382" s="687"/>
      <c r="F382" s="688"/>
      <c r="G382" s="660"/>
    </row>
    <row r="383" spans="1:7" s="291" customFormat="1">
      <c r="A383" s="504"/>
      <c r="B383" s="501"/>
      <c r="C383" s="1183" t="s">
        <v>2601</v>
      </c>
      <c r="D383" s="659"/>
      <c r="E383" s="687"/>
      <c r="F383" s="688"/>
      <c r="G383" s="660"/>
    </row>
    <row r="384" spans="1:7" s="291" customFormat="1">
      <c r="A384" s="504"/>
      <c r="B384" s="501"/>
      <c r="C384" s="1183" t="s">
        <v>2602</v>
      </c>
      <c r="D384" s="659"/>
      <c r="E384" s="687"/>
      <c r="F384" s="688"/>
      <c r="G384" s="660"/>
    </row>
    <row r="385" spans="1:7" s="291" customFormat="1">
      <c r="A385" s="504"/>
      <c r="B385" s="501"/>
      <c r="C385" s="1183" t="s">
        <v>2603</v>
      </c>
      <c r="D385" s="659"/>
      <c r="E385" s="687"/>
      <c r="F385" s="688"/>
      <c r="G385" s="660"/>
    </row>
    <row r="386" spans="1:7" s="291" customFormat="1">
      <c r="A386" s="504"/>
      <c r="B386" s="501"/>
      <c r="C386" s="1183" t="s">
        <v>2604</v>
      </c>
      <c r="D386" s="659"/>
      <c r="E386" s="687"/>
      <c r="F386" s="688"/>
      <c r="G386" s="660"/>
    </row>
    <row r="387" spans="1:7" s="291" customFormat="1" ht="24">
      <c r="A387" s="504"/>
      <c r="B387" s="501"/>
      <c r="C387" s="1183" t="s">
        <v>2605</v>
      </c>
      <c r="D387" s="659"/>
      <c r="E387" s="687"/>
      <c r="F387" s="688"/>
      <c r="G387" s="660"/>
    </row>
    <row r="388" spans="1:7" s="291" customFormat="1" ht="28.5" customHeight="1">
      <c r="A388" s="504"/>
      <c r="B388" s="501"/>
      <c r="C388" s="1183" t="s">
        <v>2606</v>
      </c>
      <c r="D388" s="659"/>
      <c r="E388" s="687"/>
      <c r="F388" s="688"/>
      <c r="G388" s="660"/>
    </row>
    <row r="389" spans="1:7" s="291" customFormat="1">
      <c r="A389" s="504"/>
      <c r="B389" s="501"/>
      <c r="C389" s="1183" t="s">
        <v>2607</v>
      </c>
      <c r="D389" s="659"/>
      <c r="E389" s="687"/>
      <c r="F389" s="688"/>
      <c r="G389" s="660">
        <f t="shared" ref="G389:G452" si="18">E389*F389</f>
        <v>0</v>
      </c>
    </row>
    <row r="390" spans="1:7" s="291" customFormat="1" ht="24">
      <c r="A390" s="504"/>
      <c r="B390" s="501"/>
      <c r="C390" s="1183" t="s">
        <v>2608</v>
      </c>
      <c r="D390" s="659"/>
      <c r="E390" s="687"/>
      <c r="F390" s="660"/>
      <c r="G390" s="660">
        <f t="shared" si="18"/>
        <v>0</v>
      </c>
    </row>
    <row r="391" spans="1:7" s="291" customFormat="1" ht="36.75" customHeight="1">
      <c r="A391" s="504"/>
      <c r="B391" s="501"/>
      <c r="C391" s="241" t="s">
        <v>2609</v>
      </c>
      <c r="D391" s="629"/>
      <c r="E391" s="630"/>
      <c r="F391" s="660"/>
      <c r="G391" s="660">
        <f t="shared" si="18"/>
        <v>0</v>
      </c>
    </row>
    <row r="392" spans="1:7" s="291" customFormat="1" ht="24">
      <c r="A392" s="504"/>
      <c r="B392" s="501"/>
      <c r="C392" s="528" t="s">
        <v>3307</v>
      </c>
      <c r="D392" s="629" t="s">
        <v>125</v>
      </c>
      <c r="E392" s="630">
        <v>1</v>
      </c>
      <c r="F392" s="660"/>
      <c r="G392" s="1178">
        <f>E392*F392</f>
        <v>0</v>
      </c>
    </row>
    <row r="393" spans="1:7" s="291" customFormat="1">
      <c r="A393" s="504"/>
      <c r="B393" s="501"/>
      <c r="C393" s="218"/>
      <c r="D393" s="629"/>
      <c r="E393" s="630"/>
      <c r="F393" s="660"/>
      <c r="G393" s="660">
        <f t="shared" si="18"/>
        <v>0</v>
      </c>
    </row>
    <row r="394" spans="1:7" s="291" customFormat="1">
      <c r="A394" s="504" t="str">
        <f t="shared" ref="A394:A437" si="19">$B$353</f>
        <v>III.</v>
      </c>
      <c r="B394" s="501">
        <f>COUNT($A$355:$B393)+1</f>
        <v>2</v>
      </c>
      <c r="C394" s="241" t="s">
        <v>2611</v>
      </c>
      <c r="D394" s="629"/>
      <c r="E394" s="630"/>
      <c r="F394" s="660"/>
      <c r="G394" s="660">
        <f t="shared" si="18"/>
        <v>0</v>
      </c>
    </row>
    <row r="395" spans="1:7" s="291" customFormat="1" ht="84">
      <c r="A395" s="504"/>
      <c r="B395" s="501"/>
      <c r="C395" s="218" t="s">
        <v>2612</v>
      </c>
      <c r="D395" s="629"/>
      <c r="E395" s="630"/>
      <c r="F395" s="660"/>
      <c r="G395" s="660">
        <f t="shared" si="18"/>
        <v>0</v>
      </c>
    </row>
    <row r="396" spans="1:7" s="291" customFormat="1">
      <c r="A396" s="504"/>
      <c r="B396" s="501"/>
      <c r="C396" s="218" t="s">
        <v>2613</v>
      </c>
      <c r="D396" s="629"/>
      <c r="E396" s="630"/>
      <c r="F396" s="660"/>
      <c r="G396" s="660">
        <f t="shared" si="18"/>
        <v>0</v>
      </c>
    </row>
    <row r="397" spans="1:7" s="291" customFormat="1">
      <c r="A397" s="504"/>
      <c r="B397" s="501"/>
      <c r="C397" s="528" t="s">
        <v>2614</v>
      </c>
      <c r="D397" s="629"/>
      <c r="E397" s="630"/>
      <c r="F397" s="660"/>
      <c r="G397" s="660">
        <f t="shared" si="18"/>
        <v>0</v>
      </c>
    </row>
    <row r="398" spans="1:7" s="291" customFormat="1">
      <c r="A398" s="504"/>
      <c r="B398" s="501"/>
      <c r="C398" s="218" t="s">
        <v>2615</v>
      </c>
      <c r="D398" s="629"/>
      <c r="E398" s="630"/>
      <c r="F398" s="660"/>
      <c r="G398" s="660">
        <f t="shared" si="18"/>
        <v>0</v>
      </c>
    </row>
    <row r="399" spans="1:7" s="291" customFormat="1">
      <c r="A399" s="504"/>
      <c r="B399" s="501"/>
      <c r="C399" s="218" t="s">
        <v>2616</v>
      </c>
      <c r="D399" s="629" t="s">
        <v>188</v>
      </c>
      <c r="E399" s="630">
        <v>30</v>
      </c>
      <c r="F399" s="660"/>
      <c r="G399" s="1178">
        <f t="shared" ref="G399:G409" si="20">E399*F399</f>
        <v>0</v>
      </c>
    </row>
    <row r="400" spans="1:7" s="291" customFormat="1" ht="12.75" customHeight="1">
      <c r="A400" s="504"/>
      <c r="B400" s="501"/>
      <c r="C400" s="218" t="s">
        <v>2617</v>
      </c>
      <c r="D400" s="629" t="s">
        <v>188</v>
      </c>
      <c r="E400" s="630">
        <v>52</v>
      </c>
      <c r="F400" s="660"/>
      <c r="G400" s="1178">
        <f t="shared" si="20"/>
        <v>0</v>
      </c>
    </row>
    <row r="401" spans="1:7" s="291" customFormat="1">
      <c r="A401" s="504"/>
      <c r="B401" s="501"/>
      <c r="C401" s="218" t="s">
        <v>2618</v>
      </c>
      <c r="D401" s="629" t="s">
        <v>188</v>
      </c>
      <c r="E401" s="630">
        <v>3</v>
      </c>
      <c r="F401" s="660"/>
      <c r="G401" s="1178">
        <f t="shared" si="20"/>
        <v>0</v>
      </c>
    </row>
    <row r="402" spans="1:7" s="291" customFormat="1">
      <c r="A402" s="504"/>
      <c r="B402" s="501"/>
      <c r="C402" s="218" t="s">
        <v>2619</v>
      </c>
      <c r="D402" s="629" t="s">
        <v>188</v>
      </c>
      <c r="E402" s="630">
        <v>53</v>
      </c>
      <c r="F402" s="660"/>
      <c r="G402" s="1178">
        <f t="shared" si="20"/>
        <v>0</v>
      </c>
    </row>
    <row r="403" spans="1:7" s="291" customFormat="1">
      <c r="A403" s="504"/>
      <c r="B403" s="501"/>
      <c r="C403" s="218" t="s">
        <v>2651</v>
      </c>
      <c r="D403" s="629" t="s">
        <v>188</v>
      </c>
      <c r="E403" s="630">
        <v>7</v>
      </c>
      <c r="F403" s="660"/>
      <c r="G403" s="1178">
        <f t="shared" si="20"/>
        <v>0</v>
      </c>
    </row>
    <row r="404" spans="1:7" s="291" customFormat="1">
      <c r="A404" s="504"/>
      <c r="B404" s="501"/>
      <c r="C404" s="218" t="s">
        <v>2712</v>
      </c>
      <c r="D404" s="629" t="s">
        <v>188</v>
      </c>
      <c r="E404" s="630">
        <v>2</v>
      </c>
      <c r="F404" s="660"/>
      <c r="G404" s="1178">
        <f t="shared" si="20"/>
        <v>0</v>
      </c>
    </row>
    <row r="405" spans="1:7" s="291" customFormat="1">
      <c r="A405" s="504"/>
      <c r="B405" s="501"/>
      <c r="C405" s="218" t="s">
        <v>2699</v>
      </c>
      <c r="D405" s="629" t="s">
        <v>188</v>
      </c>
      <c r="E405" s="630">
        <v>2</v>
      </c>
      <c r="F405" s="660"/>
      <c r="G405" s="1178">
        <f t="shared" si="20"/>
        <v>0</v>
      </c>
    </row>
    <row r="406" spans="1:7" s="291" customFormat="1">
      <c r="A406" s="504"/>
      <c r="B406" s="501"/>
      <c r="C406" s="218" t="s">
        <v>2620</v>
      </c>
      <c r="D406" s="629" t="s">
        <v>188</v>
      </c>
      <c r="E406" s="630">
        <v>8</v>
      </c>
      <c r="F406" s="660"/>
      <c r="G406" s="1178">
        <f t="shared" si="20"/>
        <v>0</v>
      </c>
    </row>
    <row r="407" spans="1:7" s="291" customFormat="1">
      <c r="A407" s="504"/>
      <c r="B407" s="501"/>
      <c r="C407" s="218" t="s">
        <v>2713</v>
      </c>
      <c r="D407" s="629" t="s">
        <v>188</v>
      </c>
      <c r="E407" s="630">
        <v>4</v>
      </c>
      <c r="F407" s="660"/>
      <c r="G407" s="1178">
        <f t="shared" si="20"/>
        <v>0</v>
      </c>
    </row>
    <row r="408" spans="1:7" s="291" customFormat="1">
      <c r="A408" s="504"/>
      <c r="B408" s="501"/>
      <c r="C408" s="218" t="s">
        <v>2714</v>
      </c>
      <c r="D408" s="629" t="s">
        <v>188</v>
      </c>
      <c r="E408" s="630">
        <v>2</v>
      </c>
      <c r="F408" s="660"/>
      <c r="G408" s="1178">
        <f t="shared" si="20"/>
        <v>0</v>
      </c>
    </row>
    <row r="409" spans="1:7" s="291" customFormat="1">
      <c r="A409" s="504"/>
      <c r="B409" s="501"/>
      <c r="C409" s="218" t="s">
        <v>2700</v>
      </c>
      <c r="D409" s="629" t="s">
        <v>188</v>
      </c>
      <c r="E409" s="630">
        <v>2</v>
      </c>
      <c r="F409" s="660"/>
      <c r="G409" s="1178">
        <f t="shared" si="20"/>
        <v>0</v>
      </c>
    </row>
    <row r="410" spans="1:7" s="291" customFormat="1">
      <c r="A410" s="504"/>
      <c r="B410" s="501"/>
      <c r="C410" s="218"/>
      <c r="D410" s="629"/>
      <c r="E410" s="630"/>
      <c r="F410" s="660"/>
      <c r="G410" s="660">
        <f t="shared" si="18"/>
        <v>0</v>
      </c>
    </row>
    <row r="411" spans="1:7" s="291" customFormat="1" ht="24">
      <c r="A411" s="504" t="str">
        <f t="shared" si="19"/>
        <v>III.</v>
      </c>
      <c r="B411" s="501">
        <f>COUNT($A$355:$B410)+1</f>
        <v>3</v>
      </c>
      <c r="C411" s="241" t="s">
        <v>2715</v>
      </c>
      <c r="D411" s="629"/>
      <c r="E411" s="630"/>
      <c r="F411" s="660"/>
      <c r="G411" s="660">
        <f t="shared" si="18"/>
        <v>0</v>
      </c>
    </row>
    <row r="412" spans="1:7" s="291" customFormat="1" ht="48">
      <c r="A412" s="504"/>
      <c r="B412" s="501"/>
      <c r="C412" s="326" t="s">
        <v>3306</v>
      </c>
      <c r="D412" s="629"/>
      <c r="E412" s="630"/>
      <c r="F412" s="660"/>
      <c r="G412" s="660">
        <f t="shared" si="18"/>
        <v>0</v>
      </c>
    </row>
    <row r="413" spans="1:7" s="291" customFormat="1">
      <c r="A413" s="504"/>
      <c r="B413" s="501"/>
      <c r="C413" s="415" t="s">
        <v>2626</v>
      </c>
      <c r="D413" s="629"/>
      <c r="E413" s="630"/>
      <c r="F413" s="660"/>
      <c r="G413" s="660">
        <f t="shared" si="18"/>
        <v>0</v>
      </c>
    </row>
    <row r="414" spans="1:7" s="291" customFormat="1">
      <c r="A414" s="504"/>
      <c r="B414" s="501"/>
      <c r="C414" s="218" t="s">
        <v>2627</v>
      </c>
      <c r="D414" s="629"/>
      <c r="E414" s="630"/>
      <c r="F414" s="660"/>
      <c r="G414" s="660">
        <f t="shared" si="18"/>
        <v>0</v>
      </c>
    </row>
    <row r="415" spans="1:7" s="291" customFormat="1">
      <c r="A415" s="504"/>
      <c r="B415" s="501"/>
      <c r="C415" s="218" t="s">
        <v>2616</v>
      </c>
      <c r="D415" s="629" t="s">
        <v>188</v>
      </c>
      <c r="E415" s="630">
        <v>38</v>
      </c>
      <c r="F415" s="660"/>
      <c r="G415" s="1178">
        <f t="shared" ref="G415:G425" si="21">E415*F415</f>
        <v>0</v>
      </c>
    </row>
    <row r="416" spans="1:7" s="291" customFormat="1">
      <c r="A416" s="504"/>
      <c r="B416" s="501"/>
      <c r="C416" s="218" t="s">
        <v>2617</v>
      </c>
      <c r="D416" s="629" t="s">
        <v>188</v>
      </c>
      <c r="E416" s="630">
        <v>52</v>
      </c>
      <c r="F416" s="660"/>
      <c r="G416" s="1178">
        <f t="shared" si="21"/>
        <v>0</v>
      </c>
    </row>
    <row r="417" spans="1:7" s="291" customFormat="1">
      <c r="A417" s="504"/>
      <c r="B417" s="501"/>
      <c r="C417" s="218" t="s">
        <v>2618</v>
      </c>
      <c r="D417" s="629" t="s">
        <v>188</v>
      </c>
      <c r="E417" s="630">
        <v>3</v>
      </c>
      <c r="F417" s="660"/>
      <c r="G417" s="1178">
        <f t="shared" si="21"/>
        <v>0</v>
      </c>
    </row>
    <row r="418" spans="1:7" s="291" customFormat="1" ht="12.75" customHeight="1">
      <c r="A418" s="504"/>
      <c r="B418" s="501"/>
      <c r="C418" s="218" t="s">
        <v>2619</v>
      </c>
      <c r="D418" s="629" t="s">
        <v>188</v>
      </c>
      <c r="E418" s="630">
        <v>53</v>
      </c>
      <c r="F418" s="660"/>
      <c r="G418" s="1178">
        <f t="shared" si="21"/>
        <v>0</v>
      </c>
    </row>
    <row r="419" spans="1:7" s="291" customFormat="1">
      <c r="A419" s="504"/>
      <c r="B419" s="501"/>
      <c r="C419" s="218" t="s">
        <v>2651</v>
      </c>
      <c r="D419" s="629" t="s">
        <v>188</v>
      </c>
      <c r="E419" s="630">
        <v>7</v>
      </c>
      <c r="F419" s="660"/>
      <c r="G419" s="1178">
        <f t="shared" si="21"/>
        <v>0</v>
      </c>
    </row>
    <row r="420" spans="1:7" s="291" customFormat="1">
      <c r="A420" s="504"/>
      <c r="B420" s="501"/>
      <c r="C420" s="218" t="s">
        <v>2712</v>
      </c>
      <c r="D420" s="629" t="s">
        <v>188</v>
      </c>
      <c r="E420" s="630">
        <v>2</v>
      </c>
      <c r="F420" s="660"/>
      <c r="G420" s="1178">
        <f t="shared" si="21"/>
        <v>0</v>
      </c>
    </row>
    <row r="421" spans="1:7" s="291" customFormat="1">
      <c r="A421" s="504"/>
      <c r="B421" s="501"/>
      <c r="C421" s="218" t="s">
        <v>2699</v>
      </c>
      <c r="D421" s="629" t="s">
        <v>188</v>
      </c>
      <c r="E421" s="630">
        <v>2</v>
      </c>
      <c r="F421" s="660"/>
      <c r="G421" s="1178">
        <f t="shared" si="21"/>
        <v>0</v>
      </c>
    </row>
    <row r="422" spans="1:7" s="291" customFormat="1">
      <c r="A422" s="504"/>
      <c r="B422" s="501"/>
      <c r="C422" s="218" t="s">
        <v>2620</v>
      </c>
      <c r="D422" s="629" t="s">
        <v>188</v>
      </c>
      <c r="E422" s="630">
        <v>8</v>
      </c>
      <c r="F422" s="660"/>
      <c r="G422" s="1178">
        <f t="shared" si="21"/>
        <v>0</v>
      </c>
    </row>
    <row r="423" spans="1:7" s="291" customFormat="1">
      <c r="A423" s="504"/>
      <c r="B423" s="501"/>
      <c r="C423" s="218" t="s">
        <v>2713</v>
      </c>
      <c r="D423" s="629" t="s">
        <v>188</v>
      </c>
      <c r="E423" s="630">
        <v>4</v>
      </c>
      <c r="F423" s="660"/>
      <c r="G423" s="1178">
        <f t="shared" si="21"/>
        <v>0</v>
      </c>
    </row>
    <row r="424" spans="1:7" s="291" customFormat="1">
      <c r="A424" s="504"/>
      <c r="B424" s="501"/>
      <c r="C424" s="218" t="s">
        <v>2714</v>
      </c>
      <c r="D424" s="629" t="s">
        <v>188</v>
      </c>
      <c r="E424" s="630">
        <v>2</v>
      </c>
      <c r="F424" s="660"/>
      <c r="G424" s="1178">
        <f t="shared" si="21"/>
        <v>0</v>
      </c>
    </row>
    <row r="425" spans="1:7" s="291" customFormat="1">
      <c r="A425" s="504"/>
      <c r="B425" s="501"/>
      <c r="C425" s="218" t="s">
        <v>2700</v>
      </c>
      <c r="D425" s="629" t="s">
        <v>188</v>
      </c>
      <c r="E425" s="630">
        <v>2</v>
      </c>
      <c r="F425" s="660"/>
      <c r="G425" s="1178">
        <f t="shared" si="21"/>
        <v>0</v>
      </c>
    </row>
    <row r="426" spans="1:7" s="291" customFormat="1">
      <c r="A426" s="504"/>
      <c r="B426" s="501"/>
      <c r="C426" s="218"/>
      <c r="D426" s="629"/>
      <c r="E426" s="630"/>
      <c r="F426" s="660"/>
      <c r="G426" s="660"/>
    </row>
    <row r="427" spans="1:7" s="291" customFormat="1">
      <c r="A427" s="504" t="str">
        <f t="shared" si="19"/>
        <v>III.</v>
      </c>
      <c r="B427" s="501">
        <f>COUNT($A$355:$B426)+1</f>
        <v>4</v>
      </c>
      <c r="C427" s="291" t="s">
        <v>2370</v>
      </c>
      <c r="D427" s="664"/>
      <c r="E427" s="630"/>
      <c r="F427" s="660"/>
      <c r="G427" s="660">
        <f t="shared" si="18"/>
        <v>0</v>
      </c>
    </row>
    <row r="428" spans="1:7" s="291" customFormat="1" ht="72">
      <c r="A428" s="504"/>
      <c r="B428" s="501"/>
      <c r="C428" s="326" t="s">
        <v>2628</v>
      </c>
      <c r="D428" s="664"/>
      <c r="E428" s="630"/>
      <c r="F428" s="660"/>
      <c r="G428" s="660">
        <f t="shared" si="18"/>
        <v>0</v>
      </c>
    </row>
    <row r="429" spans="1:7" s="291" customFormat="1">
      <c r="A429" s="504"/>
      <c r="B429" s="501"/>
      <c r="C429" s="510" t="s">
        <v>2629</v>
      </c>
      <c r="D429" s="664"/>
      <c r="E429" s="630"/>
      <c r="F429" s="660"/>
      <c r="G429" s="660">
        <f t="shared" si="18"/>
        <v>0</v>
      </c>
    </row>
    <row r="430" spans="1:7" s="291" customFormat="1">
      <c r="A430" s="504"/>
      <c r="B430" s="501"/>
      <c r="C430" s="510" t="s">
        <v>2372</v>
      </c>
      <c r="D430" s="699"/>
      <c r="E430" s="628"/>
      <c r="F430" s="693"/>
      <c r="G430" s="660">
        <f t="shared" si="18"/>
        <v>0</v>
      </c>
    </row>
    <row r="431" spans="1:7" s="291" customFormat="1">
      <c r="A431" s="504"/>
      <c r="B431" s="501"/>
      <c r="C431" s="243" t="s">
        <v>2631</v>
      </c>
      <c r="D431" s="664" t="s">
        <v>188</v>
      </c>
      <c r="E431" s="630">
        <v>16</v>
      </c>
      <c r="F431" s="660"/>
      <c r="G431" s="1178">
        <f>E431*F431</f>
        <v>0</v>
      </c>
    </row>
    <row r="432" spans="1:7" s="291" customFormat="1">
      <c r="A432" s="504"/>
      <c r="B432" s="501"/>
      <c r="C432" s="218"/>
      <c r="D432" s="629"/>
      <c r="E432" s="630"/>
      <c r="F432" s="660"/>
      <c r="G432" s="660">
        <f t="shared" si="18"/>
        <v>0</v>
      </c>
    </row>
    <row r="433" spans="1:7" s="291" customFormat="1">
      <c r="A433" s="504" t="str">
        <f t="shared" si="19"/>
        <v>III.</v>
      </c>
      <c r="B433" s="501">
        <f>COUNT($A$355:$B432)+1</f>
        <v>5</v>
      </c>
      <c r="C433" s="241" t="s">
        <v>2632</v>
      </c>
      <c r="D433" s="629"/>
      <c r="E433" s="630"/>
      <c r="F433" s="660"/>
      <c r="G433" s="660">
        <f t="shared" si="18"/>
        <v>0</v>
      </c>
    </row>
    <row r="434" spans="1:7" s="291" customFormat="1" ht="72">
      <c r="A434" s="504"/>
      <c r="B434" s="501"/>
      <c r="C434" s="243" t="s">
        <v>2633</v>
      </c>
      <c r="D434" s="629"/>
      <c r="E434" s="630"/>
      <c r="F434" s="660"/>
      <c r="G434" s="660">
        <f t="shared" si="18"/>
        <v>0</v>
      </c>
    </row>
    <row r="435" spans="1:7" s="291" customFormat="1">
      <c r="A435" s="504"/>
      <c r="B435" s="501"/>
      <c r="C435" s="243" t="s">
        <v>2634</v>
      </c>
      <c r="D435" s="629" t="s">
        <v>188</v>
      </c>
      <c r="E435" s="630">
        <v>16</v>
      </c>
      <c r="F435" s="660"/>
      <c r="G435" s="1178">
        <f>E435*F435</f>
        <v>0</v>
      </c>
    </row>
    <row r="436" spans="1:7" s="291" customFormat="1">
      <c r="A436" s="504"/>
      <c r="B436" s="501"/>
      <c r="C436" s="218"/>
      <c r="D436" s="629"/>
      <c r="E436" s="630"/>
      <c r="F436" s="660"/>
      <c r="G436" s="660">
        <f t="shared" si="18"/>
        <v>0</v>
      </c>
    </row>
    <row r="437" spans="1:7" s="291" customFormat="1">
      <c r="A437" s="504" t="str">
        <f t="shared" si="19"/>
        <v>III.</v>
      </c>
      <c r="B437" s="501">
        <f>COUNT($A$355:$B436)+1</f>
        <v>6</v>
      </c>
      <c r="C437" s="241" t="s">
        <v>2635</v>
      </c>
      <c r="D437" s="629"/>
      <c r="E437" s="630"/>
      <c r="F437" s="660"/>
      <c r="G437" s="660">
        <f t="shared" si="18"/>
        <v>0</v>
      </c>
    </row>
    <row r="438" spans="1:7" s="291" customFormat="1" ht="72">
      <c r="A438" s="504"/>
      <c r="B438" s="501"/>
      <c r="C438" s="218" t="s">
        <v>3303</v>
      </c>
      <c r="D438" s="629"/>
      <c r="E438" s="630"/>
      <c r="F438" s="660"/>
      <c r="G438" s="660">
        <f t="shared" si="18"/>
        <v>0</v>
      </c>
    </row>
    <row r="439" spans="1:7" s="291" customFormat="1" ht="24">
      <c r="A439" s="504"/>
      <c r="B439" s="501"/>
      <c r="C439" s="528" t="s">
        <v>2637</v>
      </c>
      <c r="D439" s="629"/>
      <c r="E439" s="630"/>
      <c r="F439" s="660"/>
      <c r="G439" s="660">
        <f t="shared" si="18"/>
        <v>0</v>
      </c>
    </row>
    <row r="440" spans="1:7" s="291" customFormat="1">
      <c r="A440" s="504"/>
      <c r="B440" s="501"/>
      <c r="C440" s="218" t="s">
        <v>2638</v>
      </c>
      <c r="D440" s="629" t="s">
        <v>188</v>
      </c>
      <c r="E440" s="630">
        <v>16</v>
      </c>
      <c r="F440" s="660"/>
      <c r="G440" s="1178">
        <f>E440*F440</f>
        <v>0</v>
      </c>
    </row>
    <row r="441" spans="1:7" s="291" customFormat="1">
      <c r="A441" s="504"/>
      <c r="B441" s="501"/>
      <c r="C441" s="218" t="s">
        <v>2639</v>
      </c>
      <c r="D441" s="629" t="s">
        <v>188</v>
      </c>
      <c r="E441" s="630">
        <v>92</v>
      </c>
      <c r="F441" s="660"/>
      <c r="G441" s="1178">
        <f>E441*F441</f>
        <v>0</v>
      </c>
    </row>
    <row r="442" spans="1:7" s="291" customFormat="1">
      <c r="A442" s="504"/>
      <c r="B442" s="501"/>
      <c r="C442" s="539"/>
      <c r="D442" s="629"/>
      <c r="E442" s="630"/>
      <c r="F442" s="660"/>
      <c r="G442" s="660">
        <f t="shared" si="18"/>
        <v>0</v>
      </c>
    </row>
    <row r="443" spans="1:7" s="291" customFormat="1">
      <c r="A443" s="504" t="str">
        <f t="shared" ref="A443:A492" si="22">$B$353</f>
        <v>III.</v>
      </c>
      <c r="B443" s="501">
        <f>COUNT($A$355:$B442)+1</f>
        <v>7</v>
      </c>
      <c r="C443" s="241" t="s">
        <v>2640</v>
      </c>
      <c r="D443" s="629"/>
      <c r="E443" s="630"/>
      <c r="F443" s="660"/>
      <c r="G443" s="660">
        <f t="shared" si="18"/>
        <v>0</v>
      </c>
    </row>
    <row r="444" spans="1:7" s="291" customFormat="1" ht="72">
      <c r="A444" s="504"/>
      <c r="B444" s="501"/>
      <c r="C444" s="218" t="s">
        <v>3304</v>
      </c>
      <c r="D444" s="629"/>
      <c r="E444" s="630"/>
      <c r="F444" s="660"/>
      <c r="G444" s="660">
        <f t="shared" si="18"/>
        <v>0</v>
      </c>
    </row>
    <row r="445" spans="1:7" s="291" customFormat="1" ht="24">
      <c r="A445" s="504"/>
      <c r="B445" s="501"/>
      <c r="C445" s="528" t="s">
        <v>2637</v>
      </c>
      <c r="D445" s="629"/>
      <c r="E445" s="630"/>
      <c r="F445" s="660"/>
      <c r="G445" s="660">
        <f t="shared" si="18"/>
        <v>0</v>
      </c>
    </row>
    <row r="446" spans="1:7" s="291" customFormat="1">
      <c r="A446" s="504"/>
      <c r="B446" s="501"/>
      <c r="C446" s="218" t="s">
        <v>2642</v>
      </c>
      <c r="D446" s="629" t="s">
        <v>188</v>
      </c>
      <c r="E446" s="630">
        <v>24</v>
      </c>
      <c r="F446" s="660"/>
      <c r="G446" s="1178">
        <f>E446*F446</f>
        <v>0</v>
      </c>
    </row>
    <row r="447" spans="1:7" s="291" customFormat="1">
      <c r="A447" s="504"/>
      <c r="B447" s="501"/>
      <c r="C447" s="218" t="s">
        <v>2643</v>
      </c>
      <c r="D447" s="629" t="s">
        <v>188</v>
      </c>
      <c r="E447" s="630">
        <v>92</v>
      </c>
      <c r="F447" s="660"/>
      <c r="G447" s="1178">
        <f>E447*F447</f>
        <v>0</v>
      </c>
    </row>
    <row r="448" spans="1:7" s="291" customFormat="1">
      <c r="A448" s="504"/>
      <c r="B448" s="501"/>
      <c r="C448" s="218"/>
      <c r="D448" s="629"/>
      <c r="E448" s="630"/>
      <c r="F448" s="660"/>
      <c r="G448" s="660">
        <f t="shared" si="18"/>
        <v>0</v>
      </c>
    </row>
    <row r="449" spans="1:7" s="291" customFormat="1">
      <c r="A449" s="504" t="str">
        <f t="shared" si="22"/>
        <v>III.</v>
      </c>
      <c r="B449" s="501">
        <f>COUNT($A$355:$B448)+1</f>
        <v>8</v>
      </c>
      <c r="C449" s="241" t="s">
        <v>2611</v>
      </c>
      <c r="D449" s="629"/>
      <c r="E449" s="630"/>
      <c r="F449" s="660"/>
      <c r="G449" s="660">
        <f t="shared" si="18"/>
        <v>0</v>
      </c>
    </row>
    <row r="450" spans="1:7" s="291" customFormat="1" ht="72">
      <c r="A450" s="504"/>
      <c r="B450" s="501"/>
      <c r="C450" s="218" t="s">
        <v>3305</v>
      </c>
      <c r="D450" s="629"/>
      <c r="E450" s="630"/>
      <c r="F450" s="660"/>
      <c r="G450" s="660">
        <f t="shared" si="18"/>
        <v>0</v>
      </c>
    </row>
    <row r="451" spans="1:7" s="291" customFormat="1" ht="24">
      <c r="A451" s="504"/>
      <c r="B451" s="501"/>
      <c r="C451" s="528" t="s">
        <v>2716</v>
      </c>
      <c r="D451" s="629" t="s">
        <v>188</v>
      </c>
      <c r="E451" s="630">
        <v>8</v>
      </c>
      <c r="F451" s="660"/>
      <c r="G451" s="1178">
        <f>E451*F451</f>
        <v>0</v>
      </c>
    </row>
    <row r="452" spans="1:7" s="291" customFormat="1">
      <c r="A452" s="504"/>
      <c r="B452" s="501"/>
      <c r="C452" s="218"/>
      <c r="D452" s="629"/>
      <c r="E452" s="630"/>
      <c r="F452" s="660"/>
      <c r="G452" s="660">
        <f t="shared" si="18"/>
        <v>0</v>
      </c>
    </row>
    <row r="453" spans="1:7" s="291" customFormat="1">
      <c r="A453" s="504" t="str">
        <f t="shared" si="22"/>
        <v>III.</v>
      </c>
      <c r="B453" s="501">
        <f>COUNT($A$355:$B452)+1</f>
        <v>9</v>
      </c>
      <c r="C453" s="241" t="s">
        <v>2649</v>
      </c>
      <c r="D453" s="629"/>
      <c r="E453" s="630"/>
      <c r="F453" s="660"/>
      <c r="G453" s="660">
        <f t="shared" ref="G453:G515" si="23">E453*F453</f>
        <v>0</v>
      </c>
    </row>
    <row r="454" spans="1:7" s="291" customFormat="1" ht="60">
      <c r="A454" s="504"/>
      <c r="B454" s="501"/>
      <c r="C454" s="540" t="s">
        <v>2650</v>
      </c>
      <c r="D454" s="629"/>
      <c r="E454" s="630"/>
      <c r="F454" s="660"/>
      <c r="G454" s="660">
        <f t="shared" si="23"/>
        <v>0</v>
      </c>
    </row>
    <row r="455" spans="1:7" s="291" customFormat="1">
      <c r="A455" s="504"/>
      <c r="B455" s="501"/>
      <c r="C455" s="218" t="s">
        <v>2616</v>
      </c>
      <c r="D455" s="629" t="s">
        <v>188</v>
      </c>
      <c r="E455" s="630">
        <v>4</v>
      </c>
      <c r="F455" s="660"/>
      <c r="G455" s="1178">
        <f>E455*F455</f>
        <v>0</v>
      </c>
    </row>
    <row r="456" spans="1:7" s="291" customFormat="1">
      <c r="A456" s="504"/>
      <c r="B456" s="501"/>
      <c r="C456" s="218" t="s">
        <v>2617</v>
      </c>
      <c r="D456" s="629" t="s">
        <v>188</v>
      </c>
      <c r="E456" s="630">
        <v>19</v>
      </c>
      <c r="F456" s="660"/>
      <c r="G456" s="1178">
        <f>E456*F456</f>
        <v>0</v>
      </c>
    </row>
    <row r="457" spans="1:7" s="291" customFormat="1">
      <c r="A457" s="504"/>
      <c r="B457" s="501"/>
      <c r="C457" s="218" t="s">
        <v>2619</v>
      </c>
      <c r="D457" s="629" t="s">
        <v>188</v>
      </c>
      <c r="E457" s="630">
        <v>28</v>
      </c>
      <c r="F457" s="660"/>
      <c r="G457" s="1178">
        <f>E457*F457</f>
        <v>0</v>
      </c>
    </row>
    <row r="458" spans="1:7" s="291" customFormat="1">
      <c r="A458" s="504"/>
      <c r="B458" s="501"/>
      <c r="C458" s="218" t="s">
        <v>2651</v>
      </c>
      <c r="D458" s="629" t="s">
        <v>188</v>
      </c>
      <c r="E458" s="630">
        <v>3</v>
      </c>
      <c r="F458" s="660"/>
      <c r="G458" s="1178">
        <f>E458*F458</f>
        <v>0</v>
      </c>
    </row>
    <row r="459" spans="1:7" s="291" customFormat="1">
      <c r="A459" s="504"/>
      <c r="B459" s="501"/>
      <c r="C459" s="218"/>
      <c r="D459" s="629"/>
      <c r="E459" s="630"/>
      <c r="F459" s="660"/>
      <c r="G459" s="660">
        <f t="shared" si="23"/>
        <v>0</v>
      </c>
    </row>
    <row r="460" spans="1:7" s="291" customFormat="1">
      <c r="A460" s="504" t="str">
        <f t="shared" si="22"/>
        <v>III.</v>
      </c>
      <c r="B460" s="501">
        <f>COUNT($A$355:$B459)+1</f>
        <v>10</v>
      </c>
      <c r="C460" s="241" t="s">
        <v>2652</v>
      </c>
      <c r="D460" s="629"/>
      <c r="E460" s="630"/>
      <c r="F460" s="660"/>
      <c r="G460" s="660">
        <f t="shared" si="23"/>
        <v>0</v>
      </c>
    </row>
    <row r="461" spans="1:7" s="291" customFormat="1" ht="60">
      <c r="A461" s="504"/>
      <c r="B461" s="501"/>
      <c r="C461" s="540" t="s">
        <v>2653</v>
      </c>
      <c r="D461" s="629"/>
      <c r="E461" s="630"/>
      <c r="F461" s="660"/>
      <c r="G461" s="660">
        <f t="shared" si="23"/>
        <v>0</v>
      </c>
    </row>
    <row r="462" spans="1:7" s="291" customFormat="1">
      <c r="A462" s="504"/>
      <c r="B462" s="501"/>
      <c r="C462" s="540" t="s">
        <v>2713</v>
      </c>
      <c r="D462" s="629" t="s">
        <v>188</v>
      </c>
      <c r="E462" s="630">
        <v>2</v>
      </c>
      <c r="F462" s="660"/>
      <c r="G462" s="1178">
        <f t="shared" ref="G462:G467" si="24">E462*F462</f>
        <v>0</v>
      </c>
    </row>
    <row r="463" spans="1:7" s="291" customFormat="1">
      <c r="A463" s="504"/>
      <c r="B463" s="501"/>
      <c r="C463" s="540" t="s">
        <v>2717</v>
      </c>
      <c r="D463" s="629" t="s">
        <v>188</v>
      </c>
      <c r="E463" s="630">
        <v>2</v>
      </c>
      <c r="F463" s="660"/>
      <c r="G463" s="1178">
        <f t="shared" si="24"/>
        <v>0</v>
      </c>
    </row>
    <row r="464" spans="1:7" s="291" customFormat="1">
      <c r="A464" s="504"/>
      <c r="B464" s="501"/>
      <c r="C464" s="540" t="s">
        <v>2622</v>
      </c>
      <c r="D464" s="629" t="s">
        <v>188</v>
      </c>
      <c r="E464" s="630">
        <v>2</v>
      </c>
      <c r="F464" s="660"/>
      <c r="G464" s="1178">
        <f t="shared" si="24"/>
        <v>0</v>
      </c>
    </row>
    <row r="465" spans="1:7" s="291" customFormat="1">
      <c r="A465" s="504"/>
      <c r="B465" s="501"/>
      <c r="C465" s="540" t="s">
        <v>2718</v>
      </c>
      <c r="D465" s="629" t="s">
        <v>188</v>
      </c>
      <c r="E465" s="630">
        <v>2</v>
      </c>
      <c r="F465" s="660"/>
      <c r="G465" s="1178">
        <f t="shared" si="24"/>
        <v>0</v>
      </c>
    </row>
    <row r="466" spans="1:7" s="291" customFormat="1">
      <c r="A466" s="504"/>
      <c r="B466" s="501"/>
      <c r="C466" s="540" t="s">
        <v>2623</v>
      </c>
      <c r="D466" s="629" t="s">
        <v>188</v>
      </c>
      <c r="E466" s="630">
        <v>2</v>
      </c>
      <c r="F466" s="660"/>
      <c r="G466" s="1178">
        <f t="shared" si="24"/>
        <v>0</v>
      </c>
    </row>
    <row r="467" spans="1:7" s="291" customFormat="1">
      <c r="A467" s="504"/>
      <c r="B467" s="501"/>
      <c r="C467" s="540" t="s">
        <v>2719</v>
      </c>
      <c r="D467" s="629" t="s">
        <v>188</v>
      </c>
      <c r="E467" s="630">
        <v>2</v>
      </c>
      <c r="F467" s="660"/>
      <c r="G467" s="1178">
        <f t="shared" si="24"/>
        <v>0</v>
      </c>
    </row>
    <row r="468" spans="1:7" s="291" customFormat="1">
      <c r="A468" s="504"/>
      <c r="B468" s="501"/>
      <c r="C468" s="218"/>
      <c r="D468" s="629"/>
      <c r="E468" s="630"/>
      <c r="F468" s="660"/>
      <c r="G468" s="660">
        <f t="shared" si="23"/>
        <v>0</v>
      </c>
    </row>
    <row r="469" spans="1:7" s="291" customFormat="1">
      <c r="A469" s="504" t="str">
        <f t="shared" si="22"/>
        <v>III.</v>
      </c>
      <c r="B469" s="501">
        <f>COUNT($A$355:$B468)+1</f>
        <v>11</v>
      </c>
      <c r="C469" s="241" t="s">
        <v>2658</v>
      </c>
      <c r="D469" s="629"/>
      <c r="E469" s="630"/>
      <c r="F469" s="660"/>
      <c r="G469" s="660">
        <f t="shared" si="23"/>
        <v>0</v>
      </c>
    </row>
    <row r="470" spans="1:7" s="291" customFormat="1" ht="48">
      <c r="A470" s="504"/>
      <c r="B470" s="501"/>
      <c r="C470" s="218" t="s">
        <v>2659</v>
      </c>
      <c r="D470" s="629"/>
      <c r="E470" s="630"/>
      <c r="F470" s="660"/>
      <c r="G470" s="660">
        <f t="shared" si="23"/>
        <v>0</v>
      </c>
    </row>
    <row r="471" spans="1:7" s="291" customFormat="1">
      <c r="A471" s="504"/>
      <c r="B471" s="501"/>
      <c r="C471" s="218" t="s">
        <v>2660</v>
      </c>
      <c r="D471" s="629" t="s">
        <v>188</v>
      </c>
      <c r="E471" s="630">
        <v>7</v>
      </c>
      <c r="F471" s="660"/>
      <c r="G471" s="1178">
        <f>E471*F471</f>
        <v>0</v>
      </c>
    </row>
    <row r="472" spans="1:7" s="291" customFormat="1">
      <c r="A472" s="504"/>
      <c r="B472" s="501"/>
      <c r="C472" s="218" t="s">
        <v>2661</v>
      </c>
      <c r="D472" s="629" t="s">
        <v>188</v>
      </c>
      <c r="E472" s="630">
        <v>4</v>
      </c>
      <c r="F472" s="660"/>
      <c r="G472" s="1178">
        <f>E472*F472</f>
        <v>0</v>
      </c>
    </row>
    <row r="473" spans="1:7" s="291" customFormat="1">
      <c r="A473" s="504"/>
      <c r="B473" s="501"/>
      <c r="C473" s="218" t="s">
        <v>2719</v>
      </c>
      <c r="D473" s="629" t="s">
        <v>188</v>
      </c>
      <c r="E473" s="630">
        <v>3</v>
      </c>
      <c r="F473" s="660"/>
      <c r="G473" s="1178">
        <f>E473*F473</f>
        <v>0</v>
      </c>
    </row>
    <row r="474" spans="1:7" s="291" customFormat="1">
      <c r="A474" s="504"/>
      <c r="B474" s="501"/>
      <c r="C474" s="218" t="s">
        <v>2720</v>
      </c>
      <c r="D474" s="629" t="s">
        <v>188</v>
      </c>
      <c r="E474" s="630">
        <v>2</v>
      </c>
      <c r="F474" s="660"/>
      <c r="G474" s="1178">
        <f>E474*F474</f>
        <v>0</v>
      </c>
    </row>
    <row r="475" spans="1:7" s="291" customFormat="1">
      <c r="A475" s="504"/>
      <c r="B475" s="501"/>
      <c r="C475" s="218"/>
      <c r="D475" s="629"/>
      <c r="E475" s="630"/>
      <c r="F475" s="660"/>
      <c r="G475" s="660">
        <f t="shared" si="23"/>
        <v>0</v>
      </c>
    </row>
    <row r="476" spans="1:7" s="291" customFormat="1">
      <c r="A476" s="504" t="str">
        <f t="shared" si="22"/>
        <v>III.</v>
      </c>
      <c r="B476" s="501">
        <f>COUNT($A$355:$B472)+1</f>
        <v>12</v>
      </c>
      <c r="C476" s="241" t="s">
        <v>2662</v>
      </c>
      <c r="D476" s="629"/>
      <c r="E476" s="630"/>
      <c r="F476" s="660"/>
      <c r="G476" s="660">
        <f t="shared" si="23"/>
        <v>0</v>
      </c>
    </row>
    <row r="477" spans="1:7" s="291" customFormat="1" ht="48">
      <c r="A477" s="504"/>
      <c r="B477" s="501"/>
      <c r="C477" s="218" t="s">
        <v>2663</v>
      </c>
      <c r="D477" s="629"/>
      <c r="E477" s="630"/>
      <c r="F477" s="660"/>
      <c r="G477" s="660">
        <f t="shared" si="23"/>
        <v>0</v>
      </c>
    </row>
    <row r="478" spans="1:7" s="291" customFormat="1">
      <c r="A478" s="504"/>
      <c r="B478" s="501"/>
      <c r="C478" s="218" t="s">
        <v>2617</v>
      </c>
      <c r="D478" s="629" t="s">
        <v>188</v>
      </c>
      <c r="E478" s="630">
        <v>28</v>
      </c>
      <c r="F478" s="660"/>
      <c r="G478" s="1178">
        <f>E478*F478</f>
        <v>0</v>
      </c>
    </row>
    <row r="479" spans="1:7" s="291" customFormat="1">
      <c r="A479" s="504"/>
      <c r="B479" s="501"/>
      <c r="C479" s="218" t="s">
        <v>2619</v>
      </c>
      <c r="D479" s="629" t="s">
        <v>188</v>
      </c>
      <c r="E479" s="630">
        <v>4</v>
      </c>
      <c r="F479" s="660"/>
      <c r="G479" s="1178">
        <f>E479*F479</f>
        <v>0</v>
      </c>
    </row>
    <row r="480" spans="1:7" s="291" customFormat="1">
      <c r="A480" s="504"/>
      <c r="B480" s="501"/>
      <c r="C480" s="218"/>
      <c r="D480" s="629"/>
      <c r="E480" s="630"/>
      <c r="F480" s="660"/>
      <c r="G480" s="660">
        <f t="shared" si="23"/>
        <v>0</v>
      </c>
    </row>
    <row r="481" spans="1:7" s="291" customFormat="1">
      <c r="A481" s="504" t="str">
        <f t="shared" si="22"/>
        <v>III.</v>
      </c>
      <c r="B481" s="501">
        <f>COUNT($A$355:$B480)+1</f>
        <v>13</v>
      </c>
      <c r="C481" s="241" t="s">
        <v>2375</v>
      </c>
      <c r="D481" s="629" t="s">
        <v>187</v>
      </c>
      <c r="E481" s="630">
        <v>3640</v>
      </c>
      <c r="F481" s="660"/>
      <c r="G481" s="1178">
        <f>E481*F481</f>
        <v>0</v>
      </c>
    </row>
    <row r="482" spans="1:7" s="291" customFormat="1" ht="60">
      <c r="A482" s="504"/>
      <c r="B482" s="501"/>
      <c r="C482" s="218" t="s">
        <v>2664</v>
      </c>
      <c r="D482" s="629"/>
      <c r="E482" s="630"/>
      <c r="F482" s="660"/>
      <c r="G482" s="660">
        <f t="shared" si="23"/>
        <v>0</v>
      </c>
    </row>
    <row r="483" spans="1:7" s="291" customFormat="1">
      <c r="A483" s="504"/>
      <c r="B483" s="501"/>
      <c r="C483" s="218"/>
      <c r="D483" s="629"/>
      <c r="E483" s="630"/>
      <c r="F483" s="660"/>
      <c r="G483" s="660">
        <f t="shared" si="23"/>
        <v>0</v>
      </c>
    </row>
    <row r="484" spans="1:7" s="291" customFormat="1">
      <c r="A484" s="504" t="str">
        <f t="shared" si="22"/>
        <v>III.</v>
      </c>
      <c r="B484" s="501">
        <f>COUNT($A$355:$B483)+1</f>
        <v>14</v>
      </c>
      <c r="C484" s="241" t="s">
        <v>2377</v>
      </c>
      <c r="D484" s="629"/>
      <c r="E484" s="630"/>
      <c r="F484" s="660"/>
      <c r="G484" s="660">
        <f t="shared" si="23"/>
        <v>0</v>
      </c>
    </row>
    <row r="485" spans="1:7" s="291" customFormat="1" ht="72">
      <c r="A485" s="504"/>
      <c r="B485" s="501"/>
      <c r="C485" s="218" t="s">
        <v>2665</v>
      </c>
      <c r="D485" s="629"/>
      <c r="E485" s="630"/>
      <c r="F485" s="660"/>
      <c r="G485" s="660">
        <f t="shared" si="23"/>
        <v>0</v>
      </c>
    </row>
    <row r="486" spans="1:7" s="291" customFormat="1">
      <c r="A486" s="504"/>
      <c r="B486" s="501"/>
      <c r="C486" s="218" t="s">
        <v>2666</v>
      </c>
      <c r="D486" s="629" t="s">
        <v>186</v>
      </c>
      <c r="E486" s="630">
        <v>781</v>
      </c>
      <c r="F486" s="660"/>
      <c r="G486" s="1178">
        <f>E486*F486</f>
        <v>0</v>
      </c>
    </row>
    <row r="487" spans="1:7" s="291" customFormat="1">
      <c r="A487" s="504"/>
      <c r="B487" s="501"/>
      <c r="C487" s="218" t="s">
        <v>2667</v>
      </c>
      <c r="D487" s="629" t="s">
        <v>186</v>
      </c>
      <c r="E487" s="630">
        <v>332</v>
      </c>
      <c r="F487" s="660"/>
      <c r="G487" s="1178">
        <f>E487*F487</f>
        <v>0</v>
      </c>
    </row>
    <row r="488" spans="1:7" s="291" customFormat="1">
      <c r="A488" s="504"/>
      <c r="B488" s="501"/>
      <c r="C488" s="218" t="s">
        <v>2669</v>
      </c>
      <c r="D488" s="629" t="s">
        <v>186</v>
      </c>
      <c r="E488" s="630">
        <v>223</v>
      </c>
      <c r="F488" s="660"/>
      <c r="G488" s="1178">
        <f>E488*F488</f>
        <v>0</v>
      </c>
    </row>
    <row r="489" spans="1:7" s="291" customFormat="1">
      <c r="A489" s="504"/>
      <c r="B489" s="501"/>
      <c r="C489" s="218" t="s">
        <v>2379</v>
      </c>
      <c r="D489" s="629" t="s">
        <v>186</v>
      </c>
      <c r="E489" s="630">
        <v>3</v>
      </c>
      <c r="F489" s="660"/>
      <c r="G489" s="1178">
        <f>E489*F489</f>
        <v>0</v>
      </c>
    </row>
    <row r="490" spans="1:7" s="291" customFormat="1">
      <c r="A490" s="504"/>
      <c r="B490" s="501"/>
      <c r="C490" s="218" t="s">
        <v>2670</v>
      </c>
      <c r="D490" s="629" t="s">
        <v>186</v>
      </c>
      <c r="E490" s="630">
        <v>137</v>
      </c>
      <c r="F490" s="660"/>
      <c r="G490" s="1178">
        <f>E490*F490</f>
        <v>0</v>
      </c>
    </row>
    <row r="491" spans="1:7" s="291" customFormat="1">
      <c r="A491" s="504"/>
      <c r="B491" s="501"/>
      <c r="C491" s="218"/>
      <c r="D491" s="629"/>
      <c r="E491" s="630"/>
      <c r="F491" s="660"/>
      <c r="G491" s="660">
        <f t="shared" si="23"/>
        <v>0</v>
      </c>
    </row>
    <row r="492" spans="1:7" s="291" customFormat="1">
      <c r="A492" s="504" t="str">
        <f t="shared" si="22"/>
        <v>III.</v>
      </c>
      <c r="B492" s="501">
        <f>COUNT($A$355:$B491)+1</f>
        <v>15</v>
      </c>
      <c r="C492" s="241" t="s">
        <v>2671</v>
      </c>
      <c r="D492" s="629"/>
      <c r="E492" s="630"/>
      <c r="F492" s="660"/>
      <c r="G492" s="660">
        <f t="shared" si="23"/>
        <v>0</v>
      </c>
    </row>
    <row r="493" spans="1:7" s="291" customFormat="1" ht="48">
      <c r="A493" s="504"/>
      <c r="B493" s="501"/>
      <c r="C493" s="218" t="s">
        <v>2672</v>
      </c>
      <c r="D493" s="629"/>
      <c r="E493" s="630"/>
      <c r="F493" s="660"/>
      <c r="G493" s="660">
        <f t="shared" si="23"/>
        <v>0</v>
      </c>
    </row>
    <row r="494" spans="1:7" s="291" customFormat="1" ht="24">
      <c r="A494" s="504"/>
      <c r="B494" s="501"/>
      <c r="C494" s="468" t="s">
        <v>2673</v>
      </c>
      <c r="D494" s="629"/>
      <c r="E494" s="630"/>
      <c r="F494" s="660"/>
      <c r="G494" s="660">
        <f t="shared" si="23"/>
        <v>0</v>
      </c>
    </row>
    <row r="495" spans="1:7" s="291" customFormat="1">
      <c r="A495" s="504"/>
      <c r="B495" s="501"/>
      <c r="C495" s="218" t="s">
        <v>2616</v>
      </c>
      <c r="D495" s="629" t="s">
        <v>186</v>
      </c>
      <c r="E495" s="630">
        <v>24</v>
      </c>
      <c r="F495" s="660"/>
      <c r="G495" s="1178">
        <f>E495*F495</f>
        <v>0</v>
      </c>
    </row>
    <row r="496" spans="1:7" s="291" customFormat="1">
      <c r="A496" s="504"/>
      <c r="B496" s="501"/>
      <c r="C496" s="218" t="s">
        <v>2674</v>
      </c>
      <c r="D496" s="629" t="s">
        <v>186</v>
      </c>
      <c r="E496" s="630">
        <v>138</v>
      </c>
      <c r="F496" s="660"/>
      <c r="G496" s="1178">
        <f>E496*F496</f>
        <v>0</v>
      </c>
    </row>
    <row r="497" spans="1:7" s="291" customFormat="1">
      <c r="A497" s="504"/>
      <c r="B497" s="501"/>
      <c r="C497" s="218" t="s">
        <v>2721</v>
      </c>
      <c r="D497" s="629" t="s">
        <v>186</v>
      </c>
      <c r="E497" s="630">
        <v>24</v>
      </c>
      <c r="F497" s="660"/>
      <c r="G497" s="1178">
        <f>E497*F497</f>
        <v>0</v>
      </c>
    </row>
    <row r="498" spans="1:7" s="291" customFormat="1">
      <c r="A498" s="504"/>
      <c r="B498" s="501"/>
      <c r="C498" s="218"/>
      <c r="D498" s="629"/>
      <c r="E498" s="630"/>
      <c r="F498" s="660"/>
      <c r="G498" s="660">
        <f t="shared" si="23"/>
        <v>0</v>
      </c>
    </row>
    <row r="499" spans="1:7" s="291" customFormat="1">
      <c r="A499" s="504" t="str">
        <f>$B$353</f>
        <v>III.</v>
      </c>
      <c r="B499" s="501">
        <f>COUNT($A$355:$B498)+1</f>
        <v>16</v>
      </c>
      <c r="C499" s="241" t="s">
        <v>2381</v>
      </c>
      <c r="D499" s="629"/>
      <c r="E499" s="630"/>
      <c r="F499" s="660"/>
      <c r="G499" s="660">
        <f t="shared" si="23"/>
        <v>0</v>
      </c>
    </row>
    <row r="500" spans="1:7" s="291" customFormat="1" ht="48">
      <c r="A500" s="504"/>
      <c r="B500" s="501"/>
      <c r="C500" s="218" t="s">
        <v>2672</v>
      </c>
      <c r="D500" s="629"/>
      <c r="E500" s="630"/>
      <c r="F500" s="660"/>
      <c r="G500" s="660">
        <f t="shared" si="23"/>
        <v>0</v>
      </c>
    </row>
    <row r="501" spans="1:7" s="291" customFormat="1" ht="24">
      <c r="A501" s="504"/>
      <c r="B501" s="501"/>
      <c r="C501" s="468" t="s">
        <v>2675</v>
      </c>
      <c r="D501" s="629"/>
      <c r="E501" s="630"/>
      <c r="F501" s="660"/>
      <c r="G501" s="660">
        <f t="shared" si="23"/>
        <v>0</v>
      </c>
    </row>
    <row r="502" spans="1:7" s="291" customFormat="1">
      <c r="A502" s="504"/>
      <c r="B502" s="501"/>
      <c r="C502" s="218" t="s">
        <v>2676</v>
      </c>
      <c r="D502" s="629" t="s">
        <v>186</v>
      </c>
      <c r="E502" s="630">
        <v>24</v>
      </c>
      <c r="F502" s="660"/>
      <c r="G502" s="1178">
        <f>E502*F502</f>
        <v>0</v>
      </c>
    </row>
    <row r="503" spans="1:7" s="291" customFormat="1">
      <c r="A503" s="504"/>
      <c r="B503" s="501"/>
      <c r="C503" s="218" t="s">
        <v>2674</v>
      </c>
      <c r="D503" s="629" t="s">
        <v>186</v>
      </c>
      <c r="E503" s="630">
        <v>138</v>
      </c>
      <c r="F503" s="660"/>
      <c r="G503" s="1178">
        <f>E503*F503</f>
        <v>0</v>
      </c>
    </row>
    <row r="504" spans="1:7" s="291" customFormat="1">
      <c r="A504" s="504"/>
      <c r="B504" s="501"/>
      <c r="C504" s="218" t="s">
        <v>2651</v>
      </c>
      <c r="D504" s="629" t="s">
        <v>186</v>
      </c>
      <c r="E504" s="630">
        <v>24</v>
      </c>
      <c r="F504" s="660"/>
      <c r="G504" s="1178">
        <f>E504*F504</f>
        <v>0</v>
      </c>
    </row>
    <row r="505" spans="1:7" s="291" customFormat="1">
      <c r="A505" s="504"/>
      <c r="B505" s="501"/>
      <c r="C505" s="218"/>
      <c r="D505" s="629"/>
      <c r="E505" s="630"/>
      <c r="F505" s="660"/>
      <c r="G505" s="660">
        <f t="shared" si="23"/>
        <v>0</v>
      </c>
    </row>
    <row r="506" spans="1:7" s="291" customFormat="1">
      <c r="A506" s="504" t="str">
        <f>$B$353</f>
        <v>III.</v>
      </c>
      <c r="B506" s="501">
        <f>COUNT($A$355:$B505)+1</f>
        <v>17</v>
      </c>
      <c r="C506" s="241" t="s">
        <v>2386</v>
      </c>
      <c r="D506" s="629" t="s">
        <v>137</v>
      </c>
      <c r="E506" s="630">
        <v>705</v>
      </c>
      <c r="F506" s="660"/>
      <c r="G506" s="1178">
        <f>E506*F506</f>
        <v>0</v>
      </c>
    </row>
    <row r="507" spans="1:7" s="291" customFormat="1" ht="72">
      <c r="A507" s="504"/>
      <c r="B507" s="501"/>
      <c r="C507" s="218" t="s">
        <v>2677</v>
      </c>
      <c r="D507" s="629"/>
      <c r="E507" s="630"/>
      <c r="F507" s="660"/>
      <c r="G507" s="660">
        <f t="shared" si="23"/>
        <v>0</v>
      </c>
    </row>
    <row r="508" spans="1:7" s="291" customFormat="1">
      <c r="A508" s="504"/>
      <c r="B508" s="501"/>
      <c r="C508" s="528" t="s">
        <v>2388</v>
      </c>
      <c r="D508" s="629"/>
      <c r="E508" s="630"/>
      <c r="F508" s="660"/>
      <c r="G508" s="660">
        <f t="shared" si="23"/>
        <v>0</v>
      </c>
    </row>
    <row r="509" spans="1:7" s="291" customFormat="1">
      <c r="A509" s="504"/>
      <c r="B509" s="501"/>
      <c r="C509" s="218"/>
      <c r="D509" s="629"/>
      <c r="E509" s="630"/>
      <c r="F509" s="660"/>
      <c r="G509" s="660">
        <f t="shared" si="23"/>
        <v>0</v>
      </c>
    </row>
    <row r="510" spans="1:7" s="291" customFormat="1">
      <c r="A510" s="504" t="str">
        <f>$B$353</f>
        <v>III.</v>
      </c>
      <c r="B510" s="501">
        <f>COUNT($A$355:$B509)+1</f>
        <v>18</v>
      </c>
      <c r="C510" s="241" t="s">
        <v>2386</v>
      </c>
      <c r="D510" s="629"/>
      <c r="E510" s="630"/>
      <c r="F510" s="660"/>
      <c r="G510" s="660">
        <f t="shared" si="23"/>
        <v>0</v>
      </c>
    </row>
    <row r="511" spans="1:7" s="291" customFormat="1" ht="48">
      <c r="A511" s="504"/>
      <c r="B511" s="501"/>
      <c r="C511" s="218" t="s">
        <v>2678</v>
      </c>
      <c r="D511" s="629"/>
      <c r="E511" s="630"/>
      <c r="F511" s="660"/>
      <c r="G511" s="660">
        <f t="shared" si="23"/>
        <v>0</v>
      </c>
    </row>
    <row r="512" spans="1:7" s="291" customFormat="1">
      <c r="A512" s="504"/>
      <c r="B512" s="501"/>
      <c r="C512" s="218" t="s">
        <v>2679</v>
      </c>
      <c r="D512" s="629" t="s">
        <v>137</v>
      </c>
      <c r="E512" s="630">
        <v>78</v>
      </c>
      <c r="F512" s="660"/>
      <c r="G512" s="1178">
        <f>E512*F512</f>
        <v>0</v>
      </c>
    </row>
    <row r="513" spans="1:7" s="291" customFormat="1">
      <c r="A513" s="504"/>
      <c r="B513" s="501"/>
      <c r="C513" s="218"/>
      <c r="D513" s="629"/>
      <c r="E513" s="630"/>
      <c r="F513" s="660"/>
      <c r="G513" s="660">
        <f t="shared" si="23"/>
        <v>0</v>
      </c>
    </row>
    <row r="514" spans="1:7" s="291" customFormat="1">
      <c r="A514" s="504" t="str">
        <f>$B$353</f>
        <v>III.</v>
      </c>
      <c r="B514" s="501">
        <f>COUNT($A$355:$B513)+1</f>
        <v>19</v>
      </c>
      <c r="C514" s="241" t="s">
        <v>2680</v>
      </c>
      <c r="D514" s="629"/>
      <c r="E514" s="630"/>
      <c r="F514" s="660"/>
      <c r="G514" s="660">
        <f t="shared" si="23"/>
        <v>0</v>
      </c>
    </row>
    <row r="515" spans="1:7" s="291" customFormat="1" ht="60">
      <c r="A515" s="504"/>
      <c r="B515" s="501"/>
      <c r="C515" s="218" t="s">
        <v>2681</v>
      </c>
      <c r="D515" s="629"/>
      <c r="E515" s="630"/>
      <c r="F515" s="660"/>
      <c r="G515" s="660">
        <f t="shared" si="23"/>
        <v>0</v>
      </c>
    </row>
    <row r="516" spans="1:7" s="291" customFormat="1">
      <c r="A516" s="504"/>
      <c r="B516" s="501"/>
      <c r="C516" s="218" t="s">
        <v>2623</v>
      </c>
      <c r="D516" s="629" t="s">
        <v>188</v>
      </c>
      <c r="E516" s="630">
        <v>8</v>
      </c>
      <c r="F516" s="660"/>
      <c r="G516" s="1178">
        <f>E516*F516</f>
        <v>0</v>
      </c>
    </row>
    <row r="517" spans="1:7" s="291" customFormat="1">
      <c r="A517" s="504"/>
      <c r="B517" s="501"/>
      <c r="C517" s="218"/>
      <c r="D517" s="629"/>
      <c r="E517" s="630"/>
      <c r="F517" s="660"/>
      <c r="G517" s="660">
        <f t="shared" ref="G517:G529" si="25">E517*F517</f>
        <v>0</v>
      </c>
    </row>
    <row r="518" spans="1:7" s="291" customFormat="1">
      <c r="A518" s="504" t="str">
        <f t="shared" ref="A518:A521" si="26">$B$353</f>
        <v>III.</v>
      </c>
      <c r="B518" s="501">
        <f>COUNT($A$355:$B517)+1</f>
        <v>20</v>
      </c>
      <c r="C518" s="336" t="s">
        <v>2683</v>
      </c>
      <c r="D518" s="605" t="s">
        <v>125</v>
      </c>
      <c r="E518" s="603">
        <v>8</v>
      </c>
      <c r="F518" s="679"/>
      <c r="G518" s="1178">
        <f>E518*F518</f>
        <v>0</v>
      </c>
    </row>
    <row r="519" spans="1:7" s="291" customFormat="1" ht="135" customHeight="1">
      <c r="A519" s="504"/>
      <c r="B519" s="501"/>
      <c r="C519" s="326" t="s">
        <v>2684</v>
      </c>
      <c r="D519" s="629"/>
      <c r="E519" s="630"/>
      <c r="F519" s="660"/>
      <c r="G519" s="660">
        <f t="shared" si="25"/>
        <v>0</v>
      </c>
    </row>
    <row r="520" spans="1:7" s="291" customFormat="1">
      <c r="A520" s="504"/>
      <c r="B520" s="501"/>
      <c r="C520" s="218"/>
      <c r="D520" s="629"/>
      <c r="E520" s="630"/>
      <c r="F520" s="660"/>
      <c r="G520" s="660">
        <f t="shared" si="25"/>
        <v>0</v>
      </c>
    </row>
    <row r="521" spans="1:7" s="291" customFormat="1">
      <c r="A521" s="504" t="str">
        <f t="shared" si="26"/>
        <v>III.</v>
      </c>
      <c r="B521" s="501">
        <f>COUNT($A$355:$B520)+1</f>
        <v>21</v>
      </c>
      <c r="C521" s="241" t="s">
        <v>1844</v>
      </c>
      <c r="D521" s="629" t="s">
        <v>187</v>
      </c>
      <c r="E521" s="630">
        <v>550</v>
      </c>
      <c r="F521" s="660"/>
      <c r="G521" s="1178">
        <f>E521*F521</f>
        <v>0</v>
      </c>
    </row>
    <row r="522" spans="1:7" s="291" customFormat="1" ht="108">
      <c r="A522" s="504"/>
      <c r="B522" s="501"/>
      <c r="C522" s="218" t="s">
        <v>2685</v>
      </c>
      <c r="D522" s="629"/>
      <c r="E522" s="630"/>
      <c r="F522" s="660"/>
      <c r="G522" s="660">
        <f t="shared" si="25"/>
        <v>0</v>
      </c>
    </row>
    <row r="523" spans="1:7" s="291" customFormat="1">
      <c r="A523" s="504"/>
      <c r="B523" s="501"/>
      <c r="C523" s="528" t="s">
        <v>2686</v>
      </c>
      <c r="D523" s="629"/>
      <c r="E523" s="630"/>
      <c r="F523" s="660"/>
      <c r="G523" s="660">
        <f t="shared" si="25"/>
        <v>0</v>
      </c>
    </row>
    <row r="524" spans="1:7" s="291" customFormat="1">
      <c r="A524" s="504"/>
      <c r="B524" s="501"/>
      <c r="C524" s="241"/>
      <c r="D524" s="629"/>
      <c r="E524" s="630"/>
      <c r="F524" s="660"/>
      <c r="G524" s="660">
        <f t="shared" si="25"/>
        <v>0</v>
      </c>
    </row>
    <row r="525" spans="1:7" s="291" customFormat="1">
      <c r="A525" s="504" t="str">
        <f>$B$353</f>
        <v>III.</v>
      </c>
      <c r="B525" s="501">
        <f>COUNT($A$355:$B524)+1</f>
        <v>22</v>
      </c>
      <c r="C525" s="241" t="s">
        <v>2687</v>
      </c>
      <c r="D525" s="629" t="s">
        <v>125</v>
      </c>
      <c r="E525" s="630">
        <v>1</v>
      </c>
      <c r="F525" s="660"/>
      <c r="G525" s="1178">
        <f>E525*F525</f>
        <v>0</v>
      </c>
    </row>
    <row r="526" spans="1:7" s="291" customFormat="1" ht="60">
      <c r="A526" s="504"/>
      <c r="B526" s="501"/>
      <c r="C526" s="218" t="s">
        <v>2688</v>
      </c>
      <c r="D526" s="629"/>
      <c r="E526" s="630"/>
      <c r="F526" s="660"/>
      <c r="G526" s="660">
        <f t="shared" si="25"/>
        <v>0</v>
      </c>
    </row>
    <row r="527" spans="1:7" s="291" customFormat="1">
      <c r="A527" s="504"/>
      <c r="B527" s="501"/>
      <c r="C527" s="218"/>
      <c r="D527" s="629"/>
      <c r="E527" s="630"/>
      <c r="F527" s="660"/>
      <c r="G527" s="660">
        <f t="shared" si="25"/>
        <v>0</v>
      </c>
    </row>
    <row r="528" spans="1:7" s="291" customFormat="1">
      <c r="A528" s="504" t="str">
        <f>$B$353</f>
        <v>III.</v>
      </c>
      <c r="B528" s="501">
        <f>COUNT($A$355:$B527)+1</f>
        <v>23</v>
      </c>
      <c r="C528" s="241" t="s">
        <v>2689</v>
      </c>
      <c r="D528" s="629" t="s">
        <v>2690</v>
      </c>
      <c r="E528" s="630">
        <v>1</v>
      </c>
      <c r="F528" s="660"/>
      <c r="G528" s="1178">
        <f>E528*F528</f>
        <v>0</v>
      </c>
    </row>
    <row r="529" spans="1:7" s="291" customFormat="1" ht="84">
      <c r="A529" s="504"/>
      <c r="B529" s="501"/>
      <c r="C529" s="218" t="s">
        <v>2691</v>
      </c>
      <c r="D529" s="629"/>
      <c r="E529" s="630"/>
      <c r="F529" s="660"/>
      <c r="G529" s="660">
        <f t="shared" si="25"/>
        <v>0</v>
      </c>
    </row>
    <row r="530" spans="1:7" s="291" customFormat="1">
      <c r="A530" s="504"/>
      <c r="B530" s="501"/>
      <c r="C530" s="218"/>
      <c r="D530" s="629"/>
      <c r="E530" s="630"/>
      <c r="F530" s="660"/>
      <c r="G530" s="660"/>
    </row>
    <row r="531" spans="1:7" s="291" customFormat="1" ht="13.5" thickBot="1">
      <c r="A531" s="507"/>
      <c r="B531" s="507"/>
      <c r="C531" s="507" t="str">
        <f>CONCATENATE($B$353," ",$C$353," - SKUPAJ:")</f>
        <v>III. PREZRAČEVANJE TRAKT C - SKUPAJ:</v>
      </c>
      <c r="D531" s="507"/>
      <c r="E531" s="507"/>
      <c r="F531" s="507"/>
      <c r="G531" s="1205">
        <f>SUM(G392:G528)</f>
        <v>0</v>
      </c>
    </row>
    <row r="532" spans="1:7" s="291" customFormat="1">
      <c r="A532" s="504"/>
      <c r="B532" s="501"/>
      <c r="C532" s="218"/>
      <c r="D532" s="629"/>
      <c r="E532" s="630"/>
      <c r="F532" s="660"/>
      <c r="G532" s="660"/>
    </row>
    <row r="533" spans="1:7" s="291" customFormat="1" ht="32.25" thickBot="1">
      <c r="A533" s="502"/>
      <c r="B533" s="158" t="s">
        <v>139</v>
      </c>
      <c r="C533" s="65" t="s">
        <v>2722</v>
      </c>
      <c r="D533" s="658"/>
      <c r="E533" s="658"/>
      <c r="F533" s="658"/>
      <c r="G533" s="658"/>
    </row>
    <row r="534" spans="1:7" s="291" customFormat="1">
      <c r="A534" s="504"/>
      <c r="B534" s="501"/>
      <c r="C534" s="218"/>
      <c r="D534" s="629"/>
      <c r="E534" s="630"/>
      <c r="F534" s="660"/>
      <c r="G534" s="660">
        <f t="shared" ref="G534:G592" si="27">E534*F534</f>
        <v>0</v>
      </c>
    </row>
    <row r="535" spans="1:7" s="291" customFormat="1">
      <c r="A535" s="504" t="str">
        <f>$B$533</f>
        <v>IV.</v>
      </c>
      <c r="B535" s="501">
        <f>1</f>
        <v>1</v>
      </c>
      <c r="C535" s="241" t="s">
        <v>2723</v>
      </c>
      <c r="D535" s="636"/>
      <c r="E535" s="638"/>
      <c r="F535" s="678"/>
      <c r="G535" s="660">
        <f t="shared" si="27"/>
        <v>0</v>
      </c>
    </row>
    <row r="536" spans="1:7" s="291" customFormat="1" ht="48">
      <c r="A536" s="504"/>
      <c r="B536" s="501"/>
      <c r="C536" s="782" t="s">
        <v>2574</v>
      </c>
      <c r="D536" s="636"/>
      <c r="E536" s="638"/>
      <c r="F536" s="678"/>
      <c r="G536" s="660">
        <f t="shared" si="27"/>
        <v>0</v>
      </c>
    </row>
    <row r="537" spans="1:7" s="291" customFormat="1">
      <c r="A537" s="504"/>
      <c r="B537" s="501"/>
      <c r="C537" s="218" t="s">
        <v>2255</v>
      </c>
      <c r="D537" s="659"/>
      <c r="E537" s="687"/>
      <c r="F537" s="688"/>
      <c r="G537" s="660">
        <f t="shared" si="27"/>
        <v>0</v>
      </c>
    </row>
    <row r="538" spans="1:7" s="291" customFormat="1" ht="108">
      <c r="A538" s="504"/>
      <c r="B538" s="501"/>
      <c r="C538" s="1182" t="s">
        <v>2576</v>
      </c>
      <c r="D538" s="659"/>
      <c r="E538" s="687"/>
      <c r="F538" s="688"/>
      <c r="G538" s="660">
        <f t="shared" si="27"/>
        <v>0</v>
      </c>
    </row>
    <row r="539" spans="1:7" s="291" customFormat="1" ht="39" customHeight="1">
      <c r="A539" s="504"/>
      <c r="B539" s="501"/>
      <c r="C539" s="1183" t="s">
        <v>2577</v>
      </c>
      <c r="D539" s="659"/>
      <c r="E539" s="687"/>
      <c r="F539" s="688"/>
      <c r="G539" s="660">
        <f t="shared" si="27"/>
        <v>0</v>
      </c>
    </row>
    <row r="540" spans="1:7" s="291" customFormat="1" ht="52.5" customHeight="1">
      <c r="A540" s="504"/>
      <c r="B540" s="501"/>
      <c r="C540" s="1183" t="s">
        <v>2724</v>
      </c>
      <c r="D540" s="659"/>
      <c r="E540" s="687"/>
      <c r="F540" s="688"/>
      <c r="G540" s="660">
        <f t="shared" si="27"/>
        <v>0</v>
      </c>
    </row>
    <row r="541" spans="1:7" s="291" customFormat="1" ht="80.25" customHeight="1">
      <c r="A541" s="504"/>
      <c r="B541" s="501"/>
      <c r="C541" s="1183" t="s">
        <v>2725</v>
      </c>
      <c r="D541" s="659"/>
      <c r="E541" s="687"/>
      <c r="F541" s="688"/>
      <c r="G541" s="660">
        <f t="shared" si="27"/>
        <v>0</v>
      </c>
    </row>
    <row r="542" spans="1:7" s="291" customFormat="1" ht="27.75" customHeight="1">
      <c r="A542" s="504"/>
      <c r="B542" s="501"/>
      <c r="C542" s="1184" t="s">
        <v>2580</v>
      </c>
      <c r="D542" s="659"/>
      <c r="E542" s="687"/>
      <c r="F542" s="688"/>
      <c r="G542" s="660">
        <f t="shared" si="27"/>
        <v>0</v>
      </c>
    </row>
    <row r="543" spans="1:7" s="291" customFormat="1" ht="30" customHeight="1">
      <c r="A543" s="504"/>
      <c r="B543" s="501"/>
      <c r="C543" s="1184" t="s">
        <v>2726</v>
      </c>
      <c r="D543" s="659"/>
      <c r="E543" s="687"/>
      <c r="F543" s="688"/>
      <c r="G543" s="660">
        <f t="shared" si="27"/>
        <v>0</v>
      </c>
    </row>
    <row r="544" spans="1:7" s="291" customFormat="1" ht="27.75" customHeight="1">
      <c r="A544" s="504"/>
      <c r="B544" s="501"/>
      <c r="C544" s="1184" t="s">
        <v>2727</v>
      </c>
      <c r="D544" s="659"/>
      <c r="E544" s="687"/>
      <c r="F544" s="688"/>
      <c r="G544" s="660">
        <f t="shared" si="27"/>
        <v>0</v>
      </c>
    </row>
    <row r="545" spans="1:7" s="291" customFormat="1" ht="15" customHeight="1">
      <c r="A545" s="504"/>
      <c r="B545" s="501"/>
      <c r="C545" s="1184" t="s">
        <v>2583</v>
      </c>
      <c r="D545" s="659"/>
      <c r="E545" s="687"/>
      <c r="F545" s="688"/>
      <c r="G545" s="660">
        <f t="shared" si="27"/>
        <v>0</v>
      </c>
    </row>
    <row r="546" spans="1:7" s="291" customFormat="1" ht="24">
      <c r="A546" s="504"/>
      <c r="B546" s="501"/>
      <c r="C546" s="1184" t="s">
        <v>2584</v>
      </c>
      <c r="D546" s="659"/>
      <c r="E546" s="687"/>
      <c r="F546" s="688"/>
      <c r="G546" s="660">
        <f t="shared" si="27"/>
        <v>0</v>
      </c>
    </row>
    <row r="547" spans="1:7" s="291" customFormat="1" ht="36">
      <c r="A547" s="504"/>
      <c r="B547" s="501"/>
      <c r="C547" s="1184" t="s">
        <v>2585</v>
      </c>
      <c r="D547" s="659"/>
      <c r="E547" s="687"/>
      <c r="F547" s="688"/>
      <c r="G547" s="660">
        <f t="shared" si="27"/>
        <v>0</v>
      </c>
    </row>
    <row r="548" spans="1:7" s="291" customFormat="1">
      <c r="A548" s="504"/>
      <c r="B548" s="501"/>
      <c r="C548" s="1185" t="s">
        <v>2586</v>
      </c>
      <c r="D548" s="659"/>
      <c r="E548" s="687"/>
      <c r="F548" s="688"/>
      <c r="G548" s="660">
        <f t="shared" si="27"/>
        <v>0</v>
      </c>
    </row>
    <row r="549" spans="1:7" s="291" customFormat="1" ht="27" customHeight="1">
      <c r="A549" s="504"/>
      <c r="B549" s="501"/>
      <c r="C549" s="1185" t="s">
        <v>2587</v>
      </c>
      <c r="D549" s="659"/>
      <c r="E549" s="687"/>
      <c r="F549" s="688"/>
      <c r="G549" s="660">
        <f t="shared" si="27"/>
        <v>0</v>
      </c>
    </row>
    <row r="550" spans="1:7" s="291" customFormat="1" ht="14.25" customHeight="1">
      <c r="A550" s="504"/>
      <c r="B550" s="501"/>
      <c r="C550" s="1185" t="s">
        <v>2588</v>
      </c>
      <c r="D550" s="659"/>
      <c r="E550" s="687"/>
      <c r="F550" s="688"/>
      <c r="G550" s="660">
        <f t="shared" si="27"/>
        <v>0</v>
      </c>
    </row>
    <row r="551" spans="1:7" s="291" customFormat="1" ht="15" customHeight="1">
      <c r="A551" s="504"/>
      <c r="B551" s="501"/>
      <c r="C551" s="1185" t="s">
        <v>2589</v>
      </c>
      <c r="D551" s="659"/>
      <c r="E551" s="687"/>
      <c r="F551" s="688"/>
      <c r="G551" s="660">
        <f t="shared" si="27"/>
        <v>0</v>
      </c>
    </row>
    <row r="552" spans="1:7" s="291" customFormat="1">
      <c r="A552" s="504"/>
      <c r="B552" s="501"/>
      <c r="C552" s="1185" t="s">
        <v>2590</v>
      </c>
      <c r="D552" s="659"/>
      <c r="E552" s="687"/>
      <c r="F552" s="688"/>
      <c r="G552" s="660">
        <f t="shared" si="27"/>
        <v>0</v>
      </c>
    </row>
    <row r="553" spans="1:7" s="291" customFormat="1" ht="24">
      <c r="A553" s="504"/>
      <c r="B553" s="501"/>
      <c r="C553" s="1185" t="s">
        <v>2591</v>
      </c>
      <c r="D553" s="659"/>
      <c r="E553" s="687"/>
      <c r="F553" s="688"/>
      <c r="G553" s="660">
        <f t="shared" si="27"/>
        <v>0</v>
      </c>
    </row>
    <row r="554" spans="1:7" s="291" customFormat="1">
      <c r="A554" s="504"/>
      <c r="B554" s="501"/>
      <c r="C554" s="1186" t="s">
        <v>2592</v>
      </c>
      <c r="D554" s="659"/>
      <c r="E554" s="687"/>
      <c r="F554" s="688"/>
      <c r="G554" s="660">
        <f t="shared" si="27"/>
        <v>0</v>
      </c>
    </row>
    <row r="555" spans="1:7" s="291" customFormat="1">
      <c r="A555" s="504"/>
      <c r="B555" s="501"/>
      <c r="C555" s="1183" t="s">
        <v>2593</v>
      </c>
      <c r="D555" s="659"/>
      <c r="E555" s="687"/>
      <c r="F555" s="688"/>
      <c r="G555" s="660">
        <f t="shared" si="27"/>
        <v>0</v>
      </c>
    </row>
    <row r="556" spans="1:7" s="291" customFormat="1" ht="60">
      <c r="A556" s="504"/>
      <c r="B556" s="501"/>
      <c r="C556" s="1183" t="s">
        <v>2594</v>
      </c>
      <c r="D556" s="659"/>
      <c r="E556" s="687"/>
      <c r="F556" s="688"/>
      <c r="G556" s="660">
        <f t="shared" si="27"/>
        <v>0</v>
      </c>
    </row>
    <row r="557" spans="1:7" s="291" customFormat="1" ht="24">
      <c r="A557" s="504"/>
      <c r="B557" s="501"/>
      <c r="C557" s="1183" t="s">
        <v>2595</v>
      </c>
      <c r="D557" s="659"/>
      <c r="E557" s="687"/>
      <c r="F557" s="688"/>
      <c r="G557" s="660">
        <f t="shared" si="27"/>
        <v>0</v>
      </c>
    </row>
    <row r="558" spans="1:7" s="291" customFormat="1" ht="24">
      <c r="A558" s="504"/>
      <c r="B558" s="501"/>
      <c r="C558" s="1183" t="s">
        <v>2596</v>
      </c>
      <c r="D558" s="659"/>
      <c r="E558" s="687"/>
      <c r="F558" s="688"/>
      <c r="G558" s="660">
        <f t="shared" si="27"/>
        <v>0</v>
      </c>
    </row>
    <row r="559" spans="1:7" s="291" customFormat="1">
      <c r="A559" s="504"/>
      <c r="B559" s="501"/>
      <c r="C559" s="1183" t="s">
        <v>2597</v>
      </c>
      <c r="D559" s="659"/>
      <c r="E559" s="687"/>
      <c r="F559" s="688"/>
      <c r="G559" s="660">
        <f t="shared" si="27"/>
        <v>0</v>
      </c>
    </row>
    <row r="560" spans="1:7" s="291" customFormat="1" ht="36">
      <c r="A560" s="504"/>
      <c r="B560" s="501"/>
      <c r="C560" s="1186" t="s">
        <v>2598</v>
      </c>
      <c r="D560" s="659"/>
      <c r="E560" s="687"/>
      <c r="F560" s="688"/>
      <c r="G560" s="660">
        <f t="shared" si="27"/>
        <v>0</v>
      </c>
    </row>
    <row r="561" spans="1:7" s="291" customFormat="1">
      <c r="A561" s="504"/>
      <c r="B561" s="501"/>
      <c r="C561" s="1183" t="s">
        <v>2599</v>
      </c>
      <c r="D561" s="659"/>
      <c r="E561" s="687"/>
      <c r="F561" s="688"/>
      <c r="G561" s="660">
        <f t="shared" si="27"/>
        <v>0</v>
      </c>
    </row>
    <row r="562" spans="1:7" s="291" customFormat="1">
      <c r="A562" s="504"/>
      <c r="B562" s="501"/>
      <c r="C562" s="1183" t="s">
        <v>2600</v>
      </c>
      <c r="D562" s="659"/>
      <c r="E562" s="687"/>
      <c r="F562" s="688"/>
      <c r="G562" s="660">
        <f t="shared" si="27"/>
        <v>0</v>
      </c>
    </row>
    <row r="563" spans="1:7" s="291" customFormat="1">
      <c r="A563" s="504"/>
      <c r="B563" s="501"/>
      <c r="C563" s="1183" t="s">
        <v>2601</v>
      </c>
      <c r="D563" s="659"/>
      <c r="E563" s="687"/>
      <c r="F563" s="688"/>
      <c r="G563" s="660">
        <f t="shared" si="27"/>
        <v>0</v>
      </c>
    </row>
    <row r="564" spans="1:7" s="291" customFormat="1">
      <c r="A564" s="504"/>
      <c r="B564" s="501"/>
      <c r="C564" s="1183" t="s">
        <v>2602</v>
      </c>
      <c r="D564" s="659"/>
      <c r="E564" s="687"/>
      <c r="F564" s="688"/>
      <c r="G564" s="660">
        <f t="shared" si="27"/>
        <v>0</v>
      </c>
    </row>
    <row r="565" spans="1:7" s="291" customFormat="1">
      <c r="A565" s="504"/>
      <c r="B565" s="501"/>
      <c r="C565" s="1183" t="s">
        <v>2603</v>
      </c>
      <c r="D565" s="659"/>
      <c r="E565" s="687"/>
      <c r="F565" s="688"/>
      <c r="G565" s="660">
        <f t="shared" si="27"/>
        <v>0</v>
      </c>
    </row>
    <row r="566" spans="1:7" s="291" customFormat="1">
      <c r="A566" s="504"/>
      <c r="B566" s="501"/>
      <c r="C566" s="1183" t="s">
        <v>2604</v>
      </c>
      <c r="D566" s="659"/>
      <c r="E566" s="687"/>
      <c r="F566" s="688"/>
      <c r="G566" s="660">
        <f t="shared" si="27"/>
        <v>0</v>
      </c>
    </row>
    <row r="567" spans="1:7" s="291" customFormat="1" ht="24">
      <c r="A567" s="504"/>
      <c r="B567" s="501"/>
      <c r="C567" s="1183" t="s">
        <v>2605</v>
      </c>
      <c r="D567" s="659"/>
      <c r="E567" s="687"/>
      <c r="F567" s="688"/>
      <c r="G567" s="660">
        <f t="shared" si="27"/>
        <v>0</v>
      </c>
    </row>
    <row r="568" spans="1:7" s="291" customFormat="1">
      <c r="A568" s="504"/>
      <c r="B568" s="501"/>
      <c r="C568" s="1183" t="s">
        <v>2606</v>
      </c>
      <c r="D568" s="659"/>
      <c r="E568" s="687"/>
      <c r="F568" s="688"/>
      <c r="G568" s="660">
        <f t="shared" si="27"/>
        <v>0</v>
      </c>
    </row>
    <row r="569" spans="1:7" s="291" customFormat="1">
      <c r="A569" s="504"/>
      <c r="B569" s="501"/>
      <c r="C569" s="1183" t="s">
        <v>2607</v>
      </c>
      <c r="D569" s="659"/>
      <c r="E569" s="687"/>
      <c r="F569" s="688"/>
      <c r="G569" s="660">
        <f t="shared" si="27"/>
        <v>0</v>
      </c>
    </row>
    <row r="570" spans="1:7" s="291" customFormat="1" ht="24">
      <c r="A570" s="504"/>
      <c r="B570" s="501"/>
      <c r="C570" s="1183" t="s">
        <v>2608</v>
      </c>
      <c r="D570" s="659"/>
      <c r="E570" s="687"/>
      <c r="F570" s="660"/>
      <c r="G570" s="660">
        <f t="shared" si="27"/>
        <v>0</v>
      </c>
    </row>
    <row r="571" spans="1:7" s="291" customFormat="1" ht="37.5" customHeight="1">
      <c r="A571" s="504"/>
      <c r="B571" s="501"/>
      <c r="C571" s="241" t="s">
        <v>2609</v>
      </c>
      <c r="D571" s="629"/>
      <c r="E571" s="630"/>
      <c r="F571" s="402"/>
      <c r="G571" s="660"/>
    </row>
    <row r="572" spans="1:7" s="291" customFormat="1" ht="24">
      <c r="A572" s="504"/>
      <c r="B572" s="501"/>
      <c r="C572" s="528" t="s">
        <v>2728</v>
      </c>
      <c r="D572" s="629" t="s">
        <v>125</v>
      </c>
      <c r="E572" s="630">
        <v>1</v>
      </c>
      <c r="F572" s="660"/>
      <c r="G572" s="1178">
        <f>E572*F572</f>
        <v>0</v>
      </c>
    </row>
    <row r="573" spans="1:7" s="291" customFormat="1">
      <c r="A573" s="504"/>
      <c r="B573" s="501"/>
      <c r="C573" s="218"/>
      <c r="D573" s="629"/>
      <c r="E573" s="630"/>
      <c r="F573" s="660"/>
      <c r="G573" s="660">
        <f t="shared" si="27"/>
        <v>0</v>
      </c>
    </row>
    <row r="574" spans="1:7" s="291" customFormat="1">
      <c r="A574" s="504" t="str">
        <f>$B$533</f>
        <v>IV.</v>
      </c>
      <c r="B574" s="501">
        <f>COUNT($A$532:$B573)+1</f>
        <v>2</v>
      </c>
      <c r="C574" s="241" t="s">
        <v>2611</v>
      </c>
      <c r="D574" s="629"/>
      <c r="E574" s="630"/>
      <c r="F574" s="660"/>
      <c r="G574" s="660">
        <f t="shared" si="27"/>
        <v>0</v>
      </c>
    </row>
    <row r="575" spans="1:7" s="291" customFormat="1" ht="84">
      <c r="A575" s="504"/>
      <c r="B575" s="501"/>
      <c r="C575" s="218" t="s">
        <v>2612</v>
      </c>
      <c r="D575" s="629"/>
      <c r="E575" s="630"/>
      <c r="F575" s="660"/>
      <c r="G575" s="660">
        <f t="shared" si="27"/>
        <v>0</v>
      </c>
    </row>
    <row r="576" spans="1:7" s="291" customFormat="1">
      <c r="A576" s="504"/>
      <c r="B576" s="501"/>
      <c r="C576" s="218" t="s">
        <v>2613</v>
      </c>
      <c r="D576" s="629"/>
      <c r="E576" s="630"/>
      <c r="F576" s="660"/>
      <c r="G576" s="660">
        <f t="shared" si="27"/>
        <v>0</v>
      </c>
    </row>
    <row r="577" spans="1:7" s="291" customFormat="1">
      <c r="A577" s="504"/>
      <c r="B577" s="501"/>
      <c r="C577" s="528" t="s">
        <v>2614</v>
      </c>
      <c r="D577" s="629"/>
      <c r="E577" s="630"/>
      <c r="F577" s="660"/>
      <c r="G577" s="660">
        <f t="shared" si="27"/>
        <v>0</v>
      </c>
    </row>
    <row r="578" spans="1:7" s="291" customFormat="1">
      <c r="A578" s="504"/>
      <c r="B578" s="501"/>
      <c r="C578" s="218" t="s">
        <v>2615</v>
      </c>
      <c r="D578" s="629"/>
      <c r="E578" s="630"/>
      <c r="F578" s="660"/>
      <c r="G578" s="660">
        <f t="shared" si="27"/>
        <v>0</v>
      </c>
    </row>
    <row r="579" spans="1:7" s="291" customFormat="1">
      <c r="A579" s="504"/>
      <c r="B579" s="501"/>
      <c r="C579" s="218" t="s">
        <v>2616</v>
      </c>
      <c r="D579" s="629" t="s">
        <v>188</v>
      </c>
      <c r="E579" s="630">
        <v>3</v>
      </c>
      <c r="F579" s="660"/>
      <c r="G579" s="1178">
        <f t="shared" ref="G579:G587" si="28">E579*F579</f>
        <v>0</v>
      </c>
    </row>
    <row r="580" spans="1:7" s="291" customFormat="1">
      <c r="A580" s="504"/>
      <c r="B580" s="501"/>
      <c r="C580" s="218" t="s">
        <v>2617</v>
      </c>
      <c r="D580" s="629" t="s">
        <v>188</v>
      </c>
      <c r="E580" s="630">
        <v>2</v>
      </c>
      <c r="F580" s="660"/>
      <c r="G580" s="1178">
        <f t="shared" si="28"/>
        <v>0</v>
      </c>
    </row>
    <row r="581" spans="1:7" s="291" customFormat="1">
      <c r="A581" s="504"/>
      <c r="B581" s="501"/>
      <c r="C581" s="218" t="s">
        <v>2619</v>
      </c>
      <c r="D581" s="629" t="s">
        <v>188</v>
      </c>
      <c r="E581" s="630">
        <v>2</v>
      </c>
      <c r="F581" s="660"/>
      <c r="G581" s="1178">
        <f t="shared" si="28"/>
        <v>0</v>
      </c>
    </row>
    <row r="582" spans="1:7" s="291" customFormat="1">
      <c r="A582" s="504"/>
      <c r="B582" s="501"/>
      <c r="C582" s="218" t="s">
        <v>2651</v>
      </c>
      <c r="D582" s="629" t="s">
        <v>188</v>
      </c>
      <c r="E582" s="630">
        <v>3</v>
      </c>
      <c r="F582" s="660"/>
      <c r="G582" s="1178">
        <f t="shared" si="28"/>
        <v>0</v>
      </c>
    </row>
    <row r="583" spans="1:7" s="291" customFormat="1">
      <c r="A583" s="504"/>
      <c r="B583" s="501"/>
      <c r="C583" s="218" t="s">
        <v>2620</v>
      </c>
      <c r="D583" s="629" t="s">
        <v>188</v>
      </c>
      <c r="E583" s="630">
        <v>2</v>
      </c>
      <c r="F583" s="660"/>
      <c r="G583" s="1178">
        <f t="shared" si="28"/>
        <v>0</v>
      </c>
    </row>
    <row r="584" spans="1:7" s="291" customFormat="1">
      <c r="A584" s="504"/>
      <c r="B584" s="501"/>
      <c r="C584" s="218" t="s">
        <v>2621</v>
      </c>
      <c r="D584" s="629" t="s">
        <v>188</v>
      </c>
      <c r="E584" s="630">
        <v>1</v>
      </c>
      <c r="F584" s="660"/>
      <c r="G584" s="1178">
        <f t="shared" si="28"/>
        <v>0</v>
      </c>
    </row>
    <row r="585" spans="1:7" s="291" customFormat="1">
      <c r="A585" s="504"/>
      <c r="B585" s="501"/>
      <c r="C585" s="218" t="s">
        <v>2701</v>
      </c>
      <c r="D585" s="629" t="s">
        <v>188</v>
      </c>
      <c r="E585" s="630">
        <v>2</v>
      </c>
      <c r="F585" s="660"/>
      <c r="G585" s="1178">
        <f t="shared" si="28"/>
        <v>0</v>
      </c>
    </row>
    <row r="586" spans="1:7" s="291" customFormat="1">
      <c r="A586" s="504"/>
      <c r="B586" s="501"/>
      <c r="C586" s="218" t="s">
        <v>2729</v>
      </c>
      <c r="D586" s="629" t="s">
        <v>188</v>
      </c>
      <c r="E586" s="630">
        <v>2</v>
      </c>
      <c r="F586" s="660"/>
      <c r="G586" s="1178">
        <f t="shared" si="28"/>
        <v>0</v>
      </c>
    </row>
    <row r="587" spans="1:7" s="291" customFormat="1">
      <c r="A587" s="504"/>
      <c r="B587" s="501"/>
      <c r="C587" s="218" t="s">
        <v>2730</v>
      </c>
      <c r="D587" s="629" t="s">
        <v>188</v>
      </c>
      <c r="E587" s="630">
        <v>6</v>
      </c>
      <c r="F587" s="660"/>
      <c r="G587" s="1178">
        <f t="shared" si="28"/>
        <v>0</v>
      </c>
    </row>
    <row r="588" spans="1:7" s="291" customFormat="1">
      <c r="A588" s="504"/>
      <c r="B588" s="501"/>
      <c r="C588" s="218"/>
      <c r="D588" s="629"/>
      <c r="E588" s="630"/>
      <c r="F588" s="660"/>
      <c r="G588" s="660">
        <f t="shared" si="27"/>
        <v>0</v>
      </c>
    </row>
    <row r="589" spans="1:7" s="291" customFormat="1" ht="24">
      <c r="A589" s="504" t="str">
        <f t="shared" ref="A589:A636" si="29">$B$533</f>
        <v>IV.</v>
      </c>
      <c r="B589" s="501">
        <f>COUNT($A$532:$B588)+1</f>
        <v>3</v>
      </c>
      <c r="C589" s="241" t="s">
        <v>2715</v>
      </c>
      <c r="D589" s="629"/>
      <c r="E589" s="630"/>
      <c r="F589" s="660"/>
      <c r="G589" s="660">
        <f t="shared" si="27"/>
        <v>0</v>
      </c>
    </row>
    <row r="590" spans="1:7" s="291" customFormat="1" ht="50.25" customHeight="1">
      <c r="A590" s="504"/>
      <c r="B590" s="501"/>
      <c r="C590" s="326" t="s">
        <v>2625</v>
      </c>
      <c r="D590" s="629"/>
      <c r="E590" s="630"/>
      <c r="F590" s="660"/>
      <c r="G590" s="660">
        <f t="shared" si="27"/>
        <v>0</v>
      </c>
    </row>
    <row r="591" spans="1:7" s="291" customFormat="1">
      <c r="A591" s="504"/>
      <c r="B591" s="501"/>
      <c r="C591" s="415" t="s">
        <v>2626</v>
      </c>
      <c r="D591" s="629"/>
      <c r="E591" s="630"/>
      <c r="F591" s="660"/>
      <c r="G591" s="660">
        <f t="shared" si="27"/>
        <v>0</v>
      </c>
    </row>
    <row r="592" spans="1:7" s="291" customFormat="1">
      <c r="A592" s="504"/>
      <c r="B592" s="501"/>
      <c r="C592" s="218" t="s">
        <v>2627</v>
      </c>
      <c r="D592" s="629"/>
      <c r="E592" s="630"/>
      <c r="F592" s="660"/>
      <c r="G592" s="660">
        <f t="shared" si="27"/>
        <v>0</v>
      </c>
    </row>
    <row r="593" spans="1:7" s="291" customFormat="1">
      <c r="A593" s="504"/>
      <c r="B593" s="501"/>
      <c r="C593" s="218" t="s">
        <v>2616</v>
      </c>
      <c r="D593" s="629" t="s">
        <v>188</v>
      </c>
      <c r="E593" s="630">
        <v>6</v>
      </c>
      <c r="F593" s="660"/>
      <c r="G593" s="1178">
        <f t="shared" ref="G593:G601" si="30">E593*F593</f>
        <v>0</v>
      </c>
    </row>
    <row r="594" spans="1:7" s="291" customFormat="1">
      <c r="A594" s="504"/>
      <c r="B594" s="501"/>
      <c r="C594" s="218" t="s">
        <v>2617</v>
      </c>
      <c r="D594" s="629" t="s">
        <v>188</v>
      </c>
      <c r="E594" s="630">
        <v>5</v>
      </c>
      <c r="F594" s="660"/>
      <c r="G594" s="1178">
        <f t="shared" si="30"/>
        <v>0</v>
      </c>
    </row>
    <row r="595" spans="1:7" s="291" customFormat="1">
      <c r="A595" s="504"/>
      <c r="B595" s="501"/>
      <c r="C595" s="218" t="s">
        <v>2619</v>
      </c>
      <c r="D595" s="629" t="s">
        <v>188</v>
      </c>
      <c r="E595" s="630">
        <v>2</v>
      </c>
      <c r="F595" s="660"/>
      <c r="G595" s="1178">
        <f t="shared" si="30"/>
        <v>0</v>
      </c>
    </row>
    <row r="596" spans="1:7" s="291" customFormat="1">
      <c r="A596" s="504"/>
      <c r="B596" s="501"/>
      <c r="C596" s="218" t="s">
        <v>2651</v>
      </c>
      <c r="D596" s="629" t="s">
        <v>188</v>
      </c>
      <c r="E596" s="630">
        <v>3</v>
      </c>
      <c r="F596" s="660"/>
      <c r="G596" s="1178">
        <f t="shared" si="30"/>
        <v>0</v>
      </c>
    </row>
    <row r="597" spans="1:7" s="291" customFormat="1">
      <c r="A597" s="504"/>
      <c r="B597" s="501"/>
      <c r="C597" s="218" t="s">
        <v>2620</v>
      </c>
      <c r="D597" s="629" t="s">
        <v>188</v>
      </c>
      <c r="E597" s="630">
        <v>2</v>
      </c>
      <c r="F597" s="660"/>
      <c r="G597" s="1178">
        <f t="shared" si="30"/>
        <v>0</v>
      </c>
    </row>
    <row r="598" spans="1:7" s="291" customFormat="1">
      <c r="A598" s="504"/>
      <c r="B598" s="501"/>
      <c r="C598" s="218" t="s">
        <v>2621</v>
      </c>
      <c r="D598" s="629" t="s">
        <v>188</v>
      </c>
      <c r="E598" s="630">
        <v>1</v>
      </c>
      <c r="F598" s="660"/>
      <c r="G598" s="1178">
        <f t="shared" si="30"/>
        <v>0</v>
      </c>
    </row>
    <row r="599" spans="1:7" s="291" customFormat="1">
      <c r="A599" s="504"/>
      <c r="B599" s="501"/>
      <c r="C599" s="218" t="s">
        <v>2701</v>
      </c>
      <c r="D599" s="629" t="s">
        <v>188</v>
      </c>
      <c r="E599" s="630">
        <v>2</v>
      </c>
      <c r="F599" s="660"/>
      <c r="G599" s="1178">
        <f t="shared" si="30"/>
        <v>0</v>
      </c>
    </row>
    <row r="600" spans="1:7" s="291" customFormat="1">
      <c r="A600" s="504"/>
      <c r="B600" s="501"/>
      <c r="C600" s="218" t="s">
        <v>2729</v>
      </c>
      <c r="D600" s="629" t="s">
        <v>188</v>
      </c>
      <c r="E600" s="630">
        <v>2</v>
      </c>
      <c r="F600" s="660"/>
      <c r="G600" s="1178">
        <f t="shared" si="30"/>
        <v>0</v>
      </c>
    </row>
    <row r="601" spans="1:7" s="291" customFormat="1">
      <c r="A601" s="504"/>
      <c r="B601" s="501"/>
      <c r="C601" s="218" t="s">
        <v>2730</v>
      </c>
      <c r="D601" s="629" t="s">
        <v>188</v>
      </c>
      <c r="E601" s="630">
        <v>6</v>
      </c>
      <c r="F601" s="660"/>
      <c r="G601" s="1178">
        <f t="shared" si="30"/>
        <v>0</v>
      </c>
    </row>
    <row r="602" spans="1:7" s="291" customFormat="1">
      <c r="A602" s="504"/>
      <c r="B602" s="501"/>
      <c r="C602" s="218"/>
      <c r="D602" s="629"/>
      <c r="E602" s="630"/>
      <c r="F602" s="660"/>
      <c r="G602" s="660">
        <f t="shared" ref="G602:G668" si="31">E602*F602</f>
        <v>0</v>
      </c>
    </row>
    <row r="603" spans="1:7" s="291" customFormat="1">
      <c r="A603" s="504" t="str">
        <f t="shared" si="29"/>
        <v>IV.</v>
      </c>
      <c r="B603" s="501">
        <f>COUNT($A$532:$B602)+1</f>
        <v>4</v>
      </c>
      <c r="C603" s="291" t="s">
        <v>2370</v>
      </c>
      <c r="D603" s="664"/>
      <c r="E603" s="630"/>
      <c r="F603" s="660"/>
      <c r="G603" s="660">
        <f t="shared" si="31"/>
        <v>0</v>
      </c>
    </row>
    <row r="604" spans="1:7" s="291" customFormat="1" ht="72">
      <c r="A604" s="504"/>
      <c r="B604" s="501"/>
      <c r="C604" s="326" t="s">
        <v>2628</v>
      </c>
      <c r="D604" s="664"/>
      <c r="E604" s="630"/>
      <c r="F604" s="660"/>
      <c r="G604" s="660">
        <f t="shared" si="31"/>
        <v>0</v>
      </c>
    </row>
    <row r="605" spans="1:7" s="291" customFormat="1">
      <c r="A605" s="504"/>
      <c r="B605" s="501"/>
      <c r="C605" s="510" t="s">
        <v>2629</v>
      </c>
      <c r="D605" s="664"/>
      <c r="E605" s="630"/>
      <c r="F605" s="660"/>
      <c r="G605" s="660">
        <f t="shared" si="31"/>
        <v>0</v>
      </c>
    </row>
    <row r="606" spans="1:7" s="291" customFormat="1">
      <c r="A606" s="504"/>
      <c r="B606" s="501"/>
      <c r="C606" s="510" t="s">
        <v>2372</v>
      </c>
      <c r="D606" s="699"/>
      <c r="E606" s="628"/>
      <c r="F606" s="693"/>
      <c r="G606" s="660">
        <f t="shared" si="31"/>
        <v>0</v>
      </c>
    </row>
    <row r="607" spans="1:7" s="291" customFormat="1">
      <c r="A607" s="504"/>
      <c r="B607" s="501"/>
      <c r="C607" s="243" t="s">
        <v>2630</v>
      </c>
      <c r="D607" s="664" t="s">
        <v>188</v>
      </c>
      <c r="E607" s="630">
        <v>3</v>
      </c>
      <c r="F607" s="660"/>
      <c r="G607" s="1178">
        <f>E607*F607</f>
        <v>0</v>
      </c>
    </row>
    <row r="608" spans="1:7" s="291" customFormat="1">
      <c r="A608" s="504"/>
      <c r="B608" s="501"/>
      <c r="C608" s="243" t="s">
        <v>2631</v>
      </c>
      <c r="D608" s="664" t="s">
        <v>188</v>
      </c>
      <c r="E608" s="630">
        <v>6</v>
      </c>
      <c r="F608" s="660"/>
      <c r="G608" s="1178">
        <f>E608*F608</f>
        <v>0</v>
      </c>
    </row>
    <row r="609" spans="1:7" s="291" customFormat="1">
      <c r="A609" s="504"/>
      <c r="B609" s="501"/>
      <c r="C609" s="243" t="s">
        <v>2731</v>
      </c>
      <c r="D609" s="664" t="s">
        <v>188</v>
      </c>
      <c r="E609" s="630">
        <v>10</v>
      </c>
      <c r="F609" s="660"/>
      <c r="G609" s="1178">
        <f>E609*F609</f>
        <v>0</v>
      </c>
    </row>
    <row r="610" spans="1:7" s="291" customFormat="1">
      <c r="A610" s="504"/>
      <c r="B610" s="501"/>
      <c r="C610" s="218"/>
      <c r="D610" s="629"/>
      <c r="E610" s="630"/>
      <c r="F610" s="660"/>
      <c r="G610" s="660">
        <f t="shared" si="31"/>
        <v>0</v>
      </c>
    </row>
    <row r="611" spans="1:7" s="291" customFormat="1">
      <c r="A611" s="504" t="str">
        <f t="shared" si="29"/>
        <v>IV.</v>
      </c>
      <c r="B611" s="501">
        <f>COUNT($A$532:$B610)+1</f>
        <v>5</v>
      </c>
      <c r="C611" s="241" t="s">
        <v>2632</v>
      </c>
      <c r="D611" s="629"/>
      <c r="E611" s="630"/>
      <c r="F611" s="660"/>
      <c r="G611" s="660">
        <f t="shared" si="31"/>
        <v>0</v>
      </c>
    </row>
    <row r="612" spans="1:7" s="291" customFormat="1" ht="72">
      <c r="A612" s="504"/>
      <c r="B612" s="501"/>
      <c r="C612" s="243" t="s">
        <v>2633</v>
      </c>
      <c r="D612" s="629"/>
      <c r="E612" s="630"/>
      <c r="F612" s="660"/>
      <c r="G612" s="660">
        <f t="shared" si="31"/>
        <v>0</v>
      </c>
    </row>
    <row r="613" spans="1:7" s="291" customFormat="1">
      <c r="A613" s="504"/>
      <c r="B613" s="501"/>
      <c r="C613" s="243" t="s">
        <v>2634</v>
      </c>
      <c r="D613" s="629" t="s">
        <v>188</v>
      </c>
      <c r="E613" s="630">
        <v>2</v>
      </c>
      <c r="F613" s="660"/>
      <c r="G613" s="1178">
        <f t="shared" ref="G613:G618" si="32">E613*F613</f>
        <v>0</v>
      </c>
    </row>
    <row r="614" spans="1:7" s="291" customFormat="1">
      <c r="A614" s="504"/>
      <c r="B614" s="501"/>
      <c r="C614" s="243" t="s">
        <v>2732</v>
      </c>
      <c r="D614" s="629" t="s">
        <v>188</v>
      </c>
      <c r="E614" s="630">
        <v>5</v>
      </c>
      <c r="F614" s="660"/>
      <c r="G614" s="1178">
        <f t="shared" si="32"/>
        <v>0</v>
      </c>
    </row>
    <row r="615" spans="1:7" s="291" customFormat="1">
      <c r="A615" s="504"/>
      <c r="B615" s="501"/>
      <c r="C615" s="243" t="s">
        <v>2733</v>
      </c>
      <c r="D615" s="629" t="s">
        <v>188</v>
      </c>
      <c r="E615" s="630">
        <v>1</v>
      </c>
      <c r="F615" s="660"/>
      <c r="G615" s="1178">
        <f t="shared" si="32"/>
        <v>0</v>
      </c>
    </row>
    <row r="616" spans="1:7" s="291" customFormat="1" ht="12.75" customHeight="1">
      <c r="A616" s="504"/>
      <c r="B616" s="501"/>
      <c r="C616" s="243" t="s">
        <v>2734</v>
      </c>
      <c r="D616" s="629" t="s">
        <v>188</v>
      </c>
      <c r="E616" s="630">
        <v>3</v>
      </c>
      <c r="F616" s="660"/>
      <c r="G616" s="1178">
        <f t="shared" si="32"/>
        <v>0</v>
      </c>
    </row>
    <row r="617" spans="1:7" s="291" customFormat="1" ht="12.75" customHeight="1">
      <c r="A617" s="504"/>
      <c r="B617" s="501"/>
      <c r="C617" s="243" t="s">
        <v>2735</v>
      </c>
      <c r="D617" s="629" t="s">
        <v>188</v>
      </c>
      <c r="E617" s="630">
        <v>3</v>
      </c>
      <c r="F617" s="660"/>
      <c r="G617" s="1178">
        <f t="shared" si="32"/>
        <v>0</v>
      </c>
    </row>
    <row r="618" spans="1:7" s="291" customFormat="1">
      <c r="A618" s="504"/>
      <c r="B618" s="501"/>
      <c r="C618" s="243" t="s">
        <v>2736</v>
      </c>
      <c r="D618" s="629" t="s">
        <v>188</v>
      </c>
      <c r="E618" s="630">
        <v>4</v>
      </c>
      <c r="F618" s="660"/>
      <c r="G618" s="1178">
        <f t="shared" si="32"/>
        <v>0</v>
      </c>
    </row>
    <row r="619" spans="1:7" s="291" customFormat="1">
      <c r="A619" s="504"/>
      <c r="B619" s="501"/>
      <c r="C619" s="241"/>
      <c r="D619" s="629"/>
      <c r="E619" s="630"/>
      <c r="F619" s="660"/>
      <c r="G619" s="660">
        <f t="shared" si="31"/>
        <v>0</v>
      </c>
    </row>
    <row r="620" spans="1:7" s="291" customFormat="1">
      <c r="A620" s="504" t="str">
        <f t="shared" si="29"/>
        <v>IV.</v>
      </c>
      <c r="B620" s="501">
        <f>COUNT($A$532:$B619)+1</f>
        <v>6</v>
      </c>
      <c r="C620" s="241" t="s">
        <v>2737</v>
      </c>
      <c r="D620" s="629"/>
      <c r="E620" s="630"/>
      <c r="F620" s="660"/>
      <c r="G620" s="660">
        <f t="shared" si="31"/>
        <v>0</v>
      </c>
    </row>
    <row r="621" spans="1:7" s="291" customFormat="1" ht="72">
      <c r="A621" s="504"/>
      <c r="B621" s="501"/>
      <c r="C621" s="243" t="s">
        <v>2738</v>
      </c>
      <c r="D621" s="629"/>
      <c r="E621" s="630"/>
      <c r="F621" s="660"/>
      <c r="G621" s="660">
        <f t="shared" si="31"/>
        <v>0</v>
      </c>
    </row>
    <row r="622" spans="1:7" s="291" customFormat="1">
      <c r="A622" s="504"/>
      <c r="B622" s="501"/>
      <c r="C622" s="243" t="s">
        <v>2739</v>
      </c>
      <c r="D622" s="629" t="s">
        <v>188</v>
      </c>
      <c r="E622" s="630">
        <v>2</v>
      </c>
      <c r="F622" s="660"/>
      <c r="G622" s="1178">
        <f>E622*F622</f>
        <v>0</v>
      </c>
    </row>
    <row r="623" spans="1:7" s="291" customFormat="1">
      <c r="A623" s="504"/>
      <c r="B623" s="501"/>
      <c r="C623" s="218"/>
      <c r="D623" s="629"/>
      <c r="E623" s="630"/>
      <c r="F623" s="660"/>
      <c r="G623" s="660">
        <f t="shared" si="31"/>
        <v>0</v>
      </c>
    </row>
    <row r="624" spans="1:7" s="291" customFormat="1" ht="12.75" customHeight="1">
      <c r="A624" s="504" t="str">
        <f t="shared" si="29"/>
        <v>IV.</v>
      </c>
      <c r="B624" s="501">
        <f>COUNT($A$532:$B623)+1</f>
        <v>7</v>
      </c>
      <c r="C624" s="241" t="s">
        <v>2635</v>
      </c>
      <c r="D624" s="629"/>
      <c r="E624" s="630"/>
      <c r="F624" s="660"/>
      <c r="G624" s="660">
        <f t="shared" si="31"/>
        <v>0</v>
      </c>
    </row>
    <row r="625" spans="1:7" s="291" customFormat="1" ht="72">
      <c r="A625" s="504"/>
      <c r="B625" s="501"/>
      <c r="C625" s="218" t="s">
        <v>3303</v>
      </c>
      <c r="D625" s="629"/>
      <c r="E625" s="630"/>
      <c r="F625" s="660"/>
      <c r="G625" s="660">
        <f t="shared" si="31"/>
        <v>0</v>
      </c>
    </row>
    <row r="626" spans="1:7" s="291" customFormat="1" ht="24">
      <c r="A626" s="504"/>
      <c r="B626" s="501"/>
      <c r="C626" s="528" t="s">
        <v>2637</v>
      </c>
      <c r="D626" s="629"/>
      <c r="E626" s="630"/>
      <c r="F626" s="660"/>
      <c r="G626" s="660">
        <f t="shared" si="31"/>
        <v>0</v>
      </c>
    </row>
    <row r="627" spans="1:7" s="291" customFormat="1">
      <c r="A627" s="504"/>
      <c r="B627" s="501"/>
      <c r="C627" s="218" t="s">
        <v>2638</v>
      </c>
      <c r="D627" s="629" t="s">
        <v>188</v>
      </c>
      <c r="E627" s="630">
        <v>17</v>
      </c>
      <c r="F627" s="660"/>
      <c r="G627" s="1178">
        <f>E627*F627</f>
        <v>0</v>
      </c>
    </row>
    <row r="628" spans="1:7" s="291" customFormat="1">
      <c r="A628" s="504"/>
      <c r="B628" s="501"/>
      <c r="C628" s="218" t="s">
        <v>2639</v>
      </c>
      <c r="D628" s="629" t="s">
        <v>188</v>
      </c>
      <c r="E628" s="630">
        <v>8</v>
      </c>
      <c r="F628" s="660"/>
      <c r="G628" s="1178">
        <f>E628*F628</f>
        <v>0</v>
      </c>
    </row>
    <row r="629" spans="1:7" s="291" customFormat="1" ht="12.75" customHeight="1">
      <c r="A629" s="504"/>
      <c r="B629" s="501"/>
      <c r="C629" s="539"/>
      <c r="D629" s="629"/>
      <c r="E629" s="630"/>
      <c r="F629" s="660"/>
      <c r="G629" s="660">
        <f t="shared" si="31"/>
        <v>0</v>
      </c>
    </row>
    <row r="630" spans="1:7" s="291" customFormat="1">
      <c r="A630" s="504" t="str">
        <f t="shared" si="29"/>
        <v>IV.</v>
      </c>
      <c r="B630" s="501">
        <f>COUNT($A$532:$B629)+1</f>
        <v>8</v>
      </c>
      <c r="C630" s="241" t="s">
        <v>2640</v>
      </c>
      <c r="D630" s="629"/>
      <c r="E630" s="630"/>
      <c r="F630" s="660"/>
      <c r="G630" s="660">
        <f t="shared" si="31"/>
        <v>0</v>
      </c>
    </row>
    <row r="631" spans="1:7" s="291" customFormat="1" ht="72">
      <c r="A631" s="504"/>
      <c r="B631" s="501"/>
      <c r="C631" s="218" t="s">
        <v>3304</v>
      </c>
      <c r="D631" s="629"/>
      <c r="E631" s="630"/>
      <c r="F631" s="660"/>
      <c r="G631" s="660">
        <f t="shared" si="31"/>
        <v>0</v>
      </c>
    </row>
    <row r="632" spans="1:7" s="291" customFormat="1" ht="24">
      <c r="A632" s="504"/>
      <c r="B632" s="501"/>
      <c r="C632" s="528" t="s">
        <v>2637</v>
      </c>
      <c r="D632" s="629"/>
      <c r="E632" s="630"/>
      <c r="F632" s="660"/>
      <c r="G632" s="660">
        <f t="shared" si="31"/>
        <v>0</v>
      </c>
    </row>
    <row r="633" spans="1:7" s="291" customFormat="1">
      <c r="A633" s="504"/>
      <c r="B633" s="501"/>
      <c r="C633" s="218" t="s">
        <v>2642</v>
      </c>
      <c r="D633" s="629" t="s">
        <v>188</v>
      </c>
      <c r="E633" s="630">
        <v>5</v>
      </c>
      <c r="F633" s="660"/>
      <c r="G633" s="1178">
        <f>E633*F633</f>
        <v>0</v>
      </c>
    </row>
    <row r="634" spans="1:7" s="291" customFormat="1">
      <c r="A634" s="504"/>
      <c r="B634" s="501"/>
      <c r="C634" s="218" t="s">
        <v>2643</v>
      </c>
      <c r="D634" s="629" t="s">
        <v>188</v>
      </c>
      <c r="E634" s="630">
        <v>7</v>
      </c>
      <c r="F634" s="660"/>
      <c r="G634" s="1178">
        <f>E634*F634</f>
        <v>0</v>
      </c>
    </row>
    <row r="635" spans="1:7" s="291" customFormat="1">
      <c r="A635" s="504"/>
      <c r="B635" s="501"/>
      <c r="C635" s="218"/>
      <c r="D635" s="629"/>
      <c r="E635" s="630"/>
      <c r="F635" s="660"/>
      <c r="G635" s="660">
        <f t="shared" si="31"/>
        <v>0</v>
      </c>
    </row>
    <row r="636" spans="1:7" s="291" customFormat="1">
      <c r="A636" s="504" t="str">
        <f t="shared" si="29"/>
        <v>IV.</v>
      </c>
      <c r="B636" s="501">
        <f>COUNT($A$532:$B635)+1</f>
        <v>9</v>
      </c>
      <c r="C636" s="241" t="s">
        <v>2644</v>
      </c>
      <c r="D636" s="664"/>
      <c r="E636" s="630"/>
      <c r="F636" s="681"/>
      <c r="G636" s="660">
        <f t="shared" si="31"/>
        <v>0</v>
      </c>
    </row>
    <row r="637" spans="1:7" s="291" customFormat="1" ht="60">
      <c r="A637" s="504"/>
      <c r="B637" s="501"/>
      <c r="C637" s="218" t="s">
        <v>2645</v>
      </c>
      <c r="D637" s="664"/>
      <c r="E637" s="630"/>
      <c r="F637" s="681"/>
      <c r="G637" s="660">
        <f t="shared" si="31"/>
        <v>0</v>
      </c>
    </row>
    <row r="638" spans="1:7" s="291" customFormat="1">
      <c r="A638" s="504"/>
      <c r="B638" s="501"/>
      <c r="C638" s="218" t="s">
        <v>2703</v>
      </c>
      <c r="D638" s="664" t="s">
        <v>188</v>
      </c>
      <c r="E638" s="630">
        <v>2</v>
      </c>
      <c r="F638" s="681"/>
      <c r="G638" s="1178">
        <f>E638*F638</f>
        <v>0</v>
      </c>
    </row>
    <row r="639" spans="1:7" s="291" customFormat="1" ht="15" customHeight="1">
      <c r="A639" s="504"/>
      <c r="B639" s="501"/>
      <c r="C639" s="218" t="s">
        <v>2646</v>
      </c>
      <c r="D639" s="664" t="s">
        <v>188</v>
      </c>
      <c r="E639" s="630">
        <v>2</v>
      </c>
      <c r="F639" s="681"/>
      <c r="G639" s="1178">
        <f>E639*F639</f>
        <v>0</v>
      </c>
    </row>
    <row r="640" spans="1:7" s="291" customFormat="1" ht="12.75" customHeight="1">
      <c r="A640" s="504"/>
      <c r="B640" s="501"/>
      <c r="C640" s="218"/>
      <c r="D640" s="629"/>
      <c r="E640" s="630"/>
      <c r="F640" s="660"/>
      <c r="G640" s="660">
        <f t="shared" si="31"/>
        <v>0</v>
      </c>
    </row>
    <row r="641" spans="1:7" s="291" customFormat="1">
      <c r="A641" s="504" t="str">
        <f t="shared" ref="A641:A706" si="33">$B$533</f>
        <v>IV.</v>
      </c>
      <c r="B641" s="501">
        <f>COUNT($A$532:$B640)+1</f>
        <v>10</v>
      </c>
      <c r="C641" s="241" t="s">
        <v>2611</v>
      </c>
      <c r="D641" s="629"/>
      <c r="E641" s="630"/>
      <c r="F641" s="660"/>
      <c r="G641" s="660">
        <f t="shared" si="31"/>
        <v>0</v>
      </c>
    </row>
    <row r="642" spans="1:7" s="291" customFormat="1" ht="72">
      <c r="A642" s="504"/>
      <c r="B642" s="501"/>
      <c r="C642" s="218" t="s">
        <v>3305</v>
      </c>
      <c r="D642" s="629"/>
      <c r="E642" s="630"/>
      <c r="F642" s="660"/>
      <c r="G642" s="660">
        <f t="shared" si="31"/>
        <v>0</v>
      </c>
    </row>
    <row r="643" spans="1:7" s="291" customFormat="1" ht="24">
      <c r="A643" s="504"/>
      <c r="B643" s="501"/>
      <c r="C643" s="528" t="s">
        <v>2716</v>
      </c>
      <c r="D643" s="629" t="s">
        <v>188</v>
      </c>
      <c r="E643" s="630">
        <v>3</v>
      </c>
      <c r="F643" s="660"/>
      <c r="G643" s="1178">
        <f>E643*F643</f>
        <v>0</v>
      </c>
    </row>
    <row r="644" spans="1:7" s="291" customFormat="1" ht="24">
      <c r="A644" s="504"/>
      <c r="B644" s="501"/>
      <c r="C644" s="528" t="s">
        <v>2648</v>
      </c>
      <c r="D644" s="629" t="s">
        <v>188</v>
      </c>
      <c r="E644" s="630">
        <v>3</v>
      </c>
      <c r="F644" s="660"/>
      <c r="G644" s="1178">
        <f>E644*F644</f>
        <v>0</v>
      </c>
    </row>
    <row r="645" spans="1:7" s="291" customFormat="1">
      <c r="A645" s="504"/>
      <c r="B645" s="501"/>
      <c r="C645" s="218"/>
      <c r="D645" s="629"/>
      <c r="E645" s="630"/>
      <c r="F645" s="660"/>
      <c r="G645" s="660">
        <f t="shared" si="31"/>
        <v>0</v>
      </c>
    </row>
    <row r="646" spans="1:7" s="291" customFormat="1">
      <c r="A646" s="504" t="str">
        <f t="shared" si="33"/>
        <v>IV.</v>
      </c>
      <c r="B646" s="501">
        <f>COUNT($A$532:$B645)+1</f>
        <v>11</v>
      </c>
      <c r="C646" s="241" t="s">
        <v>2649</v>
      </c>
      <c r="D646" s="629"/>
      <c r="E646" s="630"/>
      <c r="F646" s="660"/>
      <c r="G646" s="660">
        <f t="shared" si="31"/>
        <v>0</v>
      </c>
    </row>
    <row r="647" spans="1:7" s="291" customFormat="1" ht="60">
      <c r="A647" s="504"/>
      <c r="B647" s="501"/>
      <c r="C647" s="540" t="s">
        <v>2650</v>
      </c>
      <c r="D647" s="629"/>
      <c r="E647" s="630"/>
      <c r="F647" s="660"/>
      <c r="G647" s="660">
        <f t="shared" si="31"/>
        <v>0</v>
      </c>
    </row>
    <row r="648" spans="1:7" s="291" customFormat="1">
      <c r="A648" s="504"/>
      <c r="B648" s="501"/>
      <c r="C648" s="218" t="s">
        <v>2617</v>
      </c>
      <c r="D648" s="629" t="s">
        <v>188</v>
      </c>
      <c r="E648" s="630">
        <v>2</v>
      </c>
      <c r="F648" s="660"/>
      <c r="G648" s="1178">
        <f>E648*F648</f>
        <v>0</v>
      </c>
    </row>
    <row r="649" spans="1:7" s="291" customFormat="1">
      <c r="A649" s="504"/>
      <c r="B649" s="501"/>
      <c r="C649" s="218" t="s">
        <v>2619</v>
      </c>
      <c r="D649" s="629" t="s">
        <v>188</v>
      </c>
      <c r="E649" s="630">
        <v>4</v>
      </c>
      <c r="F649" s="660"/>
      <c r="G649" s="1178">
        <f>E649*F649</f>
        <v>0</v>
      </c>
    </row>
    <row r="650" spans="1:7" s="291" customFormat="1">
      <c r="A650" s="504"/>
      <c r="B650" s="501"/>
      <c r="C650" s="218" t="s">
        <v>2651</v>
      </c>
      <c r="D650" s="629" t="s">
        <v>188</v>
      </c>
      <c r="E650" s="630">
        <v>1</v>
      </c>
      <c r="F650" s="660"/>
      <c r="G650" s="1178">
        <f>E650*F650</f>
        <v>0</v>
      </c>
    </row>
    <row r="651" spans="1:7" s="291" customFormat="1">
      <c r="A651" s="504"/>
      <c r="B651" s="501"/>
      <c r="C651" s="218"/>
      <c r="D651" s="629"/>
      <c r="E651" s="630"/>
      <c r="F651" s="660"/>
      <c r="G651" s="660">
        <f t="shared" si="31"/>
        <v>0</v>
      </c>
    </row>
    <row r="652" spans="1:7" s="291" customFormat="1">
      <c r="A652" s="504" t="str">
        <f t="shared" si="33"/>
        <v>IV.</v>
      </c>
      <c r="B652" s="501">
        <f>COUNT($A$532:$B651)+1</f>
        <v>12</v>
      </c>
      <c r="C652" s="241" t="s">
        <v>2652</v>
      </c>
      <c r="D652" s="629"/>
      <c r="E652" s="630"/>
      <c r="F652" s="660"/>
      <c r="G652" s="660">
        <f t="shared" si="31"/>
        <v>0</v>
      </c>
    </row>
    <row r="653" spans="1:7" s="291" customFormat="1" ht="60">
      <c r="A653" s="504"/>
      <c r="B653" s="501"/>
      <c r="C653" s="540" t="s">
        <v>2653</v>
      </c>
      <c r="D653" s="629"/>
      <c r="E653" s="630"/>
      <c r="F653" s="660"/>
      <c r="G653" s="660">
        <f t="shared" si="31"/>
        <v>0</v>
      </c>
    </row>
    <row r="654" spans="1:7" s="291" customFormat="1">
      <c r="A654" s="504"/>
      <c r="B654" s="501"/>
      <c r="C654" s="540" t="s">
        <v>2740</v>
      </c>
      <c r="D654" s="629" t="s">
        <v>188</v>
      </c>
      <c r="E654" s="630">
        <v>1</v>
      </c>
      <c r="F654" s="660"/>
      <c r="G654" s="1178">
        <f t="shared" ref="G654:G660" si="34">E654*F654</f>
        <v>0</v>
      </c>
    </row>
    <row r="655" spans="1:7" s="291" customFormat="1">
      <c r="A655" s="504"/>
      <c r="B655" s="501"/>
      <c r="C655" s="218" t="s">
        <v>2620</v>
      </c>
      <c r="D655" s="629" t="s">
        <v>188</v>
      </c>
      <c r="E655" s="630">
        <v>2</v>
      </c>
      <c r="F655" s="660"/>
      <c r="G655" s="1178">
        <f t="shared" si="34"/>
        <v>0</v>
      </c>
    </row>
    <row r="656" spans="1:7" s="291" customFormat="1">
      <c r="A656" s="504"/>
      <c r="B656" s="501"/>
      <c r="C656" s="218" t="s">
        <v>2621</v>
      </c>
      <c r="D656" s="629" t="s">
        <v>188</v>
      </c>
      <c r="E656" s="630">
        <v>2</v>
      </c>
      <c r="F656" s="660"/>
      <c r="G656" s="1178">
        <f t="shared" si="34"/>
        <v>0</v>
      </c>
    </row>
    <row r="657" spans="1:7" s="291" customFormat="1">
      <c r="A657" s="504"/>
      <c r="B657" s="501"/>
      <c r="C657" s="218" t="s">
        <v>2654</v>
      </c>
      <c r="D657" s="629" t="s">
        <v>188</v>
      </c>
      <c r="E657" s="630">
        <v>3</v>
      </c>
      <c r="F657" s="660"/>
      <c r="G657" s="1178">
        <f t="shared" si="34"/>
        <v>0</v>
      </c>
    </row>
    <row r="658" spans="1:7" s="291" customFormat="1">
      <c r="A658" s="504"/>
      <c r="B658" s="501"/>
      <c r="C658" s="218" t="s">
        <v>2657</v>
      </c>
      <c r="D658" s="629" t="s">
        <v>188</v>
      </c>
      <c r="E658" s="630">
        <v>1</v>
      </c>
      <c r="F658" s="660"/>
      <c r="G658" s="1178">
        <f t="shared" si="34"/>
        <v>0</v>
      </c>
    </row>
    <row r="659" spans="1:7" s="291" customFormat="1">
      <c r="A659" s="504"/>
      <c r="B659" s="501"/>
      <c r="C659" s="218" t="s">
        <v>2682</v>
      </c>
      <c r="D659" s="629" t="s">
        <v>188</v>
      </c>
      <c r="E659" s="630">
        <v>1</v>
      </c>
      <c r="F659" s="660"/>
      <c r="G659" s="1178">
        <f t="shared" si="34"/>
        <v>0</v>
      </c>
    </row>
    <row r="660" spans="1:7" s="291" customFormat="1">
      <c r="A660" s="504"/>
      <c r="B660" s="501"/>
      <c r="C660" s="218" t="s">
        <v>2720</v>
      </c>
      <c r="D660" s="629" t="s">
        <v>188</v>
      </c>
      <c r="E660" s="630">
        <v>1</v>
      </c>
      <c r="F660" s="660"/>
      <c r="G660" s="1178">
        <f t="shared" si="34"/>
        <v>0</v>
      </c>
    </row>
    <row r="661" spans="1:7" s="291" customFormat="1">
      <c r="A661" s="504"/>
      <c r="B661" s="501"/>
      <c r="C661" s="218"/>
      <c r="D661" s="629"/>
      <c r="E661" s="630"/>
      <c r="F661" s="660"/>
      <c r="G661" s="660">
        <f t="shared" si="31"/>
        <v>0</v>
      </c>
    </row>
    <row r="662" spans="1:7" s="291" customFormat="1">
      <c r="A662" s="504" t="str">
        <f t="shared" si="33"/>
        <v>IV.</v>
      </c>
      <c r="B662" s="501">
        <f>COUNT($A$532:$B661)+1</f>
        <v>13</v>
      </c>
      <c r="C662" s="241" t="s">
        <v>2658</v>
      </c>
      <c r="D662" s="629"/>
      <c r="E662" s="630"/>
      <c r="F662" s="660"/>
      <c r="G662" s="660">
        <f t="shared" si="31"/>
        <v>0</v>
      </c>
    </row>
    <row r="663" spans="1:7" s="291" customFormat="1" ht="48">
      <c r="A663" s="504"/>
      <c r="B663" s="501"/>
      <c r="C663" s="218" t="s">
        <v>2659</v>
      </c>
      <c r="D663" s="629"/>
      <c r="E663" s="630"/>
      <c r="F663" s="660"/>
      <c r="G663" s="660">
        <f t="shared" si="31"/>
        <v>0</v>
      </c>
    </row>
    <row r="664" spans="1:7" s="291" customFormat="1">
      <c r="A664" s="504"/>
      <c r="B664" s="501"/>
      <c r="C664" s="218" t="s">
        <v>2661</v>
      </c>
      <c r="D664" s="629" t="s">
        <v>188</v>
      </c>
      <c r="E664" s="630">
        <v>1</v>
      </c>
      <c r="F664" s="660"/>
      <c r="G664" s="1178">
        <f>E664*F664</f>
        <v>0</v>
      </c>
    </row>
    <row r="665" spans="1:7" s="291" customFormat="1" ht="14.25" customHeight="1">
      <c r="A665" s="504"/>
      <c r="B665" s="501"/>
      <c r="C665" s="218"/>
      <c r="D665" s="629"/>
      <c r="E665" s="630"/>
      <c r="F665" s="660"/>
      <c r="G665" s="660">
        <f t="shared" si="31"/>
        <v>0</v>
      </c>
    </row>
    <row r="666" spans="1:7" s="291" customFormat="1">
      <c r="A666" s="504" t="str">
        <f t="shared" si="33"/>
        <v>IV.</v>
      </c>
      <c r="B666" s="501">
        <f>COUNT($A$532:$B665)+1</f>
        <v>14</v>
      </c>
      <c r="C666" s="241" t="s">
        <v>2375</v>
      </c>
      <c r="D666" s="629" t="s">
        <v>187</v>
      </c>
      <c r="E666" s="630">
        <v>3960</v>
      </c>
      <c r="F666" s="660"/>
      <c r="G666" s="1178">
        <f>E666*F666</f>
        <v>0</v>
      </c>
    </row>
    <row r="667" spans="1:7" s="291" customFormat="1" ht="60">
      <c r="A667" s="504"/>
      <c r="B667" s="501"/>
      <c r="C667" s="218" t="s">
        <v>2664</v>
      </c>
      <c r="D667" s="629"/>
      <c r="E667" s="630"/>
      <c r="F667" s="660"/>
      <c r="G667" s="660">
        <f t="shared" si="31"/>
        <v>0</v>
      </c>
    </row>
    <row r="668" spans="1:7" s="291" customFormat="1">
      <c r="A668" s="504"/>
      <c r="B668" s="501"/>
      <c r="C668" s="218"/>
      <c r="D668" s="629"/>
      <c r="E668" s="630"/>
      <c r="F668" s="660"/>
      <c r="G668" s="660">
        <f t="shared" si="31"/>
        <v>0</v>
      </c>
    </row>
    <row r="669" spans="1:7" s="291" customFormat="1">
      <c r="A669" s="504" t="str">
        <f t="shared" si="33"/>
        <v>IV.</v>
      </c>
      <c r="B669" s="501">
        <f>COUNT($A$532:$B668)+1</f>
        <v>15</v>
      </c>
      <c r="C669" s="241" t="s">
        <v>2377</v>
      </c>
      <c r="D669" s="629"/>
      <c r="E669" s="630"/>
      <c r="F669" s="660"/>
      <c r="G669" s="660">
        <f t="shared" ref="G669:G691" si="35">E669*F669</f>
        <v>0</v>
      </c>
    </row>
    <row r="670" spans="1:7" s="291" customFormat="1" ht="72">
      <c r="A670" s="504"/>
      <c r="B670" s="501"/>
      <c r="C670" s="218" t="s">
        <v>2665</v>
      </c>
      <c r="D670" s="629"/>
      <c r="E670" s="630"/>
      <c r="F670" s="660"/>
      <c r="G670" s="660">
        <f t="shared" si="35"/>
        <v>0</v>
      </c>
    </row>
    <row r="671" spans="1:7" s="291" customFormat="1">
      <c r="A671" s="504"/>
      <c r="B671" s="501"/>
      <c r="C671" s="218" t="s">
        <v>2666</v>
      </c>
      <c r="D671" s="629" t="s">
        <v>186</v>
      </c>
      <c r="E671" s="630">
        <v>41</v>
      </c>
      <c r="F671" s="660"/>
      <c r="G671" s="1178">
        <f t="shared" ref="G671:G677" si="36">E671*F671</f>
        <v>0</v>
      </c>
    </row>
    <row r="672" spans="1:7" s="291" customFormat="1">
      <c r="A672" s="504"/>
      <c r="B672" s="501"/>
      <c r="C672" s="218" t="s">
        <v>2667</v>
      </c>
      <c r="D672" s="629" t="s">
        <v>186</v>
      </c>
      <c r="E672" s="630">
        <v>71</v>
      </c>
      <c r="F672" s="660"/>
      <c r="G672" s="1178">
        <f t="shared" si="36"/>
        <v>0</v>
      </c>
    </row>
    <row r="673" spans="1:7" s="291" customFormat="1">
      <c r="A673" s="504"/>
      <c r="B673" s="501"/>
      <c r="C673" s="218" t="s">
        <v>2668</v>
      </c>
      <c r="D673" s="629" t="s">
        <v>186</v>
      </c>
      <c r="E673" s="630">
        <v>4</v>
      </c>
      <c r="F673" s="660"/>
      <c r="G673" s="1178">
        <f t="shared" si="36"/>
        <v>0</v>
      </c>
    </row>
    <row r="674" spans="1:7" s="291" customFormat="1">
      <c r="A674" s="504"/>
      <c r="B674" s="501"/>
      <c r="C674" s="218" t="s">
        <v>2669</v>
      </c>
      <c r="D674" s="629" t="s">
        <v>186</v>
      </c>
      <c r="E674" s="630">
        <v>119</v>
      </c>
      <c r="F674" s="660"/>
      <c r="G674" s="1178">
        <f t="shared" si="36"/>
        <v>0</v>
      </c>
    </row>
    <row r="675" spans="1:7" s="291" customFormat="1">
      <c r="A675" s="504"/>
      <c r="B675" s="501"/>
      <c r="C675" s="218" t="s">
        <v>2670</v>
      </c>
      <c r="D675" s="629" t="s">
        <v>186</v>
      </c>
      <c r="E675" s="630">
        <v>116</v>
      </c>
      <c r="F675" s="660"/>
      <c r="G675" s="1178">
        <f t="shared" si="36"/>
        <v>0</v>
      </c>
    </row>
    <row r="676" spans="1:7" s="291" customFormat="1">
      <c r="A676" s="504"/>
      <c r="B676" s="501"/>
      <c r="C676" s="218" t="s">
        <v>2380</v>
      </c>
      <c r="D676" s="629" t="s">
        <v>186</v>
      </c>
      <c r="E676" s="630">
        <v>5</v>
      </c>
      <c r="F676" s="660"/>
      <c r="G676" s="1178">
        <f t="shared" si="36"/>
        <v>0</v>
      </c>
    </row>
    <row r="677" spans="1:7" s="291" customFormat="1">
      <c r="A677" s="504"/>
      <c r="B677" s="501"/>
      <c r="C677" s="218" t="s">
        <v>2741</v>
      </c>
      <c r="D677" s="629" t="s">
        <v>186</v>
      </c>
      <c r="E677" s="630">
        <v>4</v>
      </c>
      <c r="F677" s="660"/>
      <c r="G677" s="1178">
        <f t="shared" si="36"/>
        <v>0</v>
      </c>
    </row>
    <row r="678" spans="1:7" s="291" customFormat="1">
      <c r="A678" s="504"/>
      <c r="B678" s="501"/>
      <c r="C678" s="218"/>
      <c r="D678" s="629"/>
      <c r="E678" s="630"/>
      <c r="F678" s="660"/>
      <c r="G678" s="660">
        <f t="shared" si="35"/>
        <v>0</v>
      </c>
    </row>
    <row r="679" spans="1:7" s="291" customFormat="1">
      <c r="A679" s="504" t="str">
        <f t="shared" si="33"/>
        <v>IV.</v>
      </c>
      <c r="B679" s="501">
        <f>COUNT($A$532:$B678)+1</f>
        <v>16</v>
      </c>
      <c r="C679" s="241" t="s">
        <v>2671</v>
      </c>
      <c r="D679" s="629"/>
      <c r="E679" s="630"/>
      <c r="F679" s="660"/>
      <c r="G679" s="660">
        <f t="shared" si="35"/>
        <v>0</v>
      </c>
    </row>
    <row r="680" spans="1:7" s="291" customFormat="1" ht="48">
      <c r="A680" s="504"/>
      <c r="B680" s="501"/>
      <c r="C680" s="218" t="s">
        <v>2672</v>
      </c>
      <c r="D680" s="629"/>
      <c r="E680" s="630"/>
      <c r="F680" s="660"/>
      <c r="G680" s="660">
        <f t="shared" si="35"/>
        <v>0</v>
      </c>
    </row>
    <row r="681" spans="1:7" s="291" customFormat="1" ht="24">
      <c r="A681" s="504"/>
      <c r="B681" s="501"/>
      <c r="C681" s="468" t="s">
        <v>2673</v>
      </c>
      <c r="D681" s="629"/>
      <c r="E681" s="630"/>
      <c r="F681" s="660"/>
      <c r="G681" s="660">
        <f t="shared" si="35"/>
        <v>0</v>
      </c>
    </row>
    <row r="682" spans="1:7" s="291" customFormat="1">
      <c r="A682" s="504"/>
      <c r="B682" s="501"/>
      <c r="C682" s="218" t="s">
        <v>2616</v>
      </c>
      <c r="D682" s="629" t="s">
        <v>186</v>
      </c>
      <c r="E682" s="630">
        <v>24</v>
      </c>
      <c r="F682" s="660"/>
      <c r="G682" s="1178">
        <f t="shared" ref="G682:G687" si="37">E682*F682</f>
        <v>0</v>
      </c>
    </row>
    <row r="683" spans="1:7" s="291" customFormat="1">
      <c r="A683" s="504"/>
      <c r="B683" s="501"/>
      <c r="C683" s="218" t="s">
        <v>2617</v>
      </c>
      <c r="D683" s="629" t="s">
        <v>186</v>
      </c>
      <c r="E683" s="630">
        <v>11</v>
      </c>
      <c r="F683" s="660"/>
      <c r="G683" s="1178">
        <f t="shared" si="37"/>
        <v>0</v>
      </c>
    </row>
    <row r="684" spans="1:7" s="291" customFormat="1">
      <c r="A684" s="504"/>
      <c r="B684" s="501"/>
      <c r="C684" s="218" t="s">
        <v>2619</v>
      </c>
      <c r="D684" s="629" t="s">
        <v>186</v>
      </c>
      <c r="E684" s="630">
        <v>3</v>
      </c>
      <c r="F684" s="660"/>
      <c r="G684" s="1178">
        <f t="shared" si="37"/>
        <v>0</v>
      </c>
    </row>
    <row r="685" spans="1:7" s="291" customFormat="1">
      <c r="A685" s="504"/>
      <c r="B685" s="501"/>
      <c r="C685" s="218" t="s">
        <v>2651</v>
      </c>
      <c r="D685" s="629" t="s">
        <v>186</v>
      </c>
      <c r="E685" s="630">
        <v>14</v>
      </c>
      <c r="F685" s="660"/>
      <c r="G685" s="1178">
        <f t="shared" si="37"/>
        <v>0</v>
      </c>
    </row>
    <row r="686" spans="1:7" s="291" customFormat="1">
      <c r="A686" s="504"/>
      <c r="B686" s="501"/>
      <c r="C686" s="218" t="s">
        <v>2385</v>
      </c>
      <c r="D686" s="629" t="s">
        <v>186</v>
      </c>
      <c r="E686" s="630">
        <v>5</v>
      </c>
      <c r="F686" s="660"/>
      <c r="G686" s="1178">
        <f t="shared" si="37"/>
        <v>0</v>
      </c>
    </row>
    <row r="687" spans="1:7" s="291" customFormat="1">
      <c r="A687" s="504"/>
      <c r="B687" s="501"/>
      <c r="C687" s="218" t="s">
        <v>2742</v>
      </c>
      <c r="D687" s="629" t="s">
        <v>186</v>
      </c>
      <c r="E687" s="630">
        <v>6</v>
      </c>
      <c r="F687" s="660"/>
      <c r="G687" s="1178">
        <f t="shared" si="37"/>
        <v>0</v>
      </c>
    </row>
    <row r="688" spans="1:7" s="291" customFormat="1">
      <c r="A688" s="504"/>
      <c r="B688" s="501"/>
      <c r="C688" s="218"/>
      <c r="D688" s="629"/>
      <c r="E688" s="630"/>
      <c r="F688" s="660"/>
      <c r="G688" s="660">
        <f t="shared" si="35"/>
        <v>0</v>
      </c>
    </row>
    <row r="689" spans="1:7" s="291" customFormat="1">
      <c r="A689" s="504" t="str">
        <f t="shared" si="33"/>
        <v>IV.</v>
      </c>
      <c r="B689" s="501">
        <f>COUNT($A$532:$B688)+1</f>
        <v>17</v>
      </c>
      <c r="C689" s="241" t="s">
        <v>2381</v>
      </c>
      <c r="D689" s="629"/>
      <c r="E689" s="630"/>
      <c r="F689" s="660"/>
      <c r="G689" s="660">
        <f t="shared" si="35"/>
        <v>0</v>
      </c>
    </row>
    <row r="690" spans="1:7" s="291" customFormat="1" ht="48">
      <c r="A690" s="504"/>
      <c r="B690" s="501"/>
      <c r="C690" s="218" t="s">
        <v>2672</v>
      </c>
      <c r="D690" s="629"/>
      <c r="E690" s="630"/>
      <c r="F690" s="660"/>
      <c r="G690" s="660">
        <f t="shared" si="35"/>
        <v>0</v>
      </c>
    </row>
    <row r="691" spans="1:7" s="291" customFormat="1" ht="24">
      <c r="A691" s="504"/>
      <c r="B691" s="501"/>
      <c r="C691" s="468" t="s">
        <v>2675</v>
      </c>
      <c r="D691" s="629"/>
      <c r="E691" s="630"/>
      <c r="F691" s="660"/>
      <c r="G691" s="660">
        <f t="shared" si="35"/>
        <v>0</v>
      </c>
    </row>
    <row r="692" spans="1:7" s="291" customFormat="1">
      <c r="A692" s="504"/>
      <c r="B692" s="501"/>
      <c r="C692" s="218" t="s">
        <v>2616</v>
      </c>
      <c r="D692" s="629" t="s">
        <v>186</v>
      </c>
      <c r="E692" s="630">
        <v>5</v>
      </c>
      <c r="F692" s="660"/>
      <c r="G692" s="1178">
        <f>E692*F692</f>
        <v>0</v>
      </c>
    </row>
    <row r="693" spans="1:7" s="291" customFormat="1">
      <c r="A693" s="504"/>
      <c r="B693" s="501"/>
      <c r="C693" s="218" t="s">
        <v>2617</v>
      </c>
      <c r="D693" s="629" t="s">
        <v>186</v>
      </c>
      <c r="E693" s="630">
        <v>9</v>
      </c>
      <c r="F693" s="660"/>
      <c r="G693" s="1178">
        <f>E693*F693</f>
        <v>0</v>
      </c>
    </row>
    <row r="694" spans="1:7" s="291" customFormat="1">
      <c r="A694" s="504"/>
      <c r="B694" s="501"/>
      <c r="C694" s="218" t="s">
        <v>2619</v>
      </c>
      <c r="D694" s="629" t="s">
        <v>186</v>
      </c>
      <c r="E694" s="630">
        <v>5</v>
      </c>
      <c r="F694" s="660"/>
      <c r="G694" s="1178">
        <f>E694*F694</f>
        <v>0</v>
      </c>
    </row>
    <row r="695" spans="1:7" s="291" customFormat="1">
      <c r="A695" s="504"/>
      <c r="B695" s="501"/>
      <c r="C695" s="218" t="s">
        <v>2651</v>
      </c>
      <c r="D695" s="629" t="s">
        <v>186</v>
      </c>
      <c r="E695" s="630">
        <v>9</v>
      </c>
      <c r="F695" s="660"/>
      <c r="G695" s="1178">
        <f>E695*F695</f>
        <v>0</v>
      </c>
    </row>
    <row r="696" spans="1:7" s="291" customFormat="1">
      <c r="A696" s="504"/>
      <c r="B696" s="501"/>
      <c r="C696" s="218" t="s">
        <v>2385</v>
      </c>
      <c r="D696" s="629" t="s">
        <v>186</v>
      </c>
      <c r="E696" s="630">
        <v>15</v>
      </c>
      <c r="F696" s="660"/>
      <c r="G696" s="1178">
        <f>E696*F696</f>
        <v>0</v>
      </c>
    </row>
    <row r="697" spans="1:7" s="291" customFormat="1">
      <c r="A697" s="504"/>
      <c r="B697" s="501"/>
      <c r="C697" s="218"/>
      <c r="D697" s="629"/>
      <c r="E697" s="630"/>
      <c r="F697" s="660"/>
      <c r="G697" s="660"/>
    </row>
    <row r="698" spans="1:7" s="291" customFormat="1">
      <c r="A698" s="504" t="str">
        <f t="shared" si="33"/>
        <v>IV.</v>
      </c>
      <c r="B698" s="501">
        <f>COUNT($A$532:$B696)+1</f>
        <v>18</v>
      </c>
      <c r="C698" s="241" t="s">
        <v>2386</v>
      </c>
      <c r="D698" s="629" t="s">
        <v>137</v>
      </c>
      <c r="E698" s="630">
        <v>495</v>
      </c>
      <c r="F698" s="660"/>
      <c r="G698" s="1178">
        <f>E698*F698</f>
        <v>0</v>
      </c>
    </row>
    <row r="699" spans="1:7" s="291" customFormat="1" ht="72">
      <c r="A699" s="504"/>
      <c r="B699" s="501"/>
      <c r="C699" s="218" t="s">
        <v>2677</v>
      </c>
      <c r="D699" s="629"/>
      <c r="E699" s="630"/>
      <c r="F699" s="660"/>
      <c r="G699" s="660">
        <f t="shared" ref="G699:G707" si="38">E699*F699</f>
        <v>0</v>
      </c>
    </row>
    <row r="700" spans="1:7" s="291" customFormat="1">
      <c r="A700" s="504"/>
      <c r="B700" s="501"/>
      <c r="C700" s="528" t="s">
        <v>2388</v>
      </c>
      <c r="D700" s="629"/>
      <c r="E700" s="630"/>
      <c r="F700" s="660"/>
      <c r="G700" s="660">
        <f t="shared" si="38"/>
        <v>0</v>
      </c>
    </row>
    <row r="701" spans="1:7" s="291" customFormat="1">
      <c r="A701" s="504"/>
      <c r="B701" s="501"/>
      <c r="C701" s="218"/>
      <c r="D701" s="629"/>
      <c r="E701" s="630"/>
      <c r="F701" s="660"/>
      <c r="G701" s="660">
        <f t="shared" si="38"/>
        <v>0</v>
      </c>
    </row>
    <row r="702" spans="1:7" s="291" customFormat="1">
      <c r="A702" s="504" t="str">
        <f t="shared" si="33"/>
        <v>IV.</v>
      </c>
      <c r="B702" s="501">
        <f>COUNT($A$532:$B701)+1</f>
        <v>19</v>
      </c>
      <c r="C702" s="241" t="s">
        <v>2386</v>
      </c>
      <c r="D702" s="629"/>
      <c r="E702" s="630"/>
      <c r="F702" s="660"/>
      <c r="G702" s="660">
        <f t="shared" si="38"/>
        <v>0</v>
      </c>
    </row>
    <row r="703" spans="1:7" s="291" customFormat="1" ht="48">
      <c r="A703" s="504"/>
      <c r="B703" s="501"/>
      <c r="C703" s="218" t="s">
        <v>2678</v>
      </c>
      <c r="D703" s="629"/>
      <c r="E703" s="630"/>
      <c r="F703" s="660"/>
      <c r="G703" s="660">
        <f t="shared" si="38"/>
        <v>0</v>
      </c>
    </row>
    <row r="704" spans="1:7" s="291" customFormat="1">
      <c r="A704" s="504"/>
      <c r="B704" s="501"/>
      <c r="C704" s="218" t="s">
        <v>2679</v>
      </c>
      <c r="D704" s="629" t="s">
        <v>137</v>
      </c>
      <c r="E704" s="630">
        <v>28</v>
      </c>
      <c r="F704" s="660"/>
      <c r="G704" s="1178">
        <f>E704*F704</f>
        <v>0</v>
      </c>
    </row>
    <row r="705" spans="1:7" s="291" customFormat="1">
      <c r="A705" s="504"/>
      <c r="B705" s="501"/>
      <c r="C705" s="218"/>
      <c r="D705" s="629"/>
      <c r="E705" s="630"/>
      <c r="F705" s="660"/>
      <c r="G705" s="660">
        <f t="shared" si="38"/>
        <v>0</v>
      </c>
    </row>
    <row r="706" spans="1:7" s="291" customFormat="1">
      <c r="A706" s="504" t="str">
        <f t="shared" si="33"/>
        <v>IV.</v>
      </c>
      <c r="B706" s="501">
        <f>COUNT($A$532:$B705)+1</f>
        <v>20</v>
      </c>
      <c r="C706" s="241" t="s">
        <v>2680</v>
      </c>
      <c r="D706" s="629"/>
      <c r="E706" s="630"/>
      <c r="F706" s="660"/>
      <c r="G706" s="660">
        <f t="shared" si="38"/>
        <v>0</v>
      </c>
    </row>
    <row r="707" spans="1:7" s="291" customFormat="1" ht="60">
      <c r="A707" s="504"/>
      <c r="B707" s="501"/>
      <c r="C707" s="218" t="s">
        <v>2681</v>
      </c>
      <c r="D707" s="629"/>
      <c r="E707" s="630"/>
      <c r="F707" s="660"/>
      <c r="G707" s="660">
        <f t="shared" si="38"/>
        <v>0</v>
      </c>
    </row>
    <row r="708" spans="1:7" s="291" customFormat="1">
      <c r="A708" s="504"/>
      <c r="B708" s="501"/>
      <c r="C708" s="218" t="s">
        <v>2743</v>
      </c>
      <c r="D708" s="629" t="s">
        <v>188</v>
      </c>
      <c r="E708" s="630">
        <v>1</v>
      </c>
      <c r="F708" s="660"/>
      <c r="G708" s="1178">
        <f>E708*F708</f>
        <v>0</v>
      </c>
    </row>
    <row r="709" spans="1:7" s="291" customFormat="1" ht="12.75" customHeight="1">
      <c r="A709" s="504"/>
      <c r="B709" s="501"/>
      <c r="C709" s="218" t="s">
        <v>2744</v>
      </c>
      <c r="D709" s="629" t="s">
        <v>188</v>
      </c>
      <c r="E709" s="630">
        <v>1</v>
      </c>
      <c r="F709" s="660"/>
      <c r="G709" s="1178">
        <f>E709*F709</f>
        <v>0</v>
      </c>
    </row>
    <row r="710" spans="1:7" s="291" customFormat="1">
      <c r="A710" s="504"/>
      <c r="B710" s="501"/>
      <c r="C710" s="218" t="s">
        <v>2745</v>
      </c>
      <c r="D710" s="629" t="s">
        <v>188</v>
      </c>
      <c r="E710" s="630">
        <v>4</v>
      </c>
      <c r="F710" s="660"/>
      <c r="G710" s="1178">
        <f>E710*F710</f>
        <v>0</v>
      </c>
    </row>
    <row r="711" spans="1:7" s="291" customFormat="1">
      <c r="A711" s="504"/>
      <c r="B711" s="501"/>
      <c r="C711" s="218"/>
      <c r="D711" s="629"/>
      <c r="E711" s="630"/>
      <c r="F711" s="660"/>
      <c r="G711" s="660"/>
    </row>
    <row r="712" spans="1:7" s="291" customFormat="1">
      <c r="A712" s="504" t="str">
        <f t="shared" ref="A712:A726" si="39">$B$533</f>
        <v>IV.</v>
      </c>
      <c r="B712" s="501">
        <f>COUNT($A$532:$B710)+1</f>
        <v>21</v>
      </c>
      <c r="C712" s="241" t="s">
        <v>2746</v>
      </c>
      <c r="D712" s="402"/>
      <c r="E712" s="402"/>
      <c r="F712" s="402"/>
      <c r="G712" s="660">
        <f>E712*F712</f>
        <v>0</v>
      </c>
    </row>
    <row r="713" spans="1:7" s="291" customFormat="1" ht="36">
      <c r="A713" s="504"/>
      <c r="B713" s="501"/>
      <c r="C713" s="218" t="s">
        <v>2747</v>
      </c>
      <c r="D713" s="629"/>
      <c r="E713" s="630"/>
      <c r="F713" s="660"/>
      <c r="G713" s="660">
        <f>E713*F713</f>
        <v>0</v>
      </c>
    </row>
    <row r="714" spans="1:7" s="291" customFormat="1">
      <c r="A714" s="504"/>
      <c r="B714" s="501"/>
      <c r="C714" s="218" t="s">
        <v>2748</v>
      </c>
      <c r="D714" s="629" t="s">
        <v>188</v>
      </c>
      <c r="E714" s="630">
        <v>25</v>
      </c>
      <c r="F714" s="660"/>
      <c r="G714" s="1178">
        <f>E714*F714</f>
        <v>0</v>
      </c>
    </row>
    <row r="715" spans="1:7" s="291" customFormat="1">
      <c r="A715" s="504"/>
      <c r="B715" s="501"/>
      <c r="C715" s="218"/>
      <c r="D715" s="629"/>
      <c r="E715" s="630"/>
      <c r="F715" s="660"/>
      <c r="G715" s="660"/>
    </row>
    <row r="716" spans="1:7" s="291" customFormat="1">
      <c r="A716" s="504" t="str">
        <f t="shared" si="39"/>
        <v>IV.</v>
      </c>
      <c r="B716" s="501">
        <f>COUNT($A$532:$B714)+1</f>
        <v>22</v>
      </c>
      <c r="C716" s="241" t="s">
        <v>1844</v>
      </c>
      <c r="D716" s="629" t="s">
        <v>187</v>
      </c>
      <c r="E716" s="630">
        <v>600</v>
      </c>
      <c r="F716" s="660"/>
      <c r="G716" s="1178">
        <f>E716*F716</f>
        <v>0</v>
      </c>
    </row>
    <row r="717" spans="1:7" s="291" customFormat="1" ht="108">
      <c r="A717" s="504"/>
      <c r="B717" s="501"/>
      <c r="C717" s="218" t="s">
        <v>2685</v>
      </c>
      <c r="D717" s="629"/>
      <c r="E717" s="630"/>
      <c r="F717" s="660"/>
      <c r="G717" s="660">
        <f t="shared" ref="G717:G727" si="40">E717*F717</f>
        <v>0</v>
      </c>
    </row>
    <row r="718" spans="1:7" s="291" customFormat="1">
      <c r="A718" s="504"/>
      <c r="B718" s="501"/>
      <c r="C718" s="528" t="s">
        <v>2686</v>
      </c>
      <c r="D718" s="629"/>
      <c r="E718" s="630"/>
      <c r="F718" s="660"/>
      <c r="G718" s="660">
        <f t="shared" si="40"/>
        <v>0</v>
      </c>
    </row>
    <row r="719" spans="1:7" s="291" customFormat="1">
      <c r="A719" s="504"/>
      <c r="B719" s="501"/>
      <c r="C719" s="241"/>
      <c r="D719" s="629"/>
      <c r="E719" s="630"/>
      <c r="F719" s="660"/>
      <c r="G719" s="660">
        <f t="shared" si="40"/>
        <v>0</v>
      </c>
    </row>
    <row r="720" spans="1:7" s="291" customFormat="1">
      <c r="A720" s="504" t="str">
        <f t="shared" si="39"/>
        <v>IV.</v>
      </c>
      <c r="B720" s="501">
        <f>COUNT($A$532:$B719)+1</f>
        <v>23</v>
      </c>
      <c r="C720" s="336" t="s">
        <v>2683</v>
      </c>
      <c r="D720" s="605" t="s">
        <v>125</v>
      </c>
      <c r="E720" s="603">
        <v>4</v>
      </c>
      <c r="F720" s="679"/>
      <c r="G720" s="1178">
        <f>E720*F720</f>
        <v>0</v>
      </c>
    </row>
    <row r="721" spans="1:7" s="291" customFormat="1" ht="135.75" customHeight="1">
      <c r="A721" s="504"/>
      <c r="B721" s="501"/>
      <c r="C721" s="326" t="s">
        <v>2684</v>
      </c>
      <c r="D721" s="629"/>
      <c r="E721" s="630"/>
      <c r="F721" s="660"/>
      <c r="G721" s="660">
        <f t="shared" si="40"/>
        <v>0</v>
      </c>
    </row>
    <row r="722" spans="1:7" s="291" customFormat="1">
      <c r="A722" s="504"/>
      <c r="B722" s="501"/>
      <c r="C722" s="241"/>
      <c r="D722" s="629"/>
      <c r="E722" s="630"/>
      <c r="F722" s="660"/>
      <c r="G722" s="660">
        <f t="shared" si="40"/>
        <v>0</v>
      </c>
    </row>
    <row r="723" spans="1:7" s="291" customFormat="1">
      <c r="A723" s="504" t="str">
        <f t="shared" si="39"/>
        <v>IV.</v>
      </c>
      <c r="B723" s="501">
        <f>COUNT($A$532:$B721)+1</f>
        <v>24</v>
      </c>
      <c r="C723" s="241" t="s">
        <v>2687</v>
      </c>
      <c r="D723" s="629" t="s">
        <v>125</v>
      </c>
      <c r="E723" s="630">
        <v>1</v>
      </c>
      <c r="F723" s="660"/>
      <c r="G723" s="1178">
        <f>E723*F723</f>
        <v>0</v>
      </c>
    </row>
    <row r="724" spans="1:7" s="291" customFormat="1" ht="60">
      <c r="A724" s="504"/>
      <c r="B724" s="501"/>
      <c r="C724" s="218" t="s">
        <v>2688</v>
      </c>
      <c r="D724" s="629"/>
      <c r="E724" s="630"/>
      <c r="F724" s="660"/>
      <c r="G724" s="660">
        <f t="shared" si="40"/>
        <v>0</v>
      </c>
    </row>
    <row r="725" spans="1:7" s="291" customFormat="1">
      <c r="A725" s="504"/>
      <c r="B725" s="501"/>
      <c r="C725" s="218"/>
      <c r="D725" s="629"/>
      <c r="E725" s="630"/>
      <c r="F725" s="660"/>
      <c r="G725" s="660">
        <f t="shared" si="40"/>
        <v>0</v>
      </c>
    </row>
    <row r="726" spans="1:7" s="291" customFormat="1">
      <c r="A726" s="504" t="str">
        <f t="shared" si="39"/>
        <v>IV.</v>
      </c>
      <c r="B726" s="501">
        <f>COUNT($A$532:$B725)+1</f>
        <v>25</v>
      </c>
      <c r="C726" s="241" t="s">
        <v>2689</v>
      </c>
      <c r="D726" s="629" t="s">
        <v>125</v>
      </c>
      <c r="E726" s="630">
        <v>1</v>
      </c>
      <c r="F726" s="660"/>
      <c r="G726" s="1178">
        <f>E726*F726</f>
        <v>0</v>
      </c>
    </row>
    <row r="727" spans="1:7" s="291" customFormat="1" ht="84">
      <c r="A727" s="504"/>
      <c r="B727" s="501"/>
      <c r="C727" s="218" t="s">
        <v>2691</v>
      </c>
      <c r="D727" s="629"/>
      <c r="E727" s="630"/>
      <c r="F727" s="660"/>
      <c r="G727" s="660">
        <f t="shared" si="40"/>
        <v>0</v>
      </c>
    </row>
    <row r="728" spans="1:7" s="291" customFormat="1">
      <c r="A728" s="504"/>
      <c r="B728" s="501"/>
      <c r="C728" s="218"/>
      <c r="D728" s="629"/>
      <c r="E728" s="630"/>
      <c r="F728" s="660"/>
      <c r="G728" s="660"/>
    </row>
    <row r="729" spans="1:7" s="291" customFormat="1" ht="26.25" thickBot="1">
      <c r="A729" s="507"/>
      <c r="B729" s="507"/>
      <c r="C729" s="507" t="str">
        <f>CONCATENATE($B$533," ",$C$533," - SKUPAJ:")</f>
        <v>IV. PREZRAČEVANJE SKUPNIH PROSTOROV - SKUPAJ:</v>
      </c>
      <c r="D729" s="507"/>
      <c r="E729" s="507"/>
      <c r="F729" s="507"/>
      <c r="G729" s="1205">
        <f>SUM(G572:G726)</f>
        <v>0</v>
      </c>
    </row>
    <row r="730" spans="1:7" s="291" customFormat="1">
      <c r="A730" s="504"/>
      <c r="B730" s="501"/>
      <c r="C730" s="218"/>
      <c r="D730" s="629"/>
      <c r="E730" s="630"/>
      <c r="F730" s="660"/>
      <c r="G730" s="660"/>
    </row>
    <row r="731" spans="1:7" s="291" customFormat="1" ht="16.5" thickBot="1">
      <c r="A731" s="502"/>
      <c r="B731" s="158" t="s">
        <v>140</v>
      </c>
      <c r="C731" s="65" t="s">
        <v>2749</v>
      </c>
      <c r="D731" s="658"/>
      <c r="E731" s="658"/>
      <c r="F731" s="658"/>
      <c r="G731" s="658"/>
    </row>
    <row r="732" spans="1:7" s="291" customFormat="1">
      <c r="A732" s="504"/>
      <c r="B732" s="501"/>
      <c r="C732" s="218"/>
      <c r="D732" s="629"/>
      <c r="E732" s="630"/>
      <c r="F732" s="660"/>
      <c r="G732" s="660"/>
    </row>
    <row r="733" spans="1:7" s="291" customFormat="1">
      <c r="A733" s="504" t="str">
        <f>$B$731</f>
        <v>V.</v>
      </c>
      <c r="B733" s="501">
        <f>1</f>
        <v>1</v>
      </c>
      <c r="C733" s="241" t="s">
        <v>2750</v>
      </c>
      <c r="D733" s="629"/>
      <c r="E733" s="630"/>
      <c r="F733" s="660"/>
      <c r="G733" s="660"/>
    </row>
    <row r="734" spans="1:7" s="291" customFormat="1" ht="36">
      <c r="A734" s="504"/>
      <c r="B734" s="501"/>
      <c r="C734" s="782" t="s">
        <v>2751</v>
      </c>
      <c r="D734" s="629"/>
      <c r="E734" s="630"/>
      <c r="F734" s="660"/>
      <c r="G734" s="660"/>
    </row>
    <row r="735" spans="1:7" s="291" customFormat="1">
      <c r="A735" s="504"/>
      <c r="B735" s="501"/>
      <c r="C735" s="218" t="s">
        <v>2255</v>
      </c>
      <c r="D735" s="629"/>
      <c r="E735" s="630"/>
      <c r="F735" s="660"/>
      <c r="G735" s="660"/>
    </row>
    <row r="736" spans="1:7" s="291" customFormat="1" ht="96">
      <c r="A736" s="504"/>
      <c r="B736" s="501"/>
      <c r="C736" s="1182" t="s">
        <v>2752</v>
      </c>
      <c r="D736" s="629"/>
      <c r="E736" s="630"/>
      <c r="F736" s="660"/>
      <c r="G736" s="660"/>
    </row>
    <row r="737" spans="1:7" s="291" customFormat="1" ht="27" customHeight="1">
      <c r="A737" s="504"/>
      <c r="B737" s="501"/>
      <c r="C737" s="1183" t="s">
        <v>2753</v>
      </c>
      <c r="D737" s="629"/>
      <c r="E737" s="630"/>
      <c r="F737" s="660"/>
      <c r="G737" s="660"/>
    </row>
    <row r="738" spans="1:7" s="291" customFormat="1" ht="48">
      <c r="A738" s="504"/>
      <c r="B738" s="501"/>
      <c r="C738" s="1183" t="s">
        <v>2754</v>
      </c>
      <c r="D738" s="629"/>
      <c r="E738" s="630"/>
      <c r="F738" s="660"/>
      <c r="G738" s="660"/>
    </row>
    <row r="739" spans="1:7" s="291" customFormat="1" ht="72">
      <c r="A739" s="504"/>
      <c r="B739" s="501"/>
      <c r="C739" s="1183" t="s">
        <v>2755</v>
      </c>
      <c r="D739" s="629"/>
      <c r="E739" s="630"/>
      <c r="F739" s="660"/>
      <c r="G739" s="660"/>
    </row>
    <row r="740" spans="1:7" s="291" customFormat="1" ht="24">
      <c r="A740" s="504"/>
      <c r="B740" s="501"/>
      <c r="C740" s="1184" t="s">
        <v>2580</v>
      </c>
      <c r="D740" s="629"/>
      <c r="E740" s="630"/>
      <c r="F740" s="660"/>
      <c r="G740" s="660"/>
    </row>
    <row r="741" spans="1:7" s="291" customFormat="1" ht="36">
      <c r="A741" s="504"/>
      <c r="B741" s="501"/>
      <c r="C741" s="1184" t="s">
        <v>2756</v>
      </c>
      <c r="D741" s="629"/>
      <c r="E741" s="630"/>
      <c r="F741" s="660"/>
      <c r="G741" s="660"/>
    </row>
    <row r="742" spans="1:7" s="291" customFormat="1" ht="36">
      <c r="A742" s="504"/>
      <c r="B742" s="501"/>
      <c r="C742" s="1184" t="s">
        <v>2585</v>
      </c>
      <c r="D742" s="629"/>
      <c r="E742" s="630"/>
      <c r="F742" s="660"/>
      <c r="G742" s="660"/>
    </row>
    <row r="743" spans="1:7" s="291" customFormat="1">
      <c r="A743" s="504"/>
      <c r="B743" s="501"/>
      <c r="C743" s="1185" t="s">
        <v>2586</v>
      </c>
      <c r="D743" s="629"/>
      <c r="E743" s="630"/>
      <c r="F743" s="660"/>
      <c r="G743" s="660"/>
    </row>
    <row r="744" spans="1:7" s="291" customFormat="1" ht="24">
      <c r="A744" s="504"/>
      <c r="B744" s="501"/>
      <c r="C744" s="1185" t="s">
        <v>2757</v>
      </c>
      <c r="D744" s="629"/>
      <c r="E744" s="630"/>
      <c r="F744" s="660"/>
      <c r="G744" s="660"/>
    </row>
    <row r="745" spans="1:7" s="291" customFormat="1">
      <c r="A745" s="504"/>
      <c r="B745" s="501"/>
      <c r="C745" s="1185" t="s">
        <v>2588</v>
      </c>
      <c r="D745" s="629"/>
      <c r="E745" s="630"/>
      <c r="F745" s="660"/>
      <c r="G745" s="660"/>
    </row>
    <row r="746" spans="1:7" s="291" customFormat="1">
      <c r="A746" s="504"/>
      <c r="B746" s="501"/>
      <c r="C746" s="1185" t="s">
        <v>2589</v>
      </c>
      <c r="D746" s="629"/>
      <c r="E746" s="630"/>
      <c r="F746" s="660"/>
      <c r="G746" s="660"/>
    </row>
    <row r="747" spans="1:7" s="291" customFormat="1">
      <c r="A747" s="504"/>
      <c r="B747" s="501"/>
      <c r="C747" s="1185" t="s">
        <v>2758</v>
      </c>
      <c r="D747" s="629"/>
      <c r="E747" s="630"/>
      <c r="F747" s="660"/>
      <c r="G747" s="660"/>
    </row>
    <row r="748" spans="1:7" s="291" customFormat="1" ht="24">
      <c r="A748" s="504"/>
      <c r="B748" s="501"/>
      <c r="C748" s="1185" t="s">
        <v>2591</v>
      </c>
      <c r="D748" s="629"/>
      <c r="E748" s="630"/>
      <c r="F748" s="660"/>
      <c r="G748" s="660"/>
    </row>
    <row r="749" spans="1:7" s="291" customFormat="1">
      <c r="A749" s="504"/>
      <c r="B749" s="501"/>
      <c r="C749" s="1186" t="s">
        <v>2592</v>
      </c>
      <c r="D749" s="629"/>
      <c r="E749" s="630"/>
      <c r="F749" s="660"/>
      <c r="G749" s="660"/>
    </row>
    <row r="750" spans="1:7" s="291" customFormat="1">
      <c r="A750" s="504"/>
      <c r="B750" s="501"/>
      <c r="C750" s="1183" t="s">
        <v>2759</v>
      </c>
      <c r="D750" s="629"/>
      <c r="E750" s="630"/>
      <c r="F750" s="660"/>
      <c r="G750" s="660"/>
    </row>
    <row r="751" spans="1:7" s="291" customFormat="1">
      <c r="A751" s="504"/>
      <c r="B751" s="501"/>
      <c r="C751" s="1183" t="s">
        <v>2593</v>
      </c>
      <c r="D751" s="629"/>
      <c r="E751" s="630"/>
      <c r="F751" s="660"/>
      <c r="G751" s="660"/>
    </row>
    <row r="752" spans="1:7" s="291" customFormat="1" ht="72">
      <c r="A752" s="504"/>
      <c r="B752" s="501"/>
      <c r="C752" s="1183" t="s">
        <v>2760</v>
      </c>
      <c r="D752" s="629"/>
      <c r="E752" s="630"/>
      <c r="F752" s="660"/>
      <c r="G752" s="660"/>
    </row>
    <row r="753" spans="1:7" s="291" customFormat="1" ht="24">
      <c r="A753" s="504"/>
      <c r="B753" s="501"/>
      <c r="C753" s="1183" t="s">
        <v>2595</v>
      </c>
      <c r="D753" s="629"/>
      <c r="E753" s="630"/>
      <c r="F753" s="660"/>
      <c r="G753" s="660"/>
    </row>
    <row r="754" spans="1:7" s="291" customFormat="1" ht="24">
      <c r="A754" s="504"/>
      <c r="B754" s="501"/>
      <c r="C754" s="1183" t="s">
        <v>2596</v>
      </c>
      <c r="D754" s="629"/>
      <c r="E754" s="630"/>
      <c r="F754" s="660"/>
      <c r="G754" s="660"/>
    </row>
    <row r="755" spans="1:7" s="291" customFormat="1" ht="41.25" customHeight="1">
      <c r="A755" s="504"/>
      <c r="B755" s="501"/>
      <c r="C755" s="1186" t="s">
        <v>2761</v>
      </c>
      <c r="D755" s="629"/>
      <c r="E755" s="630"/>
      <c r="F755" s="660"/>
      <c r="G755" s="660"/>
    </row>
    <row r="756" spans="1:7" s="291" customFormat="1">
      <c r="A756" s="504"/>
      <c r="B756" s="501"/>
      <c r="C756" s="1183" t="s">
        <v>2599</v>
      </c>
      <c r="D756" s="659"/>
      <c r="E756" s="687"/>
      <c r="F756" s="688"/>
      <c r="G756" s="660">
        <f t="shared" ref="G756:G819" si="41">E756*F756</f>
        <v>0</v>
      </c>
    </row>
    <row r="757" spans="1:7" s="291" customFormat="1">
      <c r="A757" s="504"/>
      <c r="B757" s="501"/>
      <c r="C757" s="1183" t="s">
        <v>2600</v>
      </c>
      <c r="D757" s="659"/>
      <c r="E757" s="687"/>
      <c r="F757" s="688"/>
      <c r="G757" s="660">
        <f t="shared" si="41"/>
        <v>0</v>
      </c>
    </row>
    <row r="758" spans="1:7" s="291" customFormat="1">
      <c r="A758" s="504"/>
      <c r="B758" s="501"/>
      <c r="C758" s="1183" t="s">
        <v>2601</v>
      </c>
      <c r="D758" s="659"/>
      <c r="E758" s="687"/>
      <c r="F758" s="688"/>
      <c r="G758" s="660">
        <f t="shared" si="41"/>
        <v>0</v>
      </c>
    </row>
    <row r="759" spans="1:7" s="291" customFormat="1">
      <c r="A759" s="504"/>
      <c r="B759" s="501"/>
      <c r="C759" s="1183" t="s">
        <v>2602</v>
      </c>
      <c r="D759" s="659"/>
      <c r="E759" s="687"/>
      <c r="F759" s="688"/>
      <c r="G759" s="660">
        <f t="shared" si="41"/>
        <v>0</v>
      </c>
    </row>
    <row r="760" spans="1:7" s="291" customFormat="1">
      <c r="A760" s="504"/>
      <c r="B760" s="501"/>
      <c r="C760" s="1183" t="s">
        <v>2603</v>
      </c>
      <c r="D760" s="659"/>
      <c r="E760" s="687"/>
      <c r="F760" s="688"/>
      <c r="G760" s="660">
        <f t="shared" si="41"/>
        <v>0</v>
      </c>
    </row>
    <row r="761" spans="1:7" s="291" customFormat="1">
      <c r="A761" s="504"/>
      <c r="B761" s="501"/>
      <c r="C761" s="1183" t="s">
        <v>2604</v>
      </c>
      <c r="D761" s="659"/>
      <c r="E761" s="687"/>
      <c r="F761" s="688"/>
      <c r="G761" s="660">
        <f t="shared" si="41"/>
        <v>0</v>
      </c>
    </row>
    <row r="762" spans="1:7" s="291" customFormat="1" ht="28.5" customHeight="1">
      <c r="A762" s="504"/>
      <c r="B762" s="501"/>
      <c r="C762" s="1183" t="s">
        <v>2605</v>
      </c>
      <c r="D762" s="659"/>
      <c r="E762" s="687"/>
      <c r="F762" s="688"/>
      <c r="G762" s="660">
        <f t="shared" si="41"/>
        <v>0</v>
      </c>
    </row>
    <row r="763" spans="1:7" s="291" customFormat="1">
      <c r="A763" s="504"/>
      <c r="B763" s="501"/>
      <c r="C763" s="1183" t="s">
        <v>2606</v>
      </c>
      <c r="D763" s="659"/>
      <c r="E763" s="687"/>
      <c r="F763" s="688"/>
      <c r="G763" s="660">
        <f t="shared" si="41"/>
        <v>0</v>
      </c>
    </row>
    <row r="764" spans="1:7" s="291" customFormat="1">
      <c r="A764" s="504"/>
      <c r="B764" s="501"/>
      <c r="C764" s="1183" t="s">
        <v>2762</v>
      </c>
      <c r="D764" s="659"/>
      <c r="E764" s="687"/>
      <c r="F764" s="688"/>
      <c r="G764" s="660">
        <f t="shared" si="41"/>
        <v>0</v>
      </c>
    </row>
    <row r="765" spans="1:7" s="291" customFormat="1">
      <c r="A765" s="504"/>
      <c r="B765" s="501"/>
      <c r="C765" s="1183" t="s">
        <v>2763</v>
      </c>
      <c r="D765" s="659"/>
      <c r="E765" s="687"/>
      <c r="F765" s="688"/>
      <c r="G765" s="660">
        <f t="shared" si="41"/>
        <v>0</v>
      </c>
    </row>
    <row r="766" spans="1:7" s="291" customFormat="1" ht="24">
      <c r="A766" s="504"/>
      <c r="B766" s="501"/>
      <c r="C766" s="1183" t="s">
        <v>2608</v>
      </c>
      <c r="D766" s="659"/>
      <c r="E766" s="687"/>
      <c r="F766" s="688"/>
      <c r="G766" s="660">
        <f t="shared" si="41"/>
        <v>0</v>
      </c>
    </row>
    <row r="767" spans="1:7" s="291" customFormat="1" ht="24">
      <c r="A767" s="504"/>
      <c r="B767" s="501"/>
      <c r="C767" s="1183" t="s">
        <v>2764</v>
      </c>
      <c r="D767" s="659"/>
      <c r="E767" s="687"/>
      <c r="F767" s="688"/>
      <c r="G767" s="660">
        <f t="shared" si="41"/>
        <v>0</v>
      </c>
    </row>
    <row r="768" spans="1:7" s="291" customFormat="1" ht="38.25" customHeight="1">
      <c r="A768" s="504"/>
      <c r="B768" s="501"/>
      <c r="C768" s="241" t="s">
        <v>2609</v>
      </c>
      <c r="D768" s="629"/>
      <c r="E768" s="630"/>
      <c r="F768" s="660"/>
      <c r="G768" s="660">
        <f t="shared" si="41"/>
        <v>0</v>
      </c>
    </row>
    <row r="769" spans="1:7" s="291" customFormat="1" ht="24">
      <c r="A769" s="504"/>
      <c r="B769" s="501"/>
      <c r="C769" s="528" t="s">
        <v>2765</v>
      </c>
      <c r="D769" s="629" t="s">
        <v>125</v>
      </c>
      <c r="E769" s="630">
        <v>1</v>
      </c>
      <c r="F769" s="660"/>
      <c r="G769" s="1178">
        <f>E769*F769</f>
        <v>0</v>
      </c>
    </row>
    <row r="770" spans="1:7" s="291" customFormat="1">
      <c r="A770" s="504"/>
      <c r="B770" s="501"/>
      <c r="C770" s="541"/>
      <c r="D770" s="629"/>
      <c r="E770" s="630"/>
      <c r="F770" s="660"/>
      <c r="G770" s="660">
        <f t="shared" si="41"/>
        <v>0</v>
      </c>
    </row>
    <row r="771" spans="1:7" s="291" customFormat="1">
      <c r="A771" s="504" t="str">
        <f t="shared" ref="A771:A780" si="42">$B$731</f>
        <v>V.</v>
      </c>
      <c r="B771" s="501">
        <f>COUNT($A$733:$B770)+1</f>
        <v>2</v>
      </c>
      <c r="C771" s="241" t="s">
        <v>2611</v>
      </c>
      <c r="D771" s="629"/>
      <c r="E771" s="630"/>
      <c r="F771" s="660"/>
      <c r="G771" s="660">
        <f t="shared" si="41"/>
        <v>0</v>
      </c>
    </row>
    <row r="772" spans="1:7" s="291" customFormat="1" ht="84">
      <c r="A772" s="504"/>
      <c r="B772" s="501"/>
      <c r="C772" s="218" t="s">
        <v>2612</v>
      </c>
      <c r="D772" s="629"/>
      <c r="E772" s="630"/>
      <c r="F772" s="660"/>
      <c r="G772" s="660">
        <f t="shared" si="41"/>
        <v>0</v>
      </c>
    </row>
    <row r="773" spans="1:7" s="291" customFormat="1">
      <c r="A773" s="504"/>
      <c r="B773" s="501"/>
      <c r="C773" s="218" t="s">
        <v>2613</v>
      </c>
      <c r="D773" s="629"/>
      <c r="E773" s="630"/>
      <c r="F773" s="660"/>
      <c r="G773" s="660">
        <f t="shared" si="41"/>
        <v>0</v>
      </c>
    </row>
    <row r="774" spans="1:7" s="291" customFormat="1">
      <c r="A774" s="504"/>
      <c r="B774" s="501"/>
      <c r="C774" s="528" t="s">
        <v>2614</v>
      </c>
      <c r="D774" s="629"/>
      <c r="E774" s="630"/>
      <c r="F774" s="660"/>
      <c r="G774" s="660">
        <f t="shared" si="41"/>
        <v>0</v>
      </c>
    </row>
    <row r="775" spans="1:7" s="291" customFormat="1">
      <c r="A775" s="504"/>
      <c r="B775" s="501"/>
      <c r="C775" s="218" t="s">
        <v>2615</v>
      </c>
      <c r="D775" s="629"/>
      <c r="E775" s="630"/>
      <c r="F775" s="660"/>
      <c r="G775" s="660">
        <f t="shared" si="41"/>
        <v>0</v>
      </c>
    </row>
    <row r="776" spans="1:7" s="291" customFormat="1">
      <c r="A776" s="504"/>
      <c r="B776" s="501"/>
      <c r="C776" s="218" t="s">
        <v>2616</v>
      </c>
      <c r="D776" s="629" t="s">
        <v>188</v>
      </c>
      <c r="E776" s="630">
        <v>1</v>
      </c>
      <c r="F776" s="660"/>
      <c r="G776" s="1178">
        <f>E776*F776</f>
        <v>0</v>
      </c>
    </row>
    <row r="777" spans="1:7" s="291" customFormat="1">
      <c r="A777" s="504"/>
      <c r="B777" s="501"/>
      <c r="C777" s="218" t="s">
        <v>2617</v>
      </c>
      <c r="D777" s="629" t="s">
        <v>188</v>
      </c>
      <c r="E777" s="630">
        <v>4</v>
      </c>
      <c r="F777" s="660"/>
      <c r="G777" s="1178">
        <f>E777*F777</f>
        <v>0</v>
      </c>
    </row>
    <row r="778" spans="1:7" s="291" customFormat="1">
      <c r="A778" s="504"/>
      <c r="B778" s="501"/>
      <c r="C778" s="218" t="s">
        <v>2651</v>
      </c>
      <c r="D778" s="629" t="s">
        <v>188</v>
      </c>
      <c r="E778" s="630">
        <v>1</v>
      </c>
      <c r="F778" s="660"/>
      <c r="G778" s="1178">
        <f>E778*F778</f>
        <v>0</v>
      </c>
    </row>
    <row r="779" spans="1:7" s="291" customFormat="1">
      <c r="A779" s="504"/>
      <c r="B779" s="501"/>
      <c r="C779" s="218"/>
      <c r="D779" s="629"/>
      <c r="E779" s="630"/>
      <c r="F779" s="660"/>
      <c r="G779" s="660">
        <f t="shared" si="41"/>
        <v>0</v>
      </c>
    </row>
    <row r="780" spans="1:7" s="291" customFormat="1" ht="24">
      <c r="A780" s="504" t="str">
        <f t="shared" si="42"/>
        <v>V.</v>
      </c>
      <c r="B780" s="501">
        <f>COUNT($A$733:$B779)+1</f>
        <v>3</v>
      </c>
      <c r="C780" s="241" t="s">
        <v>3720</v>
      </c>
      <c r="D780" s="629"/>
      <c r="E780" s="630"/>
      <c r="F780" s="660"/>
      <c r="G780" s="660">
        <f t="shared" si="41"/>
        <v>0</v>
      </c>
    </row>
    <row r="781" spans="1:7" s="291" customFormat="1" ht="49.5" customHeight="1">
      <c r="A781" s="504"/>
      <c r="B781" s="501"/>
      <c r="C781" s="326" t="s">
        <v>2625</v>
      </c>
      <c r="D781" s="629"/>
      <c r="E781" s="630"/>
      <c r="F781" s="660"/>
      <c r="G781" s="660">
        <f t="shared" si="41"/>
        <v>0</v>
      </c>
    </row>
    <row r="782" spans="1:7" s="291" customFormat="1">
      <c r="A782" s="504"/>
      <c r="B782" s="501"/>
      <c r="C782" s="415" t="s">
        <v>2626</v>
      </c>
      <c r="D782" s="629"/>
      <c r="E782" s="630"/>
      <c r="F782" s="660"/>
      <c r="G782" s="660">
        <f t="shared" si="41"/>
        <v>0</v>
      </c>
    </row>
    <row r="783" spans="1:7" s="291" customFormat="1">
      <c r="A783" s="504"/>
      <c r="B783" s="501"/>
      <c r="C783" s="218" t="s">
        <v>2627</v>
      </c>
      <c r="D783" s="629"/>
      <c r="E783" s="630"/>
      <c r="F783" s="660"/>
      <c r="G783" s="660">
        <f t="shared" si="41"/>
        <v>0</v>
      </c>
    </row>
    <row r="784" spans="1:7" s="291" customFormat="1">
      <c r="A784" s="504"/>
      <c r="B784" s="501"/>
      <c r="C784" s="218" t="s">
        <v>2616</v>
      </c>
      <c r="D784" s="629" t="s">
        <v>188</v>
      </c>
      <c r="E784" s="630">
        <v>3</v>
      </c>
      <c r="F784" s="660"/>
      <c r="G784" s="1178">
        <f>E784*F784</f>
        <v>0</v>
      </c>
    </row>
    <row r="785" spans="1:7" s="291" customFormat="1">
      <c r="A785" s="504"/>
      <c r="B785" s="501"/>
      <c r="C785" s="218" t="s">
        <v>2617</v>
      </c>
      <c r="D785" s="629" t="s">
        <v>188</v>
      </c>
      <c r="E785" s="630">
        <v>7</v>
      </c>
      <c r="F785" s="660"/>
      <c r="G785" s="1178">
        <f>E785*F785</f>
        <v>0</v>
      </c>
    </row>
    <row r="786" spans="1:7" s="291" customFormat="1">
      <c r="A786" s="504"/>
      <c r="B786" s="501"/>
      <c r="C786" s="218" t="s">
        <v>2651</v>
      </c>
      <c r="D786" s="629" t="s">
        <v>188</v>
      </c>
      <c r="E786" s="630">
        <v>1</v>
      </c>
      <c r="F786" s="660"/>
      <c r="G786" s="1178">
        <f>E786*F786</f>
        <v>0</v>
      </c>
    </row>
    <row r="787" spans="1:7" s="291" customFormat="1">
      <c r="A787" s="504"/>
      <c r="B787" s="501"/>
      <c r="C787" s="218"/>
      <c r="D787" s="629"/>
      <c r="E787" s="630"/>
      <c r="F787" s="660"/>
      <c r="G787" s="660">
        <f t="shared" si="41"/>
        <v>0</v>
      </c>
    </row>
    <row r="788" spans="1:7" s="291" customFormat="1">
      <c r="A788" s="504" t="str">
        <f>$B$731</f>
        <v>V.</v>
      </c>
      <c r="B788" s="501">
        <f>COUNT($A$733:$B787)+1</f>
        <v>4</v>
      </c>
      <c r="C788" s="241" t="s">
        <v>2635</v>
      </c>
      <c r="D788" s="629"/>
      <c r="E788" s="630"/>
      <c r="F788" s="660"/>
      <c r="G788" s="660">
        <f t="shared" si="41"/>
        <v>0</v>
      </c>
    </row>
    <row r="789" spans="1:7" s="291" customFormat="1" ht="74.25" customHeight="1">
      <c r="A789" s="504"/>
      <c r="B789" s="501"/>
      <c r="C789" s="218" t="s">
        <v>2636</v>
      </c>
      <c r="D789" s="629"/>
      <c r="E789" s="630"/>
      <c r="F789" s="660"/>
      <c r="G789" s="660">
        <f t="shared" si="41"/>
        <v>0</v>
      </c>
    </row>
    <row r="790" spans="1:7" s="291" customFormat="1" ht="24">
      <c r="A790" s="504"/>
      <c r="B790" s="501"/>
      <c r="C790" s="528" t="s">
        <v>2637</v>
      </c>
      <c r="D790" s="629"/>
      <c r="E790" s="630"/>
      <c r="F790" s="660"/>
      <c r="G790" s="660">
        <f t="shared" si="41"/>
        <v>0</v>
      </c>
    </row>
    <row r="791" spans="1:7" s="291" customFormat="1">
      <c r="A791" s="504"/>
      <c r="B791" s="501"/>
      <c r="C791" s="218" t="s">
        <v>2638</v>
      </c>
      <c r="D791" s="629" t="s">
        <v>188</v>
      </c>
      <c r="E791" s="630">
        <v>10</v>
      </c>
      <c r="F791" s="660"/>
      <c r="G791" s="1178">
        <f>E791*F791</f>
        <v>0</v>
      </c>
    </row>
    <row r="792" spans="1:7" s="291" customFormat="1">
      <c r="A792" s="504"/>
      <c r="B792" s="501"/>
      <c r="C792" s="218" t="s">
        <v>2639</v>
      </c>
      <c r="D792" s="629" t="s">
        <v>188</v>
      </c>
      <c r="E792" s="630">
        <v>10</v>
      </c>
      <c r="F792" s="660"/>
      <c r="G792" s="1178">
        <f>E792*F792</f>
        <v>0</v>
      </c>
    </row>
    <row r="793" spans="1:7" s="291" customFormat="1">
      <c r="A793" s="504"/>
      <c r="B793" s="501"/>
      <c r="C793" s="539"/>
      <c r="D793" s="629"/>
      <c r="E793" s="630"/>
      <c r="F793" s="660"/>
      <c r="G793" s="660">
        <f t="shared" si="41"/>
        <v>0</v>
      </c>
    </row>
    <row r="794" spans="1:7" s="291" customFormat="1">
      <c r="A794" s="504" t="str">
        <f>$B$731</f>
        <v>V.</v>
      </c>
      <c r="B794" s="501">
        <f>COUNT($A$733:$B793)+1</f>
        <v>5</v>
      </c>
      <c r="C794" s="241" t="s">
        <v>2640</v>
      </c>
      <c r="D794" s="629"/>
      <c r="E794" s="630"/>
      <c r="F794" s="660"/>
      <c r="G794" s="660">
        <f t="shared" si="41"/>
        <v>0</v>
      </c>
    </row>
    <row r="795" spans="1:7" s="291" customFormat="1" ht="73.5" customHeight="1">
      <c r="A795" s="504"/>
      <c r="B795" s="501"/>
      <c r="C795" s="218" t="s">
        <v>2641</v>
      </c>
      <c r="D795" s="629"/>
      <c r="E795" s="630"/>
      <c r="F795" s="660"/>
      <c r="G795" s="660">
        <f t="shared" si="41"/>
        <v>0</v>
      </c>
    </row>
    <row r="796" spans="1:7" s="291" customFormat="1" ht="24">
      <c r="A796" s="504"/>
      <c r="B796" s="501"/>
      <c r="C796" s="528" t="s">
        <v>2637</v>
      </c>
      <c r="D796" s="629"/>
      <c r="E796" s="630"/>
      <c r="F796" s="660"/>
      <c r="G796" s="660">
        <f t="shared" si="41"/>
        <v>0</v>
      </c>
    </row>
    <row r="797" spans="1:7" s="291" customFormat="1">
      <c r="A797" s="504"/>
      <c r="B797" s="501"/>
      <c r="C797" s="218" t="s">
        <v>2642</v>
      </c>
      <c r="D797" s="629" t="s">
        <v>188</v>
      </c>
      <c r="E797" s="630">
        <v>2</v>
      </c>
      <c r="F797" s="660"/>
      <c r="G797" s="1178">
        <f>E797*F797</f>
        <v>0</v>
      </c>
    </row>
    <row r="798" spans="1:7" s="291" customFormat="1">
      <c r="A798" s="504"/>
      <c r="B798" s="501"/>
      <c r="C798" s="218" t="s">
        <v>2643</v>
      </c>
      <c r="D798" s="629" t="s">
        <v>188</v>
      </c>
      <c r="E798" s="630">
        <v>15</v>
      </c>
      <c r="F798" s="660"/>
      <c r="G798" s="1178">
        <f>E798*F798</f>
        <v>0</v>
      </c>
    </row>
    <row r="799" spans="1:7" s="291" customFormat="1">
      <c r="A799" s="504"/>
      <c r="B799" s="501"/>
      <c r="C799" s="218"/>
      <c r="D799" s="629"/>
      <c r="E799" s="630"/>
      <c r="F799" s="660"/>
      <c r="G799" s="660">
        <f t="shared" si="41"/>
        <v>0</v>
      </c>
    </row>
    <row r="800" spans="1:7" s="291" customFormat="1">
      <c r="A800" s="504" t="str">
        <f>$B$731</f>
        <v>V.</v>
      </c>
      <c r="B800" s="501">
        <f>COUNT($A$733:$B799)+1</f>
        <v>6</v>
      </c>
      <c r="C800" s="241" t="s">
        <v>2644</v>
      </c>
      <c r="D800" s="664"/>
      <c r="E800" s="630"/>
      <c r="F800" s="681"/>
      <c r="G800" s="660">
        <f t="shared" si="41"/>
        <v>0</v>
      </c>
    </row>
    <row r="801" spans="1:7" s="291" customFormat="1" ht="60">
      <c r="A801" s="504"/>
      <c r="B801" s="501"/>
      <c r="C801" s="218" t="s">
        <v>2645</v>
      </c>
      <c r="D801" s="664"/>
      <c r="E801" s="630"/>
      <c r="F801" s="681"/>
      <c r="G801" s="660">
        <f t="shared" si="41"/>
        <v>0</v>
      </c>
    </row>
    <row r="802" spans="1:7" s="291" customFormat="1">
      <c r="A802" s="504"/>
      <c r="B802" s="501"/>
      <c r="C802" s="218" t="s">
        <v>2703</v>
      </c>
      <c r="D802" s="664" t="s">
        <v>188</v>
      </c>
      <c r="E802" s="630">
        <v>2</v>
      </c>
      <c r="F802" s="681"/>
      <c r="G802" s="1178">
        <f>E802*F802</f>
        <v>0</v>
      </c>
    </row>
    <row r="803" spans="1:7" s="291" customFormat="1">
      <c r="A803" s="504"/>
      <c r="B803" s="501"/>
      <c r="C803" s="218" t="s">
        <v>2646</v>
      </c>
      <c r="D803" s="664" t="s">
        <v>188</v>
      </c>
      <c r="E803" s="630">
        <v>3</v>
      </c>
      <c r="F803" s="681"/>
      <c r="G803" s="1178">
        <f>E803*F803</f>
        <v>0</v>
      </c>
    </row>
    <row r="804" spans="1:7" s="291" customFormat="1">
      <c r="A804" s="504"/>
      <c r="B804" s="501"/>
      <c r="C804" s="218"/>
      <c r="D804" s="629"/>
      <c r="E804" s="630"/>
      <c r="F804" s="660"/>
      <c r="G804" s="660">
        <f t="shared" si="41"/>
        <v>0</v>
      </c>
    </row>
    <row r="805" spans="1:7" s="291" customFormat="1">
      <c r="A805" s="504" t="str">
        <f>$B$731</f>
        <v>V.</v>
      </c>
      <c r="B805" s="501">
        <f>COUNT($A$733:$B804)+1</f>
        <v>7</v>
      </c>
      <c r="C805" s="241" t="s">
        <v>2611</v>
      </c>
      <c r="D805" s="629"/>
      <c r="E805" s="630"/>
      <c r="F805" s="660"/>
      <c r="G805" s="660">
        <f t="shared" si="41"/>
        <v>0</v>
      </c>
    </row>
    <row r="806" spans="1:7" s="291" customFormat="1" ht="73.5" customHeight="1">
      <c r="A806" s="504"/>
      <c r="B806" s="501"/>
      <c r="C806" s="218" t="s">
        <v>2647</v>
      </c>
      <c r="D806" s="629"/>
      <c r="E806" s="630"/>
      <c r="F806" s="660"/>
      <c r="G806" s="660">
        <f t="shared" si="41"/>
        <v>0</v>
      </c>
    </row>
    <row r="807" spans="1:7" s="291" customFormat="1" ht="24">
      <c r="A807" s="504"/>
      <c r="B807" s="501"/>
      <c r="C807" s="528" t="s">
        <v>2705</v>
      </c>
      <c r="D807" s="629" t="s">
        <v>188</v>
      </c>
      <c r="E807" s="630">
        <v>2</v>
      </c>
      <c r="F807" s="660"/>
      <c r="G807" s="1178">
        <f>E807*F807</f>
        <v>0</v>
      </c>
    </row>
    <row r="808" spans="1:7" s="291" customFormat="1" ht="24">
      <c r="A808" s="504"/>
      <c r="B808" s="501"/>
      <c r="C808" s="528" t="s">
        <v>2648</v>
      </c>
      <c r="D808" s="629" t="s">
        <v>188</v>
      </c>
      <c r="E808" s="630">
        <v>3</v>
      </c>
      <c r="F808" s="660"/>
      <c r="G808" s="1178">
        <f>E808*F808</f>
        <v>0</v>
      </c>
    </row>
    <row r="809" spans="1:7" s="291" customFormat="1">
      <c r="A809" s="504"/>
      <c r="B809" s="501"/>
      <c r="C809" s="218"/>
      <c r="D809" s="629"/>
      <c r="E809" s="630"/>
      <c r="F809" s="660"/>
      <c r="G809" s="660">
        <f t="shared" si="41"/>
        <v>0</v>
      </c>
    </row>
    <row r="810" spans="1:7" s="291" customFormat="1">
      <c r="A810" s="504" t="str">
        <f>$B$731</f>
        <v>V.</v>
      </c>
      <c r="B810" s="501">
        <f>COUNT($A$733:$B809)+1</f>
        <v>8</v>
      </c>
      <c r="C810" s="241" t="s">
        <v>2649</v>
      </c>
      <c r="D810" s="629"/>
      <c r="E810" s="630"/>
      <c r="F810" s="660"/>
      <c r="G810" s="660">
        <f t="shared" si="41"/>
        <v>0</v>
      </c>
    </row>
    <row r="811" spans="1:7" s="291" customFormat="1" ht="60">
      <c r="A811" s="504"/>
      <c r="B811" s="501"/>
      <c r="C811" s="540" t="s">
        <v>2650</v>
      </c>
      <c r="D811" s="629"/>
      <c r="E811" s="630"/>
      <c r="F811" s="660"/>
      <c r="G811" s="660">
        <f t="shared" si="41"/>
        <v>0</v>
      </c>
    </row>
    <row r="812" spans="1:7" s="291" customFormat="1">
      <c r="A812" s="504"/>
      <c r="B812" s="501"/>
      <c r="C812" s="218" t="s">
        <v>2616</v>
      </c>
      <c r="D812" s="629" t="s">
        <v>188</v>
      </c>
      <c r="E812" s="630">
        <v>1</v>
      </c>
      <c r="F812" s="660"/>
      <c r="G812" s="1178">
        <f>E812*F812</f>
        <v>0</v>
      </c>
    </row>
    <row r="813" spans="1:7" s="291" customFormat="1">
      <c r="A813" s="504"/>
      <c r="B813" s="501"/>
      <c r="C813" s="218" t="s">
        <v>2617</v>
      </c>
      <c r="D813" s="629" t="s">
        <v>188</v>
      </c>
      <c r="E813" s="630">
        <v>2</v>
      </c>
      <c r="F813" s="660"/>
      <c r="G813" s="1178">
        <f>E813*F813</f>
        <v>0</v>
      </c>
    </row>
    <row r="814" spans="1:7" s="291" customFormat="1">
      <c r="A814" s="504"/>
      <c r="B814" s="501"/>
      <c r="C814" s="218"/>
      <c r="D814" s="629"/>
      <c r="E814" s="630"/>
      <c r="F814" s="660"/>
      <c r="G814" s="660">
        <f t="shared" si="41"/>
        <v>0</v>
      </c>
    </row>
    <row r="815" spans="1:7" s="291" customFormat="1">
      <c r="A815" s="504" t="str">
        <f>$B$731</f>
        <v>V.</v>
      </c>
      <c r="B815" s="501">
        <f>COUNT($A$733:$B814)+1</f>
        <v>9</v>
      </c>
      <c r="C815" s="241" t="s">
        <v>2375</v>
      </c>
      <c r="D815" s="629" t="s">
        <v>187</v>
      </c>
      <c r="E815" s="630">
        <v>375</v>
      </c>
      <c r="F815" s="660"/>
      <c r="G815" s="1178">
        <f>E815*F815</f>
        <v>0</v>
      </c>
    </row>
    <row r="816" spans="1:7" s="291" customFormat="1" ht="60">
      <c r="A816" s="504"/>
      <c r="B816" s="501"/>
      <c r="C816" s="218" t="s">
        <v>2664</v>
      </c>
      <c r="D816" s="629"/>
      <c r="E816" s="630"/>
      <c r="F816" s="660"/>
      <c r="G816" s="660">
        <f t="shared" si="41"/>
        <v>0</v>
      </c>
    </row>
    <row r="817" spans="1:7" s="291" customFormat="1">
      <c r="A817" s="504"/>
      <c r="B817" s="501"/>
      <c r="C817" s="218"/>
      <c r="D817" s="629"/>
      <c r="E817" s="630"/>
      <c r="F817" s="660"/>
      <c r="G817" s="660">
        <f t="shared" si="41"/>
        <v>0</v>
      </c>
    </row>
    <row r="818" spans="1:7" s="291" customFormat="1">
      <c r="A818" s="504" t="str">
        <f>$B$731</f>
        <v>V.</v>
      </c>
      <c r="B818" s="501">
        <f>COUNT($A$733:$B817)+1</f>
        <v>10</v>
      </c>
      <c r="C818" s="241" t="s">
        <v>2377</v>
      </c>
      <c r="D818" s="629"/>
      <c r="E818" s="630"/>
      <c r="F818" s="660"/>
      <c r="G818" s="660">
        <f t="shared" si="41"/>
        <v>0</v>
      </c>
    </row>
    <row r="819" spans="1:7" s="291" customFormat="1" ht="72">
      <c r="A819" s="504"/>
      <c r="B819" s="501"/>
      <c r="C819" s="218" t="s">
        <v>2665</v>
      </c>
      <c r="D819" s="629"/>
      <c r="E819" s="630"/>
      <c r="F819" s="660"/>
      <c r="G819" s="660">
        <f t="shared" si="41"/>
        <v>0</v>
      </c>
    </row>
    <row r="820" spans="1:7" s="291" customFormat="1">
      <c r="A820" s="504"/>
      <c r="B820" s="501"/>
      <c r="C820" s="218" t="s">
        <v>2666</v>
      </c>
      <c r="D820" s="629" t="s">
        <v>186</v>
      </c>
      <c r="E820" s="630">
        <v>37</v>
      </c>
      <c r="F820" s="660"/>
      <c r="G820" s="1178">
        <f>E820*F820</f>
        <v>0</v>
      </c>
    </row>
    <row r="821" spans="1:7" s="291" customFormat="1">
      <c r="A821" s="504"/>
      <c r="B821" s="501"/>
      <c r="C821" s="218" t="s">
        <v>2667</v>
      </c>
      <c r="D821" s="629" t="s">
        <v>186</v>
      </c>
      <c r="E821" s="630">
        <v>75</v>
      </c>
      <c r="F821" s="660"/>
      <c r="G821" s="1178">
        <f>E821*F821</f>
        <v>0</v>
      </c>
    </row>
    <row r="822" spans="1:7" s="291" customFormat="1">
      <c r="A822" s="504"/>
      <c r="B822" s="501"/>
      <c r="C822" s="218" t="s">
        <v>2669</v>
      </c>
      <c r="D822" s="629" t="s">
        <v>186</v>
      </c>
      <c r="E822" s="630">
        <v>19</v>
      </c>
      <c r="F822" s="660"/>
      <c r="G822" s="1178">
        <f>E822*F822</f>
        <v>0</v>
      </c>
    </row>
    <row r="823" spans="1:7" s="291" customFormat="1">
      <c r="A823" s="504"/>
      <c r="B823" s="501"/>
      <c r="C823" s="218" t="s">
        <v>2670</v>
      </c>
      <c r="D823" s="629" t="s">
        <v>186</v>
      </c>
      <c r="E823" s="630">
        <v>78</v>
      </c>
      <c r="F823" s="660"/>
      <c r="G823" s="1178">
        <f>E823*F823</f>
        <v>0</v>
      </c>
    </row>
    <row r="824" spans="1:7" s="291" customFormat="1">
      <c r="A824" s="504"/>
      <c r="B824" s="501"/>
      <c r="C824" s="218"/>
      <c r="D824" s="629"/>
      <c r="E824" s="630"/>
      <c r="F824" s="660"/>
      <c r="G824" s="660">
        <f t="shared" ref="G824:G864" si="43">E824*F824</f>
        <v>0</v>
      </c>
    </row>
    <row r="825" spans="1:7" s="291" customFormat="1">
      <c r="A825" s="504" t="str">
        <f>$B$731</f>
        <v>V.</v>
      </c>
      <c r="B825" s="501">
        <f>COUNT($A$733:$B824)+1</f>
        <v>11</v>
      </c>
      <c r="C825" s="241" t="s">
        <v>2671</v>
      </c>
      <c r="D825" s="629"/>
      <c r="E825" s="630"/>
      <c r="F825" s="660"/>
      <c r="G825" s="660">
        <f t="shared" si="43"/>
        <v>0</v>
      </c>
    </row>
    <row r="826" spans="1:7" s="291" customFormat="1" ht="48">
      <c r="A826" s="504"/>
      <c r="B826" s="501"/>
      <c r="C826" s="218" t="s">
        <v>2672</v>
      </c>
      <c r="D826" s="629"/>
      <c r="E826" s="630"/>
      <c r="F826" s="660"/>
      <c r="G826" s="660">
        <f t="shared" si="43"/>
        <v>0</v>
      </c>
    </row>
    <row r="827" spans="1:7" s="291" customFormat="1" ht="24">
      <c r="A827" s="504"/>
      <c r="B827" s="501"/>
      <c r="C827" s="468" t="s">
        <v>2673</v>
      </c>
      <c r="D827" s="629"/>
      <c r="E827" s="630"/>
      <c r="F827" s="660"/>
      <c r="G827" s="660">
        <f t="shared" si="43"/>
        <v>0</v>
      </c>
    </row>
    <row r="828" spans="1:7" s="291" customFormat="1">
      <c r="A828" s="504"/>
      <c r="B828" s="501"/>
      <c r="C828" s="218" t="s">
        <v>2616</v>
      </c>
      <c r="D828" s="629" t="s">
        <v>186</v>
      </c>
      <c r="E828" s="630">
        <v>15</v>
      </c>
      <c r="F828" s="660"/>
      <c r="G828" s="1178">
        <f>E828*F828</f>
        <v>0</v>
      </c>
    </row>
    <row r="829" spans="1:7" s="291" customFormat="1">
      <c r="A829" s="504"/>
      <c r="B829" s="501"/>
      <c r="C829" s="218" t="s">
        <v>2674</v>
      </c>
      <c r="D829" s="629" t="s">
        <v>186</v>
      </c>
      <c r="E829" s="630">
        <v>18</v>
      </c>
      <c r="F829" s="660"/>
      <c r="G829" s="1178">
        <f>E829*F829</f>
        <v>0</v>
      </c>
    </row>
    <row r="830" spans="1:7" s="291" customFormat="1">
      <c r="A830" s="504"/>
      <c r="B830" s="501"/>
      <c r="C830" s="218"/>
      <c r="D830" s="629"/>
      <c r="E830" s="630"/>
      <c r="F830" s="660"/>
      <c r="G830" s="660">
        <f t="shared" si="43"/>
        <v>0</v>
      </c>
    </row>
    <row r="831" spans="1:7" s="291" customFormat="1">
      <c r="A831" s="504" t="str">
        <f>$B$731</f>
        <v>V.</v>
      </c>
      <c r="B831" s="501">
        <f>COUNT($A$733:$B830)+1</f>
        <v>12</v>
      </c>
      <c r="C831" s="241" t="s">
        <v>2381</v>
      </c>
      <c r="D831" s="629"/>
      <c r="E831" s="630"/>
      <c r="F831" s="660"/>
      <c r="G831" s="660">
        <f t="shared" si="43"/>
        <v>0</v>
      </c>
    </row>
    <row r="832" spans="1:7" s="291" customFormat="1" ht="48">
      <c r="A832" s="504"/>
      <c r="B832" s="501"/>
      <c r="C832" s="218" t="s">
        <v>2672</v>
      </c>
      <c r="D832" s="629"/>
      <c r="E832" s="630"/>
      <c r="F832" s="660"/>
      <c r="G832" s="660">
        <f t="shared" si="43"/>
        <v>0</v>
      </c>
    </row>
    <row r="833" spans="1:7" s="291" customFormat="1" ht="24">
      <c r="A833" s="504"/>
      <c r="B833" s="501"/>
      <c r="C833" s="468" t="s">
        <v>2675</v>
      </c>
      <c r="D833" s="629"/>
      <c r="E833" s="630"/>
      <c r="F833" s="660"/>
      <c r="G833" s="660">
        <f t="shared" si="43"/>
        <v>0</v>
      </c>
    </row>
    <row r="834" spans="1:7" s="291" customFormat="1">
      <c r="A834" s="504"/>
      <c r="B834" s="501"/>
      <c r="C834" s="218" t="s">
        <v>2676</v>
      </c>
      <c r="D834" s="629" t="s">
        <v>186</v>
      </c>
      <c r="E834" s="630">
        <v>2</v>
      </c>
      <c r="F834" s="660"/>
      <c r="G834" s="1178">
        <f>E834*F834</f>
        <v>0</v>
      </c>
    </row>
    <row r="835" spans="1:7" s="291" customFormat="1">
      <c r="A835" s="504"/>
      <c r="B835" s="501"/>
      <c r="C835" s="218" t="s">
        <v>2674</v>
      </c>
      <c r="D835" s="629" t="s">
        <v>186</v>
      </c>
      <c r="E835" s="630">
        <v>20</v>
      </c>
      <c r="F835" s="660"/>
      <c r="G835" s="1178">
        <f>E835*F835</f>
        <v>0</v>
      </c>
    </row>
    <row r="836" spans="1:7" s="291" customFormat="1">
      <c r="A836" s="504"/>
      <c r="B836" s="501"/>
      <c r="C836" s="218"/>
      <c r="D836" s="629"/>
      <c r="E836" s="630"/>
      <c r="F836" s="660"/>
      <c r="G836" s="660">
        <f t="shared" si="43"/>
        <v>0</v>
      </c>
    </row>
    <row r="837" spans="1:7" s="291" customFormat="1">
      <c r="A837" s="504" t="str">
        <f>$B$731</f>
        <v>V.</v>
      </c>
      <c r="B837" s="501">
        <f>COUNT($A$733:$B836)+1</f>
        <v>13</v>
      </c>
      <c r="C837" s="241" t="s">
        <v>2386</v>
      </c>
      <c r="D837" s="629" t="s">
        <v>137</v>
      </c>
      <c r="E837" s="630">
        <v>84</v>
      </c>
      <c r="F837" s="660"/>
      <c r="G837" s="1178">
        <f>E837*F837</f>
        <v>0</v>
      </c>
    </row>
    <row r="838" spans="1:7" s="291" customFormat="1" ht="72">
      <c r="A838" s="504"/>
      <c r="B838" s="501"/>
      <c r="C838" s="218" t="s">
        <v>2677</v>
      </c>
      <c r="D838" s="629"/>
      <c r="E838" s="630"/>
      <c r="F838" s="660"/>
      <c r="G838" s="660">
        <f t="shared" si="43"/>
        <v>0</v>
      </c>
    </row>
    <row r="839" spans="1:7" s="291" customFormat="1">
      <c r="A839" s="504"/>
      <c r="B839" s="501"/>
      <c r="C839" s="528" t="s">
        <v>2388</v>
      </c>
      <c r="D839" s="629"/>
      <c r="E839" s="630"/>
      <c r="F839" s="660"/>
      <c r="G839" s="660">
        <f t="shared" si="43"/>
        <v>0</v>
      </c>
    </row>
    <row r="840" spans="1:7" s="291" customFormat="1">
      <c r="A840" s="504"/>
      <c r="B840" s="501"/>
      <c r="C840" s="218"/>
      <c r="D840" s="629"/>
      <c r="E840" s="630"/>
      <c r="F840" s="660"/>
      <c r="G840" s="660">
        <f t="shared" si="43"/>
        <v>0</v>
      </c>
    </row>
    <row r="841" spans="1:7" s="291" customFormat="1">
      <c r="A841" s="504" t="str">
        <f>$B$731</f>
        <v>V.</v>
      </c>
      <c r="B841" s="501">
        <f>COUNT($A$733:$B840)+1</f>
        <v>14</v>
      </c>
      <c r="C841" s="241" t="s">
        <v>2680</v>
      </c>
      <c r="D841" s="629"/>
      <c r="E841" s="630"/>
      <c r="F841" s="660"/>
      <c r="G841" s="660">
        <f t="shared" si="43"/>
        <v>0</v>
      </c>
    </row>
    <row r="842" spans="1:7" s="291" customFormat="1" ht="60">
      <c r="A842" s="504"/>
      <c r="B842" s="501"/>
      <c r="C842" s="218" t="s">
        <v>2681</v>
      </c>
      <c r="D842" s="629"/>
      <c r="E842" s="630"/>
      <c r="F842" s="660"/>
      <c r="G842" s="660">
        <f t="shared" si="43"/>
        <v>0</v>
      </c>
    </row>
    <row r="843" spans="1:7" s="291" customFormat="1">
      <c r="A843" s="504"/>
      <c r="B843" s="501"/>
      <c r="C843" s="218" t="s">
        <v>2743</v>
      </c>
      <c r="D843" s="629" t="s">
        <v>188</v>
      </c>
      <c r="E843" s="630">
        <v>3</v>
      </c>
      <c r="F843" s="660"/>
      <c r="G843" s="1178">
        <f>E843*F843</f>
        <v>0</v>
      </c>
    </row>
    <row r="844" spans="1:7" s="291" customFormat="1">
      <c r="A844" s="504"/>
      <c r="B844" s="501"/>
      <c r="C844" s="218" t="s">
        <v>2744</v>
      </c>
      <c r="D844" s="629" t="s">
        <v>188</v>
      </c>
      <c r="E844" s="630">
        <v>3</v>
      </c>
      <c r="F844" s="660"/>
      <c r="G844" s="1178">
        <f>E844*F844</f>
        <v>0</v>
      </c>
    </row>
    <row r="845" spans="1:7" s="291" customFormat="1">
      <c r="A845" s="504"/>
      <c r="B845" s="501"/>
      <c r="C845" s="218" t="s">
        <v>2745</v>
      </c>
      <c r="D845" s="629" t="s">
        <v>188</v>
      </c>
      <c r="E845" s="630">
        <v>2</v>
      </c>
      <c r="F845" s="660"/>
      <c r="G845" s="1178">
        <f>E845*F845</f>
        <v>0</v>
      </c>
    </row>
    <row r="846" spans="1:7" s="291" customFormat="1">
      <c r="A846" s="504"/>
      <c r="B846" s="501"/>
      <c r="C846" s="218" t="s">
        <v>2766</v>
      </c>
      <c r="D846" s="629" t="s">
        <v>188</v>
      </c>
      <c r="E846" s="630">
        <v>1</v>
      </c>
      <c r="F846" s="660"/>
      <c r="G846" s="1178">
        <f>E846*F846</f>
        <v>0</v>
      </c>
    </row>
    <row r="847" spans="1:7" s="291" customFormat="1">
      <c r="A847" s="504"/>
      <c r="B847" s="501"/>
      <c r="C847" s="218"/>
      <c r="D847" s="629"/>
      <c r="E847" s="630"/>
      <c r="F847" s="660"/>
      <c r="G847" s="660">
        <f t="shared" si="43"/>
        <v>0</v>
      </c>
    </row>
    <row r="848" spans="1:7" s="291" customFormat="1">
      <c r="A848" s="504" t="str">
        <f t="shared" ref="A848:A852" si="44">$B$731</f>
        <v>V.</v>
      </c>
      <c r="B848" s="501">
        <f>COUNT($A$733:$B847)+1</f>
        <v>15</v>
      </c>
      <c r="C848" s="241" t="s">
        <v>2746</v>
      </c>
      <c r="D848" s="402"/>
      <c r="E848" s="402"/>
      <c r="F848" s="402"/>
      <c r="G848" s="660">
        <f t="shared" si="43"/>
        <v>0</v>
      </c>
    </row>
    <row r="849" spans="1:7" s="291" customFormat="1" ht="36">
      <c r="A849" s="504"/>
      <c r="B849" s="501"/>
      <c r="C849" s="218" t="s">
        <v>2747</v>
      </c>
      <c r="D849" s="629"/>
      <c r="E849" s="630"/>
      <c r="F849" s="660"/>
      <c r="G849" s="660">
        <f t="shared" si="43"/>
        <v>0</v>
      </c>
    </row>
    <row r="850" spans="1:7" s="291" customFormat="1">
      <c r="A850" s="504"/>
      <c r="B850" s="501"/>
      <c r="C850" s="218" t="s">
        <v>2748</v>
      </c>
      <c r="D850" s="629" t="s">
        <v>188</v>
      </c>
      <c r="E850" s="630">
        <v>5</v>
      </c>
      <c r="F850" s="660"/>
      <c r="G850" s="1178">
        <f>E850*F850</f>
        <v>0</v>
      </c>
    </row>
    <row r="851" spans="1:7" s="291" customFormat="1">
      <c r="A851" s="504"/>
      <c r="B851" s="501"/>
      <c r="C851" s="218"/>
      <c r="D851" s="629"/>
      <c r="E851" s="630"/>
      <c r="F851" s="660"/>
      <c r="G851" s="660">
        <f t="shared" si="43"/>
        <v>0</v>
      </c>
    </row>
    <row r="852" spans="1:7" s="291" customFormat="1">
      <c r="A852" s="504" t="str">
        <f t="shared" si="44"/>
        <v>V.</v>
      </c>
      <c r="B852" s="501">
        <f>COUNT($A$733:$B851)+1</f>
        <v>16</v>
      </c>
      <c r="C852" s="241" t="s">
        <v>2767</v>
      </c>
      <c r="D852" s="629"/>
      <c r="E852" s="630"/>
      <c r="F852" s="660"/>
      <c r="G852" s="660">
        <f t="shared" si="43"/>
        <v>0</v>
      </c>
    </row>
    <row r="853" spans="1:7" s="291" customFormat="1" ht="72">
      <c r="A853" s="504"/>
      <c r="B853" s="501"/>
      <c r="C853" s="509" t="s">
        <v>2768</v>
      </c>
      <c r="D853" s="689"/>
      <c r="E853" s="630"/>
      <c r="F853" s="660"/>
      <c r="G853" s="660">
        <f t="shared" si="43"/>
        <v>0</v>
      </c>
    </row>
    <row r="854" spans="1:7" s="291" customFormat="1">
      <c r="A854" s="504"/>
      <c r="B854" s="501"/>
      <c r="C854" s="468" t="s">
        <v>2769</v>
      </c>
      <c r="D854" s="689" t="s">
        <v>188</v>
      </c>
      <c r="E854" s="630">
        <v>2</v>
      </c>
      <c r="F854" s="679"/>
      <c r="G854" s="1178">
        <f>E854*F854</f>
        <v>0</v>
      </c>
    </row>
    <row r="855" spans="1:7" s="291" customFormat="1">
      <c r="A855" s="504"/>
      <c r="B855" s="501"/>
      <c r="C855" s="218"/>
      <c r="D855" s="629"/>
      <c r="E855" s="630"/>
      <c r="F855" s="660"/>
      <c r="G855" s="660">
        <f t="shared" si="43"/>
        <v>0</v>
      </c>
    </row>
    <row r="856" spans="1:7" s="291" customFormat="1">
      <c r="A856" s="504" t="str">
        <f>$B$731</f>
        <v>V.</v>
      </c>
      <c r="B856" s="501">
        <f>COUNT($A$733:$B855)+1</f>
        <v>17</v>
      </c>
      <c r="C856" s="241" t="s">
        <v>1844</v>
      </c>
      <c r="D856" s="629" t="s">
        <v>187</v>
      </c>
      <c r="E856" s="630">
        <v>60</v>
      </c>
      <c r="F856" s="660"/>
      <c r="G856" s="1178">
        <f>E856*F856</f>
        <v>0</v>
      </c>
    </row>
    <row r="857" spans="1:7" s="291" customFormat="1" ht="108">
      <c r="A857" s="504"/>
      <c r="B857" s="501"/>
      <c r="C857" s="218" t="s">
        <v>2685</v>
      </c>
      <c r="D857" s="629"/>
      <c r="E857" s="630"/>
      <c r="F857" s="660"/>
      <c r="G857" s="660">
        <f t="shared" si="43"/>
        <v>0</v>
      </c>
    </row>
    <row r="858" spans="1:7" s="291" customFormat="1">
      <c r="A858" s="504"/>
      <c r="B858" s="501"/>
      <c r="C858" s="528" t="s">
        <v>2686</v>
      </c>
      <c r="D858" s="629"/>
      <c r="E858" s="630"/>
      <c r="F858" s="660"/>
      <c r="G858" s="660">
        <f t="shared" si="43"/>
        <v>0</v>
      </c>
    </row>
    <row r="859" spans="1:7" s="291" customFormat="1">
      <c r="A859" s="504"/>
      <c r="B859" s="501"/>
      <c r="C859" s="241"/>
      <c r="D859" s="629"/>
      <c r="E859" s="630"/>
      <c r="F859" s="660"/>
      <c r="G859" s="660">
        <f t="shared" si="43"/>
        <v>0</v>
      </c>
    </row>
    <row r="860" spans="1:7" s="291" customFormat="1">
      <c r="A860" s="504" t="str">
        <f t="shared" ref="A860:A863" si="45">$B$731</f>
        <v>V.</v>
      </c>
      <c r="B860" s="501">
        <f>COUNT($A$733:$B859)+1</f>
        <v>18</v>
      </c>
      <c r="C860" s="241" t="s">
        <v>2687</v>
      </c>
      <c r="D860" s="629" t="s">
        <v>125</v>
      </c>
      <c r="E860" s="630">
        <v>1</v>
      </c>
      <c r="F860" s="660"/>
      <c r="G860" s="1178">
        <f>E860*F860</f>
        <v>0</v>
      </c>
    </row>
    <row r="861" spans="1:7" s="291" customFormat="1" ht="60">
      <c r="A861" s="504"/>
      <c r="B861" s="501"/>
      <c r="C861" s="218" t="s">
        <v>2688</v>
      </c>
      <c r="D861" s="629"/>
      <c r="E861" s="630"/>
      <c r="F861" s="660"/>
      <c r="G861" s="660">
        <f t="shared" si="43"/>
        <v>0</v>
      </c>
    </row>
    <row r="862" spans="1:7" s="291" customFormat="1">
      <c r="A862" s="504"/>
      <c r="B862" s="501"/>
      <c r="C862" s="218"/>
      <c r="D862" s="629"/>
      <c r="E862" s="630"/>
      <c r="F862" s="660"/>
      <c r="G862" s="660">
        <f t="shared" si="43"/>
        <v>0</v>
      </c>
    </row>
    <row r="863" spans="1:7" s="291" customFormat="1">
      <c r="A863" s="504" t="str">
        <f t="shared" si="45"/>
        <v>V.</v>
      </c>
      <c r="B863" s="501">
        <f>COUNT($A$733:$B862)+1</f>
        <v>19</v>
      </c>
      <c r="C863" s="241" t="s">
        <v>2689</v>
      </c>
      <c r="D863" s="629" t="s">
        <v>2690</v>
      </c>
      <c r="E863" s="630">
        <v>1</v>
      </c>
      <c r="F863" s="660"/>
      <c r="G863" s="1178">
        <f>E863*F863</f>
        <v>0</v>
      </c>
    </row>
    <row r="864" spans="1:7" s="291" customFormat="1" ht="84">
      <c r="A864" s="504"/>
      <c r="B864" s="501"/>
      <c r="C864" s="218" t="s">
        <v>2691</v>
      </c>
      <c r="D864" s="629"/>
      <c r="E864" s="630"/>
      <c r="F864" s="660"/>
      <c r="G864" s="660">
        <f t="shared" si="43"/>
        <v>0</v>
      </c>
    </row>
    <row r="865" spans="1:7" s="291" customFormat="1">
      <c r="A865" s="504"/>
      <c r="B865" s="501"/>
      <c r="C865" s="528"/>
      <c r="D865" s="629"/>
      <c r="E865" s="630"/>
      <c r="F865" s="660"/>
      <c r="G865" s="1204"/>
    </row>
    <row r="866" spans="1:7" s="291" customFormat="1" ht="13.5" thickBot="1">
      <c r="A866" s="507"/>
      <c r="B866" s="507"/>
      <c r="C866" s="507" t="str">
        <f>CONCATENATE($B$731," ",$C$731," - SKUPAJ:")</f>
        <v>V. PREZRAČEVANJE KLETI - SKUPAJ:</v>
      </c>
      <c r="D866" s="507"/>
      <c r="E866" s="507"/>
      <c r="F866" s="507"/>
      <c r="G866" s="1205">
        <f>SUM(G769:G863)</f>
        <v>0</v>
      </c>
    </row>
    <row r="867" spans="1:7" s="291" customFormat="1">
      <c r="A867" s="504"/>
      <c r="B867" s="501"/>
      <c r="C867" s="528"/>
      <c r="D867" s="629"/>
      <c r="E867" s="630"/>
      <c r="F867" s="660"/>
      <c r="G867" s="660"/>
    </row>
    <row r="868" spans="1:7" s="291" customFormat="1" ht="16.5" thickBot="1">
      <c r="A868" s="502"/>
      <c r="B868" s="158" t="s">
        <v>141</v>
      </c>
      <c r="C868" s="65" t="s">
        <v>2770</v>
      </c>
      <c r="D868" s="658"/>
      <c r="E868" s="658"/>
      <c r="F868" s="658"/>
      <c r="G868" s="658"/>
    </row>
    <row r="869" spans="1:7" s="291" customFormat="1">
      <c r="A869" s="504"/>
      <c r="B869" s="501"/>
      <c r="C869" s="218"/>
      <c r="D869" s="629"/>
      <c r="E869" s="630"/>
      <c r="F869" s="660"/>
      <c r="G869" s="660"/>
    </row>
    <row r="870" spans="1:7" s="291" customFormat="1">
      <c r="A870" s="504" t="str">
        <f>$B$868</f>
        <v>VI.</v>
      </c>
      <c r="B870" s="501">
        <f>1</f>
        <v>1</v>
      </c>
      <c r="C870" s="241" t="s">
        <v>2771</v>
      </c>
      <c r="D870" s="629"/>
      <c r="E870" s="630"/>
      <c r="F870" s="660"/>
      <c r="G870" s="660">
        <f>E870*F870</f>
        <v>0</v>
      </c>
    </row>
    <row r="871" spans="1:7" s="291" customFormat="1" ht="48">
      <c r="A871" s="504"/>
      <c r="B871" s="501"/>
      <c r="C871" s="782" t="s">
        <v>2574</v>
      </c>
      <c r="D871" s="629"/>
      <c r="E871" s="630"/>
      <c r="F871" s="660"/>
      <c r="G871" s="660">
        <f t="shared" ref="G871:G934" si="46">E871*F871</f>
        <v>0</v>
      </c>
    </row>
    <row r="872" spans="1:7" s="291" customFormat="1">
      <c r="A872" s="504"/>
      <c r="B872" s="501"/>
      <c r="C872" s="218" t="s">
        <v>2255</v>
      </c>
      <c r="D872" s="629"/>
      <c r="E872" s="630"/>
      <c r="F872" s="660"/>
      <c r="G872" s="660">
        <f t="shared" si="46"/>
        <v>0</v>
      </c>
    </row>
    <row r="873" spans="1:7" s="291" customFormat="1" ht="117.75" customHeight="1">
      <c r="A873" s="504"/>
      <c r="B873" s="501"/>
      <c r="C873" s="1182" t="s">
        <v>2576</v>
      </c>
      <c r="D873" s="629"/>
      <c r="E873" s="630"/>
      <c r="F873" s="660"/>
      <c r="G873" s="660">
        <f t="shared" si="46"/>
        <v>0</v>
      </c>
    </row>
    <row r="874" spans="1:7" s="291" customFormat="1" ht="36">
      <c r="A874" s="504"/>
      <c r="B874" s="501"/>
      <c r="C874" s="1183" t="s">
        <v>2577</v>
      </c>
      <c r="D874" s="629"/>
      <c r="E874" s="630"/>
      <c r="F874" s="660"/>
      <c r="G874" s="660">
        <f t="shared" si="46"/>
        <v>0</v>
      </c>
    </row>
    <row r="875" spans="1:7" s="291" customFormat="1" ht="53.25" customHeight="1">
      <c r="A875" s="504"/>
      <c r="B875" s="501"/>
      <c r="C875" s="1183" t="s">
        <v>2772</v>
      </c>
      <c r="D875" s="629"/>
      <c r="E875" s="630"/>
      <c r="F875" s="660"/>
      <c r="G875" s="660">
        <f t="shared" si="46"/>
        <v>0</v>
      </c>
    </row>
    <row r="876" spans="1:7" s="291" customFormat="1" ht="72">
      <c r="A876" s="504"/>
      <c r="B876" s="501"/>
      <c r="C876" s="1183" t="s">
        <v>2725</v>
      </c>
      <c r="D876" s="629"/>
      <c r="E876" s="630"/>
      <c r="F876" s="660"/>
      <c r="G876" s="660">
        <f t="shared" si="46"/>
        <v>0</v>
      </c>
    </row>
    <row r="877" spans="1:7" s="291" customFormat="1" ht="24">
      <c r="A877" s="504"/>
      <c r="B877" s="501"/>
      <c r="C877" s="1184" t="s">
        <v>2580</v>
      </c>
      <c r="D877" s="629"/>
      <c r="E877" s="630"/>
      <c r="F877" s="660"/>
      <c r="G877" s="660">
        <f t="shared" si="46"/>
        <v>0</v>
      </c>
    </row>
    <row r="878" spans="1:7" s="291" customFormat="1" ht="24">
      <c r="A878" s="504"/>
      <c r="B878" s="501"/>
      <c r="C878" s="1184" t="s">
        <v>2773</v>
      </c>
      <c r="D878" s="629"/>
      <c r="E878" s="630"/>
      <c r="F878" s="660"/>
      <c r="G878" s="660">
        <f t="shared" si="46"/>
        <v>0</v>
      </c>
    </row>
    <row r="879" spans="1:7" s="291" customFormat="1" ht="27" customHeight="1">
      <c r="A879" s="504"/>
      <c r="B879" s="501"/>
      <c r="C879" s="1184" t="s">
        <v>2774</v>
      </c>
      <c r="D879" s="629"/>
      <c r="E879" s="630"/>
      <c r="F879" s="660"/>
      <c r="G879" s="660">
        <f t="shared" si="46"/>
        <v>0</v>
      </c>
    </row>
    <row r="880" spans="1:7" s="291" customFormat="1" ht="15" customHeight="1">
      <c r="A880" s="504"/>
      <c r="B880" s="501"/>
      <c r="C880" s="1184" t="s">
        <v>2583</v>
      </c>
      <c r="D880" s="629"/>
      <c r="E880" s="630"/>
      <c r="F880" s="660"/>
      <c r="G880" s="660">
        <f t="shared" si="46"/>
        <v>0</v>
      </c>
    </row>
    <row r="881" spans="1:7" s="291" customFormat="1" ht="24">
      <c r="A881" s="504"/>
      <c r="B881" s="501"/>
      <c r="C881" s="1184" t="s">
        <v>2584</v>
      </c>
      <c r="D881" s="629"/>
      <c r="E881" s="630"/>
      <c r="F881" s="660"/>
      <c r="G881" s="660">
        <f t="shared" si="46"/>
        <v>0</v>
      </c>
    </row>
    <row r="882" spans="1:7" s="291" customFormat="1" ht="36">
      <c r="A882" s="504"/>
      <c r="B882" s="501"/>
      <c r="C882" s="1184" t="s">
        <v>2585</v>
      </c>
      <c r="D882" s="629"/>
      <c r="E882" s="630"/>
      <c r="F882" s="660"/>
      <c r="G882" s="660">
        <f t="shared" si="46"/>
        <v>0</v>
      </c>
    </row>
    <row r="883" spans="1:7" s="291" customFormat="1">
      <c r="A883" s="504"/>
      <c r="B883" s="501"/>
      <c r="C883" s="1185" t="s">
        <v>2586</v>
      </c>
      <c r="D883" s="629"/>
      <c r="E883" s="630"/>
      <c r="F883" s="660"/>
      <c r="G883" s="660">
        <f t="shared" si="46"/>
        <v>0</v>
      </c>
    </row>
    <row r="884" spans="1:7" s="291" customFormat="1" ht="24">
      <c r="A884" s="504"/>
      <c r="B884" s="501"/>
      <c r="C884" s="1185" t="s">
        <v>2587</v>
      </c>
      <c r="D884" s="629"/>
      <c r="E884" s="630"/>
      <c r="F884" s="660"/>
      <c r="G884" s="660">
        <f t="shared" si="46"/>
        <v>0</v>
      </c>
    </row>
    <row r="885" spans="1:7" s="291" customFormat="1">
      <c r="A885" s="504"/>
      <c r="B885" s="501"/>
      <c r="C885" s="1185" t="s">
        <v>2588</v>
      </c>
      <c r="D885" s="629"/>
      <c r="E885" s="630"/>
      <c r="F885" s="660"/>
      <c r="G885" s="660">
        <f t="shared" si="46"/>
        <v>0</v>
      </c>
    </row>
    <row r="886" spans="1:7" s="291" customFormat="1">
      <c r="A886" s="504"/>
      <c r="B886" s="501"/>
      <c r="C886" s="1185" t="s">
        <v>2589</v>
      </c>
      <c r="D886" s="629"/>
      <c r="E886" s="630"/>
      <c r="F886" s="660"/>
      <c r="G886" s="660">
        <f t="shared" si="46"/>
        <v>0</v>
      </c>
    </row>
    <row r="887" spans="1:7" s="291" customFormat="1">
      <c r="A887" s="504"/>
      <c r="B887" s="501"/>
      <c r="C887" s="1185" t="s">
        <v>2590</v>
      </c>
      <c r="D887" s="629"/>
      <c r="E887" s="630"/>
      <c r="F887" s="660"/>
      <c r="G887" s="660">
        <f t="shared" si="46"/>
        <v>0</v>
      </c>
    </row>
    <row r="888" spans="1:7" s="291" customFormat="1" ht="24">
      <c r="A888" s="504"/>
      <c r="B888" s="501"/>
      <c r="C888" s="1185" t="s">
        <v>2591</v>
      </c>
      <c r="D888" s="629"/>
      <c r="E888" s="630"/>
      <c r="F888" s="660"/>
      <c r="G888" s="660">
        <f t="shared" si="46"/>
        <v>0</v>
      </c>
    </row>
    <row r="889" spans="1:7" s="291" customFormat="1">
      <c r="A889" s="504"/>
      <c r="B889" s="501"/>
      <c r="C889" s="1186" t="s">
        <v>2592</v>
      </c>
      <c r="D889" s="629"/>
      <c r="E889" s="630"/>
      <c r="F889" s="660"/>
      <c r="G889" s="660">
        <f t="shared" si="46"/>
        <v>0</v>
      </c>
    </row>
    <row r="890" spans="1:7" s="291" customFormat="1">
      <c r="A890" s="504"/>
      <c r="B890" s="501"/>
      <c r="C890" s="1183" t="s">
        <v>2593</v>
      </c>
      <c r="D890" s="629"/>
      <c r="E890" s="630"/>
      <c r="F890" s="660"/>
      <c r="G890" s="660">
        <f t="shared" si="46"/>
        <v>0</v>
      </c>
    </row>
    <row r="891" spans="1:7" s="291" customFormat="1" ht="60">
      <c r="A891" s="504"/>
      <c r="B891" s="501"/>
      <c r="C891" s="1183" t="s">
        <v>2594</v>
      </c>
      <c r="D891" s="629"/>
      <c r="E891" s="630"/>
      <c r="F891" s="660"/>
      <c r="G891" s="660">
        <f t="shared" si="46"/>
        <v>0</v>
      </c>
    </row>
    <row r="892" spans="1:7" s="291" customFormat="1" ht="28.5" customHeight="1">
      <c r="A892" s="504"/>
      <c r="B892" s="501"/>
      <c r="C892" s="1183" t="s">
        <v>2595</v>
      </c>
      <c r="D892" s="629"/>
      <c r="E892" s="630"/>
      <c r="F892" s="660"/>
      <c r="G892" s="660">
        <f t="shared" si="46"/>
        <v>0</v>
      </c>
    </row>
    <row r="893" spans="1:7" s="291" customFormat="1" ht="24">
      <c r="A893" s="504"/>
      <c r="B893" s="501"/>
      <c r="C893" s="1183" t="s">
        <v>2596</v>
      </c>
      <c r="D893" s="659"/>
      <c r="E893" s="687"/>
      <c r="F893" s="688"/>
      <c r="G893" s="660">
        <f t="shared" si="46"/>
        <v>0</v>
      </c>
    </row>
    <row r="894" spans="1:7" s="291" customFormat="1">
      <c r="A894" s="504"/>
      <c r="B894" s="501"/>
      <c r="C894" s="1183" t="s">
        <v>2597</v>
      </c>
      <c r="D894" s="659"/>
      <c r="E894" s="687"/>
      <c r="F894" s="688"/>
      <c r="G894" s="660">
        <f t="shared" si="46"/>
        <v>0</v>
      </c>
    </row>
    <row r="895" spans="1:7" s="291" customFormat="1" ht="36">
      <c r="A895" s="504"/>
      <c r="B895" s="501"/>
      <c r="C895" s="1186" t="s">
        <v>2598</v>
      </c>
      <c r="D895" s="659"/>
      <c r="E895" s="687"/>
      <c r="F895" s="688"/>
      <c r="G895" s="660">
        <f t="shared" si="46"/>
        <v>0</v>
      </c>
    </row>
    <row r="896" spans="1:7" s="291" customFormat="1">
      <c r="A896" s="504"/>
      <c r="B896" s="501"/>
      <c r="C896" s="1183" t="s">
        <v>2599</v>
      </c>
      <c r="D896" s="659"/>
      <c r="E896" s="687"/>
      <c r="F896" s="688"/>
      <c r="G896" s="660">
        <f t="shared" si="46"/>
        <v>0</v>
      </c>
    </row>
    <row r="897" spans="1:7" s="291" customFormat="1">
      <c r="A897" s="504"/>
      <c r="B897" s="501"/>
      <c r="C897" s="1183" t="s">
        <v>2600</v>
      </c>
      <c r="D897" s="659"/>
      <c r="E897" s="687"/>
      <c r="F897" s="688"/>
      <c r="G897" s="660">
        <f t="shared" si="46"/>
        <v>0</v>
      </c>
    </row>
    <row r="898" spans="1:7" s="291" customFormat="1">
      <c r="A898" s="504"/>
      <c r="B898" s="501"/>
      <c r="C898" s="1183" t="s">
        <v>2601</v>
      </c>
      <c r="D898" s="659"/>
      <c r="E898" s="687"/>
      <c r="F898" s="688"/>
      <c r="G898" s="660">
        <f t="shared" si="46"/>
        <v>0</v>
      </c>
    </row>
    <row r="899" spans="1:7" s="291" customFormat="1">
      <c r="A899" s="504"/>
      <c r="B899" s="501"/>
      <c r="C899" s="1183" t="s">
        <v>2602</v>
      </c>
      <c r="D899" s="659"/>
      <c r="E899" s="687"/>
      <c r="F899" s="688"/>
      <c r="G899" s="660">
        <f t="shared" si="46"/>
        <v>0</v>
      </c>
    </row>
    <row r="900" spans="1:7" s="291" customFormat="1">
      <c r="A900" s="504"/>
      <c r="B900" s="501"/>
      <c r="C900" s="1183" t="s">
        <v>2603</v>
      </c>
      <c r="D900" s="659"/>
      <c r="E900" s="687"/>
      <c r="F900" s="688"/>
      <c r="G900" s="660">
        <f t="shared" si="46"/>
        <v>0</v>
      </c>
    </row>
    <row r="901" spans="1:7" s="291" customFormat="1">
      <c r="A901" s="504"/>
      <c r="B901" s="501"/>
      <c r="C901" s="1183" t="s">
        <v>2604</v>
      </c>
      <c r="D901" s="659"/>
      <c r="E901" s="687"/>
      <c r="F901" s="688"/>
      <c r="G901" s="660">
        <f t="shared" si="46"/>
        <v>0</v>
      </c>
    </row>
    <row r="902" spans="1:7" s="291" customFormat="1" ht="24">
      <c r="A902" s="504"/>
      <c r="B902" s="501"/>
      <c r="C902" s="1183" t="s">
        <v>2605</v>
      </c>
      <c r="D902" s="659"/>
      <c r="E902" s="687"/>
      <c r="F902" s="688"/>
      <c r="G902" s="660">
        <f t="shared" si="46"/>
        <v>0</v>
      </c>
    </row>
    <row r="903" spans="1:7" s="291" customFormat="1">
      <c r="A903" s="504"/>
      <c r="B903" s="501"/>
      <c r="C903" s="1183" t="s">
        <v>2606</v>
      </c>
      <c r="D903" s="659"/>
      <c r="E903" s="687"/>
      <c r="F903" s="688"/>
      <c r="G903" s="660">
        <f t="shared" si="46"/>
        <v>0</v>
      </c>
    </row>
    <row r="904" spans="1:7" s="291" customFormat="1">
      <c r="A904" s="504"/>
      <c r="B904" s="501"/>
      <c r="C904" s="1183" t="s">
        <v>2607</v>
      </c>
      <c r="D904" s="659"/>
      <c r="E904" s="687"/>
      <c r="F904" s="688"/>
      <c r="G904" s="660">
        <f t="shared" si="46"/>
        <v>0</v>
      </c>
    </row>
    <row r="905" spans="1:7" s="291" customFormat="1" ht="27" customHeight="1">
      <c r="A905" s="504"/>
      <c r="B905" s="501"/>
      <c r="C905" s="1183" t="s">
        <v>2608</v>
      </c>
      <c r="D905" s="629"/>
      <c r="E905" s="630"/>
      <c r="F905" s="402"/>
      <c r="G905" s="660">
        <f t="shared" si="46"/>
        <v>0</v>
      </c>
    </row>
    <row r="906" spans="1:7" s="291" customFormat="1" ht="24">
      <c r="A906" s="504"/>
      <c r="B906" s="501"/>
      <c r="C906" s="528" t="s">
        <v>2775</v>
      </c>
      <c r="D906" s="629" t="s">
        <v>125</v>
      </c>
      <c r="E906" s="630">
        <v>1</v>
      </c>
      <c r="F906" s="660"/>
      <c r="G906" s="1178">
        <f>E906*F906</f>
        <v>0</v>
      </c>
    </row>
    <row r="907" spans="1:7" s="291" customFormat="1">
      <c r="A907" s="504"/>
      <c r="B907" s="501"/>
      <c r="C907" s="541"/>
      <c r="D907" s="629"/>
      <c r="E907" s="630"/>
      <c r="F907" s="660"/>
      <c r="G907" s="660">
        <f t="shared" si="46"/>
        <v>0</v>
      </c>
    </row>
    <row r="908" spans="1:7" s="291" customFormat="1">
      <c r="A908" s="504" t="str">
        <f t="shared" ref="A908:A927" si="47">$B$868</f>
        <v>VI.</v>
      </c>
      <c r="B908" s="501">
        <f>COUNT($A$868:$B907)+1</f>
        <v>2</v>
      </c>
      <c r="C908" s="241" t="s">
        <v>2611</v>
      </c>
      <c r="D908" s="629"/>
      <c r="E908" s="630"/>
      <c r="F908" s="660"/>
      <c r="G908" s="660">
        <f t="shared" si="46"/>
        <v>0</v>
      </c>
    </row>
    <row r="909" spans="1:7" s="291" customFormat="1" ht="84">
      <c r="A909" s="504"/>
      <c r="B909" s="501"/>
      <c r="C909" s="218" t="s">
        <v>2612</v>
      </c>
      <c r="D909" s="629"/>
      <c r="E909" s="630"/>
      <c r="F909" s="660"/>
      <c r="G909" s="660">
        <f t="shared" si="46"/>
        <v>0</v>
      </c>
    </row>
    <row r="910" spans="1:7" s="291" customFormat="1">
      <c r="A910" s="504"/>
      <c r="B910" s="501"/>
      <c r="C910" s="218" t="s">
        <v>2613</v>
      </c>
      <c r="D910" s="629"/>
      <c r="E910" s="630"/>
      <c r="F910" s="660"/>
      <c r="G910" s="660">
        <f t="shared" si="46"/>
        <v>0</v>
      </c>
    </row>
    <row r="911" spans="1:7" s="291" customFormat="1">
      <c r="A911" s="504"/>
      <c r="B911" s="501"/>
      <c r="C911" s="528" t="s">
        <v>2614</v>
      </c>
      <c r="D911" s="629"/>
      <c r="E911" s="630"/>
      <c r="F911" s="660"/>
      <c r="G911" s="660">
        <f t="shared" si="46"/>
        <v>0</v>
      </c>
    </row>
    <row r="912" spans="1:7" s="291" customFormat="1">
      <c r="A912" s="504"/>
      <c r="B912" s="501"/>
      <c r="C912" s="218" t="s">
        <v>2615</v>
      </c>
      <c r="D912" s="629"/>
      <c r="E912" s="630"/>
      <c r="F912" s="660"/>
      <c r="G912" s="660">
        <f t="shared" si="46"/>
        <v>0</v>
      </c>
    </row>
    <row r="913" spans="1:7" s="291" customFormat="1">
      <c r="A913" s="504"/>
      <c r="B913" s="501"/>
      <c r="C913" s="218" t="s">
        <v>2701</v>
      </c>
      <c r="D913" s="629" t="s">
        <v>188</v>
      </c>
      <c r="E913" s="630">
        <v>4</v>
      </c>
      <c r="F913" s="660"/>
      <c r="G913" s="1178">
        <f>E913*F913</f>
        <v>0</v>
      </c>
    </row>
    <row r="914" spans="1:7" s="291" customFormat="1">
      <c r="A914" s="504"/>
      <c r="B914" s="501"/>
      <c r="C914" s="218"/>
      <c r="D914" s="629"/>
      <c r="E914" s="630"/>
      <c r="F914" s="660"/>
      <c r="G914" s="660">
        <f t="shared" si="46"/>
        <v>0</v>
      </c>
    </row>
    <row r="915" spans="1:7" s="291" customFormat="1" ht="24">
      <c r="A915" s="504" t="str">
        <f t="shared" si="47"/>
        <v>VI.</v>
      </c>
      <c r="B915" s="501">
        <f>COUNT($A$868:$B914)+1</f>
        <v>3</v>
      </c>
      <c r="C915" s="241" t="s">
        <v>2715</v>
      </c>
      <c r="D915" s="629"/>
      <c r="E915" s="630"/>
      <c r="F915" s="660"/>
      <c r="G915" s="660">
        <f t="shared" si="46"/>
        <v>0</v>
      </c>
    </row>
    <row r="916" spans="1:7" s="291" customFormat="1" ht="60">
      <c r="A916" s="504"/>
      <c r="B916" s="501"/>
      <c r="C916" s="326" t="s">
        <v>2625</v>
      </c>
      <c r="D916" s="629"/>
      <c r="E916" s="630"/>
      <c r="F916" s="660"/>
      <c r="G916" s="660">
        <f t="shared" si="46"/>
        <v>0</v>
      </c>
    </row>
    <row r="917" spans="1:7" s="291" customFormat="1">
      <c r="A917" s="504"/>
      <c r="B917" s="501"/>
      <c r="C917" s="415" t="s">
        <v>2626</v>
      </c>
      <c r="D917" s="629"/>
      <c r="E917" s="630"/>
      <c r="F917" s="660"/>
      <c r="G917" s="660">
        <f t="shared" si="46"/>
        <v>0</v>
      </c>
    </row>
    <row r="918" spans="1:7" s="291" customFormat="1">
      <c r="A918" s="504"/>
      <c r="B918" s="501"/>
      <c r="C918" s="218" t="s">
        <v>2627</v>
      </c>
      <c r="D918" s="629"/>
      <c r="E918" s="630"/>
      <c r="F918" s="660"/>
      <c r="G918" s="660">
        <f t="shared" si="46"/>
        <v>0</v>
      </c>
    </row>
    <row r="919" spans="1:7" s="291" customFormat="1">
      <c r="A919" s="504"/>
      <c r="B919" s="501"/>
      <c r="C919" s="218" t="s">
        <v>2701</v>
      </c>
      <c r="D919" s="629" t="s">
        <v>188</v>
      </c>
      <c r="E919" s="630">
        <v>4</v>
      </c>
      <c r="F919" s="660"/>
      <c r="G919" s="1178">
        <f>E919*F919</f>
        <v>0</v>
      </c>
    </row>
    <row r="920" spans="1:7" s="291" customFormat="1">
      <c r="A920" s="504"/>
      <c r="B920" s="501"/>
      <c r="C920" s="218"/>
      <c r="D920" s="629"/>
      <c r="E920" s="630"/>
      <c r="F920" s="660"/>
      <c r="G920" s="660">
        <f t="shared" si="46"/>
        <v>0</v>
      </c>
    </row>
    <row r="921" spans="1:7" s="291" customFormat="1">
      <c r="A921" s="504" t="str">
        <f t="shared" si="47"/>
        <v>VI.</v>
      </c>
      <c r="B921" s="501">
        <f>COUNT($A$868:$B920)+1</f>
        <v>4</v>
      </c>
      <c r="C921" s="291" t="s">
        <v>2370</v>
      </c>
      <c r="D921" s="664"/>
      <c r="E921" s="630"/>
      <c r="F921" s="660"/>
      <c r="G921" s="660">
        <f t="shared" si="46"/>
        <v>0</v>
      </c>
    </row>
    <row r="922" spans="1:7" s="291" customFormat="1" ht="72">
      <c r="A922" s="504"/>
      <c r="B922" s="501"/>
      <c r="C922" s="326" t="s">
        <v>2628</v>
      </c>
      <c r="D922" s="664"/>
      <c r="E922" s="630"/>
      <c r="F922" s="660"/>
      <c r="G922" s="660">
        <f t="shared" si="46"/>
        <v>0</v>
      </c>
    </row>
    <row r="923" spans="1:7" s="291" customFormat="1">
      <c r="A923" s="504"/>
      <c r="B923" s="501"/>
      <c r="C923" s="510" t="s">
        <v>2629</v>
      </c>
      <c r="D923" s="664"/>
      <c r="E923" s="630"/>
      <c r="F923" s="660"/>
      <c r="G923" s="660">
        <f t="shared" si="46"/>
        <v>0</v>
      </c>
    </row>
    <row r="924" spans="1:7" s="291" customFormat="1">
      <c r="A924" s="504"/>
      <c r="B924" s="501"/>
      <c r="C924" s="510" t="s">
        <v>2372</v>
      </c>
      <c r="D924" s="699"/>
      <c r="E924" s="628"/>
      <c r="F924" s="693"/>
      <c r="G924" s="660">
        <f t="shared" si="46"/>
        <v>0</v>
      </c>
    </row>
    <row r="925" spans="1:7" s="291" customFormat="1">
      <c r="A925" s="504"/>
      <c r="B925" s="501"/>
      <c r="C925" s="243" t="s">
        <v>2731</v>
      </c>
      <c r="D925" s="664" t="s">
        <v>188</v>
      </c>
      <c r="E925" s="630">
        <v>6</v>
      </c>
      <c r="F925" s="660"/>
      <c r="G925" s="1178">
        <f>E925*F925</f>
        <v>0</v>
      </c>
    </row>
    <row r="926" spans="1:7" s="291" customFormat="1">
      <c r="A926" s="504"/>
      <c r="B926" s="501"/>
      <c r="C926" s="218"/>
      <c r="D926" s="629"/>
      <c r="E926" s="630"/>
      <c r="F926" s="660"/>
      <c r="G926" s="660">
        <f t="shared" si="46"/>
        <v>0</v>
      </c>
    </row>
    <row r="927" spans="1:7" s="291" customFormat="1">
      <c r="A927" s="504" t="str">
        <f t="shared" si="47"/>
        <v>VI.</v>
      </c>
      <c r="B927" s="501">
        <f>COUNT($A$868:$B926)+1</f>
        <v>5</v>
      </c>
      <c r="C927" s="241" t="s">
        <v>2632</v>
      </c>
      <c r="D927" s="629"/>
      <c r="E927" s="630"/>
      <c r="F927" s="660"/>
      <c r="G927" s="660">
        <f t="shared" si="46"/>
        <v>0</v>
      </c>
    </row>
    <row r="928" spans="1:7" s="291" customFormat="1" ht="72">
      <c r="A928" s="504"/>
      <c r="B928" s="501"/>
      <c r="C928" s="243" t="s">
        <v>2633</v>
      </c>
      <c r="D928" s="629"/>
      <c r="E928" s="630"/>
      <c r="F928" s="660"/>
      <c r="G928" s="660">
        <f t="shared" si="46"/>
        <v>0</v>
      </c>
    </row>
    <row r="929" spans="1:7" s="291" customFormat="1">
      <c r="A929" s="504"/>
      <c r="B929" s="501"/>
      <c r="C929" s="243" t="s">
        <v>2776</v>
      </c>
      <c r="D929" s="629" t="s">
        <v>188</v>
      </c>
      <c r="E929" s="630">
        <v>4</v>
      </c>
      <c r="F929" s="660"/>
      <c r="G929" s="1178">
        <f>E929*F929</f>
        <v>0</v>
      </c>
    </row>
    <row r="930" spans="1:7" s="291" customFormat="1">
      <c r="A930" s="504"/>
      <c r="B930" s="501"/>
      <c r="C930" s="218"/>
      <c r="D930" s="629"/>
      <c r="E930" s="630"/>
      <c r="F930" s="660"/>
      <c r="G930" s="660">
        <f t="shared" si="46"/>
        <v>0</v>
      </c>
    </row>
    <row r="931" spans="1:7" s="291" customFormat="1">
      <c r="A931" s="504" t="str">
        <f t="shared" ref="A931:A944" si="48">$B$868</f>
        <v>VI.</v>
      </c>
      <c r="B931" s="501">
        <f>COUNT($A$868:$B930)+1</f>
        <v>6</v>
      </c>
      <c r="C931" s="241" t="s">
        <v>2375</v>
      </c>
      <c r="D931" s="629" t="s">
        <v>187</v>
      </c>
      <c r="E931" s="630">
        <v>1705</v>
      </c>
      <c r="F931" s="660"/>
      <c r="G931" s="1178">
        <f>E931*F931</f>
        <v>0</v>
      </c>
    </row>
    <row r="932" spans="1:7" s="291" customFormat="1" ht="61.5" customHeight="1">
      <c r="A932" s="504"/>
      <c r="B932" s="501"/>
      <c r="C932" s="218" t="s">
        <v>2664</v>
      </c>
      <c r="D932" s="629"/>
      <c r="E932" s="630"/>
      <c r="F932" s="660"/>
      <c r="G932" s="660">
        <f t="shared" si="46"/>
        <v>0</v>
      </c>
    </row>
    <row r="933" spans="1:7" s="291" customFormat="1">
      <c r="A933" s="504"/>
      <c r="B933" s="501"/>
      <c r="C933" s="218"/>
      <c r="D933" s="629"/>
      <c r="E933" s="630"/>
      <c r="F933" s="660"/>
      <c r="G933" s="660">
        <f t="shared" si="46"/>
        <v>0</v>
      </c>
    </row>
    <row r="934" spans="1:7" s="291" customFormat="1">
      <c r="A934" s="504" t="str">
        <f t="shared" si="48"/>
        <v>VI.</v>
      </c>
      <c r="B934" s="501">
        <f>COUNT($A$868:$B933)+1</f>
        <v>7</v>
      </c>
      <c r="C934" s="241" t="s">
        <v>2377</v>
      </c>
      <c r="D934" s="629"/>
      <c r="E934" s="630"/>
      <c r="F934" s="660"/>
      <c r="G934" s="660">
        <f t="shared" si="46"/>
        <v>0</v>
      </c>
    </row>
    <row r="935" spans="1:7" s="291" customFormat="1" ht="72">
      <c r="A935" s="504"/>
      <c r="B935" s="501"/>
      <c r="C935" s="218" t="s">
        <v>2665</v>
      </c>
      <c r="D935" s="629"/>
      <c r="E935" s="630"/>
      <c r="F935" s="660"/>
      <c r="G935" s="660">
        <f t="shared" ref="G935:G969" si="49">E935*F935</f>
        <v>0</v>
      </c>
    </row>
    <row r="936" spans="1:7" s="291" customFormat="1">
      <c r="A936" s="504"/>
      <c r="B936" s="501"/>
      <c r="C936" s="218" t="s">
        <v>2380</v>
      </c>
      <c r="D936" s="629" t="s">
        <v>186</v>
      </c>
      <c r="E936" s="630">
        <v>3</v>
      </c>
      <c r="F936" s="660"/>
      <c r="G936" s="1178">
        <f>E936*F936</f>
        <v>0</v>
      </c>
    </row>
    <row r="937" spans="1:7" s="291" customFormat="1">
      <c r="A937" s="504"/>
      <c r="B937" s="501"/>
      <c r="C937" s="218" t="s">
        <v>2741</v>
      </c>
      <c r="D937" s="629" t="s">
        <v>186</v>
      </c>
      <c r="E937" s="630">
        <v>2</v>
      </c>
      <c r="F937" s="660"/>
      <c r="G937" s="1178">
        <f>E937*F937</f>
        <v>0</v>
      </c>
    </row>
    <row r="938" spans="1:7" s="291" customFormat="1">
      <c r="A938" s="504"/>
      <c r="B938" s="501"/>
      <c r="C938" s="218"/>
      <c r="D938" s="629"/>
      <c r="E938" s="630"/>
      <c r="F938" s="660"/>
      <c r="G938" s="660">
        <f t="shared" si="49"/>
        <v>0</v>
      </c>
    </row>
    <row r="939" spans="1:7" s="291" customFormat="1">
      <c r="A939" s="504" t="str">
        <f t="shared" si="48"/>
        <v>VI.</v>
      </c>
      <c r="B939" s="501">
        <f>COUNT($A$868:$B938)+1</f>
        <v>8</v>
      </c>
      <c r="C939" s="241" t="s">
        <v>2671</v>
      </c>
      <c r="D939" s="629"/>
      <c r="E939" s="630"/>
      <c r="F939" s="660"/>
      <c r="G939" s="660">
        <f t="shared" si="49"/>
        <v>0</v>
      </c>
    </row>
    <row r="940" spans="1:7" s="291" customFormat="1" ht="48">
      <c r="A940" s="504"/>
      <c r="B940" s="501"/>
      <c r="C940" s="218" t="s">
        <v>2672</v>
      </c>
      <c r="D940" s="629"/>
      <c r="E940" s="630"/>
      <c r="F940" s="660"/>
      <c r="G940" s="660">
        <f t="shared" si="49"/>
        <v>0</v>
      </c>
    </row>
    <row r="941" spans="1:7" s="291" customFormat="1" ht="24">
      <c r="A941" s="504"/>
      <c r="B941" s="501"/>
      <c r="C941" s="468" t="s">
        <v>2673</v>
      </c>
      <c r="D941" s="629"/>
      <c r="E941" s="630"/>
      <c r="F941" s="660"/>
      <c r="G941" s="660">
        <f t="shared" si="49"/>
        <v>0</v>
      </c>
    </row>
    <row r="942" spans="1:7" s="291" customFormat="1">
      <c r="A942" s="504"/>
      <c r="B942" s="501"/>
      <c r="C942" s="218" t="s">
        <v>2742</v>
      </c>
      <c r="D942" s="629" t="s">
        <v>186</v>
      </c>
      <c r="E942" s="630">
        <v>6</v>
      </c>
      <c r="F942" s="660"/>
      <c r="G942" s="1178">
        <f>E942*F942</f>
        <v>0</v>
      </c>
    </row>
    <row r="943" spans="1:7" s="291" customFormat="1">
      <c r="A943" s="504"/>
      <c r="B943" s="501"/>
      <c r="C943" s="218"/>
      <c r="D943" s="629"/>
      <c r="E943" s="630"/>
      <c r="F943" s="660"/>
      <c r="G943" s="660">
        <f t="shared" si="49"/>
        <v>0</v>
      </c>
    </row>
    <row r="944" spans="1:7" s="291" customFormat="1">
      <c r="A944" s="504" t="str">
        <f t="shared" si="48"/>
        <v>VI.</v>
      </c>
      <c r="B944" s="501">
        <f>COUNT($A$868:$B943)+1</f>
        <v>9</v>
      </c>
      <c r="C944" s="241" t="s">
        <v>2381</v>
      </c>
      <c r="D944" s="629"/>
      <c r="E944" s="630"/>
      <c r="F944" s="660"/>
      <c r="G944" s="660">
        <f t="shared" si="49"/>
        <v>0</v>
      </c>
    </row>
    <row r="945" spans="1:7" s="291" customFormat="1" ht="48">
      <c r="A945" s="504"/>
      <c r="B945" s="501"/>
      <c r="C945" s="218" t="s">
        <v>2672</v>
      </c>
      <c r="D945" s="629"/>
      <c r="E945" s="630"/>
      <c r="F945" s="660"/>
      <c r="G945" s="660">
        <f t="shared" si="49"/>
        <v>0</v>
      </c>
    </row>
    <row r="946" spans="1:7" s="291" customFormat="1" ht="24">
      <c r="A946" s="504"/>
      <c r="B946" s="501"/>
      <c r="C946" s="468" t="s">
        <v>2675</v>
      </c>
      <c r="D946" s="629"/>
      <c r="E946" s="630"/>
      <c r="F946" s="660"/>
      <c r="G946" s="660">
        <f t="shared" si="49"/>
        <v>0</v>
      </c>
    </row>
    <row r="947" spans="1:7" s="291" customFormat="1">
      <c r="A947" s="504"/>
      <c r="B947" s="501"/>
      <c r="C947" s="218" t="s">
        <v>2385</v>
      </c>
      <c r="D947" s="629" t="s">
        <v>186</v>
      </c>
      <c r="E947" s="630">
        <v>9</v>
      </c>
      <c r="F947" s="660"/>
      <c r="G947" s="1178">
        <f>E947*F947</f>
        <v>0</v>
      </c>
    </row>
    <row r="948" spans="1:7" s="291" customFormat="1">
      <c r="A948" s="504"/>
      <c r="B948" s="501"/>
      <c r="C948" s="218"/>
      <c r="D948" s="629"/>
      <c r="E948" s="630"/>
      <c r="F948" s="660"/>
      <c r="G948" s="660">
        <f t="shared" si="49"/>
        <v>0</v>
      </c>
    </row>
    <row r="949" spans="1:7" s="291" customFormat="1">
      <c r="A949" s="504" t="str">
        <f t="shared" ref="A949:A967" si="50">$B$868</f>
        <v>VI.</v>
      </c>
      <c r="B949" s="501">
        <f>COUNT($A$868:$B948)+1</f>
        <v>10</v>
      </c>
      <c r="C949" s="241" t="s">
        <v>2386</v>
      </c>
      <c r="D949" s="629" t="s">
        <v>137</v>
      </c>
      <c r="E949" s="630">
        <v>167</v>
      </c>
      <c r="F949" s="660"/>
      <c r="G949" s="1178">
        <f>E949*F949</f>
        <v>0</v>
      </c>
    </row>
    <row r="950" spans="1:7" s="291" customFormat="1" ht="72">
      <c r="A950" s="504"/>
      <c r="B950" s="501"/>
      <c r="C950" s="218" t="s">
        <v>2677</v>
      </c>
      <c r="D950" s="629"/>
      <c r="E950" s="630"/>
      <c r="F950" s="660"/>
      <c r="G950" s="660">
        <f t="shared" si="49"/>
        <v>0</v>
      </c>
    </row>
    <row r="951" spans="1:7" s="291" customFormat="1">
      <c r="A951" s="504"/>
      <c r="B951" s="501"/>
      <c r="C951" s="528" t="s">
        <v>2388</v>
      </c>
      <c r="D951" s="629"/>
      <c r="E951" s="630"/>
      <c r="F951" s="660"/>
      <c r="G951" s="660">
        <f t="shared" si="49"/>
        <v>0</v>
      </c>
    </row>
    <row r="952" spans="1:7" s="291" customFormat="1">
      <c r="A952" s="504"/>
      <c r="B952" s="501"/>
      <c r="C952" s="218"/>
      <c r="D952" s="629"/>
      <c r="E952" s="630"/>
      <c r="F952" s="660"/>
      <c r="G952" s="660">
        <f t="shared" si="49"/>
        <v>0</v>
      </c>
    </row>
    <row r="953" spans="1:7" s="291" customFormat="1">
      <c r="A953" s="504" t="str">
        <f t="shared" si="50"/>
        <v>VI.</v>
      </c>
      <c r="B953" s="501">
        <f>COUNT($A$868:$B952)+1</f>
        <v>11</v>
      </c>
      <c r="C953" s="241" t="s">
        <v>2386</v>
      </c>
      <c r="D953" s="629"/>
      <c r="E953" s="630"/>
      <c r="F953" s="660"/>
      <c r="G953" s="660">
        <f t="shared" si="49"/>
        <v>0</v>
      </c>
    </row>
    <row r="954" spans="1:7" s="291" customFormat="1" ht="48">
      <c r="A954" s="504"/>
      <c r="B954" s="501"/>
      <c r="C954" s="218" t="s">
        <v>2678</v>
      </c>
      <c r="D954" s="629"/>
      <c r="E954" s="630"/>
      <c r="F954" s="660"/>
      <c r="G954" s="660">
        <f t="shared" si="49"/>
        <v>0</v>
      </c>
    </row>
    <row r="955" spans="1:7" s="291" customFormat="1">
      <c r="A955" s="504"/>
      <c r="B955" s="501"/>
      <c r="C955" s="218" t="s">
        <v>2679</v>
      </c>
      <c r="D955" s="629" t="s">
        <v>137</v>
      </c>
      <c r="E955" s="630">
        <v>42</v>
      </c>
      <c r="F955" s="660"/>
      <c r="G955" s="1178">
        <f>E955*F955</f>
        <v>0</v>
      </c>
    </row>
    <row r="956" spans="1:7" s="291" customFormat="1">
      <c r="A956" s="504"/>
      <c r="B956" s="501"/>
      <c r="C956" s="218"/>
      <c r="D956" s="629"/>
      <c r="E956" s="630"/>
      <c r="F956" s="660"/>
      <c r="G956" s="660">
        <f t="shared" si="49"/>
        <v>0</v>
      </c>
    </row>
    <row r="957" spans="1:7" s="291" customFormat="1">
      <c r="A957" s="504" t="str">
        <f t="shared" si="50"/>
        <v>VI.</v>
      </c>
      <c r="B957" s="501">
        <f>COUNT($A$868:$B956)+1</f>
        <v>12</v>
      </c>
      <c r="C957" s="336" t="s">
        <v>2683</v>
      </c>
      <c r="D957" s="605" t="s">
        <v>125</v>
      </c>
      <c r="E957" s="603">
        <v>8</v>
      </c>
      <c r="F957" s="679"/>
      <c r="G957" s="1178">
        <f>E957*F957</f>
        <v>0</v>
      </c>
    </row>
    <row r="958" spans="1:7" s="291" customFormat="1" ht="137.25" customHeight="1">
      <c r="A958" s="504"/>
      <c r="B958" s="501"/>
      <c r="C958" s="326" t="s">
        <v>2684</v>
      </c>
      <c r="D958" s="629"/>
      <c r="E958" s="630"/>
      <c r="F958" s="660"/>
      <c r="G958" s="660">
        <f t="shared" si="49"/>
        <v>0</v>
      </c>
    </row>
    <row r="959" spans="1:7" s="291" customFormat="1">
      <c r="A959" s="504"/>
      <c r="B959" s="501"/>
      <c r="C959" s="218"/>
      <c r="D959" s="629"/>
      <c r="E959" s="630"/>
      <c r="F959" s="660"/>
      <c r="G959" s="660">
        <f t="shared" si="49"/>
        <v>0</v>
      </c>
    </row>
    <row r="960" spans="1:7" s="291" customFormat="1">
      <c r="A960" s="504" t="str">
        <f t="shared" si="50"/>
        <v>VI.</v>
      </c>
      <c r="B960" s="501">
        <f>COUNT($A$868:$B959)+1</f>
        <v>13</v>
      </c>
      <c r="C960" s="241" t="s">
        <v>1844</v>
      </c>
      <c r="D960" s="629" t="s">
        <v>187</v>
      </c>
      <c r="E960" s="630">
        <v>256</v>
      </c>
      <c r="F960" s="660"/>
      <c r="G960" s="1178">
        <f>E960*F960</f>
        <v>0</v>
      </c>
    </row>
    <row r="961" spans="1:7" s="291" customFormat="1" ht="108">
      <c r="A961" s="504"/>
      <c r="B961" s="501"/>
      <c r="C961" s="218" t="s">
        <v>2685</v>
      </c>
      <c r="D961" s="629"/>
      <c r="E961" s="630"/>
      <c r="F961" s="660"/>
      <c r="G961" s="660">
        <f t="shared" si="49"/>
        <v>0</v>
      </c>
    </row>
    <row r="962" spans="1:7" s="291" customFormat="1">
      <c r="A962" s="504"/>
      <c r="B962" s="501"/>
      <c r="C962" s="528" t="s">
        <v>2686</v>
      </c>
      <c r="D962" s="629"/>
      <c r="E962" s="630"/>
      <c r="F962" s="660"/>
      <c r="G962" s="660">
        <f t="shared" si="49"/>
        <v>0</v>
      </c>
    </row>
    <row r="963" spans="1:7" s="291" customFormat="1">
      <c r="A963" s="504"/>
      <c r="B963" s="501"/>
      <c r="C963" s="241"/>
      <c r="D963" s="629"/>
      <c r="E963" s="630"/>
      <c r="F963" s="660"/>
      <c r="G963" s="660">
        <f t="shared" si="49"/>
        <v>0</v>
      </c>
    </row>
    <row r="964" spans="1:7" s="291" customFormat="1">
      <c r="A964" s="504" t="str">
        <f t="shared" si="50"/>
        <v>VI.</v>
      </c>
      <c r="B964" s="501">
        <f>COUNT($A$868:$B963)+1</f>
        <v>14</v>
      </c>
      <c r="C964" s="241" t="s">
        <v>2687</v>
      </c>
      <c r="D964" s="629" t="s">
        <v>125</v>
      </c>
      <c r="E964" s="630">
        <v>1</v>
      </c>
      <c r="F964" s="660"/>
      <c r="G964" s="1178">
        <f>E964*F964</f>
        <v>0</v>
      </c>
    </row>
    <row r="965" spans="1:7" s="291" customFormat="1" ht="60">
      <c r="A965" s="504"/>
      <c r="B965" s="501"/>
      <c r="C965" s="218" t="s">
        <v>2688</v>
      </c>
      <c r="D965" s="629"/>
      <c r="E965" s="630"/>
      <c r="F965" s="660"/>
      <c r="G965" s="660">
        <f t="shared" si="49"/>
        <v>0</v>
      </c>
    </row>
    <row r="966" spans="1:7" s="291" customFormat="1">
      <c r="A966" s="504"/>
      <c r="B966" s="501"/>
      <c r="C966" s="218"/>
      <c r="D966" s="629"/>
      <c r="E966" s="630"/>
      <c r="F966" s="660"/>
      <c r="G966" s="660">
        <f t="shared" si="49"/>
        <v>0</v>
      </c>
    </row>
    <row r="967" spans="1:7" s="291" customFormat="1">
      <c r="A967" s="504" t="str">
        <f t="shared" si="50"/>
        <v>VI.</v>
      </c>
      <c r="B967" s="501">
        <f>COUNT($A$868:$B966)+1</f>
        <v>15</v>
      </c>
      <c r="C967" s="241" t="s">
        <v>2689</v>
      </c>
      <c r="D967" s="629" t="s">
        <v>2690</v>
      </c>
      <c r="E967" s="630">
        <v>1</v>
      </c>
      <c r="F967" s="660"/>
      <c r="G967" s="1178">
        <f>E967*F967</f>
        <v>0</v>
      </c>
    </row>
    <row r="968" spans="1:7" s="291" customFormat="1" ht="84">
      <c r="A968" s="504"/>
      <c r="B968" s="501"/>
      <c r="C968" s="218" t="s">
        <v>2691</v>
      </c>
      <c r="D968" s="629"/>
      <c r="E968" s="630"/>
      <c r="F968" s="660"/>
      <c r="G968" s="660">
        <f t="shared" si="49"/>
        <v>0</v>
      </c>
    </row>
    <row r="969" spans="1:7" s="291" customFormat="1">
      <c r="A969" s="504"/>
      <c r="B969" s="501"/>
      <c r="C969" s="528"/>
      <c r="D969" s="629"/>
      <c r="E969" s="630"/>
      <c r="F969" s="660"/>
      <c r="G969" s="660">
        <f t="shared" si="49"/>
        <v>0</v>
      </c>
    </row>
    <row r="970" spans="1:7" s="291" customFormat="1" ht="13.5" thickBot="1">
      <c r="A970" s="507"/>
      <c r="B970" s="507"/>
      <c r="C970" s="507" t="str">
        <f>CONCATENATE($B$868," ",$C$868," - SKUPAJ:")</f>
        <v>VI. PREZRAČEVANJE JEDILNICE - SKUPAJ:</v>
      </c>
      <c r="D970" s="507"/>
      <c r="E970" s="507"/>
      <c r="F970" s="507"/>
      <c r="G970" s="1205">
        <f>SUM(G870:G969)</f>
        <v>0</v>
      </c>
    </row>
    <row r="971" spans="1:7" s="291" customFormat="1">
      <c r="A971" s="504"/>
      <c r="B971" s="501"/>
      <c r="C971" s="528"/>
      <c r="D971" s="629"/>
      <c r="E971" s="630"/>
      <c r="F971" s="660"/>
      <c r="G971" s="660"/>
    </row>
    <row r="972" spans="1:7" s="291" customFormat="1" ht="16.5" thickBot="1">
      <c r="A972" s="502"/>
      <c r="B972" s="158" t="s">
        <v>142</v>
      </c>
      <c r="C972" s="65" t="s">
        <v>2777</v>
      </c>
      <c r="D972" s="658"/>
      <c r="E972" s="658"/>
      <c r="F972" s="658"/>
      <c r="G972" s="658"/>
    </row>
    <row r="973" spans="1:7" s="291" customFormat="1">
      <c r="A973" s="504"/>
      <c r="B973" s="501"/>
      <c r="C973" s="218"/>
      <c r="D973" s="629"/>
      <c r="E973" s="630"/>
      <c r="F973" s="660"/>
      <c r="G973" s="660"/>
    </row>
    <row r="974" spans="1:7" s="291" customFormat="1" ht="12.75" customHeight="1">
      <c r="A974" s="504" t="str">
        <f>$B$972</f>
        <v>VII.</v>
      </c>
      <c r="B974" s="501">
        <f>1</f>
        <v>1</v>
      </c>
      <c r="C974" s="241" t="s">
        <v>2778</v>
      </c>
      <c r="D974" s="629" t="s">
        <v>125</v>
      </c>
      <c r="E974" s="630">
        <v>1</v>
      </c>
      <c r="F974" s="660"/>
      <c r="G974" s="1178">
        <f>E974*F974</f>
        <v>0</v>
      </c>
    </row>
    <row r="975" spans="1:7" s="291" customFormat="1" ht="48">
      <c r="A975" s="504"/>
      <c r="B975" s="501"/>
      <c r="C975" s="218" t="s">
        <v>2779</v>
      </c>
      <c r="D975" s="629"/>
      <c r="E975" s="630"/>
      <c r="F975" s="660"/>
      <c r="G975" s="660">
        <f t="shared" ref="G975:G1036" si="51">E975*F975</f>
        <v>0</v>
      </c>
    </row>
    <row r="976" spans="1:7" s="291" customFormat="1" ht="168">
      <c r="A976" s="504"/>
      <c r="B976" s="501"/>
      <c r="C976" s="218" t="s">
        <v>2780</v>
      </c>
      <c r="D976" s="629"/>
      <c r="E976" s="630"/>
      <c r="F976" s="660"/>
      <c r="G976" s="660">
        <f t="shared" si="51"/>
        <v>0</v>
      </c>
    </row>
    <row r="977" spans="1:7" s="291" customFormat="1" ht="24">
      <c r="A977" s="504"/>
      <c r="B977" s="501"/>
      <c r="C977" s="241" t="s">
        <v>2781</v>
      </c>
      <c r="D977" s="629"/>
      <c r="E977" s="630"/>
      <c r="F977" s="660"/>
      <c r="G977" s="660">
        <f t="shared" si="51"/>
        <v>0</v>
      </c>
    </row>
    <row r="978" spans="1:7" s="291" customFormat="1">
      <c r="A978" s="504"/>
      <c r="B978" s="501"/>
      <c r="C978" s="218" t="s">
        <v>2782</v>
      </c>
      <c r="D978" s="629"/>
      <c r="E978" s="630"/>
      <c r="F978" s="660"/>
      <c r="G978" s="660">
        <f t="shared" si="51"/>
        <v>0</v>
      </c>
    </row>
    <row r="979" spans="1:7" s="291" customFormat="1" ht="24">
      <c r="A979" s="504"/>
      <c r="B979" s="501"/>
      <c r="C979" s="218" t="s">
        <v>2783</v>
      </c>
      <c r="D979" s="629"/>
      <c r="E979" s="630"/>
      <c r="F979" s="660"/>
      <c r="G979" s="660">
        <f t="shared" si="51"/>
        <v>0</v>
      </c>
    </row>
    <row r="980" spans="1:7" s="291" customFormat="1" ht="24">
      <c r="A980" s="504"/>
      <c r="B980" s="501"/>
      <c r="C980" s="218" t="s">
        <v>2784</v>
      </c>
      <c r="D980" s="629"/>
      <c r="E980" s="630"/>
      <c r="F980" s="660"/>
      <c r="G980" s="660">
        <f t="shared" si="51"/>
        <v>0</v>
      </c>
    </row>
    <row r="981" spans="1:7" s="291" customFormat="1" ht="36" customHeight="1">
      <c r="A981" s="504"/>
      <c r="B981" s="501"/>
      <c r="C981" s="218" t="s">
        <v>2785</v>
      </c>
      <c r="D981" s="629"/>
      <c r="E981" s="630"/>
      <c r="F981" s="660"/>
      <c r="G981" s="660">
        <f t="shared" si="51"/>
        <v>0</v>
      </c>
    </row>
    <row r="982" spans="1:7" s="291" customFormat="1" ht="24">
      <c r="A982" s="504"/>
      <c r="B982" s="501"/>
      <c r="C982" s="218" t="s">
        <v>2786</v>
      </c>
      <c r="D982" s="629"/>
      <c r="E982" s="630"/>
      <c r="F982" s="660"/>
      <c r="G982" s="660">
        <f t="shared" si="51"/>
        <v>0</v>
      </c>
    </row>
    <row r="983" spans="1:7" s="291" customFormat="1" ht="24">
      <c r="A983" s="504"/>
      <c r="B983" s="501"/>
      <c r="C983" s="218" t="s">
        <v>2787</v>
      </c>
      <c r="D983" s="629"/>
      <c r="E983" s="630"/>
      <c r="F983" s="660"/>
      <c r="G983" s="660">
        <f t="shared" si="51"/>
        <v>0</v>
      </c>
    </row>
    <row r="984" spans="1:7" s="291" customFormat="1" ht="24">
      <c r="A984" s="504"/>
      <c r="B984" s="501"/>
      <c r="C984" s="218" t="s">
        <v>2788</v>
      </c>
      <c r="D984" s="629"/>
      <c r="E984" s="630"/>
      <c r="F984" s="660"/>
      <c r="G984" s="660">
        <f t="shared" si="51"/>
        <v>0</v>
      </c>
    </row>
    <row r="985" spans="1:7" s="291" customFormat="1" ht="24">
      <c r="A985" s="504"/>
      <c r="B985" s="501"/>
      <c r="C985" s="218" t="s">
        <v>2789</v>
      </c>
      <c r="D985" s="629"/>
      <c r="E985" s="630"/>
      <c r="F985" s="660"/>
      <c r="G985" s="660">
        <f t="shared" si="51"/>
        <v>0</v>
      </c>
    </row>
    <row r="986" spans="1:7" s="291" customFormat="1" ht="24">
      <c r="A986" s="504"/>
      <c r="B986" s="501"/>
      <c r="C986" s="218" t="s">
        <v>2790</v>
      </c>
      <c r="D986" s="629"/>
      <c r="E986" s="630"/>
      <c r="F986" s="660"/>
      <c r="G986" s="660">
        <f t="shared" si="51"/>
        <v>0</v>
      </c>
    </row>
    <row r="987" spans="1:7" s="291" customFormat="1" ht="24">
      <c r="A987" s="504"/>
      <c r="B987" s="501"/>
      <c r="C987" s="218" t="s">
        <v>2791</v>
      </c>
      <c r="D987" s="629"/>
      <c r="E987" s="630"/>
      <c r="F987" s="660"/>
      <c r="G987" s="660">
        <f t="shared" si="51"/>
        <v>0</v>
      </c>
    </row>
    <row r="988" spans="1:7" s="291" customFormat="1">
      <c r="A988" s="504"/>
      <c r="B988" s="501"/>
      <c r="C988" s="218" t="s">
        <v>2792</v>
      </c>
      <c r="D988" s="629"/>
      <c r="E988" s="630"/>
      <c r="F988" s="660"/>
      <c r="G988" s="660">
        <f t="shared" si="51"/>
        <v>0</v>
      </c>
    </row>
    <row r="989" spans="1:7" s="291" customFormat="1">
      <c r="A989" s="504"/>
      <c r="B989" s="501"/>
      <c r="C989" s="218" t="s">
        <v>2793</v>
      </c>
      <c r="D989" s="629"/>
      <c r="E989" s="630"/>
      <c r="F989" s="660"/>
      <c r="G989" s="660">
        <f t="shared" si="51"/>
        <v>0</v>
      </c>
    </row>
    <row r="990" spans="1:7" s="291" customFormat="1">
      <c r="A990" s="504"/>
      <c r="B990" s="501"/>
      <c r="C990" s="218" t="s">
        <v>2794</v>
      </c>
      <c r="D990" s="629"/>
      <c r="E990" s="630"/>
      <c r="F990" s="660"/>
      <c r="G990" s="660">
        <f t="shared" si="51"/>
        <v>0</v>
      </c>
    </row>
    <row r="991" spans="1:7" s="291" customFormat="1" ht="84">
      <c r="A991" s="504"/>
      <c r="B991" s="501"/>
      <c r="C991" s="218" t="s">
        <v>2795</v>
      </c>
      <c r="D991" s="629"/>
      <c r="E991" s="630"/>
      <c r="F991" s="660"/>
      <c r="G991" s="660">
        <f t="shared" si="51"/>
        <v>0</v>
      </c>
    </row>
    <row r="992" spans="1:7" s="291" customFormat="1" ht="24">
      <c r="A992" s="504"/>
      <c r="B992" s="501"/>
      <c r="C992" s="468" t="s">
        <v>2796</v>
      </c>
      <c r="D992" s="629"/>
      <c r="E992" s="630"/>
      <c r="F992" s="660"/>
      <c r="G992" s="660">
        <f t="shared" si="51"/>
        <v>0</v>
      </c>
    </row>
    <row r="993" spans="1:7" s="291" customFormat="1" ht="36">
      <c r="A993" s="504"/>
      <c r="B993" s="501"/>
      <c r="C993" s="241" t="s">
        <v>2797</v>
      </c>
      <c r="D993" s="629"/>
      <c r="E993" s="630"/>
      <c r="F993" s="660"/>
      <c r="G993" s="660">
        <f t="shared" si="51"/>
        <v>0</v>
      </c>
    </row>
    <row r="994" spans="1:7" s="291" customFormat="1" ht="168">
      <c r="A994" s="504"/>
      <c r="B994" s="501"/>
      <c r="C994" s="218" t="s">
        <v>3719</v>
      </c>
      <c r="D994" s="629"/>
      <c r="E994" s="630"/>
      <c r="F994" s="660"/>
      <c r="G994" s="660">
        <f t="shared" si="51"/>
        <v>0</v>
      </c>
    </row>
    <row r="995" spans="1:7" s="291" customFormat="1" ht="108">
      <c r="A995" s="504"/>
      <c r="B995" s="501"/>
      <c r="C995" s="218" t="s">
        <v>2798</v>
      </c>
      <c r="D995" s="629"/>
      <c r="E995" s="630"/>
      <c r="F995" s="660"/>
      <c r="G995" s="660">
        <f t="shared" si="51"/>
        <v>0</v>
      </c>
    </row>
    <row r="996" spans="1:7" s="291" customFormat="1" ht="24">
      <c r="A996" s="504"/>
      <c r="B996" s="501"/>
      <c r="C996" s="1187" t="s">
        <v>2799</v>
      </c>
      <c r="D996" s="629"/>
      <c r="E996" s="630"/>
      <c r="F996" s="660"/>
      <c r="G996" s="660">
        <f t="shared" si="51"/>
        <v>0</v>
      </c>
    </row>
    <row r="997" spans="1:7" s="291" customFormat="1" ht="12.75" customHeight="1">
      <c r="A997" s="504"/>
      <c r="B997" s="501"/>
      <c r="C997" s="241" t="s">
        <v>2800</v>
      </c>
      <c r="D997" s="629"/>
      <c r="E997" s="630"/>
      <c r="F997" s="660"/>
      <c r="G997" s="660">
        <f t="shared" si="51"/>
        <v>0</v>
      </c>
    </row>
    <row r="998" spans="1:7" s="291" customFormat="1" ht="108">
      <c r="A998" s="504"/>
      <c r="B998" s="501"/>
      <c r="C998" s="218" t="s">
        <v>2801</v>
      </c>
      <c r="D998" s="629"/>
      <c r="E998" s="630"/>
      <c r="F998" s="660"/>
      <c r="G998" s="660">
        <f t="shared" si="51"/>
        <v>0</v>
      </c>
    </row>
    <row r="999" spans="1:7" s="291" customFormat="1" ht="24">
      <c r="A999" s="504"/>
      <c r="B999" s="501"/>
      <c r="C999" s="468" t="s">
        <v>2802</v>
      </c>
      <c r="D999" s="629"/>
      <c r="E999" s="630"/>
      <c r="F999" s="660"/>
      <c r="G999" s="660">
        <f t="shared" si="51"/>
        <v>0</v>
      </c>
    </row>
    <row r="1000" spans="1:7" s="291" customFormat="1" ht="12.75" customHeight="1">
      <c r="A1000" s="504"/>
      <c r="B1000" s="501"/>
      <c r="C1000" s="241" t="s">
        <v>2803</v>
      </c>
      <c r="D1000" s="629"/>
      <c r="E1000" s="630"/>
      <c r="F1000" s="660"/>
      <c r="G1000" s="660">
        <f t="shared" si="51"/>
        <v>0</v>
      </c>
    </row>
    <row r="1001" spans="1:7" s="291" customFormat="1" ht="36">
      <c r="A1001" s="504"/>
      <c r="B1001" s="501"/>
      <c r="C1001" s="218" t="s">
        <v>2804</v>
      </c>
      <c r="D1001" s="629"/>
      <c r="E1001" s="630"/>
      <c r="F1001" s="660"/>
      <c r="G1001" s="660">
        <f t="shared" si="51"/>
        <v>0</v>
      </c>
    </row>
    <row r="1002" spans="1:7" s="291" customFormat="1" ht="36">
      <c r="A1002" s="504"/>
      <c r="B1002" s="501"/>
      <c r="C1002" s="468" t="s">
        <v>2805</v>
      </c>
      <c r="D1002" s="629"/>
      <c r="E1002" s="630"/>
      <c r="F1002" s="660"/>
      <c r="G1002" s="660">
        <f t="shared" si="51"/>
        <v>0</v>
      </c>
    </row>
    <row r="1003" spans="1:7" s="291" customFormat="1" ht="12.75" customHeight="1">
      <c r="A1003" s="504"/>
      <c r="B1003" s="501"/>
      <c r="C1003" s="241" t="s">
        <v>2806</v>
      </c>
      <c r="D1003" s="629"/>
      <c r="E1003" s="630"/>
      <c r="F1003" s="660"/>
      <c r="G1003" s="660">
        <f t="shared" si="51"/>
        <v>0</v>
      </c>
    </row>
    <row r="1004" spans="1:7" s="291" customFormat="1" ht="48">
      <c r="A1004" s="504"/>
      <c r="B1004" s="501"/>
      <c r="C1004" s="218" t="s">
        <v>2807</v>
      </c>
      <c r="D1004" s="629"/>
      <c r="E1004" s="630"/>
      <c r="F1004" s="660"/>
      <c r="G1004" s="660">
        <f t="shared" si="51"/>
        <v>0</v>
      </c>
    </row>
    <row r="1005" spans="1:7" s="291" customFormat="1" ht="36">
      <c r="A1005" s="504"/>
      <c r="B1005" s="501"/>
      <c r="C1005" s="468" t="s">
        <v>2808</v>
      </c>
      <c r="D1005" s="629"/>
      <c r="E1005" s="630"/>
      <c r="F1005" s="660"/>
      <c r="G1005" s="660">
        <f t="shared" si="51"/>
        <v>0</v>
      </c>
    </row>
    <row r="1006" spans="1:7" s="291" customFormat="1">
      <c r="A1006" s="504"/>
      <c r="B1006" s="501"/>
      <c r="C1006" s="538"/>
      <c r="D1006" s="629"/>
      <c r="E1006" s="630"/>
      <c r="F1006" s="660"/>
      <c r="G1006" s="660">
        <f t="shared" si="51"/>
        <v>0</v>
      </c>
    </row>
    <row r="1007" spans="1:7" s="291" customFormat="1">
      <c r="A1007" s="504" t="str">
        <f t="shared" ref="A1007:A1060" si="52">$B$972</f>
        <v>VII.</v>
      </c>
      <c r="B1007" s="501">
        <f>COUNT($A$974:$B1006)+1</f>
        <v>2</v>
      </c>
      <c r="C1007" s="241" t="s">
        <v>2809</v>
      </c>
      <c r="D1007" s="629" t="s">
        <v>125</v>
      </c>
      <c r="E1007" s="630">
        <v>1</v>
      </c>
      <c r="F1007" s="660"/>
      <c r="G1007" s="1178">
        <f>E1007*F1007</f>
        <v>0</v>
      </c>
    </row>
    <row r="1008" spans="1:7" s="291" customFormat="1" ht="36">
      <c r="A1008" s="504"/>
      <c r="B1008" s="501"/>
      <c r="C1008" s="218" t="s">
        <v>2810</v>
      </c>
      <c r="D1008" s="629"/>
      <c r="E1008" s="630"/>
      <c r="F1008" s="660"/>
      <c r="G1008" s="660">
        <f t="shared" si="51"/>
        <v>0</v>
      </c>
    </row>
    <row r="1009" spans="1:7" s="291" customFormat="1">
      <c r="A1009" s="504"/>
      <c r="B1009" s="501"/>
      <c r="C1009" s="218" t="s">
        <v>2255</v>
      </c>
      <c r="D1009" s="629"/>
      <c r="E1009" s="630"/>
      <c r="F1009" s="660"/>
      <c r="G1009" s="660">
        <f t="shared" si="51"/>
        <v>0</v>
      </c>
    </row>
    <row r="1010" spans="1:7" s="291" customFormat="1" ht="144">
      <c r="A1010" s="504"/>
      <c r="B1010" s="501"/>
      <c r="C1010" s="218" t="s">
        <v>2811</v>
      </c>
      <c r="D1010" s="629"/>
      <c r="E1010" s="630"/>
      <c r="F1010" s="660"/>
      <c r="G1010" s="660">
        <f t="shared" si="51"/>
        <v>0</v>
      </c>
    </row>
    <row r="1011" spans="1:7" s="291" customFormat="1" ht="132">
      <c r="A1011" s="504"/>
      <c r="B1011" s="501"/>
      <c r="C1011" s="218" t="s">
        <v>2812</v>
      </c>
      <c r="D1011" s="629"/>
      <c r="E1011" s="630"/>
      <c r="F1011" s="660"/>
      <c r="G1011" s="660">
        <f t="shared" si="51"/>
        <v>0</v>
      </c>
    </row>
    <row r="1012" spans="1:7" s="291" customFormat="1" ht="156">
      <c r="A1012" s="504"/>
      <c r="B1012" s="501"/>
      <c r="C1012" s="218" t="s">
        <v>2813</v>
      </c>
      <c r="D1012" s="629"/>
      <c r="E1012" s="630"/>
      <c r="F1012" s="660"/>
      <c r="G1012" s="660">
        <f t="shared" si="51"/>
        <v>0</v>
      </c>
    </row>
    <row r="1013" spans="1:7" s="291" customFormat="1" ht="144">
      <c r="A1013" s="504"/>
      <c r="B1013" s="501"/>
      <c r="C1013" s="218" t="s">
        <v>2814</v>
      </c>
      <c r="D1013" s="629"/>
      <c r="E1013" s="630"/>
      <c r="F1013" s="660"/>
      <c r="G1013" s="660">
        <f t="shared" si="51"/>
        <v>0</v>
      </c>
    </row>
    <row r="1014" spans="1:7" s="291" customFormat="1" ht="12.75" customHeight="1">
      <c r="A1014" s="504"/>
      <c r="B1014" s="501"/>
      <c r="C1014" s="218" t="s">
        <v>2815</v>
      </c>
      <c r="D1014" s="629"/>
      <c r="E1014" s="630"/>
      <c r="F1014" s="660"/>
      <c r="G1014" s="660">
        <f t="shared" si="51"/>
        <v>0</v>
      </c>
    </row>
    <row r="1015" spans="1:7" s="291" customFormat="1" ht="12.75" customHeight="1">
      <c r="A1015" s="504"/>
      <c r="B1015" s="501"/>
      <c r="C1015" s="218" t="s">
        <v>2816</v>
      </c>
      <c r="D1015" s="629"/>
      <c r="E1015" s="630"/>
      <c r="F1015" s="660"/>
      <c r="G1015" s="660">
        <f t="shared" si="51"/>
        <v>0</v>
      </c>
    </row>
    <row r="1016" spans="1:7" s="291" customFormat="1" ht="12.75" customHeight="1">
      <c r="A1016" s="504"/>
      <c r="B1016" s="501"/>
      <c r="C1016" s="218" t="s">
        <v>2817</v>
      </c>
      <c r="D1016" s="629"/>
      <c r="E1016" s="630"/>
      <c r="F1016" s="660"/>
      <c r="G1016" s="660">
        <f t="shared" si="51"/>
        <v>0</v>
      </c>
    </row>
    <row r="1017" spans="1:7" s="291" customFormat="1" ht="12.75" customHeight="1">
      <c r="A1017" s="504"/>
      <c r="B1017" s="501"/>
      <c r="C1017" s="218" t="s">
        <v>2818</v>
      </c>
      <c r="D1017" s="629"/>
      <c r="E1017" s="630"/>
      <c r="F1017" s="660"/>
      <c r="G1017" s="660">
        <f t="shared" si="51"/>
        <v>0</v>
      </c>
    </row>
    <row r="1018" spans="1:7" s="291" customFormat="1" ht="12.75" customHeight="1">
      <c r="A1018" s="504"/>
      <c r="B1018" s="501"/>
      <c r="C1018" s="218" t="s">
        <v>2819</v>
      </c>
      <c r="D1018" s="629"/>
      <c r="E1018" s="630"/>
      <c r="F1018" s="660"/>
      <c r="G1018" s="660">
        <f t="shared" si="51"/>
        <v>0</v>
      </c>
    </row>
    <row r="1019" spans="1:7" s="291" customFormat="1" ht="12.75" customHeight="1">
      <c r="A1019" s="504"/>
      <c r="B1019" s="501"/>
      <c r="C1019" s="218" t="s">
        <v>2820</v>
      </c>
      <c r="D1019" s="629"/>
      <c r="E1019" s="630"/>
      <c r="F1019" s="660"/>
      <c r="G1019" s="660">
        <f t="shared" si="51"/>
        <v>0</v>
      </c>
    </row>
    <row r="1020" spans="1:7" s="291" customFormat="1" ht="12.75" customHeight="1">
      <c r="A1020" s="504"/>
      <c r="B1020" s="501"/>
      <c r="C1020" s="218" t="s">
        <v>2821</v>
      </c>
      <c r="D1020" s="629"/>
      <c r="E1020" s="630"/>
      <c r="F1020" s="660"/>
      <c r="G1020" s="660">
        <f t="shared" si="51"/>
        <v>0</v>
      </c>
    </row>
    <row r="1021" spans="1:7" s="291" customFormat="1" ht="12.75" customHeight="1">
      <c r="A1021" s="504"/>
      <c r="B1021" s="501"/>
      <c r="C1021" s="218" t="s">
        <v>2822</v>
      </c>
      <c r="D1021" s="629"/>
      <c r="E1021" s="630"/>
      <c r="F1021" s="660"/>
      <c r="G1021" s="660">
        <f t="shared" si="51"/>
        <v>0</v>
      </c>
    </row>
    <row r="1022" spans="1:7" s="291" customFormat="1" ht="12.75" customHeight="1">
      <c r="A1022" s="504"/>
      <c r="B1022" s="501"/>
      <c r="C1022" s="218" t="s">
        <v>2823</v>
      </c>
      <c r="D1022" s="629"/>
      <c r="E1022" s="630"/>
      <c r="F1022" s="660"/>
      <c r="G1022" s="660">
        <f t="shared" si="51"/>
        <v>0</v>
      </c>
    </row>
    <row r="1023" spans="1:7" s="291" customFormat="1" ht="12.75" customHeight="1">
      <c r="A1023" s="504"/>
      <c r="B1023" s="501"/>
      <c r="C1023" s="218" t="s">
        <v>2824</v>
      </c>
      <c r="D1023" s="629"/>
      <c r="E1023" s="630"/>
      <c r="F1023" s="660"/>
      <c r="G1023" s="660">
        <f t="shared" si="51"/>
        <v>0</v>
      </c>
    </row>
    <row r="1024" spans="1:7" s="291" customFormat="1" ht="12.75" customHeight="1">
      <c r="A1024" s="504"/>
      <c r="B1024" s="501"/>
      <c r="C1024" s="218" t="s">
        <v>2825</v>
      </c>
      <c r="D1024" s="629"/>
      <c r="E1024" s="630"/>
      <c r="F1024" s="660"/>
      <c r="G1024" s="660">
        <f t="shared" si="51"/>
        <v>0</v>
      </c>
    </row>
    <row r="1025" spans="1:7" s="291" customFormat="1" ht="12.75" customHeight="1">
      <c r="A1025" s="504"/>
      <c r="B1025" s="501"/>
      <c r="C1025" s="218" t="s">
        <v>2826</v>
      </c>
      <c r="D1025" s="629"/>
      <c r="E1025" s="630"/>
      <c r="F1025" s="660"/>
      <c r="G1025" s="660">
        <f t="shared" si="51"/>
        <v>0</v>
      </c>
    </row>
    <row r="1026" spans="1:7" s="291" customFormat="1" ht="12.75" customHeight="1">
      <c r="A1026" s="504"/>
      <c r="B1026" s="501"/>
      <c r="C1026" s="218" t="s">
        <v>2827</v>
      </c>
      <c r="D1026" s="629"/>
      <c r="E1026" s="630"/>
      <c r="F1026" s="660"/>
      <c r="G1026" s="660">
        <f t="shared" si="51"/>
        <v>0</v>
      </c>
    </row>
    <row r="1027" spans="1:7" s="291" customFormat="1" ht="12.75" customHeight="1">
      <c r="A1027" s="504"/>
      <c r="B1027" s="501"/>
      <c r="C1027" s="218" t="s">
        <v>2828</v>
      </c>
      <c r="D1027" s="629"/>
      <c r="E1027" s="630"/>
      <c r="F1027" s="660"/>
      <c r="G1027" s="660">
        <f t="shared" si="51"/>
        <v>0</v>
      </c>
    </row>
    <row r="1028" spans="1:7" s="291" customFormat="1" ht="12.75" customHeight="1">
      <c r="A1028" s="504"/>
      <c r="B1028" s="501"/>
      <c r="C1028" s="218" t="s">
        <v>2829</v>
      </c>
      <c r="D1028" s="629"/>
      <c r="E1028" s="630"/>
      <c r="F1028" s="660"/>
      <c r="G1028" s="660">
        <f t="shared" si="51"/>
        <v>0</v>
      </c>
    </row>
    <row r="1029" spans="1:7" s="291" customFormat="1" ht="36">
      <c r="A1029" s="504"/>
      <c r="B1029" s="501"/>
      <c r="C1029" s="468" t="s">
        <v>2830</v>
      </c>
      <c r="D1029" s="629"/>
      <c r="E1029" s="630"/>
      <c r="F1029" s="660"/>
      <c r="G1029" s="660">
        <f t="shared" si="51"/>
        <v>0</v>
      </c>
    </row>
    <row r="1030" spans="1:7" s="291" customFormat="1">
      <c r="A1030" s="504"/>
      <c r="B1030" s="501"/>
      <c r="C1030" s="218"/>
      <c r="D1030" s="629"/>
      <c r="E1030" s="630"/>
      <c r="F1030" s="660"/>
      <c r="G1030" s="660">
        <f t="shared" si="51"/>
        <v>0</v>
      </c>
    </row>
    <row r="1031" spans="1:7" s="291" customFormat="1" ht="24">
      <c r="A1031" s="504" t="str">
        <f t="shared" si="52"/>
        <v>VII.</v>
      </c>
      <c r="B1031" s="501">
        <f>COUNT($A$974:$B1030)+1</f>
        <v>3</v>
      </c>
      <c r="C1031" s="241" t="s">
        <v>2831</v>
      </c>
      <c r="D1031" s="629"/>
      <c r="E1031" s="630"/>
      <c r="F1031" s="660"/>
      <c r="G1031" s="660">
        <f t="shared" si="51"/>
        <v>0</v>
      </c>
    </row>
    <row r="1032" spans="1:7" s="291" customFormat="1" ht="50.25" customHeight="1">
      <c r="A1032" s="504"/>
      <c r="B1032" s="501"/>
      <c r="C1032" s="218" t="s">
        <v>2832</v>
      </c>
      <c r="D1032" s="629"/>
      <c r="E1032" s="630"/>
      <c r="F1032" s="660"/>
      <c r="G1032" s="660">
        <f t="shared" si="51"/>
        <v>0</v>
      </c>
    </row>
    <row r="1033" spans="1:7" s="291" customFormat="1">
      <c r="A1033" s="504"/>
      <c r="B1033" s="501"/>
      <c r="C1033" s="218" t="s">
        <v>2255</v>
      </c>
      <c r="D1033" s="629"/>
      <c r="E1033" s="630"/>
      <c r="F1033" s="660"/>
      <c r="G1033" s="660">
        <f t="shared" si="51"/>
        <v>0</v>
      </c>
    </row>
    <row r="1034" spans="1:7" s="291" customFormat="1" ht="120">
      <c r="A1034" s="504"/>
      <c r="B1034" s="501"/>
      <c r="C1034" s="218" t="s">
        <v>2833</v>
      </c>
      <c r="D1034" s="629"/>
      <c r="E1034" s="630"/>
      <c r="F1034" s="660"/>
      <c r="G1034" s="660">
        <f t="shared" si="51"/>
        <v>0</v>
      </c>
    </row>
    <row r="1035" spans="1:7" s="291" customFormat="1" ht="60">
      <c r="A1035" s="504"/>
      <c r="B1035" s="501"/>
      <c r="C1035" s="218" t="s">
        <v>2834</v>
      </c>
      <c r="D1035" s="629"/>
      <c r="E1035" s="630"/>
      <c r="F1035" s="660"/>
      <c r="G1035" s="660">
        <f t="shared" si="51"/>
        <v>0</v>
      </c>
    </row>
    <row r="1036" spans="1:7" s="291" customFormat="1" ht="24">
      <c r="A1036" s="504"/>
      <c r="B1036" s="501"/>
      <c r="C1036" s="468" t="s">
        <v>2835</v>
      </c>
      <c r="D1036" s="629"/>
      <c r="E1036" s="630"/>
      <c r="F1036" s="660"/>
      <c r="G1036" s="660">
        <f t="shared" si="51"/>
        <v>0</v>
      </c>
    </row>
    <row r="1037" spans="1:7" s="291" customFormat="1" ht="24">
      <c r="A1037" s="504"/>
      <c r="B1037" s="501"/>
      <c r="C1037" s="468" t="s">
        <v>2836</v>
      </c>
      <c r="D1037" s="629" t="s">
        <v>125</v>
      </c>
      <c r="E1037" s="630">
        <v>1</v>
      </c>
      <c r="F1037" s="660"/>
      <c r="G1037" s="1178">
        <f>E1037*F1037</f>
        <v>0</v>
      </c>
    </row>
    <row r="1038" spans="1:7" s="291" customFormat="1" ht="48">
      <c r="A1038" s="504"/>
      <c r="B1038" s="501"/>
      <c r="C1038" s="468" t="s">
        <v>2837</v>
      </c>
      <c r="D1038" s="629" t="s">
        <v>188</v>
      </c>
      <c r="E1038" s="630">
        <v>1</v>
      </c>
      <c r="F1038" s="660"/>
      <c r="G1038" s="1178">
        <f>E1038*F1038</f>
        <v>0</v>
      </c>
    </row>
    <row r="1039" spans="1:7" s="291" customFormat="1" ht="24">
      <c r="A1039" s="504"/>
      <c r="B1039" s="501"/>
      <c r="C1039" s="468" t="s">
        <v>2838</v>
      </c>
      <c r="D1039" s="629" t="s">
        <v>188</v>
      </c>
      <c r="E1039" s="630">
        <v>1</v>
      </c>
      <c r="F1039" s="660"/>
      <c r="G1039" s="1178">
        <f>E1039*F1039</f>
        <v>0</v>
      </c>
    </row>
    <row r="1040" spans="1:7" s="291" customFormat="1">
      <c r="A1040" s="504"/>
      <c r="B1040" s="501"/>
      <c r="C1040" s="218"/>
      <c r="D1040" s="629"/>
      <c r="E1040" s="630"/>
      <c r="F1040" s="660"/>
      <c r="G1040" s="660">
        <f t="shared" ref="G1040:G1102" si="53">E1040*F1040</f>
        <v>0</v>
      </c>
    </row>
    <row r="1041" spans="1:7" s="291" customFormat="1">
      <c r="A1041" s="504" t="str">
        <f t="shared" si="52"/>
        <v>VII.</v>
      </c>
      <c r="B1041" s="501">
        <f>COUNT($A$974:$B1040)+1</f>
        <v>4</v>
      </c>
      <c r="C1041" s="241" t="s">
        <v>2839</v>
      </c>
      <c r="D1041" s="629"/>
      <c r="E1041" s="630"/>
      <c r="F1041" s="660"/>
      <c r="G1041" s="660">
        <f t="shared" si="53"/>
        <v>0</v>
      </c>
    </row>
    <row r="1042" spans="1:7" s="291" customFormat="1" ht="36">
      <c r="A1042" s="504"/>
      <c r="B1042" s="501"/>
      <c r="C1042" s="218" t="s">
        <v>2840</v>
      </c>
      <c r="D1042" s="629"/>
      <c r="E1042" s="630"/>
      <c r="F1042" s="660"/>
      <c r="G1042" s="660">
        <f t="shared" si="53"/>
        <v>0</v>
      </c>
    </row>
    <row r="1043" spans="1:7" s="291" customFormat="1">
      <c r="A1043" s="504"/>
      <c r="B1043" s="501"/>
      <c r="C1043" s="218" t="s">
        <v>2255</v>
      </c>
      <c r="D1043" s="629"/>
      <c r="E1043" s="630"/>
      <c r="F1043" s="660"/>
      <c r="G1043" s="660">
        <f t="shared" si="53"/>
        <v>0</v>
      </c>
    </row>
    <row r="1044" spans="1:7" s="291" customFormat="1">
      <c r="A1044" s="504"/>
      <c r="B1044" s="501"/>
      <c r="C1044" s="218" t="s">
        <v>2841</v>
      </c>
      <c r="D1044" s="629"/>
      <c r="E1044" s="630"/>
      <c r="F1044" s="660"/>
      <c r="G1044" s="660">
        <f t="shared" si="53"/>
        <v>0</v>
      </c>
    </row>
    <row r="1045" spans="1:7" s="291" customFormat="1" ht="276">
      <c r="A1045" s="504"/>
      <c r="B1045" s="501"/>
      <c r="C1045" s="218" t="s">
        <v>2842</v>
      </c>
      <c r="D1045" s="629"/>
      <c r="E1045" s="630"/>
      <c r="F1045" s="660"/>
      <c r="G1045" s="660">
        <f t="shared" si="53"/>
        <v>0</v>
      </c>
    </row>
    <row r="1046" spans="1:7" s="291" customFormat="1">
      <c r="A1046" s="504"/>
      <c r="B1046" s="501"/>
      <c r="C1046" s="218" t="s">
        <v>2815</v>
      </c>
      <c r="D1046" s="629"/>
      <c r="E1046" s="630"/>
      <c r="F1046" s="660"/>
      <c r="G1046" s="660">
        <f t="shared" si="53"/>
        <v>0</v>
      </c>
    </row>
    <row r="1047" spans="1:7" s="291" customFormat="1">
      <c r="A1047" s="504"/>
      <c r="B1047" s="501"/>
      <c r="C1047" s="218" t="s">
        <v>2843</v>
      </c>
      <c r="D1047" s="629"/>
      <c r="E1047" s="630"/>
      <c r="F1047" s="660"/>
      <c r="G1047" s="660">
        <f t="shared" si="53"/>
        <v>0</v>
      </c>
    </row>
    <row r="1048" spans="1:7" s="291" customFormat="1">
      <c r="A1048" s="504"/>
      <c r="B1048" s="501"/>
      <c r="C1048" s="218" t="s">
        <v>2844</v>
      </c>
      <c r="D1048" s="629"/>
      <c r="E1048" s="630"/>
      <c r="F1048" s="660"/>
      <c r="G1048" s="660">
        <f t="shared" si="53"/>
        <v>0</v>
      </c>
    </row>
    <row r="1049" spans="1:7" s="291" customFormat="1">
      <c r="A1049" s="504"/>
      <c r="B1049" s="501"/>
      <c r="C1049" s="218" t="s">
        <v>2845</v>
      </c>
      <c r="D1049" s="629"/>
      <c r="E1049" s="630"/>
      <c r="F1049" s="660"/>
      <c r="G1049" s="660">
        <f t="shared" si="53"/>
        <v>0</v>
      </c>
    </row>
    <row r="1050" spans="1:7" s="291" customFormat="1">
      <c r="A1050" s="504"/>
      <c r="B1050" s="501"/>
      <c r="C1050" s="218" t="s">
        <v>2846</v>
      </c>
      <c r="D1050" s="629"/>
      <c r="E1050" s="630"/>
      <c r="F1050" s="660"/>
      <c r="G1050" s="660">
        <f t="shared" si="53"/>
        <v>0</v>
      </c>
    </row>
    <row r="1051" spans="1:7" s="291" customFormat="1">
      <c r="A1051" s="504"/>
      <c r="B1051" s="501"/>
      <c r="C1051" s="218" t="s">
        <v>2826</v>
      </c>
      <c r="D1051" s="629"/>
      <c r="E1051" s="630"/>
      <c r="F1051" s="660"/>
      <c r="G1051" s="660">
        <f t="shared" si="53"/>
        <v>0</v>
      </c>
    </row>
    <row r="1052" spans="1:7" s="291" customFormat="1">
      <c r="A1052" s="504"/>
      <c r="B1052" s="501"/>
      <c r="C1052" s="218" t="s">
        <v>2847</v>
      </c>
      <c r="D1052" s="629"/>
      <c r="E1052" s="630"/>
      <c r="F1052" s="660"/>
      <c r="G1052" s="660">
        <f t="shared" si="53"/>
        <v>0</v>
      </c>
    </row>
    <row r="1053" spans="1:7" s="291" customFormat="1">
      <c r="A1053" s="504"/>
      <c r="B1053" s="501"/>
      <c r="C1053" s="218" t="s">
        <v>2848</v>
      </c>
      <c r="D1053" s="629"/>
      <c r="E1053" s="630"/>
      <c r="F1053" s="660"/>
      <c r="G1053" s="660">
        <f t="shared" si="53"/>
        <v>0</v>
      </c>
    </row>
    <row r="1054" spans="1:7" s="291" customFormat="1">
      <c r="A1054" s="504"/>
      <c r="B1054" s="501"/>
      <c r="C1054" s="218" t="s">
        <v>2829</v>
      </c>
      <c r="D1054" s="629"/>
      <c r="E1054" s="630"/>
      <c r="F1054" s="660"/>
      <c r="G1054" s="660">
        <f t="shared" si="53"/>
        <v>0</v>
      </c>
    </row>
    <row r="1055" spans="1:7" s="291" customFormat="1" ht="24">
      <c r="A1055" s="504"/>
      <c r="B1055" s="501"/>
      <c r="C1055" s="468" t="s">
        <v>2849</v>
      </c>
      <c r="D1055" s="629"/>
      <c r="E1055" s="630"/>
      <c r="F1055" s="660"/>
      <c r="G1055" s="660">
        <f t="shared" si="53"/>
        <v>0</v>
      </c>
    </row>
    <row r="1056" spans="1:7" s="291" customFormat="1">
      <c r="A1056" s="504"/>
      <c r="B1056" s="501"/>
      <c r="C1056" s="468" t="s">
        <v>2850</v>
      </c>
      <c r="D1056" s="629" t="s">
        <v>188</v>
      </c>
      <c r="E1056" s="630">
        <v>1</v>
      </c>
      <c r="F1056" s="660"/>
      <c r="G1056" s="1178">
        <f>E1056*F1056</f>
        <v>0</v>
      </c>
    </row>
    <row r="1057" spans="1:7" s="291" customFormat="1" ht="48">
      <c r="A1057" s="504"/>
      <c r="B1057" s="501"/>
      <c r="C1057" s="468" t="s">
        <v>2851</v>
      </c>
      <c r="D1057" s="629" t="s">
        <v>188</v>
      </c>
      <c r="E1057" s="630">
        <v>1</v>
      </c>
      <c r="F1057" s="660"/>
      <c r="G1057" s="1178">
        <f>E1057*F1057</f>
        <v>0</v>
      </c>
    </row>
    <row r="1058" spans="1:7" s="291" customFormat="1" ht="24">
      <c r="A1058" s="504"/>
      <c r="B1058" s="501"/>
      <c r="C1058" s="468" t="s">
        <v>2852</v>
      </c>
      <c r="D1058" s="629" t="s">
        <v>188</v>
      </c>
      <c r="E1058" s="630">
        <v>1</v>
      </c>
      <c r="F1058" s="660"/>
      <c r="G1058" s="1178">
        <f>E1058*F1058</f>
        <v>0</v>
      </c>
    </row>
    <row r="1059" spans="1:7" s="291" customFormat="1">
      <c r="A1059" s="504"/>
      <c r="B1059" s="501"/>
      <c r="C1059" s="542"/>
      <c r="D1059" s="629"/>
      <c r="E1059" s="630"/>
      <c r="F1059" s="660"/>
      <c r="G1059" s="660">
        <f t="shared" si="53"/>
        <v>0</v>
      </c>
    </row>
    <row r="1060" spans="1:7" s="291" customFormat="1">
      <c r="A1060" s="504" t="str">
        <f t="shared" si="52"/>
        <v>VII.</v>
      </c>
      <c r="B1060" s="501">
        <f>COUNT($A$974:$B1059)+1</f>
        <v>5</v>
      </c>
      <c r="C1060" s="241" t="s">
        <v>2853</v>
      </c>
      <c r="D1060" s="629"/>
      <c r="E1060" s="630"/>
      <c r="F1060" s="660"/>
      <c r="G1060" s="660">
        <f t="shared" si="53"/>
        <v>0</v>
      </c>
    </row>
    <row r="1061" spans="1:7" s="291" customFormat="1" ht="24">
      <c r="A1061" s="504"/>
      <c r="B1061" s="501"/>
      <c r="C1061" s="218" t="s">
        <v>2854</v>
      </c>
      <c r="D1061" s="629"/>
      <c r="E1061" s="630"/>
      <c r="F1061" s="660"/>
      <c r="G1061" s="660">
        <f t="shared" si="53"/>
        <v>0</v>
      </c>
    </row>
    <row r="1062" spans="1:7" s="291" customFormat="1">
      <c r="A1062" s="504"/>
      <c r="B1062" s="501"/>
      <c r="C1062" s="218" t="s">
        <v>2255</v>
      </c>
      <c r="D1062" s="629"/>
      <c r="E1062" s="630"/>
      <c r="F1062" s="660"/>
      <c r="G1062" s="660">
        <f t="shared" si="53"/>
        <v>0</v>
      </c>
    </row>
    <row r="1063" spans="1:7" s="291" customFormat="1" ht="24">
      <c r="A1063" s="504"/>
      <c r="B1063" s="501"/>
      <c r="C1063" s="218" t="s">
        <v>2855</v>
      </c>
      <c r="D1063" s="629"/>
      <c r="E1063" s="630"/>
      <c r="F1063" s="660"/>
      <c r="G1063" s="660">
        <f t="shared" si="53"/>
        <v>0</v>
      </c>
    </row>
    <row r="1064" spans="1:7" s="291" customFormat="1" ht="108">
      <c r="A1064" s="504"/>
      <c r="B1064" s="501"/>
      <c r="C1064" s="218" t="s">
        <v>2856</v>
      </c>
      <c r="D1064" s="629"/>
      <c r="E1064" s="630"/>
      <c r="F1064" s="660"/>
      <c r="G1064" s="660">
        <f t="shared" si="53"/>
        <v>0</v>
      </c>
    </row>
    <row r="1065" spans="1:7" s="291" customFormat="1">
      <c r="A1065" s="504"/>
      <c r="B1065" s="501"/>
      <c r="C1065" s="218" t="s">
        <v>2857</v>
      </c>
      <c r="D1065" s="629"/>
      <c r="E1065" s="630"/>
      <c r="F1065" s="660"/>
      <c r="G1065" s="660">
        <f t="shared" si="53"/>
        <v>0</v>
      </c>
    </row>
    <row r="1066" spans="1:7" s="291" customFormat="1">
      <c r="A1066" s="504"/>
      <c r="B1066" s="501"/>
      <c r="C1066" s="218" t="s">
        <v>2858</v>
      </c>
      <c r="D1066" s="629"/>
      <c r="E1066" s="630"/>
      <c r="F1066" s="660"/>
      <c r="G1066" s="660">
        <f t="shared" si="53"/>
        <v>0</v>
      </c>
    </row>
    <row r="1067" spans="1:7" s="291" customFormat="1">
      <c r="A1067" s="504"/>
      <c r="B1067" s="501"/>
      <c r="C1067" s="218" t="s">
        <v>2859</v>
      </c>
      <c r="D1067" s="629"/>
      <c r="E1067" s="630"/>
      <c r="F1067" s="660"/>
      <c r="G1067" s="660">
        <f t="shared" si="53"/>
        <v>0</v>
      </c>
    </row>
    <row r="1068" spans="1:7" s="291" customFormat="1">
      <c r="A1068" s="504"/>
      <c r="B1068" s="501"/>
      <c r="C1068" s="218" t="s">
        <v>2845</v>
      </c>
      <c r="D1068" s="629"/>
      <c r="E1068" s="630"/>
      <c r="F1068" s="660"/>
      <c r="G1068" s="660">
        <f t="shared" si="53"/>
        <v>0</v>
      </c>
    </row>
    <row r="1069" spans="1:7" s="291" customFormat="1">
      <c r="A1069" s="504"/>
      <c r="B1069" s="501"/>
      <c r="C1069" s="218" t="s">
        <v>2860</v>
      </c>
      <c r="D1069" s="629"/>
      <c r="E1069" s="630"/>
      <c r="F1069" s="660"/>
      <c r="G1069" s="660">
        <f t="shared" si="53"/>
        <v>0</v>
      </c>
    </row>
    <row r="1070" spans="1:7" s="291" customFormat="1">
      <c r="A1070" s="504"/>
      <c r="B1070" s="501"/>
      <c r="C1070" s="218" t="s">
        <v>2861</v>
      </c>
      <c r="D1070" s="629"/>
      <c r="E1070" s="630"/>
      <c r="F1070" s="660"/>
      <c r="G1070" s="660">
        <f t="shared" si="53"/>
        <v>0</v>
      </c>
    </row>
    <row r="1071" spans="1:7" s="291" customFormat="1">
      <c r="A1071" s="504"/>
      <c r="B1071" s="501"/>
      <c r="C1071" s="218" t="s">
        <v>2862</v>
      </c>
      <c r="D1071" s="629"/>
      <c r="E1071" s="630"/>
      <c r="F1071" s="660"/>
      <c r="G1071" s="660">
        <f t="shared" si="53"/>
        <v>0</v>
      </c>
    </row>
    <row r="1072" spans="1:7" s="291" customFormat="1">
      <c r="A1072" s="504"/>
      <c r="B1072" s="501"/>
      <c r="C1072" s="218" t="s">
        <v>2863</v>
      </c>
      <c r="D1072" s="629"/>
      <c r="E1072" s="630"/>
      <c r="F1072" s="660"/>
      <c r="G1072" s="660">
        <f t="shared" si="53"/>
        <v>0</v>
      </c>
    </row>
    <row r="1073" spans="1:7" s="291" customFormat="1" ht="24">
      <c r="A1073" s="504"/>
      <c r="B1073" s="501"/>
      <c r="C1073" s="468" t="s">
        <v>2864</v>
      </c>
      <c r="D1073" s="629"/>
      <c r="E1073" s="630"/>
      <c r="F1073" s="660"/>
      <c r="G1073" s="660">
        <f t="shared" si="53"/>
        <v>0</v>
      </c>
    </row>
    <row r="1074" spans="1:7" s="291" customFormat="1">
      <c r="A1074" s="504"/>
      <c r="B1074" s="501"/>
      <c r="C1074" s="468" t="s">
        <v>2865</v>
      </c>
      <c r="D1074" s="629" t="s">
        <v>188</v>
      </c>
      <c r="E1074" s="630">
        <v>1</v>
      </c>
      <c r="F1074" s="660"/>
      <c r="G1074" s="1178">
        <f>E1074*F1074</f>
        <v>0</v>
      </c>
    </row>
    <row r="1075" spans="1:7" s="291" customFormat="1" ht="25.5">
      <c r="A1075" s="504"/>
      <c r="B1075" s="501"/>
      <c r="C1075" s="543" t="s">
        <v>2866</v>
      </c>
      <c r="D1075" s="629" t="s">
        <v>188</v>
      </c>
      <c r="E1075" s="630">
        <v>1</v>
      </c>
      <c r="F1075" s="660"/>
      <c r="G1075" s="1178">
        <f>E1075*F1075</f>
        <v>0</v>
      </c>
    </row>
    <row r="1076" spans="1:7" s="291" customFormat="1">
      <c r="A1076" s="504"/>
      <c r="B1076" s="501"/>
      <c r="C1076" s="544"/>
      <c r="D1076" s="629"/>
      <c r="E1076" s="630"/>
      <c r="F1076" s="660"/>
      <c r="G1076" s="660">
        <f t="shared" si="53"/>
        <v>0</v>
      </c>
    </row>
    <row r="1077" spans="1:7" s="291" customFormat="1" ht="15">
      <c r="A1077" s="504" t="str">
        <f t="shared" ref="A1077:A1128" si="54">$B$972</f>
        <v>VII.</v>
      </c>
      <c r="B1077" s="501">
        <f>COUNT($A$974:$B1076)+1</f>
        <v>6</v>
      </c>
      <c r="C1077" s="241" t="s">
        <v>2867</v>
      </c>
      <c r="D1077" s="700"/>
      <c r="E1077" s="701"/>
      <c r="F1077" s="702"/>
      <c r="G1077" s="660">
        <f t="shared" si="53"/>
        <v>0</v>
      </c>
    </row>
    <row r="1078" spans="1:7" s="291" customFormat="1" ht="24">
      <c r="A1078" s="504"/>
      <c r="B1078" s="501"/>
      <c r="C1078" s="218" t="s">
        <v>2854</v>
      </c>
      <c r="D1078" s="703"/>
      <c r="E1078" s="703"/>
      <c r="F1078" s="702"/>
      <c r="G1078" s="660">
        <f t="shared" si="53"/>
        <v>0</v>
      </c>
    </row>
    <row r="1079" spans="1:7" s="291" customFormat="1" ht="12.75" customHeight="1">
      <c r="A1079" s="504"/>
      <c r="B1079" s="501"/>
      <c r="C1079" s="218" t="s">
        <v>2255</v>
      </c>
      <c r="D1079" s="703"/>
      <c r="E1079" s="703"/>
      <c r="F1079" s="702"/>
      <c r="G1079" s="660">
        <f t="shared" si="53"/>
        <v>0</v>
      </c>
    </row>
    <row r="1080" spans="1:7" s="291" customFormat="1" ht="24">
      <c r="A1080" s="504"/>
      <c r="B1080" s="501"/>
      <c r="C1080" s="218" t="s">
        <v>2855</v>
      </c>
      <c r="D1080" s="704"/>
      <c r="E1080" s="703"/>
      <c r="F1080" s="702"/>
      <c r="G1080" s="660">
        <f t="shared" si="53"/>
        <v>0</v>
      </c>
    </row>
    <row r="1081" spans="1:7" s="291" customFormat="1" ht="108">
      <c r="A1081" s="504"/>
      <c r="B1081" s="501"/>
      <c r="C1081" s="218" t="s">
        <v>2856</v>
      </c>
      <c r="D1081" s="704"/>
      <c r="E1081" s="703"/>
      <c r="F1081" s="702"/>
      <c r="G1081" s="660">
        <f t="shared" si="53"/>
        <v>0</v>
      </c>
    </row>
    <row r="1082" spans="1:7" s="291" customFormat="1" ht="12.75" customHeight="1">
      <c r="A1082" s="504"/>
      <c r="B1082" s="501"/>
      <c r="C1082" s="218" t="s">
        <v>2857</v>
      </c>
      <c r="D1082" s="704"/>
      <c r="E1082" s="703"/>
      <c r="F1082" s="702"/>
      <c r="G1082" s="660">
        <f t="shared" si="53"/>
        <v>0</v>
      </c>
    </row>
    <row r="1083" spans="1:7" s="291" customFormat="1" ht="12.75" customHeight="1">
      <c r="A1083" s="504"/>
      <c r="B1083" s="501"/>
      <c r="C1083" s="218" t="s">
        <v>2868</v>
      </c>
      <c r="D1083" s="704"/>
      <c r="E1083" s="703"/>
      <c r="F1083" s="702"/>
      <c r="G1083" s="660">
        <f t="shared" si="53"/>
        <v>0</v>
      </c>
    </row>
    <row r="1084" spans="1:7" s="291" customFormat="1" ht="12.75" customHeight="1">
      <c r="A1084" s="504"/>
      <c r="B1084" s="501"/>
      <c r="C1084" s="218" t="s">
        <v>2860</v>
      </c>
      <c r="D1084" s="704"/>
      <c r="E1084" s="703"/>
      <c r="F1084" s="702"/>
      <c r="G1084" s="660">
        <f t="shared" si="53"/>
        <v>0</v>
      </c>
    </row>
    <row r="1085" spans="1:7" s="291" customFormat="1" ht="12.75" customHeight="1">
      <c r="A1085" s="504"/>
      <c r="B1085" s="501"/>
      <c r="C1085" s="218" t="s">
        <v>2869</v>
      </c>
      <c r="D1085" s="704"/>
      <c r="E1085" s="703"/>
      <c r="F1085" s="702"/>
      <c r="G1085" s="660">
        <f t="shared" si="53"/>
        <v>0</v>
      </c>
    </row>
    <row r="1086" spans="1:7" s="291" customFormat="1" ht="12.75" customHeight="1">
      <c r="A1086" s="504"/>
      <c r="B1086" s="501"/>
      <c r="C1086" s="218" t="s">
        <v>2862</v>
      </c>
      <c r="D1086" s="704"/>
      <c r="E1086" s="703"/>
      <c r="F1086" s="702"/>
      <c r="G1086" s="660">
        <f t="shared" si="53"/>
        <v>0</v>
      </c>
    </row>
    <row r="1087" spans="1:7" s="291" customFormat="1" ht="12.75" customHeight="1">
      <c r="A1087" s="504"/>
      <c r="B1087" s="501"/>
      <c r="C1087" s="218" t="s">
        <v>2863</v>
      </c>
      <c r="D1087" s="704"/>
      <c r="E1087" s="703"/>
      <c r="F1087" s="702"/>
      <c r="G1087" s="660">
        <f t="shared" si="53"/>
        <v>0</v>
      </c>
    </row>
    <row r="1088" spans="1:7" s="291" customFormat="1" ht="24">
      <c r="A1088" s="504"/>
      <c r="B1088" s="501"/>
      <c r="C1088" s="468" t="s">
        <v>2864</v>
      </c>
      <c r="D1088" s="704"/>
      <c r="E1088" s="703"/>
      <c r="F1088" s="702"/>
      <c r="G1088" s="660">
        <f t="shared" si="53"/>
        <v>0</v>
      </c>
    </row>
    <row r="1089" spans="1:7" s="291" customFormat="1" ht="12.75" customHeight="1">
      <c r="A1089" s="504"/>
      <c r="B1089" s="501"/>
      <c r="C1089" s="468" t="s">
        <v>2870</v>
      </c>
      <c r="D1089" s="629" t="s">
        <v>188</v>
      </c>
      <c r="E1089" s="630">
        <v>1</v>
      </c>
      <c r="F1089" s="660"/>
      <c r="G1089" s="1178">
        <f>E1089*F1089</f>
        <v>0</v>
      </c>
    </row>
    <row r="1090" spans="1:7" s="291" customFormat="1" ht="24" customHeight="1">
      <c r="A1090" s="504"/>
      <c r="B1090" s="501"/>
      <c r="C1090" s="468" t="s">
        <v>2871</v>
      </c>
      <c r="D1090" s="629" t="s">
        <v>188</v>
      </c>
      <c r="E1090" s="630">
        <v>1</v>
      </c>
      <c r="F1090" s="660"/>
      <c r="G1090" s="1178">
        <f>E1090*F1090</f>
        <v>0</v>
      </c>
    </row>
    <row r="1091" spans="1:7" s="291" customFormat="1">
      <c r="A1091" s="504"/>
      <c r="B1091" s="501"/>
      <c r="C1091" s="542"/>
      <c r="D1091" s="629"/>
      <c r="E1091" s="630"/>
      <c r="F1091" s="660"/>
      <c r="G1091" s="660">
        <f t="shared" si="53"/>
        <v>0</v>
      </c>
    </row>
    <row r="1092" spans="1:7" s="291" customFormat="1" ht="15">
      <c r="A1092" s="504" t="str">
        <f t="shared" si="54"/>
        <v>VII.</v>
      </c>
      <c r="B1092" s="501">
        <f>COUNT($A$974:$B1091)+1</f>
        <v>7</v>
      </c>
      <c r="C1092" s="241" t="s">
        <v>2872</v>
      </c>
      <c r="D1092" s="700"/>
      <c r="E1092" s="701"/>
      <c r="F1092" s="702"/>
      <c r="G1092" s="660">
        <f t="shared" si="53"/>
        <v>0</v>
      </c>
    </row>
    <row r="1093" spans="1:7" s="291" customFormat="1" ht="36">
      <c r="A1093" s="504"/>
      <c r="B1093" s="501"/>
      <c r="C1093" s="218" t="s">
        <v>2810</v>
      </c>
      <c r="D1093" s="704"/>
      <c r="E1093" s="703"/>
      <c r="F1093" s="702"/>
      <c r="G1093" s="660">
        <f t="shared" si="53"/>
        <v>0</v>
      </c>
    </row>
    <row r="1094" spans="1:7" s="291" customFormat="1" ht="15">
      <c r="A1094" s="504"/>
      <c r="B1094" s="501"/>
      <c r="C1094" s="218" t="s">
        <v>2255</v>
      </c>
      <c r="D1094" s="703"/>
      <c r="E1094" s="703"/>
      <c r="F1094" s="702"/>
      <c r="G1094" s="660">
        <f t="shared" si="53"/>
        <v>0</v>
      </c>
    </row>
    <row r="1095" spans="1:7" s="291" customFormat="1" ht="144">
      <c r="A1095" s="504"/>
      <c r="B1095" s="501"/>
      <c r="C1095" s="218" t="s">
        <v>2811</v>
      </c>
      <c r="D1095" s="703"/>
      <c r="E1095" s="703"/>
      <c r="F1095" s="702"/>
      <c r="G1095" s="660">
        <f t="shared" si="53"/>
        <v>0</v>
      </c>
    </row>
    <row r="1096" spans="1:7" s="291" customFormat="1" ht="132">
      <c r="A1096" s="504"/>
      <c r="B1096" s="501"/>
      <c r="C1096" s="218" t="s">
        <v>2812</v>
      </c>
      <c r="D1096" s="703"/>
      <c r="E1096" s="703"/>
      <c r="F1096" s="702"/>
      <c r="G1096" s="660">
        <f t="shared" si="53"/>
        <v>0</v>
      </c>
    </row>
    <row r="1097" spans="1:7" s="291" customFormat="1" ht="156" customHeight="1">
      <c r="A1097" s="504"/>
      <c r="B1097" s="501"/>
      <c r="C1097" s="218" t="s">
        <v>2873</v>
      </c>
      <c r="D1097" s="703"/>
      <c r="E1097" s="703"/>
      <c r="F1097" s="702"/>
      <c r="G1097" s="660">
        <f t="shared" si="53"/>
        <v>0</v>
      </c>
    </row>
    <row r="1098" spans="1:7" s="291" customFormat="1" ht="144">
      <c r="A1098" s="504"/>
      <c r="B1098" s="501"/>
      <c r="C1098" s="218" t="s">
        <v>2814</v>
      </c>
      <c r="D1098" s="703"/>
      <c r="E1098" s="703"/>
      <c r="F1098" s="702"/>
      <c r="G1098" s="660">
        <f t="shared" si="53"/>
        <v>0</v>
      </c>
    </row>
    <row r="1099" spans="1:7" s="291" customFormat="1" ht="72">
      <c r="A1099" s="504"/>
      <c r="B1099" s="501"/>
      <c r="C1099" s="218" t="s">
        <v>2874</v>
      </c>
      <c r="D1099" s="703"/>
      <c r="E1099" s="703"/>
      <c r="F1099" s="702"/>
      <c r="G1099" s="660">
        <f t="shared" si="53"/>
        <v>0</v>
      </c>
    </row>
    <row r="1100" spans="1:7" s="291" customFormat="1" ht="15">
      <c r="A1100" s="504"/>
      <c r="B1100" s="501"/>
      <c r="C1100" s="218" t="s">
        <v>2815</v>
      </c>
      <c r="D1100" s="703"/>
      <c r="E1100" s="703"/>
      <c r="F1100" s="702"/>
      <c r="G1100" s="660">
        <f t="shared" si="53"/>
        <v>0</v>
      </c>
    </row>
    <row r="1101" spans="1:7" s="291" customFormat="1" ht="15">
      <c r="A1101" s="504"/>
      <c r="B1101" s="501"/>
      <c r="C1101" s="218" t="s">
        <v>2875</v>
      </c>
      <c r="D1101" s="704"/>
      <c r="E1101" s="703"/>
      <c r="F1101" s="702"/>
      <c r="G1101" s="660">
        <f t="shared" si="53"/>
        <v>0</v>
      </c>
    </row>
    <row r="1102" spans="1:7" s="291" customFormat="1" ht="15">
      <c r="A1102" s="504"/>
      <c r="B1102" s="501"/>
      <c r="C1102" s="218" t="s">
        <v>2876</v>
      </c>
      <c r="D1102" s="704"/>
      <c r="E1102" s="703"/>
      <c r="F1102" s="702"/>
      <c r="G1102" s="660">
        <f t="shared" si="53"/>
        <v>0</v>
      </c>
    </row>
    <row r="1103" spans="1:7" s="291" customFormat="1" ht="15">
      <c r="A1103" s="504"/>
      <c r="B1103" s="501"/>
      <c r="C1103" s="218" t="s">
        <v>2877</v>
      </c>
      <c r="D1103" s="703"/>
      <c r="E1103" s="703"/>
      <c r="F1103" s="702"/>
      <c r="G1103" s="660">
        <f t="shared" ref="G1103:G1166" si="55">E1103*F1103</f>
        <v>0</v>
      </c>
    </row>
    <row r="1104" spans="1:7" s="291" customFormat="1" ht="15">
      <c r="A1104" s="504"/>
      <c r="B1104" s="501"/>
      <c r="C1104" s="218" t="s">
        <v>2819</v>
      </c>
      <c r="D1104" s="703"/>
      <c r="E1104" s="703"/>
      <c r="F1104" s="702"/>
      <c r="G1104" s="660">
        <f t="shared" si="55"/>
        <v>0</v>
      </c>
    </row>
    <row r="1105" spans="1:7" s="291" customFormat="1" ht="15">
      <c r="A1105" s="504"/>
      <c r="B1105" s="501"/>
      <c r="C1105" s="218" t="s">
        <v>2820</v>
      </c>
      <c r="D1105" s="704"/>
      <c r="E1105" s="703"/>
      <c r="F1105" s="702"/>
      <c r="G1105" s="660">
        <f t="shared" si="55"/>
        <v>0</v>
      </c>
    </row>
    <row r="1106" spans="1:7" s="291" customFormat="1" ht="15">
      <c r="A1106" s="504"/>
      <c r="B1106" s="501"/>
      <c r="C1106" s="218" t="s">
        <v>2821</v>
      </c>
      <c r="D1106" s="704"/>
      <c r="E1106" s="703"/>
      <c r="F1106" s="702"/>
      <c r="G1106" s="660">
        <f t="shared" si="55"/>
        <v>0</v>
      </c>
    </row>
    <row r="1107" spans="1:7" s="291" customFormat="1" ht="15">
      <c r="A1107" s="504"/>
      <c r="B1107" s="501"/>
      <c r="C1107" s="218" t="s">
        <v>2822</v>
      </c>
      <c r="D1107" s="703"/>
      <c r="E1107" s="703"/>
      <c r="F1107" s="702"/>
      <c r="G1107" s="660">
        <f t="shared" si="55"/>
        <v>0</v>
      </c>
    </row>
    <row r="1108" spans="1:7" s="291" customFormat="1" ht="15">
      <c r="A1108" s="504"/>
      <c r="B1108" s="501"/>
      <c r="C1108" s="218" t="s">
        <v>2878</v>
      </c>
      <c r="D1108" s="703"/>
      <c r="E1108" s="703"/>
      <c r="F1108" s="702"/>
      <c r="G1108" s="660">
        <f t="shared" si="55"/>
        <v>0</v>
      </c>
    </row>
    <row r="1109" spans="1:7" s="291" customFormat="1" ht="15">
      <c r="A1109" s="504"/>
      <c r="B1109" s="501"/>
      <c r="C1109" s="218" t="s">
        <v>2824</v>
      </c>
      <c r="D1109" s="704"/>
      <c r="E1109" s="703"/>
      <c r="F1109" s="702"/>
      <c r="G1109" s="660">
        <f t="shared" si="55"/>
        <v>0</v>
      </c>
    </row>
    <row r="1110" spans="1:7" s="291" customFormat="1" ht="15">
      <c r="A1110" s="504"/>
      <c r="B1110" s="501"/>
      <c r="C1110" s="218" t="s">
        <v>2879</v>
      </c>
      <c r="D1110" s="703"/>
      <c r="E1110" s="703"/>
      <c r="F1110" s="702"/>
      <c r="G1110" s="660">
        <f t="shared" si="55"/>
        <v>0</v>
      </c>
    </row>
    <row r="1111" spans="1:7" s="291" customFormat="1" ht="15">
      <c r="A1111" s="504"/>
      <c r="B1111" s="501"/>
      <c r="C1111" s="218" t="s">
        <v>2826</v>
      </c>
      <c r="D1111" s="703"/>
      <c r="E1111" s="703"/>
      <c r="F1111" s="702"/>
      <c r="G1111" s="660">
        <f t="shared" si="55"/>
        <v>0</v>
      </c>
    </row>
    <row r="1112" spans="1:7" s="291" customFormat="1" ht="15">
      <c r="A1112" s="504"/>
      <c r="B1112" s="501"/>
      <c r="C1112" s="218" t="s">
        <v>2880</v>
      </c>
      <c r="D1112" s="704"/>
      <c r="E1112" s="703"/>
      <c r="F1112" s="702"/>
      <c r="G1112" s="660">
        <f t="shared" si="55"/>
        <v>0</v>
      </c>
    </row>
    <row r="1113" spans="1:7" s="291" customFormat="1" ht="15">
      <c r="A1113" s="504"/>
      <c r="B1113" s="501"/>
      <c r="C1113" s="218" t="s">
        <v>2862</v>
      </c>
      <c r="D1113" s="704"/>
      <c r="E1113" s="703"/>
      <c r="F1113" s="702"/>
      <c r="G1113" s="660">
        <f t="shared" si="55"/>
        <v>0</v>
      </c>
    </row>
    <row r="1114" spans="1:7" s="291" customFormat="1" ht="15">
      <c r="A1114" s="504"/>
      <c r="B1114" s="501"/>
      <c r="C1114" s="218" t="s">
        <v>2829</v>
      </c>
      <c r="D1114" s="704"/>
      <c r="E1114" s="703"/>
      <c r="F1114" s="702"/>
      <c r="G1114" s="660">
        <f t="shared" si="55"/>
        <v>0</v>
      </c>
    </row>
    <row r="1115" spans="1:7" s="291" customFormat="1" ht="24">
      <c r="A1115" s="504"/>
      <c r="B1115" s="501"/>
      <c r="C1115" s="468" t="s">
        <v>2881</v>
      </c>
      <c r="D1115" s="703"/>
      <c r="E1115" s="703"/>
      <c r="F1115" s="702"/>
      <c r="G1115" s="660">
        <f t="shared" si="55"/>
        <v>0</v>
      </c>
    </row>
    <row r="1116" spans="1:7" s="291" customFormat="1">
      <c r="A1116" s="504"/>
      <c r="B1116" s="501"/>
      <c r="C1116" s="468" t="s">
        <v>2882</v>
      </c>
      <c r="D1116" s="629" t="s">
        <v>188</v>
      </c>
      <c r="E1116" s="630">
        <v>1</v>
      </c>
      <c r="F1116" s="660"/>
      <c r="G1116" s="1178">
        <f>E1116*F1116</f>
        <v>0</v>
      </c>
    </row>
    <row r="1117" spans="1:7" s="291" customFormat="1">
      <c r="A1117" s="504"/>
      <c r="B1117" s="501"/>
      <c r="C1117" s="545"/>
      <c r="D1117" s="629"/>
      <c r="E1117" s="630"/>
      <c r="F1117" s="660"/>
      <c r="G1117" s="660">
        <f t="shared" si="55"/>
        <v>0</v>
      </c>
    </row>
    <row r="1118" spans="1:7" s="291" customFormat="1" ht="24">
      <c r="A1118" s="504" t="str">
        <f t="shared" si="54"/>
        <v>VII.</v>
      </c>
      <c r="B1118" s="501">
        <f>COUNT($A$974:$B1117)+1</f>
        <v>8</v>
      </c>
      <c r="C1118" s="241" t="s">
        <v>2831</v>
      </c>
      <c r="D1118" s="629"/>
      <c r="E1118" s="630"/>
      <c r="F1118" s="660"/>
      <c r="G1118" s="660">
        <f t="shared" si="55"/>
        <v>0</v>
      </c>
    </row>
    <row r="1119" spans="1:7" s="291" customFormat="1" ht="48">
      <c r="A1119" s="504"/>
      <c r="B1119" s="501"/>
      <c r="C1119" s="218" t="s">
        <v>2832</v>
      </c>
      <c r="D1119" s="629"/>
      <c r="E1119" s="630"/>
      <c r="F1119" s="660"/>
      <c r="G1119" s="660">
        <f t="shared" si="55"/>
        <v>0</v>
      </c>
    </row>
    <row r="1120" spans="1:7" s="291" customFormat="1" ht="12.75" customHeight="1">
      <c r="A1120" s="504"/>
      <c r="B1120" s="501"/>
      <c r="C1120" s="218" t="s">
        <v>2255</v>
      </c>
      <c r="D1120" s="629"/>
      <c r="E1120" s="630"/>
      <c r="F1120" s="660"/>
      <c r="G1120" s="660">
        <f t="shared" si="55"/>
        <v>0</v>
      </c>
    </row>
    <row r="1121" spans="1:7" s="291" customFormat="1" ht="120">
      <c r="A1121" s="504"/>
      <c r="B1121" s="501"/>
      <c r="C1121" s="218" t="s">
        <v>2833</v>
      </c>
      <c r="D1121" s="629"/>
      <c r="E1121" s="630"/>
      <c r="F1121" s="660"/>
      <c r="G1121" s="660">
        <f t="shared" si="55"/>
        <v>0</v>
      </c>
    </row>
    <row r="1122" spans="1:7" s="291" customFormat="1" ht="60">
      <c r="A1122" s="504"/>
      <c r="B1122" s="501"/>
      <c r="C1122" s="218" t="s">
        <v>2834</v>
      </c>
      <c r="D1122" s="629"/>
      <c r="E1122" s="630"/>
      <c r="F1122" s="660"/>
      <c r="G1122" s="660">
        <f t="shared" si="55"/>
        <v>0</v>
      </c>
    </row>
    <row r="1123" spans="1:7" s="291" customFormat="1" ht="24">
      <c r="A1123" s="504"/>
      <c r="B1123" s="501"/>
      <c r="C1123" s="468" t="s">
        <v>2835</v>
      </c>
      <c r="D1123" s="629"/>
      <c r="E1123" s="630"/>
      <c r="F1123" s="660"/>
      <c r="G1123" s="660">
        <f t="shared" si="55"/>
        <v>0</v>
      </c>
    </row>
    <row r="1124" spans="1:7" s="291" customFormat="1">
      <c r="A1124" s="504"/>
      <c r="B1124" s="501"/>
      <c r="C1124" s="468" t="s">
        <v>2883</v>
      </c>
      <c r="D1124" s="629" t="s">
        <v>188</v>
      </c>
      <c r="E1124" s="630">
        <v>1</v>
      </c>
      <c r="F1124" s="660"/>
      <c r="G1124" s="1178">
        <f>E1124*F1124</f>
        <v>0</v>
      </c>
    </row>
    <row r="1125" spans="1:7" s="291" customFormat="1" ht="48">
      <c r="A1125" s="504"/>
      <c r="B1125" s="501"/>
      <c r="C1125" s="468" t="s">
        <v>2851</v>
      </c>
      <c r="D1125" s="629" t="s">
        <v>188</v>
      </c>
      <c r="E1125" s="630">
        <v>1</v>
      </c>
      <c r="F1125" s="660"/>
      <c r="G1125" s="1178">
        <f>E1125*F1125</f>
        <v>0</v>
      </c>
    </row>
    <row r="1126" spans="1:7" s="291" customFormat="1" ht="24">
      <c r="A1126" s="504"/>
      <c r="B1126" s="501"/>
      <c r="C1126" s="468" t="s">
        <v>2884</v>
      </c>
      <c r="D1126" s="629" t="s">
        <v>188</v>
      </c>
      <c r="E1126" s="630">
        <v>1</v>
      </c>
      <c r="F1126" s="660"/>
      <c r="G1126" s="1178">
        <f>E1126*F1126</f>
        <v>0</v>
      </c>
    </row>
    <row r="1127" spans="1:7" s="291" customFormat="1" ht="15">
      <c r="A1127" s="504"/>
      <c r="B1127" s="501"/>
      <c r="C1127" s="546"/>
      <c r="D1127" s="703"/>
      <c r="E1127" s="703"/>
      <c r="F1127" s="702"/>
      <c r="G1127" s="660">
        <f t="shared" si="55"/>
        <v>0</v>
      </c>
    </row>
    <row r="1128" spans="1:7" s="291" customFormat="1" ht="15">
      <c r="A1128" s="504" t="str">
        <f t="shared" si="54"/>
        <v>VII.</v>
      </c>
      <c r="B1128" s="501">
        <f>COUNT($A$974:$B1127)+1</f>
        <v>9</v>
      </c>
      <c r="C1128" s="241" t="s">
        <v>2885</v>
      </c>
      <c r="D1128" s="700"/>
      <c r="E1128" s="701"/>
      <c r="F1128" s="702"/>
      <c r="G1128" s="660">
        <f t="shared" si="55"/>
        <v>0</v>
      </c>
    </row>
    <row r="1129" spans="1:7" s="291" customFormat="1" ht="36">
      <c r="A1129" s="504"/>
      <c r="B1129" s="501"/>
      <c r="C1129" s="218" t="s">
        <v>2810</v>
      </c>
      <c r="D1129" s="703"/>
      <c r="E1129" s="703"/>
      <c r="F1129" s="702"/>
      <c r="G1129" s="660">
        <f t="shared" si="55"/>
        <v>0</v>
      </c>
    </row>
    <row r="1130" spans="1:7" s="291" customFormat="1" ht="12.75" customHeight="1">
      <c r="A1130" s="504"/>
      <c r="B1130" s="501"/>
      <c r="C1130" s="218" t="s">
        <v>2255</v>
      </c>
      <c r="D1130" s="703"/>
      <c r="E1130" s="703"/>
      <c r="F1130" s="702"/>
      <c r="G1130" s="660">
        <f t="shared" si="55"/>
        <v>0</v>
      </c>
    </row>
    <row r="1131" spans="1:7" s="291" customFormat="1" ht="12.75" customHeight="1">
      <c r="A1131" s="504"/>
      <c r="B1131" s="501"/>
      <c r="C1131" s="218" t="s">
        <v>2886</v>
      </c>
      <c r="D1131" s="704"/>
      <c r="E1131" s="703"/>
      <c r="F1131" s="702"/>
      <c r="G1131" s="660">
        <f t="shared" si="55"/>
        <v>0</v>
      </c>
    </row>
    <row r="1132" spans="1:7" s="291" customFormat="1" ht="36">
      <c r="A1132" s="504"/>
      <c r="B1132" s="501"/>
      <c r="C1132" s="218" t="s">
        <v>2887</v>
      </c>
      <c r="D1132" s="704"/>
      <c r="E1132" s="703"/>
      <c r="F1132" s="702"/>
      <c r="G1132" s="660">
        <f t="shared" si="55"/>
        <v>0</v>
      </c>
    </row>
    <row r="1133" spans="1:7" s="291" customFormat="1" ht="12.75" customHeight="1">
      <c r="A1133" s="504"/>
      <c r="B1133" s="501"/>
      <c r="C1133" s="218" t="s">
        <v>2857</v>
      </c>
      <c r="D1133" s="704"/>
      <c r="E1133" s="703"/>
      <c r="F1133" s="702"/>
      <c r="G1133" s="660">
        <f t="shared" si="55"/>
        <v>0</v>
      </c>
    </row>
    <row r="1134" spans="1:7" s="291" customFormat="1" ht="25.5" customHeight="1">
      <c r="A1134" s="504"/>
      <c r="B1134" s="501"/>
      <c r="C1134" s="218" t="s">
        <v>2888</v>
      </c>
      <c r="D1134" s="704"/>
      <c r="E1134" s="703"/>
      <c r="F1134" s="702"/>
      <c r="G1134" s="660">
        <f t="shared" si="55"/>
        <v>0</v>
      </c>
    </row>
    <row r="1135" spans="1:7" s="291" customFormat="1" ht="12.75" customHeight="1">
      <c r="A1135" s="504"/>
      <c r="B1135" s="501"/>
      <c r="C1135" s="218" t="s">
        <v>2868</v>
      </c>
      <c r="D1135" s="703"/>
      <c r="E1135" s="703"/>
      <c r="F1135" s="702"/>
      <c r="G1135" s="660">
        <f t="shared" si="55"/>
        <v>0</v>
      </c>
    </row>
    <row r="1136" spans="1:7" s="291" customFormat="1" ht="12.75" customHeight="1">
      <c r="A1136" s="504"/>
      <c r="B1136" s="501"/>
      <c r="C1136" s="218" t="s">
        <v>2889</v>
      </c>
      <c r="D1136" s="704"/>
      <c r="E1136" s="703"/>
      <c r="F1136" s="702"/>
      <c r="G1136" s="660">
        <f t="shared" si="55"/>
        <v>0</v>
      </c>
    </row>
    <row r="1137" spans="1:7" s="291" customFormat="1" ht="12.75" customHeight="1">
      <c r="A1137" s="504"/>
      <c r="B1137" s="501"/>
      <c r="C1137" s="218" t="s">
        <v>2869</v>
      </c>
      <c r="D1137" s="704"/>
      <c r="E1137" s="703"/>
      <c r="F1137" s="702"/>
      <c r="G1137" s="660">
        <f t="shared" si="55"/>
        <v>0</v>
      </c>
    </row>
    <row r="1138" spans="1:7" s="291" customFormat="1" ht="12.75" customHeight="1">
      <c r="A1138" s="504"/>
      <c r="B1138" s="501"/>
      <c r="C1138" s="218" t="s">
        <v>2862</v>
      </c>
      <c r="D1138" s="704"/>
      <c r="E1138" s="703"/>
      <c r="F1138" s="660"/>
      <c r="G1138" s="660">
        <f t="shared" si="55"/>
        <v>0</v>
      </c>
    </row>
    <row r="1139" spans="1:7" s="291" customFormat="1" ht="12.75" customHeight="1">
      <c r="A1139" s="504"/>
      <c r="B1139" s="501"/>
      <c r="C1139" s="218" t="s">
        <v>2863</v>
      </c>
      <c r="D1139" s="704"/>
      <c r="E1139" s="703"/>
      <c r="F1139" s="660"/>
      <c r="G1139" s="660">
        <f t="shared" si="55"/>
        <v>0</v>
      </c>
    </row>
    <row r="1140" spans="1:7" s="291" customFormat="1" ht="24">
      <c r="A1140" s="504"/>
      <c r="B1140" s="501"/>
      <c r="C1140" s="468" t="s">
        <v>2864</v>
      </c>
      <c r="D1140" s="703"/>
      <c r="E1140" s="703"/>
      <c r="F1140" s="702"/>
      <c r="G1140" s="660">
        <f t="shared" si="55"/>
        <v>0</v>
      </c>
    </row>
    <row r="1141" spans="1:7" s="291" customFormat="1">
      <c r="A1141" s="504"/>
      <c r="B1141" s="501"/>
      <c r="C1141" s="468" t="s">
        <v>2890</v>
      </c>
      <c r="D1141" s="629" t="s">
        <v>188</v>
      </c>
      <c r="E1141" s="630">
        <v>2</v>
      </c>
      <c r="F1141" s="660"/>
      <c r="G1141" s="1178">
        <f>E1141*F1141</f>
        <v>0</v>
      </c>
    </row>
    <row r="1142" spans="1:7" s="291" customFormat="1" ht="50.25" customHeight="1">
      <c r="A1142" s="504"/>
      <c r="B1142" s="501"/>
      <c r="C1142" s="468" t="s">
        <v>2891</v>
      </c>
      <c r="D1142" s="629" t="s">
        <v>188</v>
      </c>
      <c r="E1142" s="630">
        <v>1</v>
      </c>
      <c r="F1142" s="660"/>
      <c r="G1142" s="1178">
        <f>E1142*F1142</f>
        <v>0</v>
      </c>
    </row>
    <row r="1143" spans="1:7" s="291" customFormat="1" ht="15">
      <c r="A1143" s="504"/>
      <c r="B1143" s="501"/>
      <c r="C1143" s="542"/>
      <c r="D1143" s="703"/>
      <c r="E1143" s="703"/>
      <c r="F1143" s="705"/>
      <c r="G1143" s="660">
        <f t="shared" si="55"/>
        <v>0</v>
      </c>
    </row>
    <row r="1144" spans="1:7" s="291" customFormat="1">
      <c r="A1144" s="504" t="str">
        <f t="shared" ref="A1144:A1202" si="56">$B$972</f>
        <v>VII.</v>
      </c>
      <c r="B1144" s="501">
        <f>COUNT($A$974:$B1143)+1</f>
        <v>10</v>
      </c>
      <c r="C1144" s="241" t="s">
        <v>2892</v>
      </c>
      <c r="D1144" s="629"/>
      <c r="E1144" s="630"/>
      <c r="F1144" s="660"/>
      <c r="G1144" s="660">
        <f t="shared" si="55"/>
        <v>0</v>
      </c>
    </row>
    <row r="1145" spans="1:7" s="291" customFormat="1" ht="48">
      <c r="A1145" s="504"/>
      <c r="B1145" s="501"/>
      <c r="C1145" s="326" t="s">
        <v>2574</v>
      </c>
      <c r="D1145" s="629"/>
      <c r="E1145" s="630"/>
      <c r="F1145" s="660"/>
      <c r="G1145" s="660">
        <f t="shared" si="55"/>
        <v>0</v>
      </c>
    </row>
    <row r="1146" spans="1:7" s="291" customFormat="1">
      <c r="A1146" s="504"/>
      <c r="B1146" s="501"/>
      <c r="C1146" s="218" t="s">
        <v>2255</v>
      </c>
      <c r="D1146" s="629"/>
      <c r="E1146" s="630"/>
      <c r="F1146" s="660"/>
      <c r="G1146" s="660">
        <f t="shared" si="55"/>
        <v>0</v>
      </c>
    </row>
    <row r="1147" spans="1:7" s="291" customFormat="1" ht="195.75" customHeight="1">
      <c r="A1147" s="504"/>
      <c r="B1147" s="501"/>
      <c r="C1147" s="218" t="s">
        <v>2893</v>
      </c>
      <c r="D1147" s="629"/>
      <c r="E1147" s="630"/>
      <c r="F1147" s="660"/>
      <c r="G1147" s="660">
        <f t="shared" si="55"/>
        <v>0</v>
      </c>
    </row>
    <row r="1148" spans="1:7" s="291" customFormat="1">
      <c r="A1148" s="504"/>
      <c r="B1148" s="501"/>
      <c r="C1148" s="218" t="s">
        <v>2894</v>
      </c>
      <c r="D1148" s="629"/>
      <c r="E1148" s="630"/>
      <c r="F1148" s="660"/>
      <c r="G1148" s="660">
        <f t="shared" si="55"/>
        <v>0</v>
      </c>
    </row>
    <row r="1149" spans="1:7" s="291" customFormat="1" ht="36">
      <c r="A1149" s="504"/>
      <c r="B1149" s="501"/>
      <c r="C1149" s="218" t="s">
        <v>2895</v>
      </c>
      <c r="D1149" s="629"/>
      <c r="E1149" s="630"/>
      <c r="F1149" s="660"/>
      <c r="G1149" s="660">
        <f t="shared" si="55"/>
        <v>0</v>
      </c>
    </row>
    <row r="1150" spans="1:7" s="291" customFormat="1" ht="36">
      <c r="A1150" s="504"/>
      <c r="B1150" s="501"/>
      <c r="C1150" s="218" t="s">
        <v>2896</v>
      </c>
      <c r="D1150" s="629"/>
      <c r="E1150" s="630"/>
      <c r="F1150" s="660"/>
      <c r="G1150" s="660">
        <f t="shared" si="55"/>
        <v>0</v>
      </c>
    </row>
    <row r="1151" spans="1:7" s="291" customFormat="1" ht="24">
      <c r="A1151" s="504"/>
      <c r="B1151" s="501"/>
      <c r="C1151" s="218" t="s">
        <v>2897</v>
      </c>
      <c r="D1151" s="629"/>
      <c r="E1151" s="630"/>
      <c r="F1151" s="660"/>
      <c r="G1151" s="660">
        <f t="shared" si="55"/>
        <v>0</v>
      </c>
    </row>
    <row r="1152" spans="1:7" s="291" customFormat="1" ht="24">
      <c r="A1152" s="504"/>
      <c r="B1152" s="501"/>
      <c r="C1152" s="218" t="s">
        <v>2898</v>
      </c>
      <c r="D1152" s="629"/>
      <c r="E1152" s="630"/>
      <c r="F1152" s="660"/>
      <c r="G1152" s="660">
        <f t="shared" si="55"/>
        <v>0</v>
      </c>
    </row>
    <row r="1153" spans="1:7" s="291" customFormat="1">
      <c r="A1153" s="504"/>
      <c r="B1153" s="501"/>
      <c r="C1153" s="218" t="s">
        <v>2899</v>
      </c>
      <c r="D1153" s="629"/>
      <c r="E1153" s="630"/>
      <c r="F1153" s="660"/>
      <c r="G1153" s="660">
        <f t="shared" si="55"/>
        <v>0</v>
      </c>
    </row>
    <row r="1154" spans="1:7" s="291" customFormat="1">
      <c r="A1154" s="504"/>
      <c r="B1154" s="501"/>
      <c r="C1154" s="218" t="s">
        <v>2900</v>
      </c>
      <c r="D1154" s="629"/>
      <c r="E1154" s="630"/>
      <c r="F1154" s="660"/>
      <c r="G1154" s="660">
        <f t="shared" si="55"/>
        <v>0</v>
      </c>
    </row>
    <row r="1155" spans="1:7" s="291" customFormat="1">
      <c r="A1155" s="504"/>
      <c r="B1155" s="501"/>
      <c r="C1155" s="218" t="s">
        <v>2901</v>
      </c>
      <c r="D1155" s="629"/>
      <c r="E1155" s="630"/>
      <c r="F1155" s="660"/>
      <c r="G1155" s="660">
        <f t="shared" si="55"/>
        <v>0</v>
      </c>
    </row>
    <row r="1156" spans="1:7" s="291" customFormat="1" ht="108">
      <c r="A1156" s="504"/>
      <c r="B1156" s="501"/>
      <c r="C1156" s="218" t="s">
        <v>2902</v>
      </c>
      <c r="D1156" s="629"/>
      <c r="E1156" s="630"/>
      <c r="F1156" s="660"/>
      <c r="G1156" s="660">
        <f t="shared" si="55"/>
        <v>0</v>
      </c>
    </row>
    <row r="1157" spans="1:7" s="291" customFormat="1">
      <c r="A1157" s="504"/>
      <c r="B1157" s="501"/>
      <c r="C1157" s="218" t="s">
        <v>2903</v>
      </c>
      <c r="D1157" s="629"/>
      <c r="E1157" s="630"/>
      <c r="F1157" s="660"/>
      <c r="G1157" s="660">
        <f t="shared" si="55"/>
        <v>0</v>
      </c>
    </row>
    <row r="1158" spans="1:7" s="291" customFormat="1">
      <c r="A1158" s="504"/>
      <c r="B1158" s="501"/>
      <c r="C1158" s="218" t="s">
        <v>2904</v>
      </c>
      <c r="D1158" s="629"/>
      <c r="E1158" s="630"/>
      <c r="F1158" s="660"/>
      <c r="G1158" s="660">
        <f t="shared" si="55"/>
        <v>0</v>
      </c>
    </row>
    <row r="1159" spans="1:7" s="291" customFormat="1">
      <c r="A1159" s="504"/>
      <c r="B1159" s="501"/>
      <c r="C1159" s="218" t="s">
        <v>2905</v>
      </c>
      <c r="D1159" s="629"/>
      <c r="E1159" s="630"/>
      <c r="F1159" s="660"/>
      <c r="G1159" s="660">
        <f t="shared" si="55"/>
        <v>0</v>
      </c>
    </row>
    <row r="1160" spans="1:7" s="291" customFormat="1">
      <c r="A1160" s="504"/>
      <c r="B1160" s="501"/>
      <c r="C1160" s="218" t="s">
        <v>2906</v>
      </c>
      <c r="D1160" s="629"/>
      <c r="E1160" s="630"/>
      <c r="F1160" s="660"/>
      <c r="G1160" s="660">
        <f t="shared" si="55"/>
        <v>0</v>
      </c>
    </row>
    <row r="1161" spans="1:7" s="291" customFormat="1">
      <c r="A1161" s="504"/>
      <c r="B1161" s="501"/>
      <c r="C1161" s="218" t="s">
        <v>2907</v>
      </c>
      <c r="D1161" s="629"/>
      <c r="E1161" s="630"/>
      <c r="F1161" s="660"/>
      <c r="G1161" s="660">
        <f t="shared" si="55"/>
        <v>0</v>
      </c>
    </row>
    <row r="1162" spans="1:7" s="291" customFormat="1" ht="72">
      <c r="A1162" s="504"/>
      <c r="B1162" s="501"/>
      <c r="C1162" s="218" t="s">
        <v>2908</v>
      </c>
      <c r="D1162" s="629"/>
      <c r="E1162" s="630"/>
      <c r="F1162" s="660"/>
      <c r="G1162" s="660">
        <f t="shared" si="55"/>
        <v>0</v>
      </c>
    </row>
    <row r="1163" spans="1:7" s="291" customFormat="1">
      <c r="A1163" s="504"/>
      <c r="B1163" s="501"/>
      <c r="C1163" s="218" t="s">
        <v>2909</v>
      </c>
      <c r="D1163" s="629"/>
      <c r="E1163" s="630"/>
      <c r="F1163" s="660"/>
      <c r="G1163" s="660">
        <f t="shared" si="55"/>
        <v>0</v>
      </c>
    </row>
    <row r="1164" spans="1:7" s="291" customFormat="1">
      <c r="A1164" s="504"/>
      <c r="B1164" s="501"/>
      <c r="C1164" s="218" t="s">
        <v>2910</v>
      </c>
      <c r="D1164" s="629"/>
      <c r="E1164" s="630"/>
      <c r="F1164" s="660"/>
      <c r="G1164" s="660">
        <f t="shared" si="55"/>
        <v>0</v>
      </c>
    </row>
    <row r="1165" spans="1:7" s="291" customFormat="1">
      <c r="A1165" s="504"/>
      <c r="B1165" s="501"/>
      <c r="C1165" s="218" t="s">
        <v>2911</v>
      </c>
      <c r="D1165" s="629"/>
      <c r="E1165" s="630"/>
      <c r="F1165" s="660"/>
      <c r="G1165" s="660">
        <f t="shared" si="55"/>
        <v>0</v>
      </c>
    </row>
    <row r="1166" spans="1:7" s="291" customFormat="1">
      <c r="A1166" s="504"/>
      <c r="B1166" s="501"/>
      <c r="C1166" s="218" t="s">
        <v>2912</v>
      </c>
      <c r="D1166" s="629"/>
      <c r="E1166" s="630"/>
      <c r="F1166" s="660"/>
      <c r="G1166" s="660">
        <f t="shared" si="55"/>
        <v>0</v>
      </c>
    </row>
    <row r="1167" spans="1:7" s="291" customFormat="1">
      <c r="A1167" s="504"/>
      <c r="B1167" s="501"/>
      <c r="C1167" s="218" t="s">
        <v>2913</v>
      </c>
      <c r="D1167" s="629"/>
      <c r="E1167" s="630"/>
      <c r="F1167" s="660"/>
      <c r="G1167" s="660">
        <f t="shared" ref="G1167:G1230" si="57">E1167*F1167</f>
        <v>0</v>
      </c>
    </row>
    <row r="1168" spans="1:7" s="291" customFormat="1">
      <c r="A1168" s="504"/>
      <c r="B1168" s="501"/>
      <c r="C1168" s="218" t="s">
        <v>2914</v>
      </c>
      <c r="D1168" s="629"/>
      <c r="E1168" s="630"/>
      <c r="F1168" s="660"/>
      <c r="G1168" s="660">
        <f t="shared" si="57"/>
        <v>0</v>
      </c>
    </row>
    <row r="1169" spans="1:7" s="291" customFormat="1" ht="36" customHeight="1">
      <c r="A1169" s="504"/>
      <c r="B1169" s="501"/>
      <c r="C1169" s="218" t="s">
        <v>2915</v>
      </c>
      <c r="D1169" s="629"/>
      <c r="E1169" s="630"/>
      <c r="F1169" s="660"/>
      <c r="G1169" s="660">
        <f t="shared" si="57"/>
        <v>0</v>
      </c>
    </row>
    <row r="1170" spans="1:7" s="291" customFormat="1">
      <c r="A1170" s="504"/>
      <c r="B1170" s="501"/>
      <c r="C1170" s="218" t="s">
        <v>2916</v>
      </c>
      <c r="D1170" s="629"/>
      <c r="E1170" s="630"/>
      <c r="F1170" s="660"/>
      <c r="G1170" s="660">
        <f t="shared" si="57"/>
        <v>0</v>
      </c>
    </row>
    <row r="1171" spans="1:7" s="291" customFormat="1" ht="24">
      <c r="A1171" s="504"/>
      <c r="B1171" s="501"/>
      <c r="C1171" s="468" t="s">
        <v>2917</v>
      </c>
      <c r="D1171" s="629"/>
      <c r="E1171" s="630"/>
      <c r="F1171" s="660"/>
      <c r="G1171" s="660">
        <f t="shared" si="57"/>
        <v>0</v>
      </c>
    </row>
    <row r="1172" spans="1:7" s="291" customFormat="1" ht="24">
      <c r="A1172" s="504"/>
      <c r="B1172" s="501"/>
      <c r="C1172" s="468" t="s">
        <v>2918</v>
      </c>
      <c r="D1172" s="629" t="s">
        <v>188</v>
      </c>
      <c r="E1172" s="630">
        <v>1</v>
      </c>
      <c r="F1172" s="660"/>
      <c r="G1172" s="1178">
        <f>E1172*F1172</f>
        <v>0</v>
      </c>
    </row>
    <row r="1173" spans="1:7" s="291" customFormat="1">
      <c r="A1173" s="504"/>
      <c r="B1173" s="501"/>
      <c r="C1173" s="542"/>
      <c r="D1173" s="629"/>
      <c r="E1173" s="630"/>
      <c r="F1173" s="660"/>
      <c r="G1173" s="660">
        <f t="shared" si="57"/>
        <v>0</v>
      </c>
    </row>
    <row r="1174" spans="1:7" s="291" customFormat="1">
      <c r="A1174" s="504" t="str">
        <f t="shared" si="56"/>
        <v>VII.</v>
      </c>
      <c r="B1174" s="501">
        <f>COUNT($A$974:$B1173)+1</f>
        <v>11</v>
      </c>
      <c r="C1174" s="241" t="s">
        <v>2919</v>
      </c>
      <c r="D1174" s="700"/>
      <c r="E1174" s="701"/>
      <c r="F1174" s="660"/>
      <c r="G1174" s="660">
        <f t="shared" si="57"/>
        <v>0</v>
      </c>
    </row>
    <row r="1175" spans="1:7" s="291" customFormat="1" ht="60">
      <c r="A1175" s="504"/>
      <c r="B1175" s="501"/>
      <c r="C1175" s="326" t="s">
        <v>2920</v>
      </c>
      <c r="D1175" s="700"/>
      <c r="E1175" s="701"/>
      <c r="F1175" s="660"/>
      <c r="G1175" s="660">
        <f t="shared" si="57"/>
        <v>0</v>
      </c>
    </row>
    <row r="1176" spans="1:7" s="291" customFormat="1">
      <c r="A1176" s="504"/>
      <c r="B1176" s="501"/>
      <c r="C1176" s="218" t="s">
        <v>2255</v>
      </c>
      <c r="D1176" s="704"/>
      <c r="E1176" s="703"/>
      <c r="F1176" s="660"/>
      <c r="G1176" s="660">
        <f t="shared" si="57"/>
        <v>0</v>
      </c>
    </row>
    <row r="1177" spans="1:7" s="291" customFormat="1" ht="24">
      <c r="A1177" s="504"/>
      <c r="B1177" s="501"/>
      <c r="C1177" s="218" t="s">
        <v>2921</v>
      </c>
      <c r="D1177" s="704"/>
      <c r="E1177" s="703"/>
      <c r="F1177" s="660"/>
      <c r="G1177" s="660">
        <f t="shared" si="57"/>
        <v>0</v>
      </c>
    </row>
    <row r="1178" spans="1:7" s="291" customFormat="1">
      <c r="A1178" s="504"/>
      <c r="B1178" s="501"/>
      <c r="C1178" s="218" t="s">
        <v>2922</v>
      </c>
      <c r="D1178" s="704"/>
      <c r="E1178" s="703"/>
      <c r="F1178" s="660"/>
      <c r="G1178" s="660">
        <f t="shared" si="57"/>
        <v>0</v>
      </c>
    </row>
    <row r="1179" spans="1:7" s="291" customFormat="1">
      <c r="A1179" s="504"/>
      <c r="B1179" s="501"/>
      <c r="C1179" s="218" t="s">
        <v>2923</v>
      </c>
      <c r="D1179" s="706"/>
      <c r="E1179" s="707"/>
      <c r="F1179" s="660"/>
      <c r="G1179" s="660">
        <f t="shared" si="57"/>
        <v>0</v>
      </c>
    </row>
    <row r="1180" spans="1:7" s="291" customFormat="1">
      <c r="A1180" s="504"/>
      <c r="B1180" s="501"/>
      <c r="C1180" s="218" t="s">
        <v>2924</v>
      </c>
      <c r="D1180" s="703"/>
      <c r="E1180" s="703"/>
      <c r="F1180" s="660"/>
      <c r="G1180" s="660">
        <f t="shared" si="57"/>
        <v>0</v>
      </c>
    </row>
    <row r="1181" spans="1:7" s="291" customFormat="1">
      <c r="A1181" s="504"/>
      <c r="B1181" s="501"/>
      <c r="C1181" s="218" t="s">
        <v>2925</v>
      </c>
      <c r="D1181" s="704"/>
      <c r="E1181" s="703"/>
      <c r="F1181" s="660"/>
      <c r="G1181" s="660">
        <f t="shared" si="57"/>
        <v>0</v>
      </c>
    </row>
    <row r="1182" spans="1:7" s="291" customFormat="1">
      <c r="A1182" s="504"/>
      <c r="B1182" s="501"/>
      <c r="C1182" s="218" t="s">
        <v>2914</v>
      </c>
      <c r="D1182" s="704"/>
      <c r="E1182" s="703"/>
      <c r="F1182" s="660"/>
      <c r="G1182" s="660">
        <f t="shared" si="57"/>
        <v>0</v>
      </c>
    </row>
    <row r="1183" spans="1:7" s="291" customFormat="1" ht="24">
      <c r="A1183" s="504"/>
      <c r="B1183" s="501"/>
      <c r="C1183" s="218" t="s">
        <v>2926</v>
      </c>
      <c r="D1183" s="703"/>
      <c r="E1183" s="703"/>
      <c r="F1183" s="660"/>
      <c r="G1183" s="660">
        <f t="shared" si="57"/>
        <v>0</v>
      </c>
    </row>
    <row r="1184" spans="1:7" s="291" customFormat="1">
      <c r="A1184" s="504"/>
      <c r="B1184" s="501"/>
      <c r="C1184" s="468" t="s">
        <v>2927</v>
      </c>
      <c r="D1184" s="629" t="s">
        <v>188</v>
      </c>
      <c r="E1184" s="630">
        <v>1</v>
      </c>
      <c r="F1184" s="660"/>
      <c r="G1184" s="1178">
        <f>E1184*F1184</f>
        <v>0</v>
      </c>
    </row>
    <row r="1185" spans="1:7" s="291" customFormat="1" ht="24">
      <c r="A1185" s="504"/>
      <c r="B1185" s="501"/>
      <c r="C1185" s="468" t="s">
        <v>2928</v>
      </c>
      <c r="D1185" s="703"/>
      <c r="E1185" s="703"/>
      <c r="F1185" s="660"/>
      <c r="G1185" s="660">
        <f t="shared" si="57"/>
        <v>0</v>
      </c>
    </row>
    <row r="1186" spans="1:7" s="291" customFormat="1">
      <c r="A1186" s="504"/>
      <c r="B1186" s="501"/>
      <c r="C1186" s="468" t="s">
        <v>2929</v>
      </c>
      <c r="D1186" s="629" t="s">
        <v>188</v>
      </c>
      <c r="E1186" s="630">
        <v>1</v>
      </c>
      <c r="F1186" s="660"/>
      <c r="G1186" s="1178">
        <f>E1186*F1186</f>
        <v>0</v>
      </c>
    </row>
    <row r="1187" spans="1:7" s="291" customFormat="1" ht="24">
      <c r="A1187" s="504"/>
      <c r="B1187" s="501"/>
      <c r="C1187" s="468" t="s">
        <v>2930</v>
      </c>
      <c r="D1187" s="704"/>
      <c r="E1187" s="703"/>
      <c r="F1187" s="660"/>
      <c r="G1187" s="660">
        <f t="shared" si="57"/>
        <v>0</v>
      </c>
    </row>
    <row r="1188" spans="1:7" s="291" customFormat="1">
      <c r="A1188" s="504"/>
      <c r="B1188" s="501"/>
      <c r="C1188" s="468" t="s">
        <v>2931</v>
      </c>
      <c r="D1188" s="629" t="s">
        <v>188</v>
      </c>
      <c r="E1188" s="630">
        <v>1</v>
      </c>
      <c r="F1188" s="660"/>
      <c r="G1188" s="1178">
        <f>E1188*F1188</f>
        <v>0</v>
      </c>
    </row>
    <row r="1189" spans="1:7" s="291" customFormat="1" ht="24">
      <c r="A1189" s="504"/>
      <c r="B1189" s="501"/>
      <c r="C1189" s="468" t="s">
        <v>2932</v>
      </c>
      <c r="D1189" s="629" t="s">
        <v>188</v>
      </c>
      <c r="E1189" s="630">
        <v>1</v>
      </c>
      <c r="F1189" s="660"/>
      <c r="G1189" s="1178">
        <f>E1189*F1189</f>
        <v>0</v>
      </c>
    </row>
    <row r="1190" spans="1:7" s="291" customFormat="1">
      <c r="A1190" s="504"/>
      <c r="B1190" s="501"/>
      <c r="C1190" s="543"/>
      <c r="D1190" s="629"/>
      <c r="E1190" s="630"/>
      <c r="F1190" s="660"/>
      <c r="G1190" s="660">
        <f t="shared" si="57"/>
        <v>0</v>
      </c>
    </row>
    <row r="1191" spans="1:7" s="291" customFormat="1" ht="24">
      <c r="A1191" s="504" t="str">
        <f t="shared" si="56"/>
        <v>VII.</v>
      </c>
      <c r="B1191" s="501">
        <f>COUNT($A$974:$B1190)+1</f>
        <v>12</v>
      </c>
      <c r="C1191" s="241" t="s">
        <v>2933</v>
      </c>
      <c r="D1191" s="629"/>
      <c r="E1191" s="630"/>
      <c r="F1191" s="660"/>
      <c r="G1191" s="660">
        <f t="shared" si="57"/>
        <v>0</v>
      </c>
    </row>
    <row r="1192" spans="1:7" s="291" customFormat="1" ht="36" customHeight="1">
      <c r="A1192" s="504"/>
      <c r="B1192" s="501"/>
      <c r="C1192" s="326" t="s">
        <v>2934</v>
      </c>
      <c r="D1192" s="629"/>
      <c r="E1192" s="630"/>
      <c r="F1192" s="660"/>
      <c r="G1192" s="660">
        <f t="shared" si="57"/>
        <v>0</v>
      </c>
    </row>
    <row r="1193" spans="1:7" s="291" customFormat="1">
      <c r="A1193" s="504"/>
      <c r="B1193" s="501"/>
      <c r="C1193" s="218" t="s">
        <v>2255</v>
      </c>
      <c r="D1193" s="629"/>
      <c r="E1193" s="630"/>
      <c r="F1193" s="660"/>
      <c r="G1193" s="660">
        <f t="shared" si="57"/>
        <v>0</v>
      </c>
    </row>
    <row r="1194" spans="1:7" s="291" customFormat="1">
      <c r="A1194" s="504"/>
      <c r="B1194" s="501"/>
      <c r="C1194" s="218" t="s">
        <v>2935</v>
      </c>
      <c r="D1194" s="629"/>
      <c r="E1194" s="630"/>
      <c r="F1194" s="660"/>
      <c r="G1194" s="660">
        <f t="shared" si="57"/>
        <v>0</v>
      </c>
    </row>
    <row r="1195" spans="1:7" s="291" customFormat="1">
      <c r="A1195" s="504"/>
      <c r="B1195" s="501"/>
      <c r="C1195" s="218" t="s">
        <v>2936</v>
      </c>
      <c r="D1195" s="629"/>
      <c r="E1195" s="630"/>
      <c r="F1195" s="660"/>
      <c r="G1195" s="660">
        <f t="shared" si="57"/>
        <v>0</v>
      </c>
    </row>
    <row r="1196" spans="1:7" s="291" customFormat="1">
      <c r="A1196" s="504"/>
      <c r="B1196" s="501"/>
      <c r="C1196" s="218" t="s">
        <v>2937</v>
      </c>
      <c r="D1196" s="629"/>
      <c r="E1196" s="630"/>
      <c r="F1196" s="660"/>
      <c r="G1196" s="660">
        <f t="shared" si="57"/>
        <v>0</v>
      </c>
    </row>
    <row r="1197" spans="1:7" s="291" customFormat="1">
      <c r="A1197" s="504"/>
      <c r="B1197" s="501"/>
      <c r="C1197" s="218" t="s">
        <v>2938</v>
      </c>
      <c r="D1197" s="629"/>
      <c r="E1197" s="630"/>
      <c r="F1197" s="660"/>
      <c r="G1197" s="660">
        <f t="shared" si="57"/>
        <v>0</v>
      </c>
    </row>
    <row r="1198" spans="1:7" s="291" customFormat="1">
      <c r="A1198" s="504"/>
      <c r="B1198" s="501"/>
      <c r="C1198" s="218" t="s">
        <v>2939</v>
      </c>
      <c r="D1198" s="629"/>
      <c r="E1198" s="630"/>
      <c r="F1198" s="660"/>
      <c r="G1198" s="660">
        <f t="shared" si="57"/>
        <v>0</v>
      </c>
    </row>
    <row r="1199" spans="1:7" s="291" customFormat="1" ht="24">
      <c r="A1199" s="504"/>
      <c r="B1199" s="501"/>
      <c r="C1199" s="468" t="s">
        <v>2940</v>
      </c>
      <c r="D1199" s="629"/>
      <c r="E1199" s="630"/>
      <c r="F1199" s="660"/>
      <c r="G1199" s="660">
        <f t="shared" si="57"/>
        <v>0</v>
      </c>
    </row>
    <row r="1200" spans="1:7" s="291" customFormat="1">
      <c r="A1200" s="504"/>
      <c r="B1200" s="501"/>
      <c r="C1200" s="468" t="s">
        <v>2941</v>
      </c>
      <c r="D1200" s="629" t="s">
        <v>188</v>
      </c>
      <c r="E1200" s="630">
        <v>1</v>
      </c>
      <c r="F1200" s="660"/>
      <c r="G1200" s="1178">
        <f>E1200*F1200</f>
        <v>0</v>
      </c>
    </row>
    <row r="1201" spans="1:7" s="291" customFormat="1">
      <c r="A1201" s="504"/>
      <c r="B1201" s="501"/>
      <c r="C1201" s="544"/>
      <c r="D1201" s="629"/>
      <c r="E1201" s="630"/>
      <c r="F1201" s="660"/>
      <c r="G1201" s="660">
        <f t="shared" si="57"/>
        <v>0</v>
      </c>
    </row>
    <row r="1202" spans="1:7" s="291" customFormat="1" ht="24">
      <c r="A1202" s="504" t="str">
        <f t="shared" si="56"/>
        <v>VII.</v>
      </c>
      <c r="B1202" s="501">
        <f>COUNT($A$974:$B1201)+1</f>
        <v>13</v>
      </c>
      <c r="C1202" s="241" t="s">
        <v>2942</v>
      </c>
      <c r="D1202" s="629"/>
      <c r="E1202" s="630"/>
      <c r="F1202" s="660"/>
      <c r="G1202" s="660">
        <f t="shared" si="57"/>
        <v>0</v>
      </c>
    </row>
    <row r="1203" spans="1:7" s="291" customFormat="1" ht="36" customHeight="1">
      <c r="A1203" s="504"/>
      <c r="B1203" s="501"/>
      <c r="C1203" s="326" t="s">
        <v>2934</v>
      </c>
      <c r="D1203" s="629"/>
      <c r="E1203" s="630"/>
      <c r="F1203" s="660"/>
      <c r="G1203" s="660">
        <f t="shared" si="57"/>
        <v>0</v>
      </c>
    </row>
    <row r="1204" spans="1:7" s="291" customFormat="1">
      <c r="A1204" s="504"/>
      <c r="B1204" s="501"/>
      <c r="C1204" s="218" t="s">
        <v>2255</v>
      </c>
      <c r="D1204" s="629"/>
      <c r="E1204" s="630"/>
      <c r="F1204" s="660"/>
      <c r="G1204" s="660">
        <f t="shared" si="57"/>
        <v>0</v>
      </c>
    </row>
    <row r="1205" spans="1:7" s="291" customFormat="1">
      <c r="A1205" s="504"/>
      <c r="B1205" s="501"/>
      <c r="C1205" s="326" t="s">
        <v>2935</v>
      </c>
      <c r="D1205" s="629"/>
      <c r="E1205" s="630"/>
      <c r="F1205" s="660"/>
      <c r="G1205" s="660">
        <f t="shared" si="57"/>
        <v>0</v>
      </c>
    </row>
    <row r="1206" spans="1:7" s="291" customFormat="1">
      <c r="A1206" s="504"/>
      <c r="B1206" s="501"/>
      <c r="C1206" s="326" t="s">
        <v>2936</v>
      </c>
      <c r="D1206" s="629"/>
      <c r="E1206" s="630"/>
      <c r="F1206" s="660"/>
      <c r="G1206" s="660">
        <f t="shared" si="57"/>
        <v>0</v>
      </c>
    </row>
    <row r="1207" spans="1:7" s="291" customFormat="1">
      <c r="A1207" s="504"/>
      <c r="B1207" s="501"/>
      <c r="C1207" s="326" t="s">
        <v>2937</v>
      </c>
      <c r="D1207" s="629"/>
      <c r="E1207" s="630"/>
      <c r="F1207" s="660"/>
      <c r="G1207" s="660">
        <f t="shared" si="57"/>
        <v>0</v>
      </c>
    </row>
    <row r="1208" spans="1:7" s="291" customFormat="1">
      <c r="A1208" s="504"/>
      <c r="B1208" s="501"/>
      <c r="C1208" s="326" t="s">
        <v>2938</v>
      </c>
      <c r="D1208" s="629"/>
      <c r="E1208" s="630"/>
      <c r="F1208" s="660"/>
      <c r="G1208" s="660">
        <f t="shared" si="57"/>
        <v>0</v>
      </c>
    </row>
    <row r="1209" spans="1:7" s="291" customFormat="1">
      <c r="A1209" s="504"/>
      <c r="B1209" s="501"/>
      <c r="C1209" s="326" t="s">
        <v>2939</v>
      </c>
      <c r="D1209" s="629"/>
      <c r="E1209" s="630"/>
      <c r="F1209" s="660"/>
      <c r="G1209" s="660">
        <f t="shared" si="57"/>
        <v>0</v>
      </c>
    </row>
    <row r="1210" spans="1:7" s="291" customFormat="1" ht="24">
      <c r="A1210" s="504"/>
      <c r="B1210" s="501"/>
      <c r="C1210" s="468" t="s">
        <v>2940</v>
      </c>
      <c r="D1210" s="629"/>
      <c r="E1210" s="630"/>
      <c r="F1210" s="660"/>
      <c r="G1210" s="660">
        <f t="shared" si="57"/>
        <v>0</v>
      </c>
    </row>
    <row r="1211" spans="1:7" s="291" customFormat="1">
      <c r="A1211" s="504"/>
      <c r="B1211" s="501"/>
      <c r="C1211" s="468" t="s">
        <v>2941</v>
      </c>
      <c r="D1211" s="629" t="s">
        <v>188</v>
      </c>
      <c r="E1211" s="630">
        <v>1</v>
      </c>
      <c r="F1211" s="660"/>
      <c r="G1211" s="1178">
        <f>E1211*F1211</f>
        <v>0</v>
      </c>
    </row>
    <row r="1212" spans="1:7" s="291" customFormat="1">
      <c r="A1212" s="504"/>
      <c r="B1212" s="501"/>
      <c r="C1212" s="326"/>
      <c r="D1212" s="629"/>
      <c r="E1212" s="630"/>
      <c r="F1212" s="660"/>
      <c r="G1212" s="660">
        <f t="shared" si="57"/>
        <v>0</v>
      </c>
    </row>
    <row r="1213" spans="1:7" s="291" customFormat="1">
      <c r="A1213" s="504" t="str">
        <f t="shared" ref="A1213:A1274" si="58">$B$972</f>
        <v>VII.</v>
      </c>
      <c r="B1213" s="501">
        <f>COUNT($A$974:$B1212)+1</f>
        <v>14</v>
      </c>
      <c r="C1213" s="241" t="s">
        <v>2919</v>
      </c>
      <c r="D1213" s="629"/>
      <c r="E1213" s="630"/>
      <c r="F1213" s="660"/>
      <c r="G1213" s="660">
        <f t="shared" si="57"/>
        <v>0</v>
      </c>
    </row>
    <row r="1214" spans="1:7" s="291" customFormat="1" ht="60">
      <c r="A1214" s="504"/>
      <c r="B1214" s="501"/>
      <c r="C1214" s="326" t="s">
        <v>2920</v>
      </c>
      <c r="D1214" s="629"/>
      <c r="E1214" s="630"/>
      <c r="F1214" s="660"/>
      <c r="G1214" s="660">
        <f t="shared" si="57"/>
        <v>0</v>
      </c>
    </row>
    <row r="1215" spans="1:7" s="291" customFormat="1" ht="24">
      <c r="A1215" s="504"/>
      <c r="B1215" s="501"/>
      <c r="C1215" s="218" t="s">
        <v>2921</v>
      </c>
      <c r="D1215" s="629"/>
      <c r="E1215" s="630"/>
      <c r="F1215" s="660"/>
      <c r="G1215" s="660">
        <f t="shared" si="57"/>
        <v>0</v>
      </c>
    </row>
    <row r="1216" spans="1:7" s="291" customFormat="1">
      <c r="A1216" s="504"/>
      <c r="B1216" s="501"/>
      <c r="C1216" s="218" t="s">
        <v>2943</v>
      </c>
      <c r="D1216" s="629"/>
      <c r="E1216" s="630"/>
      <c r="F1216" s="660"/>
      <c r="G1216" s="660">
        <f t="shared" si="57"/>
        <v>0</v>
      </c>
    </row>
    <row r="1217" spans="1:7" s="291" customFormat="1">
      <c r="A1217" s="504"/>
      <c r="B1217" s="501"/>
      <c r="C1217" s="218" t="s">
        <v>2944</v>
      </c>
      <c r="D1217" s="629"/>
      <c r="E1217" s="630"/>
      <c r="F1217" s="660"/>
      <c r="G1217" s="660">
        <f t="shared" si="57"/>
        <v>0</v>
      </c>
    </row>
    <row r="1218" spans="1:7" s="291" customFormat="1">
      <c r="A1218" s="504"/>
      <c r="B1218" s="501"/>
      <c r="C1218" s="218" t="s">
        <v>2945</v>
      </c>
      <c r="D1218" s="629"/>
      <c r="E1218" s="630"/>
      <c r="F1218" s="660"/>
      <c r="G1218" s="660">
        <f t="shared" si="57"/>
        <v>0</v>
      </c>
    </row>
    <row r="1219" spans="1:7" s="291" customFormat="1">
      <c r="A1219" s="504"/>
      <c r="B1219" s="501"/>
      <c r="C1219" s="218" t="s">
        <v>2946</v>
      </c>
      <c r="D1219" s="629"/>
      <c r="E1219" s="630"/>
      <c r="F1219" s="660"/>
      <c r="G1219" s="660">
        <f t="shared" si="57"/>
        <v>0</v>
      </c>
    </row>
    <row r="1220" spans="1:7" s="291" customFormat="1">
      <c r="A1220" s="504"/>
      <c r="B1220" s="501"/>
      <c r="C1220" s="218" t="s">
        <v>2939</v>
      </c>
      <c r="D1220" s="629"/>
      <c r="E1220" s="630"/>
      <c r="F1220" s="660"/>
      <c r="G1220" s="660">
        <f t="shared" si="57"/>
        <v>0</v>
      </c>
    </row>
    <row r="1221" spans="1:7" s="291" customFormat="1" ht="24">
      <c r="A1221" s="504"/>
      <c r="B1221" s="501"/>
      <c r="C1221" s="468" t="s">
        <v>2940</v>
      </c>
      <c r="D1221" s="629"/>
      <c r="E1221" s="630"/>
      <c r="F1221" s="660"/>
      <c r="G1221" s="660">
        <f t="shared" si="57"/>
        <v>0</v>
      </c>
    </row>
    <row r="1222" spans="1:7" s="291" customFormat="1">
      <c r="A1222" s="504"/>
      <c r="B1222" s="501"/>
      <c r="C1222" s="468" t="s">
        <v>2947</v>
      </c>
      <c r="D1222" s="629" t="s">
        <v>188</v>
      </c>
      <c r="E1222" s="630">
        <v>1</v>
      </c>
      <c r="F1222" s="660"/>
      <c r="G1222" s="1178">
        <f>E1222*F1222</f>
        <v>0</v>
      </c>
    </row>
    <row r="1223" spans="1:7" s="291" customFormat="1" ht="24">
      <c r="A1223" s="504"/>
      <c r="B1223" s="501"/>
      <c r="C1223" s="468" t="s">
        <v>2928</v>
      </c>
      <c r="D1223" s="629"/>
      <c r="E1223" s="630"/>
      <c r="F1223" s="660"/>
      <c r="G1223" s="660">
        <f t="shared" si="57"/>
        <v>0</v>
      </c>
    </row>
    <row r="1224" spans="1:7" s="291" customFormat="1">
      <c r="A1224" s="504"/>
      <c r="B1224" s="501"/>
      <c r="C1224" s="468" t="s">
        <v>2948</v>
      </c>
      <c r="D1224" s="629" t="s">
        <v>188</v>
      </c>
      <c r="E1224" s="630">
        <v>1</v>
      </c>
      <c r="F1224" s="660"/>
      <c r="G1224" s="1178">
        <f>E1224*F1224</f>
        <v>0</v>
      </c>
    </row>
    <row r="1225" spans="1:7" s="291" customFormat="1" ht="24">
      <c r="A1225" s="504"/>
      <c r="B1225" s="501"/>
      <c r="C1225" s="468" t="s">
        <v>2930</v>
      </c>
      <c r="D1225" s="629"/>
      <c r="E1225" s="630"/>
      <c r="F1225" s="660"/>
      <c r="G1225" s="660">
        <f t="shared" si="57"/>
        <v>0</v>
      </c>
    </row>
    <row r="1226" spans="1:7" s="291" customFormat="1">
      <c r="A1226" s="504"/>
      <c r="B1226" s="501"/>
      <c r="C1226" s="468" t="s">
        <v>2949</v>
      </c>
      <c r="D1226" s="629" t="s">
        <v>188</v>
      </c>
      <c r="E1226" s="630">
        <v>1</v>
      </c>
      <c r="F1226" s="660"/>
      <c r="G1226" s="1178">
        <f>E1226*F1226</f>
        <v>0</v>
      </c>
    </row>
    <row r="1227" spans="1:7" s="291" customFormat="1" ht="24">
      <c r="A1227" s="504"/>
      <c r="B1227" s="501"/>
      <c r="C1227" s="468" t="s">
        <v>2950</v>
      </c>
      <c r="D1227" s="629" t="s">
        <v>188</v>
      </c>
      <c r="E1227" s="630">
        <v>1</v>
      </c>
      <c r="F1227" s="660"/>
      <c r="G1227" s="1178">
        <f>E1227*F1227</f>
        <v>0</v>
      </c>
    </row>
    <row r="1228" spans="1:7" s="291" customFormat="1">
      <c r="A1228" s="504"/>
      <c r="B1228" s="501"/>
      <c r="C1228" s="547"/>
      <c r="D1228" s="629"/>
      <c r="E1228" s="630"/>
      <c r="F1228" s="660"/>
      <c r="G1228" s="660">
        <f t="shared" si="57"/>
        <v>0</v>
      </c>
    </row>
    <row r="1229" spans="1:7" s="291" customFormat="1">
      <c r="A1229" s="504" t="str">
        <f t="shared" si="58"/>
        <v>VII.</v>
      </c>
      <c r="B1229" s="501">
        <f>COUNT($A$974:$B1228)+1</f>
        <v>15</v>
      </c>
      <c r="C1229" s="241" t="s">
        <v>2951</v>
      </c>
      <c r="D1229" s="629"/>
      <c r="E1229" s="630"/>
      <c r="F1229" s="660"/>
      <c r="G1229" s="660">
        <f t="shared" si="57"/>
        <v>0</v>
      </c>
    </row>
    <row r="1230" spans="1:7" s="291" customFormat="1" ht="48">
      <c r="A1230" s="504"/>
      <c r="B1230" s="501"/>
      <c r="C1230" s="326" t="s">
        <v>2574</v>
      </c>
      <c r="D1230" s="629"/>
      <c r="E1230" s="630"/>
      <c r="F1230" s="660"/>
      <c r="G1230" s="660">
        <f t="shared" si="57"/>
        <v>0</v>
      </c>
    </row>
    <row r="1231" spans="1:7" s="291" customFormat="1">
      <c r="A1231" s="504"/>
      <c r="B1231" s="501"/>
      <c r="C1231" s="218" t="s">
        <v>2255</v>
      </c>
      <c r="D1231" s="629"/>
      <c r="E1231" s="630"/>
      <c r="F1231" s="660"/>
      <c r="G1231" s="660">
        <f t="shared" ref="G1231:G1294" si="59">E1231*F1231</f>
        <v>0</v>
      </c>
    </row>
    <row r="1232" spans="1:7" s="291" customFormat="1" ht="120">
      <c r="A1232" s="504"/>
      <c r="B1232" s="501"/>
      <c r="C1232" s="326" t="s">
        <v>2952</v>
      </c>
      <c r="D1232" s="629"/>
      <c r="E1232" s="630"/>
      <c r="F1232" s="660"/>
      <c r="G1232" s="660">
        <f t="shared" si="59"/>
        <v>0</v>
      </c>
    </row>
    <row r="1233" spans="1:7" s="291" customFormat="1">
      <c r="A1233" s="504"/>
      <c r="B1233" s="501"/>
      <c r="C1233" s="218" t="s">
        <v>2953</v>
      </c>
      <c r="D1233" s="629"/>
      <c r="E1233" s="630"/>
      <c r="F1233" s="660"/>
      <c r="G1233" s="660">
        <f t="shared" si="59"/>
        <v>0</v>
      </c>
    </row>
    <row r="1234" spans="1:7" s="291" customFormat="1">
      <c r="A1234" s="504"/>
      <c r="B1234" s="501"/>
      <c r="C1234" s="326" t="s">
        <v>2954</v>
      </c>
      <c r="D1234" s="629"/>
      <c r="E1234" s="630"/>
      <c r="F1234" s="660"/>
      <c r="G1234" s="660">
        <f t="shared" si="59"/>
        <v>0</v>
      </c>
    </row>
    <row r="1235" spans="1:7" s="291" customFormat="1">
      <c r="A1235" s="504"/>
      <c r="B1235" s="501"/>
      <c r="C1235" s="326" t="s">
        <v>2955</v>
      </c>
      <c r="D1235" s="629"/>
      <c r="E1235" s="630"/>
      <c r="F1235" s="660"/>
      <c r="G1235" s="660">
        <f t="shared" si="59"/>
        <v>0</v>
      </c>
    </row>
    <row r="1236" spans="1:7" s="291" customFormat="1">
      <c r="A1236" s="504"/>
      <c r="B1236" s="501"/>
      <c r="C1236" s="326" t="s">
        <v>2956</v>
      </c>
      <c r="D1236" s="629"/>
      <c r="E1236" s="630"/>
      <c r="F1236" s="660"/>
      <c r="G1236" s="660">
        <f t="shared" si="59"/>
        <v>0</v>
      </c>
    </row>
    <row r="1237" spans="1:7" s="291" customFormat="1">
      <c r="A1237" s="504"/>
      <c r="B1237" s="501"/>
      <c r="C1237" s="326" t="s">
        <v>2957</v>
      </c>
      <c r="D1237" s="629"/>
      <c r="E1237" s="630"/>
      <c r="F1237" s="660"/>
      <c r="G1237" s="660">
        <f t="shared" si="59"/>
        <v>0</v>
      </c>
    </row>
    <row r="1238" spans="1:7" s="291" customFormat="1">
      <c r="A1238" s="504"/>
      <c r="B1238" s="501"/>
      <c r="C1238" s="326" t="s">
        <v>2958</v>
      </c>
      <c r="D1238" s="629"/>
      <c r="E1238" s="630"/>
      <c r="F1238" s="660"/>
      <c r="G1238" s="660">
        <f t="shared" si="59"/>
        <v>0</v>
      </c>
    </row>
    <row r="1239" spans="1:7" s="291" customFormat="1">
      <c r="A1239" s="504"/>
      <c r="B1239" s="501"/>
      <c r="C1239" s="326" t="s">
        <v>2959</v>
      </c>
      <c r="D1239" s="629"/>
      <c r="E1239" s="630"/>
      <c r="F1239" s="660"/>
      <c r="G1239" s="660">
        <f t="shared" si="59"/>
        <v>0</v>
      </c>
    </row>
    <row r="1240" spans="1:7" s="291" customFormat="1">
      <c r="A1240" s="504"/>
      <c r="B1240" s="501"/>
      <c r="C1240" s="326" t="s">
        <v>2960</v>
      </c>
      <c r="D1240" s="629"/>
      <c r="E1240" s="630"/>
      <c r="F1240" s="660"/>
      <c r="G1240" s="660">
        <f t="shared" si="59"/>
        <v>0</v>
      </c>
    </row>
    <row r="1241" spans="1:7" s="291" customFormat="1" ht="24">
      <c r="A1241" s="504"/>
      <c r="B1241" s="501"/>
      <c r="C1241" s="326" t="s">
        <v>2961</v>
      </c>
      <c r="D1241" s="629"/>
      <c r="E1241" s="630"/>
      <c r="F1241" s="660"/>
      <c r="G1241" s="660">
        <f t="shared" si="59"/>
        <v>0</v>
      </c>
    </row>
    <row r="1242" spans="1:7" s="291" customFormat="1">
      <c r="A1242" s="504"/>
      <c r="B1242" s="501"/>
      <c r="C1242" s="326" t="s">
        <v>2962</v>
      </c>
      <c r="D1242" s="629"/>
      <c r="E1242" s="630"/>
      <c r="F1242" s="660"/>
      <c r="G1242" s="660">
        <f t="shared" si="59"/>
        <v>0</v>
      </c>
    </row>
    <row r="1243" spans="1:7" s="291" customFormat="1" ht="24">
      <c r="A1243" s="504"/>
      <c r="B1243" s="501"/>
      <c r="C1243" s="326" t="s">
        <v>2963</v>
      </c>
      <c r="D1243" s="629"/>
      <c r="E1243" s="630"/>
      <c r="F1243" s="660"/>
      <c r="G1243" s="660">
        <f t="shared" si="59"/>
        <v>0</v>
      </c>
    </row>
    <row r="1244" spans="1:7" s="291" customFormat="1">
      <c r="A1244" s="504"/>
      <c r="B1244" s="501"/>
      <c r="C1244" s="326" t="s">
        <v>2964</v>
      </c>
      <c r="D1244" s="629"/>
      <c r="E1244" s="630"/>
      <c r="F1244" s="660"/>
      <c r="G1244" s="660">
        <f t="shared" si="59"/>
        <v>0</v>
      </c>
    </row>
    <row r="1245" spans="1:7" s="291" customFormat="1">
      <c r="A1245" s="504"/>
      <c r="B1245" s="501"/>
      <c r="C1245" s="326" t="s">
        <v>2965</v>
      </c>
      <c r="D1245" s="629"/>
      <c r="E1245" s="630"/>
      <c r="F1245" s="660"/>
      <c r="G1245" s="660">
        <f t="shared" si="59"/>
        <v>0</v>
      </c>
    </row>
    <row r="1246" spans="1:7" s="291" customFormat="1">
      <c r="A1246" s="504"/>
      <c r="B1246" s="501"/>
      <c r="C1246" s="326" t="s">
        <v>2966</v>
      </c>
      <c r="D1246" s="629"/>
      <c r="E1246" s="630"/>
      <c r="F1246" s="660"/>
      <c r="G1246" s="660">
        <f t="shared" si="59"/>
        <v>0</v>
      </c>
    </row>
    <row r="1247" spans="1:7" s="291" customFormat="1">
      <c r="A1247" s="504"/>
      <c r="B1247" s="501"/>
      <c r="C1247" s="326" t="s">
        <v>2967</v>
      </c>
      <c r="D1247" s="629"/>
      <c r="E1247" s="630"/>
      <c r="F1247" s="660"/>
      <c r="G1247" s="660">
        <f t="shared" si="59"/>
        <v>0</v>
      </c>
    </row>
    <row r="1248" spans="1:7" s="291" customFormat="1">
      <c r="A1248" s="504"/>
      <c r="B1248" s="501"/>
      <c r="C1248" s="218" t="s">
        <v>2968</v>
      </c>
      <c r="D1248" s="629"/>
      <c r="E1248" s="630"/>
      <c r="F1248" s="660"/>
      <c r="G1248" s="660">
        <f t="shared" si="59"/>
        <v>0</v>
      </c>
    </row>
    <row r="1249" spans="1:7" s="291" customFormat="1">
      <c r="A1249" s="504"/>
      <c r="B1249" s="501"/>
      <c r="C1249" s="326" t="s">
        <v>2969</v>
      </c>
      <c r="D1249" s="629"/>
      <c r="E1249" s="630"/>
      <c r="F1249" s="660"/>
      <c r="G1249" s="660">
        <f t="shared" si="59"/>
        <v>0</v>
      </c>
    </row>
    <row r="1250" spans="1:7" s="291" customFormat="1">
      <c r="A1250" s="504"/>
      <c r="B1250" s="501"/>
      <c r="C1250" s="326" t="s">
        <v>2970</v>
      </c>
      <c r="D1250" s="629"/>
      <c r="E1250" s="630"/>
      <c r="F1250" s="660"/>
      <c r="G1250" s="660">
        <f t="shared" si="59"/>
        <v>0</v>
      </c>
    </row>
    <row r="1251" spans="1:7" s="291" customFormat="1">
      <c r="A1251" s="504"/>
      <c r="B1251" s="501"/>
      <c r="C1251" s="326" t="s">
        <v>2971</v>
      </c>
      <c r="D1251" s="629"/>
      <c r="E1251" s="630"/>
      <c r="F1251" s="660"/>
      <c r="G1251" s="660">
        <f t="shared" si="59"/>
        <v>0</v>
      </c>
    </row>
    <row r="1252" spans="1:7" s="291" customFormat="1">
      <c r="A1252" s="504"/>
      <c r="B1252" s="501"/>
      <c r="C1252" s="326" t="s">
        <v>2972</v>
      </c>
      <c r="D1252" s="629"/>
      <c r="E1252" s="630"/>
      <c r="F1252" s="660"/>
      <c r="G1252" s="660">
        <f t="shared" si="59"/>
        <v>0</v>
      </c>
    </row>
    <row r="1253" spans="1:7" s="291" customFormat="1">
      <c r="A1253" s="504"/>
      <c r="B1253" s="501"/>
      <c r="C1253" s="326" t="s">
        <v>2967</v>
      </c>
      <c r="D1253" s="629"/>
      <c r="E1253" s="630"/>
      <c r="F1253" s="660"/>
      <c r="G1253" s="660">
        <f t="shared" si="59"/>
        <v>0</v>
      </c>
    </row>
    <row r="1254" spans="1:7" s="291" customFormat="1">
      <c r="A1254" s="504"/>
      <c r="B1254" s="501"/>
      <c r="C1254" s="218" t="s">
        <v>2968</v>
      </c>
      <c r="D1254" s="629"/>
      <c r="E1254" s="630"/>
      <c r="F1254" s="660"/>
      <c r="G1254" s="660">
        <f t="shared" si="59"/>
        <v>0</v>
      </c>
    </row>
    <row r="1255" spans="1:7" s="291" customFormat="1">
      <c r="A1255" s="504"/>
      <c r="B1255" s="501"/>
      <c r="C1255" s="326" t="s">
        <v>2969</v>
      </c>
      <c r="D1255" s="629"/>
      <c r="E1255" s="630"/>
      <c r="F1255" s="660"/>
      <c r="G1255" s="660">
        <f t="shared" si="59"/>
        <v>0</v>
      </c>
    </row>
    <row r="1256" spans="1:7" s="291" customFormat="1">
      <c r="A1256" s="504"/>
      <c r="B1256" s="501"/>
      <c r="C1256" s="326" t="s">
        <v>2970</v>
      </c>
      <c r="D1256" s="629"/>
      <c r="E1256" s="630"/>
      <c r="F1256" s="660"/>
      <c r="G1256" s="660">
        <f t="shared" si="59"/>
        <v>0</v>
      </c>
    </row>
    <row r="1257" spans="1:7" s="291" customFormat="1">
      <c r="A1257" s="504"/>
      <c r="B1257" s="501"/>
      <c r="C1257" s="326" t="s">
        <v>2971</v>
      </c>
      <c r="D1257" s="629"/>
      <c r="E1257" s="630"/>
      <c r="F1257" s="660"/>
      <c r="G1257" s="660">
        <f t="shared" si="59"/>
        <v>0</v>
      </c>
    </row>
    <row r="1258" spans="1:7" s="291" customFormat="1">
      <c r="A1258" s="504"/>
      <c r="B1258" s="501"/>
      <c r="C1258" s="326" t="s">
        <v>2820</v>
      </c>
      <c r="D1258" s="629"/>
      <c r="E1258" s="630"/>
      <c r="F1258" s="660"/>
      <c r="G1258" s="660">
        <f t="shared" si="59"/>
        <v>0</v>
      </c>
    </row>
    <row r="1259" spans="1:7" s="291" customFormat="1">
      <c r="A1259" s="504"/>
      <c r="B1259" s="501"/>
      <c r="C1259" s="218" t="s">
        <v>2973</v>
      </c>
      <c r="D1259" s="629"/>
      <c r="E1259" s="630"/>
      <c r="F1259" s="660"/>
      <c r="G1259" s="660">
        <f t="shared" si="59"/>
        <v>0</v>
      </c>
    </row>
    <row r="1260" spans="1:7" s="291" customFormat="1">
      <c r="A1260" s="504"/>
      <c r="B1260" s="501"/>
      <c r="C1260" s="326" t="s">
        <v>2974</v>
      </c>
      <c r="D1260" s="629"/>
      <c r="E1260" s="630"/>
      <c r="F1260" s="660"/>
      <c r="G1260" s="660">
        <f t="shared" si="59"/>
        <v>0</v>
      </c>
    </row>
    <row r="1261" spans="1:7" s="291" customFormat="1">
      <c r="A1261" s="504"/>
      <c r="B1261" s="501"/>
      <c r="C1261" s="326" t="s">
        <v>2975</v>
      </c>
      <c r="D1261" s="629"/>
      <c r="E1261" s="630"/>
      <c r="F1261" s="660"/>
      <c r="G1261" s="660">
        <f t="shared" si="59"/>
        <v>0</v>
      </c>
    </row>
    <row r="1262" spans="1:7" s="291" customFormat="1">
      <c r="A1262" s="504"/>
      <c r="B1262" s="501"/>
      <c r="C1262" s="218" t="s">
        <v>2976</v>
      </c>
      <c r="D1262" s="629"/>
      <c r="E1262" s="630"/>
      <c r="F1262" s="660"/>
      <c r="G1262" s="660">
        <f t="shared" si="59"/>
        <v>0</v>
      </c>
    </row>
    <row r="1263" spans="1:7" s="291" customFormat="1">
      <c r="A1263" s="504"/>
      <c r="B1263" s="501"/>
      <c r="C1263" s="326" t="s">
        <v>2977</v>
      </c>
      <c r="D1263" s="629"/>
      <c r="E1263" s="630"/>
      <c r="F1263" s="660"/>
      <c r="G1263" s="660">
        <f t="shared" si="59"/>
        <v>0</v>
      </c>
    </row>
    <row r="1264" spans="1:7" s="291" customFormat="1" ht="24">
      <c r="A1264" s="504"/>
      <c r="B1264" s="501"/>
      <c r="C1264" s="326" t="s">
        <v>2978</v>
      </c>
      <c r="D1264" s="629"/>
      <c r="E1264" s="630"/>
      <c r="F1264" s="660"/>
      <c r="G1264" s="660">
        <f t="shared" si="59"/>
        <v>0</v>
      </c>
    </row>
    <row r="1265" spans="1:7" s="291" customFormat="1" ht="84">
      <c r="A1265" s="504"/>
      <c r="B1265" s="501"/>
      <c r="C1265" s="326" t="s">
        <v>2979</v>
      </c>
      <c r="D1265" s="629"/>
      <c r="E1265" s="630"/>
      <c r="F1265" s="660"/>
      <c r="G1265" s="660">
        <f t="shared" si="59"/>
        <v>0</v>
      </c>
    </row>
    <row r="1266" spans="1:7" s="291" customFormat="1">
      <c r="A1266" s="504"/>
      <c r="B1266" s="501"/>
      <c r="C1266" s="326" t="s">
        <v>2980</v>
      </c>
      <c r="D1266" s="629"/>
      <c r="E1266" s="630"/>
      <c r="F1266" s="660"/>
      <c r="G1266" s="660">
        <f t="shared" si="59"/>
        <v>0</v>
      </c>
    </row>
    <row r="1267" spans="1:7" s="291" customFormat="1" ht="24">
      <c r="A1267" s="504"/>
      <c r="B1267" s="501"/>
      <c r="C1267" s="326" t="s">
        <v>2981</v>
      </c>
      <c r="D1267" s="629"/>
      <c r="E1267" s="630"/>
      <c r="F1267" s="660"/>
      <c r="G1267" s="660">
        <f t="shared" si="59"/>
        <v>0</v>
      </c>
    </row>
    <row r="1268" spans="1:7" s="291" customFormat="1">
      <c r="A1268" s="504"/>
      <c r="B1268" s="501"/>
      <c r="C1268" s="326" t="s">
        <v>2982</v>
      </c>
      <c r="D1268" s="629"/>
      <c r="E1268" s="630"/>
      <c r="F1268" s="660"/>
      <c r="G1268" s="660">
        <f t="shared" si="59"/>
        <v>0</v>
      </c>
    </row>
    <row r="1269" spans="1:7" s="291" customFormat="1">
      <c r="A1269" s="504"/>
      <c r="B1269" s="501"/>
      <c r="C1269" s="326" t="s">
        <v>2983</v>
      </c>
      <c r="D1269" s="629"/>
      <c r="E1269" s="630"/>
      <c r="F1269" s="660"/>
      <c r="G1269" s="660">
        <f t="shared" si="59"/>
        <v>0</v>
      </c>
    </row>
    <row r="1270" spans="1:7" s="291" customFormat="1">
      <c r="A1270" s="504"/>
      <c r="B1270" s="501"/>
      <c r="C1270" s="326" t="s">
        <v>2984</v>
      </c>
      <c r="D1270" s="629"/>
      <c r="E1270" s="630"/>
      <c r="F1270" s="660"/>
      <c r="G1270" s="660">
        <f t="shared" si="59"/>
        <v>0</v>
      </c>
    </row>
    <row r="1271" spans="1:7" s="291" customFormat="1" ht="36">
      <c r="A1271" s="504"/>
      <c r="B1271" s="501"/>
      <c r="C1271" s="468" t="s">
        <v>2985</v>
      </c>
      <c r="D1271" s="629"/>
      <c r="E1271" s="630"/>
      <c r="F1271" s="660"/>
      <c r="G1271" s="660">
        <f t="shared" si="59"/>
        <v>0</v>
      </c>
    </row>
    <row r="1272" spans="1:7" s="291" customFormat="1">
      <c r="A1272" s="504"/>
      <c r="B1272" s="501"/>
      <c r="C1272" s="468" t="s">
        <v>2986</v>
      </c>
      <c r="D1272" s="629" t="s">
        <v>188</v>
      </c>
      <c r="E1272" s="630">
        <v>1</v>
      </c>
      <c r="F1272" s="660"/>
      <c r="G1272" s="1178">
        <f>E1272*F1272</f>
        <v>0</v>
      </c>
    </row>
    <row r="1273" spans="1:7" s="291" customFormat="1">
      <c r="A1273" s="504"/>
      <c r="B1273" s="501"/>
      <c r="C1273" s="548"/>
      <c r="D1273" s="629"/>
      <c r="E1273" s="630"/>
      <c r="F1273" s="660"/>
      <c r="G1273" s="660">
        <f t="shared" si="59"/>
        <v>0</v>
      </c>
    </row>
    <row r="1274" spans="1:7" s="291" customFormat="1">
      <c r="A1274" s="504" t="str">
        <f t="shared" si="58"/>
        <v>VII.</v>
      </c>
      <c r="B1274" s="501">
        <f>COUNT($A$974:$B1273)+1</f>
        <v>16</v>
      </c>
      <c r="C1274" s="241" t="s">
        <v>2987</v>
      </c>
      <c r="D1274" s="629"/>
      <c r="E1274" s="630"/>
      <c r="F1274" s="660"/>
      <c r="G1274" s="660">
        <f t="shared" si="59"/>
        <v>0</v>
      </c>
    </row>
    <row r="1275" spans="1:7" s="291" customFormat="1" ht="36">
      <c r="A1275" s="504"/>
      <c r="B1275" s="501"/>
      <c r="C1275" s="326" t="s">
        <v>2988</v>
      </c>
      <c r="D1275" s="629"/>
      <c r="E1275" s="630"/>
      <c r="F1275" s="660"/>
      <c r="G1275" s="660">
        <f t="shared" si="59"/>
        <v>0</v>
      </c>
    </row>
    <row r="1276" spans="1:7" s="291" customFormat="1" ht="36">
      <c r="A1276" s="504"/>
      <c r="B1276" s="501"/>
      <c r="C1276" s="326" t="s">
        <v>2989</v>
      </c>
      <c r="D1276" s="629"/>
      <c r="E1276" s="630"/>
      <c r="F1276" s="660"/>
      <c r="G1276" s="660">
        <f t="shared" si="59"/>
        <v>0</v>
      </c>
    </row>
    <row r="1277" spans="1:7" s="291" customFormat="1">
      <c r="A1277" s="504"/>
      <c r="B1277" s="501"/>
      <c r="C1277" s="510" t="s">
        <v>2990</v>
      </c>
      <c r="D1277" s="629" t="s">
        <v>188</v>
      </c>
      <c r="E1277" s="630">
        <v>2</v>
      </c>
      <c r="F1277" s="660"/>
      <c r="G1277" s="1178">
        <f>E1277*F1277</f>
        <v>0</v>
      </c>
    </row>
    <row r="1278" spans="1:7" s="291" customFormat="1">
      <c r="A1278" s="504"/>
      <c r="B1278" s="501"/>
      <c r="C1278" s="510" t="s">
        <v>2991</v>
      </c>
      <c r="D1278" s="629" t="s">
        <v>188</v>
      </c>
      <c r="E1278" s="630">
        <v>2</v>
      </c>
      <c r="F1278" s="660"/>
      <c r="G1278" s="1178">
        <f>E1278*F1278</f>
        <v>0</v>
      </c>
    </row>
    <row r="1279" spans="1:7" s="291" customFormat="1" ht="36">
      <c r="A1279" s="504"/>
      <c r="B1279" s="501"/>
      <c r="C1279" s="326" t="s">
        <v>2992</v>
      </c>
      <c r="D1279" s="629"/>
      <c r="E1279" s="630"/>
      <c r="F1279" s="660"/>
      <c r="G1279" s="660">
        <f t="shared" si="59"/>
        <v>0</v>
      </c>
    </row>
    <row r="1280" spans="1:7" s="291" customFormat="1">
      <c r="A1280" s="504"/>
      <c r="B1280" s="501"/>
      <c r="C1280" s="510" t="s">
        <v>2993</v>
      </c>
      <c r="D1280" s="629" t="s">
        <v>188</v>
      </c>
      <c r="E1280" s="630">
        <v>1</v>
      </c>
      <c r="F1280" s="660"/>
      <c r="G1280" s="1178">
        <f>E1280*F1280</f>
        <v>0</v>
      </c>
    </row>
    <row r="1281" spans="1:7" s="291" customFormat="1">
      <c r="A1281" s="504"/>
      <c r="B1281" s="501"/>
      <c r="C1281" s="510" t="s">
        <v>2994</v>
      </c>
      <c r="D1281" s="629" t="s">
        <v>188</v>
      </c>
      <c r="E1281" s="630">
        <v>1</v>
      </c>
      <c r="F1281" s="660"/>
      <c r="G1281" s="1178">
        <f>E1281*F1281</f>
        <v>0</v>
      </c>
    </row>
    <row r="1282" spans="1:7" s="291" customFormat="1" ht="36">
      <c r="A1282" s="504"/>
      <c r="B1282" s="501"/>
      <c r="C1282" s="326" t="s">
        <v>2995</v>
      </c>
      <c r="D1282" s="629"/>
      <c r="E1282" s="630"/>
      <c r="F1282" s="660"/>
      <c r="G1282" s="660">
        <f t="shared" si="59"/>
        <v>0</v>
      </c>
    </row>
    <row r="1283" spans="1:7" s="291" customFormat="1">
      <c r="A1283" s="504"/>
      <c r="B1283" s="501"/>
      <c r="C1283" s="510" t="s">
        <v>2996</v>
      </c>
      <c r="D1283" s="629" t="s">
        <v>188</v>
      </c>
      <c r="E1283" s="630">
        <v>4</v>
      </c>
      <c r="F1283" s="660"/>
      <c r="G1283" s="1178">
        <f>E1283*F1283</f>
        <v>0</v>
      </c>
    </row>
    <row r="1284" spans="1:7" s="291" customFormat="1">
      <c r="A1284" s="504"/>
      <c r="B1284" s="501"/>
      <c r="C1284" s="510" t="s">
        <v>2994</v>
      </c>
      <c r="D1284" s="629" t="s">
        <v>188</v>
      </c>
      <c r="E1284" s="630">
        <v>4</v>
      </c>
      <c r="F1284" s="660"/>
      <c r="G1284" s="1178">
        <f>E1284*F1284</f>
        <v>0</v>
      </c>
    </row>
    <row r="1285" spans="1:7" s="291" customFormat="1" ht="36">
      <c r="A1285" s="504"/>
      <c r="B1285" s="501"/>
      <c r="C1285" s="326" t="s">
        <v>2997</v>
      </c>
      <c r="D1285" s="629"/>
      <c r="E1285" s="630"/>
      <c r="F1285" s="660"/>
      <c r="G1285" s="660">
        <f t="shared" si="59"/>
        <v>0</v>
      </c>
    </row>
    <row r="1286" spans="1:7" s="291" customFormat="1" ht="36">
      <c r="A1286" s="504"/>
      <c r="B1286" s="501"/>
      <c r="C1286" s="326" t="s">
        <v>2998</v>
      </c>
      <c r="D1286" s="703"/>
      <c r="E1286" s="703"/>
      <c r="F1286" s="660"/>
      <c r="G1286" s="660">
        <f t="shared" si="59"/>
        <v>0</v>
      </c>
    </row>
    <row r="1287" spans="1:7" s="291" customFormat="1">
      <c r="A1287" s="504"/>
      <c r="B1287" s="501"/>
      <c r="C1287" s="510" t="s">
        <v>2999</v>
      </c>
      <c r="D1287" s="629" t="s">
        <v>188</v>
      </c>
      <c r="E1287" s="630">
        <v>4</v>
      </c>
      <c r="F1287" s="660"/>
      <c r="G1287" s="1178">
        <f>E1287*F1287</f>
        <v>0</v>
      </c>
    </row>
    <row r="1288" spans="1:7" s="291" customFormat="1">
      <c r="A1288" s="504"/>
      <c r="B1288" s="501"/>
      <c r="C1288" s="510" t="s">
        <v>3000</v>
      </c>
      <c r="D1288" s="629" t="s">
        <v>188</v>
      </c>
      <c r="E1288" s="630">
        <v>4</v>
      </c>
      <c r="F1288" s="660"/>
      <c r="G1288" s="1178">
        <f>E1288*F1288</f>
        <v>0</v>
      </c>
    </row>
    <row r="1289" spans="1:7" s="291" customFormat="1">
      <c r="A1289" s="504"/>
      <c r="B1289" s="501"/>
      <c r="C1289" s="549"/>
      <c r="D1289" s="629"/>
      <c r="E1289" s="630"/>
      <c r="F1289" s="660"/>
      <c r="G1289" s="660">
        <f t="shared" si="59"/>
        <v>0</v>
      </c>
    </row>
    <row r="1290" spans="1:7" s="291" customFormat="1">
      <c r="A1290" s="504" t="str">
        <f t="shared" ref="A1290" si="60">$B$972</f>
        <v>VII.</v>
      </c>
      <c r="B1290" s="501">
        <f>COUNT($A$974:$B1289)+1</f>
        <v>17</v>
      </c>
      <c r="C1290" s="241" t="s">
        <v>3001</v>
      </c>
      <c r="D1290" s="700"/>
      <c r="E1290" s="701"/>
      <c r="F1290" s="660"/>
      <c r="G1290" s="660">
        <f t="shared" si="59"/>
        <v>0</v>
      </c>
    </row>
    <row r="1291" spans="1:7" s="291" customFormat="1" ht="84" customHeight="1">
      <c r="A1291" s="504"/>
      <c r="B1291" s="501"/>
      <c r="C1291" s="326" t="s">
        <v>3002</v>
      </c>
      <c r="D1291" s="703"/>
      <c r="E1291" s="703"/>
      <c r="F1291" s="660"/>
      <c r="G1291" s="660">
        <f t="shared" si="59"/>
        <v>0</v>
      </c>
    </row>
    <row r="1292" spans="1:7" s="291" customFormat="1">
      <c r="A1292" s="504"/>
      <c r="B1292" s="501"/>
      <c r="C1292" s="326" t="s">
        <v>3003</v>
      </c>
      <c r="D1292" s="704"/>
      <c r="E1292" s="703"/>
      <c r="F1292" s="660"/>
      <c r="G1292" s="660">
        <f t="shared" si="59"/>
        <v>0</v>
      </c>
    </row>
    <row r="1293" spans="1:7" s="291" customFormat="1" ht="60" customHeight="1">
      <c r="A1293" s="504"/>
      <c r="B1293" s="501"/>
      <c r="C1293" s="326" t="s">
        <v>3004</v>
      </c>
      <c r="D1293" s="703"/>
      <c r="E1293" s="703"/>
      <c r="F1293" s="660"/>
      <c r="G1293" s="660">
        <f t="shared" si="59"/>
        <v>0</v>
      </c>
    </row>
    <row r="1294" spans="1:7" s="291" customFormat="1">
      <c r="A1294" s="504"/>
      <c r="B1294" s="501"/>
      <c r="C1294" s="326" t="s">
        <v>3005</v>
      </c>
      <c r="D1294" s="704"/>
      <c r="E1294" s="703"/>
      <c r="F1294" s="660"/>
      <c r="G1294" s="660">
        <f t="shared" si="59"/>
        <v>0</v>
      </c>
    </row>
    <row r="1295" spans="1:7" s="291" customFormat="1" ht="36">
      <c r="A1295" s="504"/>
      <c r="B1295" s="501"/>
      <c r="C1295" s="326" t="s">
        <v>3006</v>
      </c>
      <c r="D1295" s="704"/>
      <c r="E1295" s="703"/>
      <c r="F1295" s="660"/>
      <c r="G1295" s="660">
        <f t="shared" ref="G1295:G1356" si="61">E1295*F1295</f>
        <v>0</v>
      </c>
    </row>
    <row r="1296" spans="1:7" s="291" customFormat="1" ht="12.75" customHeight="1">
      <c r="A1296" s="504"/>
      <c r="B1296" s="501"/>
      <c r="C1296" s="326" t="s">
        <v>3007</v>
      </c>
      <c r="D1296" s="629" t="s">
        <v>188</v>
      </c>
      <c r="E1296" s="630">
        <v>1</v>
      </c>
      <c r="F1296" s="660"/>
      <c r="G1296" s="1178">
        <f>E1296*F1296</f>
        <v>0</v>
      </c>
    </row>
    <row r="1297" spans="1:7" s="296" customFormat="1">
      <c r="A1297" s="504"/>
      <c r="B1297" s="501"/>
      <c r="C1297" s="218"/>
      <c r="D1297" s="629"/>
      <c r="E1297" s="630"/>
      <c r="F1297" s="660"/>
      <c r="G1297" s="660">
        <f t="shared" si="61"/>
        <v>0</v>
      </c>
    </row>
    <row r="1298" spans="1:7" s="296" customFormat="1">
      <c r="A1298" s="504" t="str">
        <f>$B$972</f>
        <v>VII.</v>
      </c>
      <c r="B1298" s="501">
        <f>COUNT($A$974:$B1297)+1</f>
        <v>18</v>
      </c>
      <c r="C1298" s="291" t="s">
        <v>3008</v>
      </c>
      <c r="D1298" s="629" t="s">
        <v>137</v>
      </c>
      <c r="E1298" s="630">
        <v>25</v>
      </c>
      <c r="F1298" s="660"/>
      <c r="G1298" s="1178">
        <f>E1298*F1298</f>
        <v>0</v>
      </c>
    </row>
    <row r="1299" spans="1:7" s="296" customFormat="1" ht="96.75" customHeight="1">
      <c r="A1299" s="504"/>
      <c r="B1299" s="501"/>
      <c r="C1299" s="326" t="s">
        <v>3009</v>
      </c>
      <c r="D1299" s="629"/>
      <c r="E1299" s="630"/>
      <c r="F1299" s="660"/>
      <c r="G1299" s="660">
        <f t="shared" si="61"/>
        <v>0</v>
      </c>
    </row>
    <row r="1300" spans="1:7" s="296" customFormat="1">
      <c r="A1300" s="504"/>
      <c r="B1300" s="501"/>
      <c r="C1300" s="528" t="s">
        <v>2626</v>
      </c>
      <c r="D1300" s="629"/>
      <c r="E1300" s="630"/>
      <c r="F1300" s="660"/>
      <c r="G1300" s="660">
        <f t="shared" si="61"/>
        <v>0</v>
      </c>
    </row>
    <row r="1301" spans="1:7" s="296" customFormat="1">
      <c r="A1301" s="504"/>
      <c r="B1301" s="501"/>
      <c r="C1301" s="218"/>
      <c r="D1301" s="629"/>
      <c r="E1301" s="630"/>
      <c r="F1301" s="660"/>
      <c r="G1301" s="660">
        <f t="shared" si="61"/>
        <v>0</v>
      </c>
    </row>
    <row r="1302" spans="1:7" s="296" customFormat="1">
      <c r="A1302" s="504" t="str">
        <f t="shared" ref="A1302:A1317" si="62">$B$972</f>
        <v>VII.</v>
      </c>
      <c r="B1302" s="501">
        <f>COUNT($A$974:$B1301)+1</f>
        <v>19</v>
      </c>
      <c r="C1302" s="291" t="s">
        <v>3010</v>
      </c>
      <c r="D1302" s="629"/>
      <c r="E1302" s="630"/>
      <c r="F1302" s="660"/>
      <c r="G1302" s="660">
        <f t="shared" si="61"/>
        <v>0</v>
      </c>
    </row>
    <row r="1303" spans="1:7" s="296" customFormat="1" ht="60">
      <c r="A1303" s="504"/>
      <c r="B1303" s="501"/>
      <c r="C1303" s="218" t="s">
        <v>3011</v>
      </c>
      <c r="D1303" s="629"/>
      <c r="E1303" s="630"/>
      <c r="F1303" s="660"/>
      <c r="G1303" s="660">
        <f t="shared" si="61"/>
        <v>0</v>
      </c>
    </row>
    <row r="1304" spans="1:7" s="296" customFormat="1">
      <c r="A1304" s="504"/>
      <c r="B1304" s="501"/>
      <c r="C1304" s="243" t="s">
        <v>3012</v>
      </c>
      <c r="D1304" s="629" t="s">
        <v>188</v>
      </c>
      <c r="E1304" s="630">
        <v>4</v>
      </c>
      <c r="F1304" s="660"/>
      <c r="G1304" s="1178">
        <f>E1304*F1304</f>
        <v>0</v>
      </c>
    </row>
    <row r="1305" spans="1:7" s="296" customFormat="1">
      <c r="A1305" s="504"/>
      <c r="B1305" s="501"/>
      <c r="C1305" s="243" t="s">
        <v>3013</v>
      </c>
      <c r="D1305" s="629" t="s">
        <v>188</v>
      </c>
      <c r="E1305" s="630">
        <v>6</v>
      </c>
      <c r="F1305" s="660"/>
      <c r="G1305" s="1178">
        <f>E1305*F1305</f>
        <v>0</v>
      </c>
    </row>
    <row r="1306" spans="1:7" s="296" customFormat="1">
      <c r="A1306" s="504"/>
      <c r="B1306" s="501"/>
      <c r="C1306" s="243" t="s">
        <v>3014</v>
      </c>
      <c r="D1306" s="629" t="s">
        <v>188</v>
      </c>
      <c r="E1306" s="630">
        <v>2</v>
      </c>
      <c r="F1306" s="660"/>
      <c r="G1306" s="1178">
        <f>E1306*F1306</f>
        <v>0</v>
      </c>
    </row>
    <row r="1307" spans="1:7" s="296" customFormat="1">
      <c r="A1307" s="504"/>
      <c r="B1307" s="501"/>
      <c r="C1307" s="218"/>
      <c r="D1307" s="629"/>
      <c r="E1307" s="630"/>
      <c r="F1307" s="660"/>
      <c r="G1307" s="660">
        <f t="shared" si="61"/>
        <v>0</v>
      </c>
    </row>
    <row r="1308" spans="1:7" s="296" customFormat="1">
      <c r="A1308" s="504" t="str">
        <f t="shared" si="62"/>
        <v>VII.</v>
      </c>
      <c r="B1308" s="501">
        <f>COUNT($A$974:$B1307)+1</f>
        <v>20</v>
      </c>
      <c r="C1308" s="241" t="s">
        <v>2632</v>
      </c>
      <c r="D1308" s="629"/>
      <c r="E1308" s="630"/>
      <c r="F1308" s="660"/>
      <c r="G1308" s="660">
        <f t="shared" si="61"/>
        <v>0</v>
      </c>
    </row>
    <row r="1309" spans="1:7" s="296" customFormat="1" ht="72">
      <c r="A1309" s="504"/>
      <c r="B1309" s="501"/>
      <c r="C1309" s="243" t="s">
        <v>3015</v>
      </c>
      <c r="D1309" s="629"/>
      <c r="E1309" s="630"/>
      <c r="F1309" s="660"/>
      <c r="G1309" s="660">
        <f>E1309*F1309</f>
        <v>0</v>
      </c>
    </row>
    <row r="1310" spans="1:7" s="296" customFormat="1">
      <c r="A1310" s="504"/>
      <c r="B1310" s="501"/>
      <c r="C1310" s="243" t="s">
        <v>3012</v>
      </c>
      <c r="D1310" s="629" t="s">
        <v>188</v>
      </c>
      <c r="E1310" s="630">
        <v>1</v>
      </c>
      <c r="F1310" s="660"/>
      <c r="G1310" s="1178">
        <f>E1310*F1310</f>
        <v>0</v>
      </c>
    </row>
    <row r="1311" spans="1:7" s="296" customFormat="1">
      <c r="A1311" s="504"/>
      <c r="B1311" s="501"/>
      <c r="C1311" s="218"/>
      <c r="D1311" s="629"/>
      <c r="E1311" s="630"/>
      <c r="F1311" s="660"/>
      <c r="G1311" s="660">
        <f t="shared" ref="G1311:G1317" si="63">E1311*F1311</f>
        <v>0</v>
      </c>
    </row>
    <row r="1312" spans="1:7" s="296" customFormat="1">
      <c r="A1312" s="504" t="str">
        <f t="shared" si="62"/>
        <v>VII.</v>
      </c>
      <c r="B1312" s="501">
        <f>COUNT($A$974:$B1311)+1</f>
        <v>21</v>
      </c>
      <c r="C1312" s="291" t="s">
        <v>3016</v>
      </c>
      <c r="D1312" s="629"/>
      <c r="E1312" s="630"/>
      <c r="F1312" s="660"/>
      <c r="G1312" s="660">
        <f t="shared" si="63"/>
        <v>0</v>
      </c>
    </row>
    <row r="1313" spans="1:7" s="296" customFormat="1" ht="60">
      <c r="A1313" s="504"/>
      <c r="B1313" s="501"/>
      <c r="C1313" s="218" t="s">
        <v>3011</v>
      </c>
      <c r="D1313" s="629"/>
      <c r="E1313" s="630"/>
      <c r="F1313" s="660"/>
      <c r="G1313" s="660">
        <f t="shared" si="63"/>
        <v>0</v>
      </c>
    </row>
    <row r="1314" spans="1:7" s="296" customFormat="1">
      <c r="A1314" s="504"/>
      <c r="B1314" s="501"/>
      <c r="C1314" s="243" t="s">
        <v>3012</v>
      </c>
      <c r="D1314" s="629" t="s">
        <v>188</v>
      </c>
      <c r="E1314" s="630">
        <v>2</v>
      </c>
      <c r="F1314" s="660"/>
      <c r="G1314" s="1178">
        <f>E1314*F1314</f>
        <v>0</v>
      </c>
    </row>
    <row r="1315" spans="1:7" s="296" customFormat="1">
      <c r="A1315" s="504"/>
      <c r="B1315" s="501"/>
      <c r="C1315" s="243" t="s">
        <v>3013</v>
      </c>
      <c r="D1315" s="629" t="s">
        <v>188</v>
      </c>
      <c r="E1315" s="630">
        <v>1</v>
      </c>
      <c r="F1315" s="660"/>
      <c r="G1315" s="1178">
        <f>E1315*F1315</f>
        <v>0</v>
      </c>
    </row>
    <row r="1316" spans="1:7" s="296" customFormat="1">
      <c r="A1316" s="504"/>
      <c r="B1316" s="501"/>
      <c r="C1316" s="218"/>
      <c r="D1316" s="629"/>
      <c r="E1316" s="630"/>
      <c r="F1316" s="660"/>
      <c r="G1316" s="660">
        <f t="shared" si="63"/>
        <v>0</v>
      </c>
    </row>
    <row r="1317" spans="1:7" s="296" customFormat="1">
      <c r="A1317" s="504" t="str">
        <f t="shared" si="62"/>
        <v>VII.</v>
      </c>
      <c r="B1317" s="501">
        <f>COUNT($A$974:$B1316)+1</f>
        <v>22</v>
      </c>
      <c r="C1317" s="241" t="s">
        <v>3017</v>
      </c>
      <c r="D1317" s="629"/>
      <c r="E1317" s="630"/>
      <c r="F1317" s="660"/>
      <c r="G1317" s="660">
        <f t="shared" si="63"/>
        <v>0</v>
      </c>
    </row>
    <row r="1318" spans="1:7" s="296" customFormat="1" ht="72">
      <c r="A1318" s="504"/>
      <c r="B1318" s="501"/>
      <c r="C1318" s="243" t="s">
        <v>3018</v>
      </c>
      <c r="D1318" s="629"/>
      <c r="E1318" s="630"/>
      <c r="F1318" s="660"/>
      <c r="G1318" s="660">
        <f t="shared" si="61"/>
        <v>0</v>
      </c>
    </row>
    <row r="1319" spans="1:7" s="296" customFormat="1">
      <c r="A1319" s="504"/>
      <c r="B1319" s="501"/>
      <c r="C1319" s="243" t="s">
        <v>3012</v>
      </c>
      <c r="D1319" s="629" t="s">
        <v>188</v>
      </c>
      <c r="E1319" s="630">
        <v>3</v>
      </c>
      <c r="F1319" s="660"/>
      <c r="G1319" s="1178">
        <f>E1319*F1319</f>
        <v>0</v>
      </c>
    </row>
    <row r="1320" spans="1:7" s="296" customFormat="1">
      <c r="A1320" s="504"/>
      <c r="B1320" s="501"/>
      <c r="C1320" s="243"/>
      <c r="D1320" s="629"/>
      <c r="E1320" s="630"/>
      <c r="F1320" s="660"/>
      <c r="G1320" s="660">
        <f t="shared" si="61"/>
        <v>0</v>
      </c>
    </row>
    <row r="1321" spans="1:7" s="296" customFormat="1">
      <c r="A1321" s="504" t="str">
        <f>$B$972</f>
        <v>VII.</v>
      </c>
      <c r="B1321" s="501">
        <f>COUNT($A$974:$B1320)+1</f>
        <v>23</v>
      </c>
      <c r="C1321" s="241" t="s">
        <v>2635</v>
      </c>
      <c r="D1321" s="629"/>
      <c r="E1321" s="630"/>
      <c r="F1321" s="660"/>
      <c r="G1321" s="660">
        <f t="shared" si="61"/>
        <v>0</v>
      </c>
    </row>
    <row r="1322" spans="1:7" s="296" customFormat="1" ht="72.75" customHeight="1">
      <c r="A1322" s="504"/>
      <c r="B1322" s="501"/>
      <c r="C1322" s="218" t="s">
        <v>2636</v>
      </c>
      <c r="D1322" s="629"/>
      <c r="E1322" s="630"/>
      <c r="F1322" s="660"/>
      <c r="G1322" s="660">
        <f t="shared" si="61"/>
        <v>0</v>
      </c>
    </row>
    <row r="1323" spans="1:7" s="296" customFormat="1" ht="24">
      <c r="A1323" s="504"/>
      <c r="B1323" s="501"/>
      <c r="C1323" s="528" t="s">
        <v>2637</v>
      </c>
      <c r="D1323" s="629"/>
      <c r="E1323" s="630"/>
      <c r="F1323" s="660"/>
      <c r="G1323" s="660">
        <f t="shared" si="61"/>
        <v>0</v>
      </c>
    </row>
    <row r="1324" spans="1:7" s="296" customFormat="1">
      <c r="A1324" s="504"/>
      <c r="B1324" s="501"/>
      <c r="C1324" s="218" t="s">
        <v>2638</v>
      </c>
      <c r="D1324" s="629" t="s">
        <v>188</v>
      </c>
      <c r="E1324" s="630">
        <v>4</v>
      </c>
      <c r="F1324" s="660"/>
      <c r="G1324" s="1178">
        <f>E1324*F1324</f>
        <v>0</v>
      </c>
    </row>
    <row r="1325" spans="1:7" s="296" customFormat="1">
      <c r="A1325" s="504"/>
      <c r="B1325" s="501"/>
      <c r="C1325" s="218" t="s">
        <v>2639</v>
      </c>
      <c r="D1325" s="629" t="s">
        <v>188</v>
      </c>
      <c r="E1325" s="630">
        <v>3</v>
      </c>
      <c r="F1325" s="660"/>
      <c r="G1325" s="1178">
        <f>E1325*F1325</f>
        <v>0</v>
      </c>
    </row>
    <row r="1326" spans="1:7" s="296" customFormat="1">
      <c r="A1326" s="504"/>
      <c r="B1326" s="501"/>
      <c r="C1326" s="539"/>
      <c r="D1326" s="629"/>
      <c r="E1326" s="630"/>
      <c r="F1326" s="660"/>
      <c r="G1326" s="660">
        <f t="shared" si="61"/>
        <v>0</v>
      </c>
    </row>
    <row r="1327" spans="1:7" s="296" customFormat="1">
      <c r="A1327" s="504" t="str">
        <f>$B$972</f>
        <v>VII.</v>
      </c>
      <c r="B1327" s="501">
        <f>COUNT($A$974:$B1326)+1</f>
        <v>24</v>
      </c>
      <c r="C1327" s="241" t="s">
        <v>2640</v>
      </c>
      <c r="D1327" s="629"/>
      <c r="E1327" s="630"/>
      <c r="F1327" s="660"/>
      <c r="G1327" s="660">
        <f t="shared" si="61"/>
        <v>0</v>
      </c>
    </row>
    <row r="1328" spans="1:7" s="296" customFormat="1" ht="72.75" customHeight="1">
      <c r="A1328" s="504"/>
      <c r="B1328" s="501"/>
      <c r="C1328" s="218" t="s">
        <v>2641</v>
      </c>
      <c r="D1328" s="629"/>
      <c r="E1328" s="630"/>
      <c r="F1328" s="660"/>
      <c r="G1328" s="660">
        <f t="shared" si="61"/>
        <v>0</v>
      </c>
    </row>
    <row r="1329" spans="1:7" s="296" customFormat="1" ht="24">
      <c r="A1329" s="504"/>
      <c r="B1329" s="501"/>
      <c r="C1329" s="528" t="s">
        <v>2637</v>
      </c>
      <c r="D1329" s="629"/>
      <c r="E1329" s="630"/>
      <c r="F1329" s="660"/>
      <c r="G1329" s="660">
        <f t="shared" si="61"/>
        <v>0</v>
      </c>
    </row>
    <row r="1330" spans="1:7" s="296" customFormat="1">
      <c r="A1330" s="504"/>
      <c r="B1330" s="501"/>
      <c r="C1330" s="218" t="s">
        <v>2642</v>
      </c>
      <c r="D1330" s="629" t="s">
        <v>188</v>
      </c>
      <c r="E1330" s="630">
        <v>4</v>
      </c>
      <c r="F1330" s="660"/>
      <c r="G1330" s="1178">
        <f>E1330*F1330</f>
        <v>0</v>
      </c>
    </row>
    <row r="1331" spans="1:7" s="296" customFormat="1">
      <c r="A1331" s="504"/>
      <c r="B1331" s="501"/>
      <c r="C1331" s="218" t="s">
        <v>2643</v>
      </c>
      <c r="D1331" s="629" t="s">
        <v>188</v>
      </c>
      <c r="E1331" s="630">
        <v>1</v>
      </c>
      <c r="F1331" s="660"/>
      <c r="G1331" s="1178">
        <f>E1331*F1331</f>
        <v>0</v>
      </c>
    </row>
    <row r="1332" spans="1:7" s="296" customFormat="1">
      <c r="A1332" s="504"/>
      <c r="B1332" s="501"/>
      <c r="C1332" s="218"/>
      <c r="D1332" s="629"/>
      <c r="E1332" s="630"/>
      <c r="F1332" s="660"/>
      <c r="G1332" s="660">
        <f t="shared" si="61"/>
        <v>0</v>
      </c>
    </row>
    <row r="1333" spans="1:7" s="296" customFormat="1">
      <c r="A1333" s="504" t="str">
        <f>$B$972</f>
        <v>VII.</v>
      </c>
      <c r="B1333" s="501">
        <f>COUNT($A$974:$B1332)+1</f>
        <v>25</v>
      </c>
      <c r="C1333" s="241" t="s">
        <v>2652</v>
      </c>
      <c r="D1333" s="629"/>
      <c r="E1333" s="630"/>
      <c r="F1333" s="660"/>
      <c r="G1333" s="660">
        <f t="shared" si="61"/>
        <v>0</v>
      </c>
    </row>
    <row r="1334" spans="1:7" s="296" customFormat="1" ht="60">
      <c r="A1334" s="504"/>
      <c r="B1334" s="501"/>
      <c r="C1334" s="540" t="s">
        <v>2653</v>
      </c>
      <c r="D1334" s="629"/>
      <c r="E1334" s="630"/>
      <c r="F1334" s="660"/>
      <c r="G1334" s="660">
        <f t="shared" si="61"/>
        <v>0</v>
      </c>
    </row>
    <row r="1335" spans="1:7" s="296" customFormat="1">
      <c r="A1335" s="504"/>
      <c r="B1335" s="501"/>
      <c r="C1335" s="218" t="s">
        <v>2621</v>
      </c>
      <c r="D1335" s="629" t="s">
        <v>188</v>
      </c>
      <c r="E1335" s="630">
        <v>1</v>
      </c>
      <c r="F1335" s="660"/>
      <c r="G1335" s="1178">
        <f>E1335*F1335</f>
        <v>0</v>
      </c>
    </row>
    <row r="1336" spans="1:7" s="296" customFormat="1">
      <c r="A1336" s="504"/>
      <c r="B1336" s="501"/>
      <c r="C1336" s="218"/>
      <c r="D1336" s="629"/>
      <c r="E1336" s="630"/>
      <c r="F1336" s="660"/>
      <c r="G1336" s="660">
        <f t="shared" si="61"/>
        <v>0</v>
      </c>
    </row>
    <row r="1337" spans="1:7" s="296" customFormat="1">
      <c r="A1337" s="504" t="str">
        <f>$B$972</f>
        <v>VII.</v>
      </c>
      <c r="B1337" s="501">
        <f>COUNT($A$974:$B1336)+1</f>
        <v>26</v>
      </c>
      <c r="C1337" s="241" t="s">
        <v>2375</v>
      </c>
      <c r="D1337" s="629" t="s">
        <v>187</v>
      </c>
      <c r="E1337" s="630">
        <v>5885</v>
      </c>
      <c r="F1337" s="660"/>
      <c r="G1337" s="1178">
        <f>E1337*F1337</f>
        <v>0</v>
      </c>
    </row>
    <row r="1338" spans="1:7" s="296" customFormat="1" ht="60">
      <c r="A1338" s="504"/>
      <c r="B1338" s="501"/>
      <c r="C1338" s="218" t="s">
        <v>2664</v>
      </c>
      <c r="D1338" s="629"/>
      <c r="E1338" s="630"/>
      <c r="F1338" s="660"/>
      <c r="G1338" s="660">
        <f t="shared" si="61"/>
        <v>0</v>
      </c>
    </row>
    <row r="1339" spans="1:7" s="296" customFormat="1">
      <c r="A1339" s="504"/>
      <c r="B1339" s="501"/>
      <c r="C1339" s="218"/>
      <c r="D1339" s="629"/>
      <c r="E1339" s="630"/>
      <c r="F1339" s="660"/>
      <c r="G1339" s="660">
        <f t="shared" si="61"/>
        <v>0</v>
      </c>
    </row>
    <row r="1340" spans="1:7" s="296" customFormat="1">
      <c r="A1340" s="504" t="str">
        <f>$B$972</f>
        <v>VII.</v>
      </c>
      <c r="B1340" s="501">
        <f>COUNT($A$974:$B1339)+1</f>
        <v>27</v>
      </c>
      <c r="C1340" s="241" t="s">
        <v>2377</v>
      </c>
      <c r="D1340" s="629"/>
      <c r="E1340" s="630"/>
      <c r="F1340" s="660"/>
      <c r="G1340" s="660">
        <f t="shared" si="61"/>
        <v>0</v>
      </c>
    </row>
    <row r="1341" spans="1:7" s="296" customFormat="1" ht="73.5" customHeight="1">
      <c r="A1341" s="504"/>
      <c r="B1341" s="501"/>
      <c r="C1341" s="218" t="s">
        <v>2665</v>
      </c>
      <c r="D1341" s="629"/>
      <c r="E1341" s="630"/>
      <c r="F1341" s="660"/>
      <c r="G1341" s="660">
        <f t="shared" si="61"/>
        <v>0</v>
      </c>
    </row>
    <row r="1342" spans="1:7" s="296" customFormat="1">
      <c r="A1342" s="504"/>
      <c r="B1342" s="501"/>
      <c r="C1342" s="218" t="s">
        <v>2666</v>
      </c>
      <c r="D1342" s="629" t="s">
        <v>186</v>
      </c>
      <c r="E1342" s="630">
        <v>16</v>
      </c>
      <c r="F1342" s="660"/>
      <c r="G1342" s="1178">
        <f>E1342*F1342</f>
        <v>0</v>
      </c>
    </row>
    <row r="1343" spans="1:7" s="296" customFormat="1">
      <c r="A1343" s="504"/>
      <c r="B1343" s="501"/>
      <c r="C1343" s="218" t="s">
        <v>2667</v>
      </c>
      <c r="D1343" s="629" t="s">
        <v>186</v>
      </c>
      <c r="E1343" s="630">
        <v>15</v>
      </c>
      <c r="F1343" s="660"/>
      <c r="G1343" s="1178">
        <f>E1343*F1343</f>
        <v>0</v>
      </c>
    </row>
    <row r="1344" spans="1:7" s="296" customFormat="1">
      <c r="A1344" s="504"/>
      <c r="B1344" s="501"/>
      <c r="C1344" s="218" t="s">
        <v>3019</v>
      </c>
      <c r="D1344" s="629" t="s">
        <v>186</v>
      </c>
      <c r="E1344" s="630">
        <v>5</v>
      </c>
      <c r="F1344" s="660"/>
      <c r="G1344" s="1178">
        <f>E1344*F1344</f>
        <v>0</v>
      </c>
    </row>
    <row r="1345" spans="1:7" s="296" customFormat="1">
      <c r="A1345" s="504"/>
      <c r="B1345" s="501"/>
      <c r="C1345" s="218"/>
      <c r="D1345" s="629"/>
      <c r="E1345" s="630"/>
      <c r="F1345" s="660"/>
      <c r="G1345" s="660">
        <f>E1345*F1345</f>
        <v>0</v>
      </c>
    </row>
    <row r="1346" spans="1:7" s="296" customFormat="1">
      <c r="A1346" s="504" t="str">
        <f>$B$972</f>
        <v>VII.</v>
      </c>
      <c r="B1346" s="501">
        <f>COUNT($A$974:$B1345)+1</f>
        <v>28</v>
      </c>
      <c r="C1346" s="241" t="s">
        <v>2386</v>
      </c>
      <c r="D1346" s="629" t="s">
        <v>137</v>
      </c>
      <c r="E1346" s="630">
        <v>395</v>
      </c>
      <c r="F1346" s="660"/>
      <c r="G1346" s="1178">
        <f>E1346*F1346</f>
        <v>0</v>
      </c>
    </row>
    <row r="1347" spans="1:7" s="296" customFormat="1" ht="72">
      <c r="A1347" s="504"/>
      <c r="B1347" s="501"/>
      <c r="C1347" s="218" t="s">
        <v>2677</v>
      </c>
      <c r="D1347" s="629"/>
      <c r="E1347" s="630"/>
      <c r="F1347" s="660"/>
      <c r="G1347" s="660">
        <f t="shared" si="61"/>
        <v>0</v>
      </c>
    </row>
    <row r="1348" spans="1:7" s="296" customFormat="1">
      <c r="A1348" s="504"/>
      <c r="B1348" s="501"/>
      <c r="C1348" s="528" t="s">
        <v>2388</v>
      </c>
      <c r="D1348" s="629"/>
      <c r="E1348" s="630"/>
      <c r="F1348" s="660"/>
      <c r="G1348" s="660">
        <f t="shared" si="61"/>
        <v>0</v>
      </c>
    </row>
    <row r="1349" spans="1:7" s="296" customFormat="1">
      <c r="A1349" s="504"/>
      <c r="B1349" s="501"/>
      <c r="C1349" s="218"/>
      <c r="D1349" s="629"/>
      <c r="E1349" s="630"/>
      <c r="F1349" s="660"/>
      <c r="G1349" s="660">
        <f t="shared" si="61"/>
        <v>0</v>
      </c>
    </row>
    <row r="1350" spans="1:7" s="296" customFormat="1">
      <c r="A1350" s="504" t="str">
        <f>$B$972</f>
        <v>VII.</v>
      </c>
      <c r="B1350" s="501">
        <f>COUNT($A$974:$B1349)+1</f>
        <v>29</v>
      </c>
      <c r="C1350" s="241" t="s">
        <v>2386</v>
      </c>
      <c r="D1350" s="629"/>
      <c r="E1350" s="630"/>
      <c r="F1350" s="660"/>
      <c r="G1350" s="660">
        <f t="shared" si="61"/>
        <v>0</v>
      </c>
    </row>
    <row r="1351" spans="1:7" s="296" customFormat="1" ht="48">
      <c r="A1351" s="504"/>
      <c r="B1351" s="501"/>
      <c r="C1351" s="218" t="s">
        <v>2678</v>
      </c>
      <c r="D1351" s="629"/>
      <c r="E1351" s="630"/>
      <c r="F1351" s="660"/>
      <c r="G1351" s="660">
        <f t="shared" si="61"/>
        <v>0</v>
      </c>
    </row>
    <row r="1352" spans="1:7" s="296" customFormat="1">
      <c r="A1352" s="504"/>
      <c r="B1352" s="501"/>
      <c r="C1352" s="218" t="s">
        <v>2679</v>
      </c>
      <c r="D1352" s="629" t="s">
        <v>137</v>
      </c>
      <c r="E1352" s="630">
        <v>55</v>
      </c>
      <c r="F1352" s="660"/>
      <c r="G1352" s="1178">
        <f>E1352*F1352</f>
        <v>0</v>
      </c>
    </row>
    <row r="1353" spans="1:7" s="296" customFormat="1">
      <c r="A1353" s="504"/>
      <c r="B1353" s="501"/>
      <c r="C1353" s="218"/>
      <c r="D1353" s="629"/>
      <c r="E1353" s="630"/>
      <c r="F1353" s="660"/>
      <c r="G1353" s="660">
        <f t="shared" si="61"/>
        <v>0</v>
      </c>
    </row>
    <row r="1354" spans="1:7" s="296" customFormat="1" ht="12.75" customHeight="1">
      <c r="A1354" s="504" t="str">
        <f>$B$972</f>
        <v>VII.</v>
      </c>
      <c r="B1354" s="501">
        <f>COUNT($A$974:$B1353)+1</f>
        <v>30</v>
      </c>
      <c r="C1354" s="241" t="s">
        <v>3020</v>
      </c>
      <c r="D1354" s="629" t="s">
        <v>137</v>
      </c>
      <c r="E1354" s="630">
        <v>228</v>
      </c>
      <c r="F1354" s="660"/>
      <c r="G1354" s="1178">
        <f>E1354*F1354</f>
        <v>0</v>
      </c>
    </row>
    <row r="1355" spans="1:7" s="296" customFormat="1" ht="60">
      <c r="A1355" s="504"/>
      <c r="B1355" s="501"/>
      <c r="C1355" s="218" t="s">
        <v>3021</v>
      </c>
      <c r="D1355" s="629"/>
      <c r="E1355" s="630"/>
      <c r="F1355" s="660"/>
      <c r="G1355" s="660">
        <f t="shared" si="61"/>
        <v>0</v>
      </c>
    </row>
    <row r="1356" spans="1:7" s="296" customFormat="1">
      <c r="A1356" s="504"/>
      <c r="B1356" s="501"/>
      <c r="C1356" s="218"/>
      <c r="D1356" s="629"/>
      <c r="E1356" s="630"/>
      <c r="F1356" s="660"/>
      <c r="G1356" s="660">
        <f t="shared" si="61"/>
        <v>0</v>
      </c>
    </row>
    <row r="1357" spans="1:7" s="296" customFormat="1">
      <c r="A1357" s="504" t="str">
        <f>$B$972</f>
        <v>VII.</v>
      </c>
      <c r="B1357" s="501">
        <f>COUNT($A$974:$B1356)+1</f>
        <v>31</v>
      </c>
      <c r="C1357" s="241" t="s">
        <v>2680</v>
      </c>
      <c r="D1357" s="629"/>
      <c r="E1357" s="630"/>
      <c r="F1357" s="660"/>
      <c r="G1357" s="660">
        <f>E1357*F1357</f>
        <v>0</v>
      </c>
    </row>
    <row r="1358" spans="1:7" s="296" customFormat="1" ht="60">
      <c r="A1358" s="504"/>
      <c r="B1358" s="501"/>
      <c r="C1358" s="218" t="s">
        <v>2681</v>
      </c>
      <c r="D1358" s="629"/>
      <c r="E1358" s="630"/>
      <c r="F1358" s="660"/>
      <c r="G1358" s="660">
        <f t="shared" ref="G1358:G1373" si="64">E1358*F1358</f>
        <v>0</v>
      </c>
    </row>
    <row r="1359" spans="1:7" s="296" customFormat="1">
      <c r="A1359" s="504"/>
      <c r="B1359" s="501"/>
      <c r="C1359" s="218" t="s">
        <v>2745</v>
      </c>
      <c r="D1359" s="629" t="s">
        <v>188</v>
      </c>
      <c r="E1359" s="630">
        <v>5</v>
      </c>
      <c r="F1359" s="660"/>
      <c r="G1359" s="1178">
        <f>E1359*F1359</f>
        <v>0</v>
      </c>
    </row>
    <row r="1360" spans="1:7" s="296" customFormat="1">
      <c r="A1360" s="504"/>
      <c r="B1360" s="501"/>
      <c r="C1360" s="218" t="s">
        <v>3022</v>
      </c>
      <c r="D1360" s="629" t="s">
        <v>188</v>
      </c>
      <c r="E1360" s="630">
        <v>4</v>
      </c>
      <c r="F1360" s="660"/>
      <c r="G1360" s="1178">
        <f>E1360*F1360</f>
        <v>0</v>
      </c>
    </row>
    <row r="1361" spans="1:7" s="296" customFormat="1">
      <c r="A1361" s="504"/>
      <c r="B1361" s="501"/>
      <c r="C1361" s="218"/>
      <c r="D1361" s="629"/>
      <c r="E1361" s="630"/>
      <c r="F1361" s="660"/>
      <c r="G1361" s="660">
        <f t="shared" si="64"/>
        <v>0</v>
      </c>
    </row>
    <row r="1362" spans="1:7" s="296" customFormat="1">
      <c r="A1362" s="504" t="str">
        <f t="shared" ref="A1362:A1365" si="65">$B$972</f>
        <v>VII.</v>
      </c>
      <c r="B1362" s="501">
        <f>COUNT($A$974:$B1361)+1</f>
        <v>32</v>
      </c>
      <c r="C1362" s="336" t="s">
        <v>2683</v>
      </c>
      <c r="D1362" s="605" t="s">
        <v>125</v>
      </c>
      <c r="E1362" s="603">
        <v>6</v>
      </c>
      <c r="F1362" s="679"/>
      <c r="G1362" s="1178">
        <f>E1362*F1362</f>
        <v>0</v>
      </c>
    </row>
    <row r="1363" spans="1:7" s="296" customFormat="1" ht="133.5" customHeight="1">
      <c r="A1363" s="504"/>
      <c r="B1363" s="501"/>
      <c r="C1363" s="326" t="s">
        <v>2684</v>
      </c>
      <c r="D1363" s="629"/>
      <c r="E1363" s="630"/>
      <c r="F1363" s="660"/>
      <c r="G1363" s="660">
        <f t="shared" si="64"/>
        <v>0</v>
      </c>
    </row>
    <row r="1364" spans="1:7" s="296" customFormat="1">
      <c r="A1364" s="504"/>
      <c r="B1364" s="501"/>
      <c r="C1364" s="218"/>
      <c r="D1364" s="629"/>
      <c r="E1364" s="630"/>
      <c r="F1364" s="660"/>
      <c r="G1364" s="660">
        <f t="shared" si="64"/>
        <v>0</v>
      </c>
    </row>
    <row r="1365" spans="1:7" s="296" customFormat="1">
      <c r="A1365" s="504" t="str">
        <f t="shared" si="65"/>
        <v>VII.</v>
      </c>
      <c r="B1365" s="501">
        <f>COUNT($A$974:$B1364)+1</f>
        <v>33</v>
      </c>
      <c r="C1365" s="241" t="s">
        <v>1844</v>
      </c>
      <c r="D1365" s="629" t="s">
        <v>187</v>
      </c>
      <c r="E1365" s="630">
        <v>885</v>
      </c>
      <c r="F1365" s="660"/>
      <c r="G1365" s="1178">
        <f>E1365*F1365</f>
        <v>0</v>
      </c>
    </row>
    <row r="1366" spans="1:7" s="296" customFormat="1" ht="108">
      <c r="A1366" s="504"/>
      <c r="B1366" s="501"/>
      <c r="C1366" s="218" t="s">
        <v>2685</v>
      </c>
      <c r="D1366" s="629"/>
      <c r="E1366" s="630"/>
      <c r="F1366" s="660"/>
      <c r="G1366" s="660">
        <f t="shared" si="64"/>
        <v>0</v>
      </c>
    </row>
    <row r="1367" spans="1:7" s="296" customFormat="1">
      <c r="A1367" s="504"/>
      <c r="B1367" s="501"/>
      <c r="C1367" s="528" t="s">
        <v>2686</v>
      </c>
      <c r="D1367" s="629"/>
      <c r="E1367" s="630"/>
      <c r="F1367" s="660"/>
      <c r="G1367" s="660">
        <f t="shared" si="64"/>
        <v>0</v>
      </c>
    </row>
    <row r="1368" spans="1:7" s="296" customFormat="1">
      <c r="A1368" s="504"/>
      <c r="B1368" s="501"/>
      <c r="C1368" s="241"/>
      <c r="D1368" s="629"/>
      <c r="E1368" s="630"/>
      <c r="F1368" s="660"/>
      <c r="G1368" s="660">
        <f t="shared" si="64"/>
        <v>0</v>
      </c>
    </row>
    <row r="1369" spans="1:7" s="296" customFormat="1">
      <c r="A1369" s="504" t="str">
        <f>$B$972</f>
        <v>VII.</v>
      </c>
      <c r="B1369" s="501">
        <f>COUNT($A$974:$B1368)+1</f>
        <v>34</v>
      </c>
      <c r="C1369" s="241" t="s">
        <v>2687</v>
      </c>
      <c r="D1369" s="629" t="s">
        <v>125</v>
      </c>
      <c r="E1369" s="630">
        <v>1</v>
      </c>
      <c r="F1369" s="660"/>
      <c r="G1369" s="1178">
        <f>E1369*F1369</f>
        <v>0</v>
      </c>
    </row>
    <row r="1370" spans="1:7" s="296" customFormat="1" ht="60">
      <c r="A1370" s="504"/>
      <c r="B1370" s="501"/>
      <c r="C1370" s="218" t="s">
        <v>2688</v>
      </c>
      <c r="D1370" s="629"/>
      <c r="E1370" s="630"/>
      <c r="F1370" s="660"/>
      <c r="G1370" s="660">
        <f t="shared" si="64"/>
        <v>0</v>
      </c>
    </row>
    <row r="1371" spans="1:7" s="296" customFormat="1" ht="12.75" customHeight="1">
      <c r="A1371" s="504"/>
      <c r="B1371" s="501"/>
      <c r="C1371" s="218"/>
      <c r="D1371" s="629"/>
      <c r="E1371" s="630"/>
      <c r="F1371" s="660"/>
      <c r="G1371" s="660">
        <f t="shared" si="64"/>
        <v>0</v>
      </c>
    </row>
    <row r="1372" spans="1:7" s="296" customFormat="1">
      <c r="A1372" s="504" t="str">
        <f>$B$972</f>
        <v>VII.</v>
      </c>
      <c r="B1372" s="501">
        <f>COUNT($A$974:$B1371)+1</f>
        <v>35</v>
      </c>
      <c r="C1372" s="241" t="s">
        <v>2689</v>
      </c>
      <c r="D1372" s="629" t="s">
        <v>2690</v>
      </c>
      <c r="E1372" s="630">
        <v>1</v>
      </c>
      <c r="F1372" s="660"/>
      <c r="G1372" s="1178">
        <f>E1372*F1372</f>
        <v>0</v>
      </c>
    </row>
    <row r="1373" spans="1:7" s="296" customFormat="1" ht="84">
      <c r="A1373" s="504"/>
      <c r="B1373" s="501"/>
      <c r="C1373" s="218" t="s">
        <v>2691</v>
      </c>
      <c r="D1373" s="629"/>
      <c r="E1373" s="630"/>
      <c r="F1373" s="660"/>
      <c r="G1373" s="660">
        <f t="shared" si="64"/>
        <v>0</v>
      </c>
    </row>
    <row r="1374" spans="1:7" s="296" customFormat="1">
      <c r="A1374" s="504"/>
      <c r="B1374" s="501"/>
      <c r="C1374" s="218"/>
      <c r="D1374" s="629"/>
      <c r="E1374" s="630"/>
      <c r="F1374" s="660"/>
      <c r="G1374" s="411"/>
    </row>
    <row r="1375" spans="1:7" s="296" customFormat="1" ht="13.5" thickBot="1">
      <c r="A1375" s="507"/>
      <c r="B1375" s="507"/>
      <c r="C1375" s="507" t="str">
        <f>CONCATENATE($B$972," ",$C$972," - SKUPAJ:")</f>
        <v>VII. PREZRAČEVANJE KUHINJE - SKUPAJ:</v>
      </c>
      <c r="D1375" s="507"/>
      <c r="E1375" s="507"/>
      <c r="F1375" s="507"/>
      <c r="G1375" s="1205">
        <f>SUM(G974:G1373)</f>
        <v>0</v>
      </c>
    </row>
    <row r="1376" spans="1:7" s="296" customFormat="1">
      <c r="A1376" s="526"/>
      <c r="B1376" s="526"/>
      <c r="C1376" s="526"/>
      <c r="D1376" s="526"/>
      <c r="E1376" s="526"/>
      <c r="F1376" s="526"/>
      <c r="G1376" s="551"/>
    </row>
    <row r="1377" spans="1:7" s="296" customFormat="1" ht="16.5" thickBot="1">
      <c r="A1377" s="502"/>
      <c r="B1377" s="158" t="s">
        <v>143</v>
      </c>
      <c r="C1377" s="65" t="s">
        <v>3023</v>
      </c>
      <c r="D1377" s="658"/>
      <c r="E1377" s="658"/>
      <c r="F1377" s="658"/>
      <c r="G1377" s="658"/>
    </row>
    <row r="1378" spans="1:7" s="296" customFormat="1">
      <c r="A1378" s="504"/>
      <c r="B1378" s="501"/>
      <c r="C1378" s="218"/>
      <c r="D1378" s="629"/>
      <c r="E1378" s="630"/>
      <c r="F1378" s="660"/>
      <c r="G1378" s="660"/>
    </row>
    <row r="1379" spans="1:7" s="296" customFormat="1">
      <c r="A1379" s="504" t="str">
        <f>$B$1377</f>
        <v>VIII.</v>
      </c>
      <c r="B1379" s="501">
        <f>1</f>
        <v>1</v>
      </c>
      <c r="C1379" s="241" t="s">
        <v>3024</v>
      </c>
      <c r="D1379" s="636"/>
      <c r="E1379" s="638"/>
      <c r="F1379" s="678"/>
      <c r="G1379" s="660">
        <f>E1379*F1379</f>
        <v>0</v>
      </c>
    </row>
    <row r="1380" spans="1:7" s="296" customFormat="1" ht="36">
      <c r="A1380" s="504"/>
      <c r="B1380" s="501"/>
      <c r="C1380" s="326" t="s">
        <v>2751</v>
      </c>
      <c r="D1380" s="636"/>
      <c r="E1380" s="638"/>
      <c r="F1380" s="678"/>
      <c r="G1380" s="660">
        <f t="shared" ref="G1380:G1381" si="66">E1380*F1380</f>
        <v>0</v>
      </c>
    </row>
    <row r="1381" spans="1:7" s="296" customFormat="1">
      <c r="A1381" s="504"/>
      <c r="B1381" s="501"/>
      <c r="C1381" s="218" t="s">
        <v>2255</v>
      </c>
      <c r="D1381" s="659"/>
      <c r="E1381" s="687"/>
      <c r="F1381" s="688"/>
      <c r="G1381" s="660">
        <f t="shared" si="66"/>
        <v>0</v>
      </c>
    </row>
    <row r="1382" spans="1:7" s="296" customFormat="1" ht="86.25" customHeight="1">
      <c r="A1382" s="504"/>
      <c r="B1382" s="501"/>
      <c r="C1382" s="326" t="s">
        <v>2752</v>
      </c>
      <c r="D1382" s="659"/>
      <c r="E1382" s="687"/>
      <c r="F1382" s="688"/>
      <c r="G1382" s="660"/>
    </row>
    <row r="1383" spans="1:7" s="296" customFormat="1" ht="24">
      <c r="A1383" s="504"/>
      <c r="B1383" s="501"/>
      <c r="C1383" s="326" t="s">
        <v>2753</v>
      </c>
      <c r="D1383" s="659"/>
      <c r="E1383" s="687"/>
      <c r="F1383" s="688"/>
      <c r="G1383" s="660"/>
    </row>
    <row r="1384" spans="1:7" s="296" customFormat="1" ht="48">
      <c r="A1384" s="504"/>
      <c r="B1384" s="501"/>
      <c r="C1384" s="326" t="s">
        <v>3025</v>
      </c>
      <c r="D1384" s="659"/>
      <c r="E1384" s="687"/>
      <c r="F1384" s="688"/>
      <c r="G1384" s="660"/>
    </row>
    <row r="1385" spans="1:7" s="296" customFormat="1" ht="72">
      <c r="A1385" s="504"/>
      <c r="B1385" s="501"/>
      <c r="C1385" s="326" t="s">
        <v>3026</v>
      </c>
      <c r="D1385" s="659"/>
      <c r="E1385" s="687"/>
      <c r="F1385" s="688"/>
      <c r="G1385" s="660"/>
    </row>
    <row r="1386" spans="1:7" s="296" customFormat="1" ht="24">
      <c r="A1386" s="504"/>
      <c r="B1386" s="501"/>
      <c r="C1386" s="326" t="s">
        <v>2580</v>
      </c>
      <c r="D1386" s="659"/>
      <c r="E1386" s="687"/>
      <c r="F1386" s="688"/>
      <c r="G1386" s="660"/>
    </row>
    <row r="1387" spans="1:7" s="296" customFormat="1" ht="27" customHeight="1">
      <c r="A1387" s="504"/>
      <c r="B1387" s="501"/>
      <c r="C1387" s="326" t="s">
        <v>2756</v>
      </c>
      <c r="D1387" s="659"/>
      <c r="E1387" s="687"/>
      <c r="F1387" s="688"/>
      <c r="G1387" s="660"/>
    </row>
    <row r="1388" spans="1:7" s="296" customFormat="1" ht="36">
      <c r="A1388" s="504"/>
      <c r="B1388" s="501"/>
      <c r="C1388" s="326" t="s">
        <v>2585</v>
      </c>
      <c r="D1388" s="659"/>
      <c r="E1388" s="687"/>
      <c r="F1388" s="688"/>
      <c r="G1388" s="660"/>
    </row>
    <row r="1389" spans="1:7" s="296" customFormat="1">
      <c r="A1389" s="504"/>
      <c r="B1389" s="501"/>
      <c r="C1389" s="326" t="s">
        <v>2586</v>
      </c>
      <c r="D1389" s="659"/>
      <c r="E1389" s="687"/>
      <c r="F1389" s="688"/>
      <c r="G1389" s="660"/>
    </row>
    <row r="1390" spans="1:7" s="296" customFormat="1" ht="24">
      <c r="A1390" s="504"/>
      <c r="B1390" s="501"/>
      <c r="C1390" s="326" t="s">
        <v>2757</v>
      </c>
      <c r="D1390" s="659"/>
      <c r="E1390" s="687"/>
      <c r="F1390" s="688"/>
      <c r="G1390" s="660"/>
    </row>
    <row r="1391" spans="1:7" s="296" customFormat="1">
      <c r="A1391" s="504"/>
      <c r="B1391" s="501"/>
      <c r="C1391" s="326" t="s">
        <v>2588</v>
      </c>
      <c r="D1391" s="659"/>
      <c r="E1391" s="687"/>
      <c r="F1391" s="688"/>
      <c r="G1391" s="660"/>
    </row>
    <row r="1392" spans="1:7" s="296" customFormat="1">
      <c r="A1392" s="504"/>
      <c r="B1392" s="501"/>
      <c r="C1392" s="326" t="s">
        <v>2589</v>
      </c>
      <c r="D1392" s="659"/>
      <c r="E1392" s="687"/>
      <c r="F1392" s="688"/>
      <c r="G1392" s="660"/>
    </row>
    <row r="1393" spans="1:7" s="296" customFormat="1">
      <c r="A1393" s="504"/>
      <c r="B1393" s="501"/>
      <c r="C1393" s="326" t="s">
        <v>2758</v>
      </c>
      <c r="D1393" s="659"/>
      <c r="E1393" s="687"/>
      <c r="F1393" s="688"/>
      <c r="G1393" s="660"/>
    </row>
    <row r="1394" spans="1:7" s="296" customFormat="1" ht="24">
      <c r="A1394" s="504"/>
      <c r="B1394" s="501"/>
      <c r="C1394" s="326" t="s">
        <v>2591</v>
      </c>
      <c r="D1394" s="659"/>
      <c r="E1394" s="687"/>
      <c r="F1394" s="688"/>
      <c r="G1394" s="660"/>
    </row>
    <row r="1395" spans="1:7" s="296" customFormat="1">
      <c r="A1395" s="504"/>
      <c r="B1395" s="501"/>
      <c r="C1395" s="326" t="s">
        <v>2592</v>
      </c>
      <c r="D1395" s="659"/>
      <c r="E1395" s="687"/>
      <c r="F1395" s="688"/>
      <c r="G1395" s="660"/>
    </row>
    <row r="1396" spans="1:7" s="296" customFormat="1">
      <c r="A1396" s="504"/>
      <c r="B1396" s="501"/>
      <c r="C1396" s="326" t="s">
        <v>2759</v>
      </c>
      <c r="D1396" s="659"/>
      <c r="E1396" s="687"/>
      <c r="F1396" s="688"/>
      <c r="G1396" s="660"/>
    </row>
    <row r="1397" spans="1:7" s="296" customFormat="1">
      <c r="A1397" s="504"/>
      <c r="B1397" s="501"/>
      <c r="C1397" s="326" t="s">
        <v>2593</v>
      </c>
      <c r="D1397" s="659"/>
      <c r="E1397" s="687"/>
      <c r="F1397" s="688"/>
      <c r="G1397" s="660"/>
    </row>
    <row r="1398" spans="1:7" s="296" customFormat="1" ht="72">
      <c r="A1398" s="504"/>
      <c r="B1398" s="501"/>
      <c r="C1398" s="326" t="s">
        <v>2760</v>
      </c>
      <c r="D1398" s="659"/>
      <c r="E1398" s="687"/>
      <c r="F1398" s="688"/>
      <c r="G1398" s="660"/>
    </row>
    <row r="1399" spans="1:7" s="296" customFormat="1" ht="24">
      <c r="A1399" s="504"/>
      <c r="B1399" s="501"/>
      <c r="C1399" s="326" t="s">
        <v>2595</v>
      </c>
      <c r="D1399" s="659"/>
      <c r="E1399" s="687"/>
      <c r="F1399" s="688"/>
      <c r="G1399" s="660"/>
    </row>
    <row r="1400" spans="1:7" s="296" customFormat="1" ht="24">
      <c r="A1400" s="504"/>
      <c r="B1400" s="501"/>
      <c r="C1400" s="326" t="s">
        <v>2596</v>
      </c>
      <c r="D1400" s="659"/>
      <c r="E1400" s="687"/>
      <c r="F1400" s="688"/>
      <c r="G1400" s="660"/>
    </row>
    <row r="1401" spans="1:7" s="296" customFormat="1" ht="39" customHeight="1">
      <c r="A1401" s="504"/>
      <c r="B1401" s="501"/>
      <c r="C1401" s="326" t="s">
        <v>2761</v>
      </c>
      <c r="D1401" s="659"/>
      <c r="E1401" s="687"/>
      <c r="F1401" s="688"/>
      <c r="G1401" s="660"/>
    </row>
    <row r="1402" spans="1:7" s="296" customFormat="1">
      <c r="A1402" s="504"/>
      <c r="B1402" s="501"/>
      <c r="C1402" s="326" t="s">
        <v>2599</v>
      </c>
      <c r="D1402" s="659"/>
      <c r="E1402" s="687"/>
      <c r="F1402" s="688"/>
      <c r="G1402" s="660"/>
    </row>
    <row r="1403" spans="1:7" s="296" customFormat="1">
      <c r="A1403" s="504"/>
      <c r="B1403" s="501"/>
      <c r="C1403" s="326" t="s">
        <v>2600</v>
      </c>
      <c r="D1403" s="659"/>
      <c r="E1403" s="687"/>
      <c r="F1403" s="688"/>
      <c r="G1403" s="660"/>
    </row>
    <row r="1404" spans="1:7" s="296" customFormat="1">
      <c r="A1404" s="504"/>
      <c r="B1404" s="501"/>
      <c r="C1404" s="326" t="s">
        <v>2601</v>
      </c>
      <c r="D1404" s="659"/>
      <c r="E1404" s="687"/>
      <c r="F1404" s="688"/>
      <c r="G1404" s="660"/>
    </row>
    <row r="1405" spans="1:7" s="296" customFormat="1">
      <c r="A1405" s="504"/>
      <c r="B1405" s="501"/>
      <c r="C1405" s="326" t="s">
        <v>2602</v>
      </c>
      <c r="D1405" s="659"/>
      <c r="E1405" s="687"/>
      <c r="F1405" s="688"/>
      <c r="G1405" s="660"/>
    </row>
    <row r="1406" spans="1:7" s="296" customFormat="1">
      <c r="A1406" s="504"/>
      <c r="B1406" s="501"/>
      <c r="C1406" s="326" t="s">
        <v>2603</v>
      </c>
      <c r="D1406" s="659"/>
      <c r="E1406" s="687"/>
      <c r="F1406" s="688"/>
      <c r="G1406" s="660"/>
    </row>
    <row r="1407" spans="1:7" s="296" customFormat="1">
      <c r="A1407" s="504"/>
      <c r="B1407" s="501"/>
      <c r="C1407" s="326" t="s">
        <v>2604</v>
      </c>
      <c r="D1407" s="659"/>
      <c r="E1407" s="687"/>
      <c r="F1407" s="688"/>
      <c r="G1407" s="660"/>
    </row>
    <row r="1408" spans="1:7" s="296" customFormat="1" ht="24">
      <c r="A1408" s="504"/>
      <c r="B1408" s="501"/>
      <c r="C1408" s="326" t="s">
        <v>2605</v>
      </c>
      <c r="D1408" s="659"/>
      <c r="E1408" s="687"/>
      <c r="F1408" s="688"/>
      <c r="G1408" s="660"/>
    </row>
    <row r="1409" spans="1:7" s="296" customFormat="1">
      <c r="A1409" s="504"/>
      <c r="B1409" s="501"/>
      <c r="C1409" s="326" t="s">
        <v>2606</v>
      </c>
      <c r="D1409" s="659"/>
      <c r="E1409" s="687"/>
      <c r="F1409" s="688"/>
      <c r="G1409" s="660"/>
    </row>
    <row r="1410" spans="1:7" s="296" customFormat="1">
      <c r="A1410" s="504"/>
      <c r="B1410" s="501"/>
      <c r="C1410" s="326" t="s">
        <v>2762</v>
      </c>
      <c r="D1410" s="659"/>
      <c r="E1410" s="687"/>
      <c r="F1410" s="688"/>
      <c r="G1410" s="660"/>
    </row>
    <row r="1411" spans="1:7" s="296" customFormat="1">
      <c r="A1411" s="504"/>
      <c r="B1411" s="501"/>
      <c r="C1411" s="326" t="s">
        <v>2763</v>
      </c>
      <c r="D1411" s="659"/>
      <c r="E1411" s="687"/>
      <c r="F1411" s="688"/>
      <c r="G1411" s="660"/>
    </row>
    <row r="1412" spans="1:7" s="296" customFormat="1" ht="24">
      <c r="A1412" s="504"/>
      <c r="B1412" s="501"/>
      <c r="C1412" s="326" t="s">
        <v>2608</v>
      </c>
      <c r="D1412" s="659"/>
      <c r="E1412" s="687"/>
      <c r="F1412" s="688"/>
      <c r="G1412" s="660"/>
    </row>
    <row r="1413" spans="1:7" s="296" customFormat="1" ht="24">
      <c r="A1413" s="504"/>
      <c r="B1413" s="501"/>
      <c r="C1413" s="326" t="s">
        <v>2764</v>
      </c>
      <c r="D1413" s="659"/>
      <c r="E1413" s="687"/>
      <c r="F1413" s="688"/>
      <c r="G1413" s="660">
        <f t="shared" ref="G1413:G1476" si="67">E1413*F1413</f>
        <v>0</v>
      </c>
    </row>
    <row r="1414" spans="1:7" s="296" customFormat="1" ht="24">
      <c r="A1414" s="504"/>
      <c r="B1414" s="501"/>
      <c r="C1414" s="326" t="s">
        <v>2608</v>
      </c>
      <c r="D1414" s="659"/>
      <c r="E1414" s="687"/>
      <c r="F1414" s="660"/>
      <c r="G1414" s="660">
        <f t="shared" si="67"/>
        <v>0</v>
      </c>
    </row>
    <row r="1415" spans="1:7" s="296" customFormat="1" ht="39.75" customHeight="1">
      <c r="A1415" s="504"/>
      <c r="B1415" s="501"/>
      <c r="C1415" s="241" t="s">
        <v>2609</v>
      </c>
      <c r="D1415" s="629"/>
      <c r="E1415" s="630"/>
      <c r="F1415" s="660"/>
      <c r="G1415" s="660">
        <f t="shared" si="67"/>
        <v>0</v>
      </c>
    </row>
    <row r="1416" spans="1:7" s="296" customFormat="1" ht="24">
      <c r="A1416" s="504"/>
      <c r="B1416" s="501"/>
      <c r="C1416" s="528" t="s">
        <v>3027</v>
      </c>
      <c r="D1416" s="629" t="s">
        <v>125</v>
      </c>
      <c r="E1416" s="630">
        <v>1</v>
      </c>
      <c r="F1416" s="660"/>
      <c r="G1416" s="1178">
        <f>E1416*F1416</f>
        <v>0</v>
      </c>
    </row>
    <row r="1417" spans="1:7" s="296" customFormat="1">
      <c r="A1417" s="504"/>
      <c r="B1417" s="501"/>
      <c r="C1417" s="541"/>
      <c r="D1417" s="636"/>
      <c r="E1417" s="638"/>
      <c r="F1417" s="678"/>
      <c r="G1417" s="660">
        <f t="shared" si="67"/>
        <v>0</v>
      </c>
    </row>
    <row r="1418" spans="1:7" s="296" customFormat="1">
      <c r="A1418" s="504" t="str">
        <f>$B$1377</f>
        <v>VIII.</v>
      </c>
      <c r="B1418" s="501">
        <f>COUNT($A$1377:$B1417)+1</f>
        <v>2</v>
      </c>
      <c r="C1418" s="241" t="s">
        <v>3028</v>
      </c>
      <c r="D1418" s="629"/>
      <c r="E1418" s="630"/>
      <c r="F1418" s="660"/>
      <c r="G1418" s="660">
        <f t="shared" si="67"/>
        <v>0</v>
      </c>
    </row>
    <row r="1419" spans="1:7" s="296" customFormat="1" ht="96">
      <c r="A1419" s="504"/>
      <c r="B1419" s="501"/>
      <c r="C1419" s="218" t="s">
        <v>3029</v>
      </c>
      <c r="D1419" s="629"/>
      <c r="E1419" s="630"/>
      <c r="F1419" s="660"/>
      <c r="G1419" s="660">
        <f t="shared" si="67"/>
        <v>0</v>
      </c>
    </row>
    <row r="1420" spans="1:7" s="296" customFormat="1">
      <c r="A1420" s="504"/>
      <c r="B1420" s="501"/>
      <c r="C1420" s="528" t="s">
        <v>3030</v>
      </c>
      <c r="D1420" s="629"/>
      <c r="E1420" s="630"/>
      <c r="F1420" s="660"/>
      <c r="G1420" s="660">
        <f t="shared" si="67"/>
        <v>0</v>
      </c>
    </row>
    <row r="1421" spans="1:7" s="296" customFormat="1">
      <c r="A1421" s="504"/>
      <c r="B1421" s="501"/>
      <c r="C1421" s="528" t="s">
        <v>3031</v>
      </c>
      <c r="D1421" s="629" t="s">
        <v>188</v>
      </c>
      <c r="E1421" s="630">
        <v>2</v>
      </c>
      <c r="F1421" s="660"/>
      <c r="G1421" s="1178">
        <f>E1421*F1421</f>
        <v>0</v>
      </c>
    </row>
    <row r="1422" spans="1:7" s="296" customFormat="1">
      <c r="A1422" s="504"/>
      <c r="B1422" s="501"/>
      <c r="C1422" s="218"/>
      <c r="D1422" s="629"/>
      <c r="E1422" s="630"/>
      <c r="F1422" s="660"/>
      <c r="G1422" s="660">
        <f t="shared" si="67"/>
        <v>0</v>
      </c>
    </row>
    <row r="1423" spans="1:7" s="296" customFormat="1">
      <c r="A1423" s="504" t="str">
        <f t="shared" ref="A1423:A1455" si="68">$B$1377</f>
        <v>VIII.</v>
      </c>
      <c r="B1423" s="501">
        <f>COUNT($A$1377:$B1422)+1</f>
        <v>3</v>
      </c>
      <c r="C1423" s="241" t="s">
        <v>2611</v>
      </c>
      <c r="D1423" s="629"/>
      <c r="E1423" s="630"/>
      <c r="F1423" s="660"/>
      <c r="G1423" s="660">
        <f t="shared" si="67"/>
        <v>0</v>
      </c>
    </row>
    <row r="1424" spans="1:7" s="296" customFormat="1" ht="84">
      <c r="A1424" s="504"/>
      <c r="B1424" s="501"/>
      <c r="C1424" s="218" t="s">
        <v>2612</v>
      </c>
      <c r="D1424" s="629"/>
      <c r="E1424" s="630"/>
      <c r="F1424" s="660"/>
      <c r="G1424" s="660">
        <f t="shared" si="67"/>
        <v>0</v>
      </c>
    </row>
    <row r="1425" spans="1:7" s="296" customFormat="1">
      <c r="A1425" s="504"/>
      <c r="B1425" s="501"/>
      <c r="C1425" s="218" t="s">
        <v>2613</v>
      </c>
      <c r="D1425" s="629"/>
      <c r="E1425" s="630"/>
      <c r="F1425" s="660"/>
      <c r="G1425" s="660">
        <f t="shared" si="67"/>
        <v>0</v>
      </c>
    </row>
    <row r="1426" spans="1:7" s="296" customFormat="1">
      <c r="A1426" s="504"/>
      <c r="B1426" s="501"/>
      <c r="C1426" s="528" t="s">
        <v>2614</v>
      </c>
      <c r="D1426" s="629"/>
      <c r="E1426" s="630"/>
      <c r="F1426" s="660"/>
      <c r="G1426" s="660">
        <f t="shared" si="67"/>
        <v>0</v>
      </c>
    </row>
    <row r="1427" spans="1:7" s="296" customFormat="1">
      <c r="A1427" s="504"/>
      <c r="B1427" s="501"/>
      <c r="C1427" s="218" t="s">
        <v>2615</v>
      </c>
      <c r="D1427" s="629"/>
      <c r="E1427" s="630"/>
      <c r="F1427" s="660"/>
      <c r="G1427" s="660">
        <f t="shared" si="67"/>
        <v>0</v>
      </c>
    </row>
    <row r="1428" spans="1:7" s="296" customFormat="1">
      <c r="A1428" s="504"/>
      <c r="B1428" s="501"/>
      <c r="C1428" s="218" t="s">
        <v>2620</v>
      </c>
      <c r="D1428" s="629" t="s">
        <v>188</v>
      </c>
      <c r="E1428" s="630">
        <v>2</v>
      </c>
      <c r="F1428" s="660"/>
      <c r="G1428" s="1178">
        <f>E1428*F1428</f>
        <v>0</v>
      </c>
    </row>
    <row r="1429" spans="1:7" s="296" customFormat="1">
      <c r="A1429" s="504"/>
      <c r="B1429" s="501"/>
      <c r="C1429" s="218"/>
      <c r="D1429" s="629"/>
      <c r="E1429" s="630"/>
      <c r="F1429" s="660"/>
      <c r="G1429" s="660">
        <f t="shared" si="67"/>
        <v>0</v>
      </c>
    </row>
    <row r="1430" spans="1:7" s="296" customFormat="1" ht="24">
      <c r="A1430" s="504" t="str">
        <f t="shared" si="68"/>
        <v>VIII.</v>
      </c>
      <c r="B1430" s="501">
        <f>COUNT($A$1377:$B1429)+1</f>
        <v>4</v>
      </c>
      <c r="C1430" s="241" t="s">
        <v>2715</v>
      </c>
      <c r="D1430" s="629"/>
      <c r="E1430" s="630"/>
      <c r="F1430" s="660"/>
      <c r="G1430" s="660">
        <f t="shared" si="67"/>
        <v>0</v>
      </c>
    </row>
    <row r="1431" spans="1:7" s="296" customFormat="1" ht="48">
      <c r="A1431" s="504"/>
      <c r="B1431" s="501"/>
      <c r="C1431" s="326" t="s">
        <v>3306</v>
      </c>
      <c r="D1431" s="629"/>
      <c r="E1431" s="630"/>
      <c r="F1431" s="660"/>
      <c r="G1431" s="660">
        <f t="shared" si="67"/>
        <v>0</v>
      </c>
    </row>
    <row r="1432" spans="1:7" s="296" customFormat="1">
      <c r="A1432" s="504"/>
      <c r="B1432" s="501"/>
      <c r="C1432" s="415" t="s">
        <v>2626</v>
      </c>
      <c r="D1432" s="629"/>
      <c r="E1432" s="630"/>
      <c r="F1432" s="660"/>
      <c r="G1432" s="660">
        <f t="shared" si="67"/>
        <v>0</v>
      </c>
    </row>
    <row r="1433" spans="1:7" s="296" customFormat="1">
      <c r="A1433" s="504"/>
      <c r="B1433" s="501"/>
      <c r="C1433" s="218" t="s">
        <v>2627</v>
      </c>
      <c r="D1433" s="629"/>
      <c r="E1433" s="630"/>
      <c r="F1433" s="660"/>
      <c r="G1433" s="660">
        <f t="shared" si="67"/>
        <v>0</v>
      </c>
    </row>
    <row r="1434" spans="1:7" s="296" customFormat="1">
      <c r="A1434" s="504"/>
      <c r="B1434" s="501"/>
      <c r="C1434" s="218" t="s">
        <v>2620</v>
      </c>
      <c r="D1434" s="629" t="s">
        <v>188</v>
      </c>
      <c r="E1434" s="630">
        <v>2</v>
      </c>
      <c r="F1434" s="660"/>
      <c r="G1434" s="1178">
        <f>E1434*F1434</f>
        <v>0</v>
      </c>
    </row>
    <row r="1435" spans="1:7" s="296" customFormat="1">
      <c r="A1435" s="504"/>
      <c r="B1435" s="501"/>
      <c r="C1435" s="218"/>
      <c r="D1435" s="629"/>
      <c r="E1435" s="630"/>
      <c r="F1435" s="660"/>
      <c r="G1435" s="660">
        <f t="shared" si="67"/>
        <v>0</v>
      </c>
    </row>
    <row r="1436" spans="1:7" s="296" customFormat="1">
      <c r="A1436" s="504" t="str">
        <f t="shared" si="68"/>
        <v>VIII.</v>
      </c>
      <c r="B1436" s="501">
        <f>COUNT($A$1377:$B1435)+1</f>
        <v>5</v>
      </c>
      <c r="C1436" s="291" t="s">
        <v>3008</v>
      </c>
      <c r="D1436" s="629" t="s">
        <v>137</v>
      </c>
      <c r="E1436" s="630">
        <v>18</v>
      </c>
      <c r="F1436" s="660"/>
      <c r="G1436" s="1178">
        <f>E1436*F1436</f>
        <v>0</v>
      </c>
    </row>
    <row r="1437" spans="1:7" s="296" customFormat="1" ht="108">
      <c r="A1437" s="504"/>
      <c r="B1437" s="501"/>
      <c r="C1437" s="326" t="s">
        <v>3009</v>
      </c>
      <c r="D1437" s="629"/>
      <c r="E1437" s="630"/>
      <c r="F1437" s="660"/>
      <c r="G1437" s="660">
        <f t="shared" si="67"/>
        <v>0</v>
      </c>
    </row>
    <row r="1438" spans="1:7" s="296" customFormat="1">
      <c r="A1438" s="504"/>
      <c r="B1438" s="501"/>
      <c r="C1438" s="528" t="s">
        <v>2626</v>
      </c>
      <c r="D1438" s="629"/>
      <c r="E1438" s="630"/>
      <c r="F1438" s="660"/>
      <c r="G1438" s="660">
        <f t="shared" si="67"/>
        <v>0</v>
      </c>
    </row>
    <row r="1439" spans="1:7" s="296" customFormat="1">
      <c r="A1439" s="504"/>
      <c r="B1439" s="501"/>
      <c r="C1439" s="218"/>
      <c r="D1439" s="629"/>
      <c r="E1439" s="630"/>
      <c r="F1439" s="660"/>
      <c r="G1439" s="660">
        <f t="shared" si="67"/>
        <v>0</v>
      </c>
    </row>
    <row r="1440" spans="1:7" s="296" customFormat="1">
      <c r="A1440" s="504" t="str">
        <f t="shared" si="68"/>
        <v>VIII.</v>
      </c>
      <c r="B1440" s="501">
        <f>COUNT($A$1377:$B1439)+1</f>
        <v>6</v>
      </c>
      <c r="C1440" s="291" t="s">
        <v>2370</v>
      </c>
      <c r="D1440" s="664"/>
      <c r="E1440" s="630"/>
      <c r="F1440" s="660"/>
      <c r="G1440" s="660">
        <f t="shared" si="67"/>
        <v>0</v>
      </c>
    </row>
    <row r="1441" spans="1:7" s="296" customFormat="1" ht="72">
      <c r="A1441" s="504"/>
      <c r="B1441" s="501"/>
      <c r="C1441" s="326" t="s">
        <v>2628</v>
      </c>
      <c r="D1441" s="664"/>
      <c r="E1441" s="630"/>
      <c r="F1441" s="660"/>
      <c r="G1441" s="660">
        <f t="shared" si="67"/>
        <v>0</v>
      </c>
    </row>
    <row r="1442" spans="1:7" s="296" customFormat="1">
      <c r="A1442" s="504"/>
      <c r="B1442" s="501"/>
      <c r="C1442" s="510" t="s">
        <v>2629</v>
      </c>
      <c r="D1442" s="664"/>
      <c r="E1442" s="630"/>
      <c r="F1442" s="660"/>
      <c r="G1442" s="660">
        <f t="shared" si="67"/>
        <v>0</v>
      </c>
    </row>
    <row r="1443" spans="1:7" s="296" customFormat="1">
      <c r="A1443" s="504"/>
      <c r="B1443" s="501"/>
      <c r="C1443" s="510" t="s">
        <v>2372</v>
      </c>
      <c r="D1443" s="699"/>
      <c r="E1443" s="628"/>
      <c r="F1443" s="693"/>
      <c r="G1443" s="660">
        <f t="shared" si="67"/>
        <v>0</v>
      </c>
    </row>
    <row r="1444" spans="1:7" s="296" customFormat="1">
      <c r="A1444" s="504"/>
      <c r="B1444" s="501"/>
      <c r="C1444" s="243" t="s">
        <v>2631</v>
      </c>
      <c r="D1444" s="664" t="s">
        <v>188</v>
      </c>
      <c r="E1444" s="630">
        <v>1</v>
      </c>
      <c r="F1444" s="660"/>
      <c r="G1444" s="1178">
        <f>E1444*F1444</f>
        <v>0</v>
      </c>
    </row>
    <row r="1445" spans="1:7" s="296" customFormat="1">
      <c r="A1445" s="504"/>
      <c r="B1445" s="501"/>
      <c r="C1445" s="218"/>
      <c r="D1445" s="629"/>
      <c r="E1445" s="630"/>
      <c r="F1445" s="660"/>
      <c r="G1445" s="660">
        <f t="shared" si="67"/>
        <v>0</v>
      </c>
    </row>
    <row r="1446" spans="1:7" s="296" customFormat="1">
      <c r="A1446" s="504" t="str">
        <f t="shared" si="68"/>
        <v>VIII.</v>
      </c>
      <c r="B1446" s="501">
        <f>COUNT($A$1377:$B1445)+1</f>
        <v>7</v>
      </c>
      <c r="C1446" s="241" t="s">
        <v>2632</v>
      </c>
      <c r="D1446" s="629"/>
      <c r="E1446" s="630"/>
      <c r="F1446" s="660"/>
      <c r="G1446" s="660">
        <f t="shared" si="67"/>
        <v>0</v>
      </c>
    </row>
    <row r="1447" spans="1:7" s="296" customFormat="1" ht="72">
      <c r="A1447" s="504"/>
      <c r="B1447" s="501"/>
      <c r="C1447" s="243" t="s">
        <v>2633</v>
      </c>
      <c r="D1447" s="629"/>
      <c r="E1447" s="630"/>
      <c r="F1447" s="660"/>
      <c r="G1447" s="660">
        <f t="shared" si="67"/>
        <v>0</v>
      </c>
    </row>
    <row r="1448" spans="1:7" s="296" customFormat="1">
      <c r="A1448" s="504"/>
      <c r="B1448" s="501"/>
      <c r="C1448" s="243" t="s">
        <v>3032</v>
      </c>
      <c r="D1448" s="629" t="s">
        <v>188</v>
      </c>
      <c r="E1448" s="630">
        <v>2</v>
      </c>
      <c r="F1448" s="660"/>
      <c r="G1448" s="1178">
        <f>E1448*F1448</f>
        <v>0</v>
      </c>
    </row>
    <row r="1449" spans="1:7" s="296" customFormat="1">
      <c r="A1449" s="504"/>
      <c r="B1449" s="501"/>
      <c r="C1449" s="218"/>
      <c r="D1449" s="629"/>
      <c r="E1449" s="630"/>
      <c r="F1449" s="660"/>
      <c r="G1449" s="660">
        <f t="shared" si="67"/>
        <v>0</v>
      </c>
    </row>
    <row r="1450" spans="1:7" s="296" customFormat="1">
      <c r="A1450" s="504" t="str">
        <f t="shared" si="68"/>
        <v>VIII.</v>
      </c>
      <c r="B1450" s="501">
        <f>COUNT($A$1377:$B1449)+1</f>
        <v>8</v>
      </c>
      <c r="C1450" s="241" t="s">
        <v>2635</v>
      </c>
      <c r="D1450" s="629"/>
      <c r="E1450" s="630"/>
      <c r="F1450" s="660"/>
      <c r="G1450" s="660">
        <f t="shared" si="67"/>
        <v>0</v>
      </c>
    </row>
    <row r="1451" spans="1:7" s="296" customFormat="1" ht="72">
      <c r="A1451" s="504"/>
      <c r="B1451" s="501"/>
      <c r="C1451" s="218" t="s">
        <v>3303</v>
      </c>
      <c r="D1451" s="629"/>
      <c r="E1451" s="630"/>
      <c r="F1451" s="660"/>
      <c r="G1451" s="660">
        <f t="shared" si="67"/>
        <v>0</v>
      </c>
    </row>
    <row r="1452" spans="1:7" s="296" customFormat="1" ht="24">
      <c r="A1452" s="504"/>
      <c r="B1452" s="501"/>
      <c r="C1452" s="528" t="s">
        <v>2637</v>
      </c>
      <c r="D1452" s="629"/>
      <c r="E1452" s="630"/>
      <c r="F1452" s="660"/>
      <c r="G1452" s="660">
        <f t="shared" si="67"/>
        <v>0</v>
      </c>
    </row>
    <row r="1453" spans="1:7" s="296" customFormat="1">
      <c r="A1453" s="504"/>
      <c r="B1453" s="501"/>
      <c r="C1453" s="218" t="s">
        <v>2638</v>
      </c>
      <c r="D1453" s="629" t="s">
        <v>188</v>
      </c>
      <c r="E1453" s="630">
        <v>10</v>
      </c>
      <c r="F1453" s="660"/>
      <c r="G1453" s="1178">
        <f>E1453*F1453</f>
        <v>0</v>
      </c>
    </row>
    <row r="1454" spans="1:7" s="296" customFormat="1">
      <c r="A1454" s="504"/>
      <c r="B1454" s="501"/>
      <c r="C1454" s="539"/>
      <c r="D1454" s="629"/>
      <c r="E1454" s="630"/>
      <c r="F1454" s="660"/>
      <c r="G1454" s="660">
        <f t="shared" si="67"/>
        <v>0</v>
      </c>
    </row>
    <row r="1455" spans="1:7" s="296" customFormat="1">
      <c r="A1455" s="504" t="str">
        <f t="shared" si="68"/>
        <v>VIII.</v>
      </c>
      <c r="B1455" s="501">
        <f>COUNT($A$1377:$B1454)+1</f>
        <v>9</v>
      </c>
      <c r="C1455" s="241" t="s">
        <v>2640</v>
      </c>
      <c r="D1455" s="629"/>
      <c r="E1455" s="630"/>
      <c r="F1455" s="660"/>
      <c r="G1455" s="660">
        <f t="shared" si="67"/>
        <v>0</v>
      </c>
    </row>
    <row r="1456" spans="1:7" s="296" customFormat="1" ht="72">
      <c r="A1456" s="504"/>
      <c r="B1456" s="501"/>
      <c r="C1456" s="218" t="s">
        <v>3304</v>
      </c>
      <c r="D1456" s="629"/>
      <c r="E1456" s="630"/>
      <c r="F1456" s="660"/>
      <c r="G1456" s="660">
        <f t="shared" si="67"/>
        <v>0</v>
      </c>
    </row>
    <row r="1457" spans="1:7" s="296" customFormat="1" ht="24">
      <c r="A1457" s="504"/>
      <c r="B1457" s="501"/>
      <c r="C1457" s="528" t="s">
        <v>2637</v>
      </c>
      <c r="D1457" s="629"/>
      <c r="E1457" s="630"/>
      <c r="F1457" s="660"/>
      <c r="G1457" s="660">
        <f t="shared" si="67"/>
        <v>0</v>
      </c>
    </row>
    <row r="1458" spans="1:7" s="296" customFormat="1">
      <c r="A1458" s="504"/>
      <c r="B1458" s="501"/>
      <c r="C1458" s="218" t="s">
        <v>2642</v>
      </c>
      <c r="D1458" s="629" t="s">
        <v>188</v>
      </c>
      <c r="E1458" s="630">
        <v>9</v>
      </c>
      <c r="F1458" s="660"/>
      <c r="G1458" s="1178">
        <f>E1458*F1458</f>
        <v>0</v>
      </c>
    </row>
    <row r="1459" spans="1:7" s="296" customFormat="1">
      <c r="A1459" s="504"/>
      <c r="B1459" s="501"/>
      <c r="C1459" s="218"/>
      <c r="D1459" s="629"/>
      <c r="E1459" s="630"/>
      <c r="F1459" s="660"/>
      <c r="G1459" s="660">
        <f t="shared" si="67"/>
        <v>0</v>
      </c>
    </row>
    <row r="1460" spans="1:7" s="296" customFormat="1">
      <c r="A1460" s="504" t="str">
        <f t="shared" ref="A1460:A1480" si="69">$B$1377</f>
        <v>VIII.</v>
      </c>
      <c r="B1460" s="501">
        <f>COUNT($A$1377:$B1459)+1</f>
        <v>10</v>
      </c>
      <c r="C1460" s="241" t="s">
        <v>2649</v>
      </c>
      <c r="D1460" s="629"/>
      <c r="E1460" s="630"/>
      <c r="F1460" s="660"/>
      <c r="G1460" s="660">
        <f t="shared" si="67"/>
        <v>0</v>
      </c>
    </row>
    <row r="1461" spans="1:7" s="296" customFormat="1" ht="60">
      <c r="A1461" s="504"/>
      <c r="B1461" s="501"/>
      <c r="C1461" s="540" t="s">
        <v>2650</v>
      </c>
      <c r="D1461" s="629"/>
      <c r="E1461" s="630"/>
      <c r="F1461" s="660"/>
      <c r="G1461" s="660">
        <f t="shared" si="67"/>
        <v>0</v>
      </c>
    </row>
    <row r="1462" spans="1:7" s="296" customFormat="1">
      <c r="A1462" s="504"/>
      <c r="B1462" s="501"/>
      <c r="C1462" s="218" t="s">
        <v>2616</v>
      </c>
      <c r="D1462" s="629" t="s">
        <v>188</v>
      </c>
      <c r="E1462" s="630">
        <v>1</v>
      </c>
      <c r="F1462" s="660"/>
      <c r="G1462" s="1178">
        <f>E1462*F1462</f>
        <v>0</v>
      </c>
    </row>
    <row r="1463" spans="1:7" s="296" customFormat="1">
      <c r="A1463" s="504"/>
      <c r="B1463" s="501"/>
      <c r="C1463" s="218"/>
      <c r="D1463" s="629"/>
      <c r="E1463" s="630"/>
      <c r="F1463" s="660"/>
      <c r="G1463" s="660">
        <f t="shared" si="67"/>
        <v>0</v>
      </c>
    </row>
    <row r="1464" spans="1:7" s="296" customFormat="1">
      <c r="A1464" s="504" t="str">
        <f t="shared" si="69"/>
        <v>VIII.</v>
      </c>
      <c r="B1464" s="501">
        <f>COUNT($A$1377:$B1463)+1</f>
        <v>11</v>
      </c>
      <c r="C1464" s="241" t="s">
        <v>2375</v>
      </c>
      <c r="D1464" s="629" t="s">
        <v>187</v>
      </c>
      <c r="E1464" s="630">
        <v>260</v>
      </c>
      <c r="F1464" s="660"/>
      <c r="G1464" s="1178">
        <f>E1464*F1464</f>
        <v>0</v>
      </c>
    </row>
    <row r="1465" spans="1:7" s="296" customFormat="1" ht="60">
      <c r="A1465" s="504"/>
      <c r="B1465" s="501"/>
      <c r="C1465" s="218" t="s">
        <v>2664</v>
      </c>
      <c r="D1465" s="629"/>
      <c r="E1465" s="630"/>
      <c r="F1465" s="660"/>
      <c r="G1465" s="660">
        <f t="shared" si="67"/>
        <v>0</v>
      </c>
    </row>
    <row r="1466" spans="1:7" s="296" customFormat="1">
      <c r="A1466" s="504"/>
      <c r="B1466" s="501"/>
      <c r="C1466" s="218"/>
      <c r="D1466" s="629"/>
      <c r="E1466" s="630"/>
      <c r="F1466" s="660"/>
      <c r="G1466" s="660">
        <f t="shared" si="67"/>
        <v>0</v>
      </c>
    </row>
    <row r="1467" spans="1:7" s="296" customFormat="1">
      <c r="A1467" s="504" t="str">
        <f t="shared" si="69"/>
        <v>VIII.</v>
      </c>
      <c r="B1467" s="501">
        <f>COUNT($A$1377:$B1466)+1</f>
        <v>12</v>
      </c>
      <c r="C1467" s="241" t="s">
        <v>2377</v>
      </c>
      <c r="D1467" s="629"/>
      <c r="E1467" s="630"/>
      <c r="F1467" s="660"/>
      <c r="G1467" s="660">
        <f t="shared" si="67"/>
        <v>0</v>
      </c>
    </row>
    <row r="1468" spans="1:7" s="296" customFormat="1" ht="72">
      <c r="A1468" s="504"/>
      <c r="B1468" s="501"/>
      <c r="C1468" s="218" t="s">
        <v>3033</v>
      </c>
      <c r="D1468" s="629"/>
      <c r="E1468" s="630"/>
      <c r="F1468" s="660"/>
      <c r="G1468" s="660">
        <f t="shared" si="67"/>
        <v>0</v>
      </c>
    </row>
    <row r="1469" spans="1:7" s="296" customFormat="1">
      <c r="A1469" s="504"/>
      <c r="B1469" s="501"/>
      <c r="C1469" s="218" t="s">
        <v>2666</v>
      </c>
      <c r="D1469" s="629" t="s">
        <v>186</v>
      </c>
      <c r="E1469" s="630">
        <v>97</v>
      </c>
      <c r="F1469" s="660"/>
      <c r="G1469" s="1178">
        <f>E1469*F1469</f>
        <v>0</v>
      </c>
    </row>
    <row r="1470" spans="1:7" s="296" customFormat="1">
      <c r="A1470" s="504"/>
      <c r="B1470" s="501"/>
      <c r="C1470" s="218" t="s">
        <v>2667</v>
      </c>
      <c r="D1470" s="629" t="s">
        <v>186</v>
      </c>
      <c r="E1470" s="630">
        <v>23</v>
      </c>
      <c r="F1470" s="660"/>
      <c r="G1470" s="1178">
        <f>E1470*F1470</f>
        <v>0</v>
      </c>
    </row>
    <row r="1471" spans="1:7" s="296" customFormat="1">
      <c r="A1471" s="504"/>
      <c r="B1471" s="501"/>
      <c r="C1471" s="218" t="s">
        <v>2669</v>
      </c>
      <c r="D1471" s="629" t="s">
        <v>186</v>
      </c>
      <c r="E1471" s="630">
        <v>29</v>
      </c>
      <c r="F1471" s="660"/>
      <c r="G1471" s="1178">
        <f>E1471*F1471</f>
        <v>0</v>
      </c>
    </row>
    <row r="1472" spans="1:7" s="296" customFormat="1">
      <c r="A1472" s="504"/>
      <c r="B1472" s="501"/>
      <c r="C1472" s="218" t="s">
        <v>2670</v>
      </c>
      <c r="D1472" s="629" t="s">
        <v>186</v>
      </c>
      <c r="E1472" s="630">
        <v>20</v>
      </c>
      <c r="F1472" s="660"/>
      <c r="G1472" s="1178">
        <f>E1472*F1472</f>
        <v>0</v>
      </c>
    </row>
    <row r="1473" spans="1:7" s="296" customFormat="1">
      <c r="A1473" s="504"/>
      <c r="B1473" s="501"/>
      <c r="C1473" s="218"/>
      <c r="D1473" s="629"/>
      <c r="E1473" s="630"/>
      <c r="F1473" s="660"/>
      <c r="G1473" s="660">
        <f t="shared" si="67"/>
        <v>0</v>
      </c>
    </row>
    <row r="1474" spans="1:7" s="296" customFormat="1">
      <c r="A1474" s="504" t="str">
        <f t="shared" si="69"/>
        <v>VIII.</v>
      </c>
      <c r="B1474" s="501">
        <f>COUNT($A$1377:$B1473)+1</f>
        <v>13</v>
      </c>
      <c r="C1474" s="241" t="s">
        <v>2671</v>
      </c>
      <c r="D1474" s="629"/>
      <c r="E1474" s="630"/>
      <c r="F1474" s="660"/>
      <c r="G1474" s="660">
        <f t="shared" si="67"/>
        <v>0</v>
      </c>
    </row>
    <row r="1475" spans="1:7" s="296" customFormat="1" ht="48">
      <c r="A1475" s="504"/>
      <c r="B1475" s="501"/>
      <c r="C1475" s="218" t="s">
        <v>2672</v>
      </c>
      <c r="D1475" s="629"/>
      <c r="E1475" s="630"/>
      <c r="F1475" s="660"/>
      <c r="G1475" s="660">
        <f t="shared" si="67"/>
        <v>0</v>
      </c>
    </row>
    <row r="1476" spans="1:7" s="296" customFormat="1" ht="24">
      <c r="A1476" s="504"/>
      <c r="B1476" s="501"/>
      <c r="C1476" s="468" t="s">
        <v>2673</v>
      </c>
      <c r="D1476" s="629"/>
      <c r="E1476" s="630"/>
      <c r="F1476" s="660"/>
      <c r="G1476" s="660">
        <f t="shared" si="67"/>
        <v>0</v>
      </c>
    </row>
    <row r="1477" spans="1:7" s="296" customFormat="1">
      <c r="A1477" s="504"/>
      <c r="B1477" s="501"/>
      <c r="C1477" s="218" t="s">
        <v>2616</v>
      </c>
      <c r="D1477" s="629" t="s">
        <v>186</v>
      </c>
      <c r="E1477" s="630">
        <v>23</v>
      </c>
      <c r="F1477" s="660"/>
      <c r="G1477" s="1178">
        <f>E1477*F1477</f>
        <v>0</v>
      </c>
    </row>
    <row r="1478" spans="1:7" s="296" customFormat="1">
      <c r="A1478" s="504"/>
      <c r="B1478" s="501"/>
      <c r="C1478" s="218" t="s">
        <v>2651</v>
      </c>
      <c r="D1478" s="629" t="s">
        <v>186</v>
      </c>
      <c r="E1478" s="630">
        <v>5</v>
      </c>
      <c r="F1478" s="660"/>
      <c r="G1478" s="1178">
        <f>E1478*F1478</f>
        <v>0</v>
      </c>
    </row>
    <row r="1479" spans="1:7" s="296" customFormat="1">
      <c r="A1479" s="504"/>
      <c r="B1479" s="501"/>
      <c r="C1479" s="218"/>
      <c r="D1479" s="629"/>
      <c r="E1479" s="630"/>
      <c r="F1479" s="660"/>
      <c r="G1479" s="660">
        <f t="shared" ref="G1479:G1506" si="70">E1479*F1479</f>
        <v>0</v>
      </c>
    </row>
    <row r="1480" spans="1:7" s="296" customFormat="1">
      <c r="A1480" s="504" t="str">
        <f t="shared" si="69"/>
        <v>VIII.</v>
      </c>
      <c r="B1480" s="501">
        <f>COUNT($A$1377:$B1479)+1</f>
        <v>14</v>
      </c>
      <c r="C1480" s="241" t="s">
        <v>2381</v>
      </c>
      <c r="D1480" s="629"/>
      <c r="E1480" s="630"/>
      <c r="F1480" s="660"/>
      <c r="G1480" s="660">
        <f t="shared" si="70"/>
        <v>0</v>
      </c>
    </row>
    <row r="1481" spans="1:7" s="296" customFormat="1" ht="48">
      <c r="A1481" s="504"/>
      <c r="B1481" s="501"/>
      <c r="C1481" s="218" t="s">
        <v>2672</v>
      </c>
      <c r="D1481" s="629"/>
      <c r="E1481" s="630"/>
      <c r="F1481" s="660"/>
      <c r="G1481" s="660">
        <f t="shared" si="70"/>
        <v>0</v>
      </c>
    </row>
    <row r="1482" spans="1:7" s="296" customFormat="1" ht="24">
      <c r="A1482" s="504"/>
      <c r="B1482" s="501"/>
      <c r="C1482" s="468" t="s">
        <v>2675</v>
      </c>
      <c r="D1482" s="629"/>
      <c r="E1482" s="630"/>
      <c r="F1482" s="660"/>
      <c r="G1482" s="660">
        <f t="shared" si="70"/>
        <v>0</v>
      </c>
    </row>
    <row r="1483" spans="1:7" s="296" customFormat="1">
      <c r="A1483" s="504"/>
      <c r="B1483" s="501"/>
      <c r="C1483" s="218" t="s">
        <v>2676</v>
      </c>
      <c r="D1483" s="629" t="s">
        <v>186</v>
      </c>
      <c r="E1483" s="630">
        <v>21</v>
      </c>
      <c r="F1483" s="660"/>
      <c r="G1483" s="1178">
        <f>E1483*F1483</f>
        <v>0</v>
      </c>
    </row>
    <row r="1484" spans="1:7" s="296" customFormat="1">
      <c r="A1484" s="504"/>
      <c r="B1484" s="501"/>
      <c r="C1484" s="218" t="s">
        <v>2651</v>
      </c>
      <c r="D1484" s="629" t="s">
        <v>186</v>
      </c>
      <c r="E1484" s="630">
        <v>3</v>
      </c>
      <c r="F1484" s="660"/>
      <c r="G1484" s="1178">
        <f>E1484*F1484</f>
        <v>0</v>
      </c>
    </row>
    <row r="1485" spans="1:7" s="296" customFormat="1">
      <c r="A1485" s="504"/>
      <c r="B1485" s="501"/>
      <c r="C1485" s="218"/>
      <c r="D1485" s="629"/>
      <c r="E1485" s="630"/>
      <c r="F1485" s="660"/>
      <c r="G1485" s="660">
        <f t="shared" si="70"/>
        <v>0</v>
      </c>
    </row>
    <row r="1486" spans="1:7" s="296" customFormat="1">
      <c r="A1486" s="504" t="str">
        <f>$B$1377</f>
        <v>VIII.</v>
      </c>
      <c r="B1486" s="501">
        <f>COUNT($A$1377:$B1485)+1</f>
        <v>15</v>
      </c>
      <c r="C1486" s="241" t="s">
        <v>2386</v>
      </c>
      <c r="D1486" s="629" t="s">
        <v>137</v>
      </c>
      <c r="E1486" s="630">
        <v>82</v>
      </c>
      <c r="F1486" s="660"/>
      <c r="G1486" s="1178">
        <f>E1486*F1486</f>
        <v>0</v>
      </c>
    </row>
    <row r="1487" spans="1:7" s="296" customFormat="1" ht="72">
      <c r="A1487" s="504"/>
      <c r="B1487" s="501"/>
      <c r="C1487" s="218" t="s">
        <v>2677</v>
      </c>
      <c r="D1487" s="629"/>
      <c r="E1487" s="630"/>
      <c r="F1487" s="660"/>
      <c r="G1487" s="660">
        <f t="shared" si="70"/>
        <v>0</v>
      </c>
    </row>
    <row r="1488" spans="1:7" s="296" customFormat="1">
      <c r="A1488" s="504"/>
      <c r="B1488" s="501"/>
      <c r="C1488" s="528" t="s">
        <v>2388</v>
      </c>
      <c r="D1488" s="629"/>
      <c r="E1488" s="630"/>
      <c r="F1488" s="660"/>
      <c r="G1488" s="660">
        <f t="shared" si="70"/>
        <v>0</v>
      </c>
    </row>
    <row r="1489" spans="1:7" s="296" customFormat="1">
      <c r="A1489" s="504"/>
      <c r="B1489" s="501"/>
      <c r="C1489" s="218"/>
      <c r="D1489" s="629"/>
      <c r="E1489" s="630"/>
      <c r="F1489" s="660"/>
      <c r="G1489" s="660">
        <f t="shared" si="70"/>
        <v>0</v>
      </c>
    </row>
    <row r="1490" spans="1:7" s="296" customFormat="1">
      <c r="A1490" s="504" t="str">
        <f>$B$1377</f>
        <v>VIII.</v>
      </c>
      <c r="B1490" s="501">
        <f>COUNT($A$1377:$B1489)+1</f>
        <v>16</v>
      </c>
      <c r="C1490" s="241" t="s">
        <v>2680</v>
      </c>
      <c r="D1490" s="629"/>
      <c r="E1490" s="630"/>
      <c r="F1490" s="660"/>
      <c r="G1490" s="660">
        <f t="shared" si="70"/>
        <v>0</v>
      </c>
    </row>
    <row r="1491" spans="1:7" s="296" customFormat="1" ht="60">
      <c r="A1491" s="504"/>
      <c r="B1491" s="501"/>
      <c r="C1491" s="218" t="s">
        <v>2681</v>
      </c>
      <c r="D1491" s="629"/>
      <c r="E1491" s="630"/>
      <c r="F1491" s="660"/>
      <c r="G1491" s="660">
        <f t="shared" si="70"/>
        <v>0</v>
      </c>
    </row>
    <row r="1492" spans="1:7" s="296" customFormat="1">
      <c r="A1492" s="504"/>
      <c r="B1492" s="501"/>
      <c r="C1492" s="218" t="s">
        <v>2745</v>
      </c>
      <c r="D1492" s="629" t="s">
        <v>188</v>
      </c>
      <c r="E1492" s="630">
        <v>1</v>
      </c>
      <c r="F1492" s="660"/>
      <c r="G1492" s="1178">
        <f>E1492*F1492</f>
        <v>0</v>
      </c>
    </row>
    <row r="1493" spans="1:7" s="296" customFormat="1">
      <c r="A1493" s="504"/>
      <c r="B1493" s="501"/>
      <c r="C1493" s="218"/>
      <c r="D1493" s="629"/>
      <c r="E1493" s="630"/>
      <c r="F1493" s="660"/>
      <c r="G1493" s="660">
        <f t="shared" si="70"/>
        <v>0</v>
      </c>
    </row>
    <row r="1494" spans="1:7" s="296" customFormat="1">
      <c r="A1494" s="504" t="str">
        <f>$B$1377</f>
        <v>VIII.</v>
      </c>
      <c r="B1494" s="501">
        <f>COUNT($A$1377:$B1493)+1</f>
        <v>17</v>
      </c>
      <c r="C1494" s="241" t="s">
        <v>2746</v>
      </c>
      <c r="D1494" s="402"/>
      <c r="E1494" s="402"/>
      <c r="F1494" s="402"/>
      <c r="G1494" s="660">
        <f t="shared" si="70"/>
        <v>0</v>
      </c>
    </row>
    <row r="1495" spans="1:7" s="296" customFormat="1" ht="36">
      <c r="A1495" s="504"/>
      <c r="B1495" s="501"/>
      <c r="C1495" s="218" t="s">
        <v>2747</v>
      </c>
      <c r="D1495" s="629"/>
      <c r="E1495" s="630"/>
      <c r="F1495" s="660"/>
      <c r="G1495" s="660">
        <f t="shared" si="70"/>
        <v>0</v>
      </c>
    </row>
    <row r="1496" spans="1:7" s="296" customFormat="1">
      <c r="A1496" s="504"/>
      <c r="B1496" s="501"/>
      <c r="C1496" s="218" t="s">
        <v>2748</v>
      </c>
      <c r="D1496" s="629" t="s">
        <v>188</v>
      </c>
      <c r="E1496" s="630">
        <v>3</v>
      </c>
      <c r="F1496" s="660"/>
      <c r="G1496" s="1178">
        <f>E1496*F1496</f>
        <v>0</v>
      </c>
    </row>
    <row r="1497" spans="1:7" s="296" customFormat="1">
      <c r="A1497" s="504"/>
      <c r="B1497" s="501"/>
      <c r="C1497" s="218"/>
      <c r="D1497" s="629"/>
      <c r="E1497" s="630"/>
      <c r="F1497" s="660"/>
      <c r="G1497" s="660">
        <f t="shared" si="70"/>
        <v>0</v>
      </c>
    </row>
    <row r="1498" spans="1:7" s="296" customFormat="1">
      <c r="A1498" s="504" t="str">
        <f>$B$1377</f>
        <v>VIII.</v>
      </c>
      <c r="B1498" s="501">
        <f>COUNT($A$1377:$B1497)+1</f>
        <v>18</v>
      </c>
      <c r="C1498" s="241" t="s">
        <v>1844</v>
      </c>
      <c r="D1498" s="629" t="s">
        <v>187</v>
      </c>
      <c r="E1498" s="630">
        <v>42</v>
      </c>
      <c r="F1498" s="660"/>
      <c r="G1498" s="1178">
        <f>E1498*F1498</f>
        <v>0</v>
      </c>
    </row>
    <row r="1499" spans="1:7" s="296" customFormat="1" ht="108">
      <c r="A1499" s="504"/>
      <c r="B1499" s="501"/>
      <c r="C1499" s="218" t="s">
        <v>2685</v>
      </c>
      <c r="D1499" s="629"/>
      <c r="E1499" s="630"/>
      <c r="F1499" s="660"/>
      <c r="G1499" s="660">
        <f t="shared" si="70"/>
        <v>0</v>
      </c>
    </row>
    <row r="1500" spans="1:7" s="296" customFormat="1">
      <c r="A1500" s="504"/>
      <c r="B1500" s="501"/>
      <c r="C1500" s="528" t="s">
        <v>2686</v>
      </c>
      <c r="D1500" s="629"/>
      <c r="E1500" s="630"/>
      <c r="F1500" s="660"/>
      <c r="G1500" s="660">
        <f t="shared" si="70"/>
        <v>0</v>
      </c>
    </row>
    <row r="1501" spans="1:7" s="296" customFormat="1">
      <c r="A1501" s="504"/>
      <c r="B1501" s="501"/>
      <c r="C1501" s="241"/>
      <c r="D1501" s="629"/>
      <c r="E1501" s="630"/>
      <c r="F1501" s="660"/>
      <c r="G1501" s="660"/>
    </row>
    <row r="1502" spans="1:7" s="296" customFormat="1">
      <c r="A1502" s="504" t="str">
        <f>$B$1377</f>
        <v>VIII.</v>
      </c>
      <c r="B1502" s="501">
        <f>COUNT($A$1377:$B1501)+1</f>
        <v>19</v>
      </c>
      <c r="C1502" s="241" t="s">
        <v>2687</v>
      </c>
      <c r="D1502" s="629" t="s">
        <v>125</v>
      </c>
      <c r="E1502" s="630">
        <v>1</v>
      </c>
      <c r="F1502" s="660"/>
      <c r="G1502" s="1178">
        <f>E1502*F1502</f>
        <v>0</v>
      </c>
    </row>
    <row r="1503" spans="1:7" s="296" customFormat="1" ht="60">
      <c r="A1503" s="504"/>
      <c r="B1503" s="501"/>
      <c r="C1503" s="218" t="s">
        <v>2688</v>
      </c>
      <c r="D1503" s="629"/>
      <c r="E1503" s="630"/>
      <c r="F1503" s="660"/>
      <c r="G1503" s="660">
        <f t="shared" si="70"/>
        <v>0</v>
      </c>
    </row>
    <row r="1504" spans="1:7" s="296" customFormat="1">
      <c r="A1504" s="504"/>
      <c r="B1504" s="501"/>
      <c r="C1504" s="218"/>
      <c r="D1504" s="629"/>
      <c r="E1504" s="630"/>
      <c r="F1504" s="660"/>
      <c r="G1504" s="660">
        <f t="shared" si="70"/>
        <v>0</v>
      </c>
    </row>
    <row r="1505" spans="1:7" s="296" customFormat="1">
      <c r="A1505" s="504" t="str">
        <f>$B$1377</f>
        <v>VIII.</v>
      </c>
      <c r="B1505" s="501">
        <f>COUNT($A$1377:$B1504)+1</f>
        <v>20</v>
      </c>
      <c r="C1505" s="241" t="s">
        <v>2689</v>
      </c>
      <c r="D1505" s="629" t="s">
        <v>2690</v>
      </c>
      <c r="E1505" s="630">
        <v>1</v>
      </c>
      <c r="F1505" s="660"/>
      <c r="G1505" s="1178">
        <f>E1505*F1505</f>
        <v>0</v>
      </c>
    </row>
    <row r="1506" spans="1:7" s="296" customFormat="1" ht="84">
      <c r="A1506" s="504"/>
      <c r="B1506" s="501"/>
      <c r="C1506" s="218" t="s">
        <v>2691</v>
      </c>
      <c r="D1506" s="629"/>
      <c r="E1506" s="630"/>
      <c r="F1506" s="660"/>
      <c r="G1506" s="660">
        <f t="shared" si="70"/>
        <v>0</v>
      </c>
    </row>
    <row r="1507" spans="1:7" s="296" customFormat="1">
      <c r="A1507" s="504"/>
      <c r="B1507" s="501"/>
      <c r="C1507" s="218"/>
      <c r="D1507" s="629"/>
      <c r="E1507" s="630"/>
      <c r="F1507" s="660"/>
      <c r="G1507" s="660"/>
    </row>
    <row r="1508" spans="1:7" s="296" customFormat="1" ht="13.5" thickBot="1">
      <c r="A1508" s="507"/>
      <c r="B1508" s="507"/>
      <c r="C1508" s="507" t="str">
        <f>CONCATENATE($B$1377," ",$C$1377," - SKUPAJ:")</f>
        <v>VIII. PREZRAČEVANJE UPRAVA - SKUPAJ:</v>
      </c>
      <c r="D1508" s="507"/>
      <c r="E1508" s="507"/>
      <c r="F1508" s="507"/>
      <c r="G1508" s="1205">
        <f>SUM(G1416:G1505)</f>
        <v>0</v>
      </c>
    </row>
    <row r="1509" spans="1:7" s="296" customFormat="1">
      <c r="A1509" s="526"/>
      <c r="B1509" s="526"/>
      <c r="C1509" s="526"/>
      <c r="D1509" s="526"/>
      <c r="E1509" s="526"/>
      <c r="F1509" s="526"/>
      <c r="G1509" s="551"/>
    </row>
    <row r="1510" spans="1:7" s="296" customFormat="1" ht="16.5" thickBot="1">
      <c r="A1510" s="502"/>
      <c r="B1510" s="158" t="s">
        <v>3034</v>
      </c>
      <c r="C1510" s="65" t="s">
        <v>3035</v>
      </c>
      <c r="D1510" s="658"/>
      <c r="E1510" s="658"/>
      <c r="F1510" s="658"/>
      <c r="G1510" s="658"/>
    </row>
    <row r="1511" spans="1:7" s="296" customFormat="1">
      <c r="A1511" s="504"/>
      <c r="B1511" s="501"/>
      <c r="C1511" s="218"/>
      <c r="D1511" s="629"/>
      <c r="E1511" s="630"/>
      <c r="F1511" s="660"/>
      <c r="G1511" s="660"/>
    </row>
    <row r="1512" spans="1:7" s="296" customFormat="1">
      <c r="A1512" s="504" t="str">
        <f>$B$1510</f>
        <v>IX.</v>
      </c>
      <c r="B1512" s="501">
        <f>1</f>
        <v>1</v>
      </c>
      <c r="C1512" s="241" t="s">
        <v>3036</v>
      </c>
      <c r="D1512" s="636"/>
      <c r="E1512" s="638"/>
      <c r="F1512" s="678"/>
      <c r="G1512" s="660">
        <f>E1512*F1512</f>
        <v>0</v>
      </c>
    </row>
    <row r="1513" spans="1:7" s="296" customFormat="1" ht="36">
      <c r="A1513" s="504"/>
      <c r="B1513" s="501"/>
      <c r="C1513" s="782" t="s">
        <v>2751</v>
      </c>
      <c r="D1513" s="636"/>
      <c r="E1513" s="638"/>
      <c r="F1513" s="678"/>
      <c r="G1513" s="660">
        <f t="shared" ref="G1513:G1514" si="71">E1513*F1513</f>
        <v>0</v>
      </c>
    </row>
    <row r="1514" spans="1:7" s="296" customFormat="1">
      <c r="A1514" s="504"/>
      <c r="B1514" s="501"/>
      <c r="C1514" s="218" t="s">
        <v>2255</v>
      </c>
      <c r="D1514" s="659"/>
      <c r="E1514" s="687"/>
      <c r="F1514" s="688"/>
      <c r="G1514" s="660">
        <f t="shared" si="71"/>
        <v>0</v>
      </c>
    </row>
    <row r="1515" spans="1:7" s="296" customFormat="1" ht="88.5" customHeight="1">
      <c r="A1515" s="504"/>
      <c r="B1515" s="501"/>
      <c r="C1515" s="1182" t="s">
        <v>2752</v>
      </c>
      <c r="D1515" s="659"/>
      <c r="E1515" s="687"/>
      <c r="F1515" s="688"/>
      <c r="G1515" s="660"/>
    </row>
    <row r="1516" spans="1:7" s="296" customFormat="1" ht="24">
      <c r="A1516" s="504"/>
      <c r="B1516" s="501"/>
      <c r="C1516" s="1183" t="s">
        <v>2753</v>
      </c>
      <c r="D1516" s="659"/>
      <c r="E1516" s="687"/>
      <c r="F1516" s="688"/>
      <c r="G1516" s="660"/>
    </row>
    <row r="1517" spans="1:7" s="296" customFormat="1" ht="48">
      <c r="A1517" s="504"/>
      <c r="B1517" s="501"/>
      <c r="C1517" s="1183" t="s">
        <v>3037</v>
      </c>
      <c r="D1517" s="659"/>
      <c r="E1517" s="687"/>
      <c r="F1517" s="688"/>
      <c r="G1517" s="660"/>
    </row>
    <row r="1518" spans="1:7" s="296" customFormat="1" ht="72">
      <c r="A1518" s="504"/>
      <c r="B1518" s="501"/>
      <c r="C1518" s="1183" t="s">
        <v>3038</v>
      </c>
      <c r="D1518" s="659"/>
      <c r="E1518" s="687"/>
      <c r="F1518" s="688"/>
      <c r="G1518" s="660"/>
    </row>
    <row r="1519" spans="1:7" s="296" customFormat="1" ht="24">
      <c r="A1519" s="504"/>
      <c r="B1519" s="501"/>
      <c r="C1519" s="1184" t="s">
        <v>2580</v>
      </c>
      <c r="D1519" s="659"/>
      <c r="E1519" s="687"/>
      <c r="F1519" s="688"/>
      <c r="G1519" s="660"/>
    </row>
    <row r="1520" spans="1:7" s="296" customFormat="1" ht="36">
      <c r="A1520" s="504"/>
      <c r="B1520" s="501"/>
      <c r="C1520" s="1184" t="s">
        <v>2756</v>
      </c>
      <c r="D1520" s="659"/>
      <c r="E1520" s="687"/>
      <c r="F1520" s="688"/>
      <c r="G1520" s="660"/>
    </row>
    <row r="1521" spans="1:7" s="296" customFormat="1" ht="36">
      <c r="A1521" s="504"/>
      <c r="B1521" s="501"/>
      <c r="C1521" s="1184" t="s">
        <v>2585</v>
      </c>
      <c r="D1521" s="659"/>
      <c r="E1521" s="687"/>
      <c r="F1521" s="688"/>
      <c r="G1521" s="660"/>
    </row>
    <row r="1522" spans="1:7" s="296" customFormat="1">
      <c r="A1522" s="504"/>
      <c r="B1522" s="501"/>
      <c r="C1522" s="1185" t="s">
        <v>2586</v>
      </c>
      <c r="D1522" s="659"/>
      <c r="E1522" s="687"/>
      <c r="F1522" s="688"/>
      <c r="G1522" s="660"/>
    </row>
    <row r="1523" spans="1:7" s="296" customFormat="1" ht="24">
      <c r="A1523" s="504"/>
      <c r="B1523" s="501"/>
      <c r="C1523" s="1185" t="s">
        <v>2757</v>
      </c>
      <c r="D1523" s="659"/>
      <c r="E1523" s="687"/>
      <c r="F1523" s="688"/>
      <c r="G1523" s="660"/>
    </row>
    <row r="1524" spans="1:7" s="296" customFormat="1">
      <c r="A1524" s="504"/>
      <c r="B1524" s="501"/>
      <c r="C1524" s="1185" t="s">
        <v>2588</v>
      </c>
      <c r="D1524" s="659"/>
      <c r="E1524" s="687"/>
      <c r="F1524" s="688"/>
      <c r="G1524" s="660"/>
    </row>
    <row r="1525" spans="1:7" s="296" customFormat="1">
      <c r="A1525" s="504"/>
      <c r="B1525" s="501"/>
      <c r="C1525" s="1185" t="s">
        <v>2589</v>
      </c>
      <c r="D1525" s="659"/>
      <c r="E1525" s="687"/>
      <c r="F1525" s="688"/>
      <c r="G1525" s="660"/>
    </row>
    <row r="1526" spans="1:7" s="296" customFormat="1">
      <c r="A1526" s="504"/>
      <c r="B1526" s="501"/>
      <c r="C1526" s="1185" t="s">
        <v>2758</v>
      </c>
      <c r="D1526" s="659"/>
      <c r="E1526" s="687"/>
      <c r="F1526" s="688"/>
      <c r="G1526" s="660"/>
    </row>
    <row r="1527" spans="1:7" s="296" customFormat="1" ht="24">
      <c r="A1527" s="504"/>
      <c r="B1527" s="501"/>
      <c r="C1527" s="1185" t="s">
        <v>2591</v>
      </c>
      <c r="D1527" s="659"/>
      <c r="E1527" s="687"/>
      <c r="F1527" s="688"/>
      <c r="G1527" s="660"/>
    </row>
    <row r="1528" spans="1:7" s="296" customFormat="1">
      <c r="A1528" s="504"/>
      <c r="B1528" s="501"/>
      <c r="C1528" s="1186" t="s">
        <v>2592</v>
      </c>
      <c r="D1528" s="659"/>
      <c r="E1528" s="687"/>
      <c r="F1528" s="688"/>
      <c r="G1528" s="660"/>
    </row>
    <row r="1529" spans="1:7" s="296" customFormat="1">
      <c r="A1529" s="504"/>
      <c r="B1529" s="501"/>
      <c r="C1529" s="1183" t="s">
        <v>2759</v>
      </c>
      <c r="D1529" s="659"/>
      <c r="E1529" s="687"/>
      <c r="F1529" s="688"/>
      <c r="G1529" s="660"/>
    </row>
    <row r="1530" spans="1:7" s="296" customFormat="1">
      <c r="A1530" s="504"/>
      <c r="B1530" s="501"/>
      <c r="C1530" s="1183" t="s">
        <v>2593</v>
      </c>
      <c r="D1530" s="659"/>
      <c r="E1530" s="687"/>
      <c r="F1530" s="688"/>
      <c r="G1530" s="660"/>
    </row>
    <row r="1531" spans="1:7" s="296" customFormat="1" ht="72">
      <c r="A1531" s="504"/>
      <c r="B1531" s="501"/>
      <c r="C1531" s="1183" t="s">
        <v>2760</v>
      </c>
      <c r="D1531" s="659"/>
      <c r="E1531" s="687"/>
      <c r="F1531" s="688"/>
      <c r="G1531" s="660"/>
    </row>
    <row r="1532" spans="1:7" s="296" customFormat="1" ht="24">
      <c r="A1532" s="504"/>
      <c r="B1532" s="501"/>
      <c r="C1532" s="1183" t="s">
        <v>2595</v>
      </c>
      <c r="D1532" s="659"/>
      <c r="E1532" s="687"/>
      <c r="F1532" s="688"/>
      <c r="G1532" s="660"/>
    </row>
    <row r="1533" spans="1:7" s="296" customFormat="1" ht="24">
      <c r="A1533" s="504"/>
      <c r="B1533" s="501"/>
      <c r="C1533" s="1183" t="s">
        <v>2596</v>
      </c>
      <c r="D1533" s="659"/>
      <c r="E1533" s="687"/>
      <c r="F1533" s="688"/>
      <c r="G1533" s="660"/>
    </row>
    <row r="1534" spans="1:7" s="296" customFormat="1" ht="42" customHeight="1">
      <c r="A1534" s="504"/>
      <c r="B1534" s="501"/>
      <c r="C1534" s="1186" t="s">
        <v>2761</v>
      </c>
      <c r="D1534" s="659"/>
      <c r="E1534" s="687"/>
      <c r="F1534" s="688"/>
      <c r="G1534" s="660"/>
    </row>
    <row r="1535" spans="1:7" s="296" customFormat="1">
      <c r="A1535" s="504"/>
      <c r="B1535" s="501"/>
      <c r="C1535" s="1183" t="s">
        <v>2599</v>
      </c>
      <c r="D1535" s="659"/>
      <c r="E1535" s="687"/>
      <c r="F1535" s="688"/>
      <c r="G1535" s="660"/>
    </row>
    <row r="1536" spans="1:7" s="296" customFormat="1">
      <c r="A1536" s="504"/>
      <c r="B1536" s="501"/>
      <c r="C1536" s="1183" t="s">
        <v>2600</v>
      </c>
      <c r="D1536" s="659"/>
      <c r="E1536" s="687"/>
      <c r="F1536" s="688"/>
      <c r="G1536" s="660"/>
    </row>
    <row r="1537" spans="1:7" s="296" customFormat="1">
      <c r="A1537" s="504"/>
      <c r="B1537" s="501"/>
      <c r="C1537" s="1183" t="s">
        <v>2601</v>
      </c>
      <c r="D1537" s="659"/>
      <c r="E1537" s="687"/>
      <c r="F1537" s="688"/>
      <c r="G1537" s="660"/>
    </row>
    <row r="1538" spans="1:7" s="296" customFormat="1">
      <c r="A1538" s="504"/>
      <c r="B1538" s="501"/>
      <c r="C1538" s="1183" t="s">
        <v>2602</v>
      </c>
      <c r="D1538" s="659"/>
      <c r="E1538" s="687"/>
      <c r="F1538" s="688"/>
      <c r="G1538" s="660"/>
    </row>
    <row r="1539" spans="1:7" s="296" customFormat="1">
      <c r="A1539" s="504"/>
      <c r="B1539" s="501"/>
      <c r="C1539" s="1183" t="s">
        <v>2603</v>
      </c>
      <c r="D1539" s="659"/>
      <c r="E1539" s="687"/>
      <c r="F1539" s="688"/>
      <c r="G1539" s="660"/>
    </row>
    <row r="1540" spans="1:7" s="296" customFormat="1">
      <c r="A1540" s="504"/>
      <c r="B1540" s="501"/>
      <c r="C1540" s="1183" t="s">
        <v>2604</v>
      </c>
      <c r="D1540" s="659"/>
      <c r="E1540" s="687"/>
      <c r="F1540" s="688"/>
      <c r="G1540" s="660"/>
    </row>
    <row r="1541" spans="1:7" s="296" customFormat="1" ht="24">
      <c r="A1541" s="504"/>
      <c r="B1541" s="501"/>
      <c r="C1541" s="1183" t="s">
        <v>2605</v>
      </c>
      <c r="D1541" s="659"/>
      <c r="E1541" s="687"/>
      <c r="F1541" s="688"/>
      <c r="G1541" s="660"/>
    </row>
    <row r="1542" spans="1:7" s="296" customFormat="1">
      <c r="A1542" s="504"/>
      <c r="B1542" s="501"/>
      <c r="C1542" s="1183" t="s">
        <v>2606</v>
      </c>
      <c r="D1542" s="659"/>
      <c r="E1542" s="687"/>
      <c r="F1542" s="688"/>
      <c r="G1542" s="660"/>
    </row>
    <row r="1543" spans="1:7" s="296" customFormat="1">
      <c r="A1543" s="504"/>
      <c r="B1543" s="501"/>
      <c r="C1543" s="1183" t="s">
        <v>2762</v>
      </c>
      <c r="D1543" s="659"/>
      <c r="E1543" s="687"/>
      <c r="F1543" s="688"/>
      <c r="G1543" s="660"/>
    </row>
    <row r="1544" spans="1:7" s="296" customFormat="1">
      <c r="A1544" s="504"/>
      <c r="B1544" s="501"/>
      <c r="C1544" s="1183" t="s">
        <v>2763</v>
      </c>
      <c r="D1544" s="659"/>
      <c r="E1544" s="687"/>
      <c r="F1544" s="688"/>
      <c r="G1544" s="660"/>
    </row>
    <row r="1545" spans="1:7" s="296" customFormat="1" ht="24">
      <c r="A1545" s="504"/>
      <c r="B1545" s="501"/>
      <c r="C1545" s="1183" t="s">
        <v>2608</v>
      </c>
      <c r="D1545" s="659"/>
      <c r="E1545" s="687"/>
      <c r="F1545" s="688"/>
      <c r="G1545" s="660"/>
    </row>
    <row r="1546" spans="1:7" s="296" customFormat="1" ht="24">
      <c r="A1546" s="504"/>
      <c r="B1546" s="501"/>
      <c r="C1546" s="1183" t="s">
        <v>2764</v>
      </c>
      <c r="D1546" s="659"/>
      <c r="E1546" s="687"/>
      <c r="F1546" s="688"/>
      <c r="G1546" s="660">
        <f t="shared" ref="G1546:G1607" si="72">E1546*F1546</f>
        <v>0</v>
      </c>
    </row>
    <row r="1547" spans="1:7" s="296" customFormat="1" ht="36.75" customHeight="1">
      <c r="A1547" s="504"/>
      <c r="B1547" s="501"/>
      <c r="C1547" s="241" t="s">
        <v>2609</v>
      </c>
      <c r="D1547" s="629"/>
      <c r="E1547" s="630"/>
      <c r="F1547" s="660"/>
      <c r="G1547" s="660">
        <f t="shared" si="72"/>
        <v>0</v>
      </c>
    </row>
    <row r="1548" spans="1:7" s="296" customFormat="1" ht="24">
      <c r="A1548" s="504"/>
      <c r="B1548" s="501"/>
      <c r="C1548" s="528" t="s">
        <v>3039</v>
      </c>
      <c r="D1548" s="629" t="s">
        <v>125</v>
      </c>
      <c r="E1548" s="630">
        <v>1</v>
      </c>
      <c r="F1548" s="660"/>
      <c r="G1548" s="1178">
        <f>E1548*F1548</f>
        <v>0</v>
      </c>
    </row>
    <row r="1549" spans="1:7" s="296" customFormat="1">
      <c r="A1549" s="504"/>
      <c r="B1549" s="501"/>
      <c r="C1549" s="541"/>
      <c r="D1549" s="636"/>
      <c r="E1549" s="638"/>
      <c r="F1549" s="678"/>
      <c r="G1549" s="660">
        <f t="shared" si="72"/>
        <v>0</v>
      </c>
    </row>
    <row r="1550" spans="1:7" s="296" customFormat="1">
      <c r="A1550" s="504" t="str">
        <f>$B$1510</f>
        <v>IX.</v>
      </c>
      <c r="B1550" s="501">
        <f>COUNT($A$1510:$B1549)+1</f>
        <v>2</v>
      </c>
      <c r="C1550" s="241" t="s">
        <v>3028</v>
      </c>
      <c r="D1550" s="629"/>
      <c r="E1550" s="630"/>
      <c r="F1550" s="660"/>
      <c r="G1550" s="660">
        <f t="shared" si="72"/>
        <v>0</v>
      </c>
    </row>
    <row r="1551" spans="1:7" s="296" customFormat="1" ht="96">
      <c r="A1551" s="504"/>
      <c r="B1551" s="501"/>
      <c r="C1551" s="218" t="s">
        <v>3029</v>
      </c>
      <c r="D1551" s="629"/>
      <c r="E1551" s="630"/>
      <c r="F1551" s="660"/>
      <c r="G1551" s="660">
        <f t="shared" si="72"/>
        <v>0</v>
      </c>
    </row>
    <row r="1552" spans="1:7" s="296" customFormat="1">
      <c r="A1552" s="504"/>
      <c r="B1552" s="501"/>
      <c r="C1552" s="528" t="s">
        <v>3030</v>
      </c>
      <c r="D1552" s="629"/>
      <c r="E1552" s="630"/>
      <c r="F1552" s="660"/>
      <c r="G1552" s="660">
        <f t="shared" si="72"/>
        <v>0</v>
      </c>
    </row>
    <row r="1553" spans="1:7" s="296" customFormat="1">
      <c r="A1553" s="504"/>
      <c r="B1553" s="501"/>
      <c r="C1553" s="528" t="s">
        <v>3040</v>
      </c>
      <c r="D1553" s="629" t="s">
        <v>188</v>
      </c>
      <c r="E1553" s="630">
        <v>2</v>
      </c>
      <c r="F1553" s="660"/>
      <c r="G1553" s="1178">
        <f>E1553*F1553</f>
        <v>0</v>
      </c>
    </row>
    <row r="1554" spans="1:7" s="296" customFormat="1">
      <c r="A1554" s="504"/>
      <c r="B1554" s="501"/>
      <c r="C1554" s="218"/>
      <c r="D1554" s="629"/>
      <c r="E1554" s="630"/>
      <c r="F1554" s="660"/>
      <c r="G1554" s="660">
        <f t="shared" si="72"/>
        <v>0</v>
      </c>
    </row>
    <row r="1555" spans="1:7" s="296" customFormat="1">
      <c r="A1555" s="504" t="str">
        <f t="shared" ref="A1555:A1584" si="73">$B$1510</f>
        <v>IX.</v>
      </c>
      <c r="B1555" s="501">
        <f>COUNT($A$1510:$B1554)+1</f>
        <v>3</v>
      </c>
      <c r="C1555" s="241" t="s">
        <v>2611</v>
      </c>
      <c r="D1555" s="629"/>
      <c r="E1555" s="630"/>
      <c r="F1555" s="660"/>
      <c r="G1555" s="660">
        <f t="shared" si="72"/>
        <v>0</v>
      </c>
    </row>
    <row r="1556" spans="1:7" s="296" customFormat="1" ht="84">
      <c r="A1556" s="504"/>
      <c r="B1556" s="501"/>
      <c r="C1556" s="218" t="s">
        <v>2612</v>
      </c>
      <c r="D1556" s="629"/>
      <c r="E1556" s="630"/>
      <c r="F1556" s="660"/>
      <c r="G1556" s="660">
        <f t="shared" si="72"/>
        <v>0</v>
      </c>
    </row>
    <row r="1557" spans="1:7" s="296" customFormat="1">
      <c r="A1557" s="504"/>
      <c r="B1557" s="501"/>
      <c r="C1557" s="218" t="s">
        <v>2613</v>
      </c>
      <c r="D1557" s="629"/>
      <c r="E1557" s="630"/>
      <c r="F1557" s="660"/>
      <c r="G1557" s="660">
        <f t="shared" si="72"/>
        <v>0</v>
      </c>
    </row>
    <row r="1558" spans="1:7" s="296" customFormat="1">
      <c r="A1558" s="504"/>
      <c r="B1558" s="501"/>
      <c r="C1558" s="528" t="s">
        <v>2614</v>
      </c>
      <c r="D1558" s="629"/>
      <c r="E1558" s="630"/>
      <c r="F1558" s="660"/>
      <c r="G1558" s="660">
        <f t="shared" si="72"/>
        <v>0</v>
      </c>
    </row>
    <row r="1559" spans="1:7" s="296" customFormat="1">
      <c r="A1559" s="504"/>
      <c r="B1559" s="501"/>
      <c r="C1559" s="218" t="s">
        <v>2615</v>
      </c>
      <c r="D1559" s="629"/>
      <c r="E1559" s="630"/>
      <c r="F1559" s="660"/>
      <c r="G1559" s="660">
        <f t="shared" si="72"/>
        <v>0</v>
      </c>
    </row>
    <row r="1560" spans="1:7" s="296" customFormat="1">
      <c r="A1560" s="504"/>
      <c r="B1560" s="501"/>
      <c r="C1560" s="218" t="s">
        <v>2621</v>
      </c>
      <c r="D1560" s="629" t="s">
        <v>188</v>
      </c>
      <c r="E1560" s="630">
        <v>2</v>
      </c>
      <c r="F1560" s="660"/>
      <c r="G1560" s="1178">
        <f>E1560*F1560</f>
        <v>0</v>
      </c>
    </row>
    <row r="1561" spans="1:7" s="296" customFormat="1">
      <c r="A1561" s="504"/>
      <c r="B1561" s="501"/>
      <c r="C1561" s="218"/>
      <c r="D1561" s="629"/>
      <c r="E1561" s="630"/>
      <c r="F1561" s="660"/>
      <c r="G1561" s="660">
        <f t="shared" si="72"/>
        <v>0</v>
      </c>
    </row>
    <row r="1562" spans="1:7" s="296" customFormat="1" ht="24">
      <c r="A1562" s="504" t="str">
        <f t="shared" si="73"/>
        <v>IX.</v>
      </c>
      <c r="B1562" s="501">
        <f>COUNT($A$1510:$B1561)+1</f>
        <v>4</v>
      </c>
      <c r="C1562" s="241" t="s">
        <v>2715</v>
      </c>
      <c r="D1562" s="629"/>
      <c r="E1562" s="630"/>
      <c r="F1562" s="660"/>
      <c r="G1562" s="660">
        <f t="shared" si="72"/>
        <v>0</v>
      </c>
    </row>
    <row r="1563" spans="1:7" s="296" customFormat="1" ht="50.25" customHeight="1">
      <c r="A1563" s="504"/>
      <c r="B1563" s="501"/>
      <c r="C1563" s="326" t="s">
        <v>2625</v>
      </c>
      <c r="D1563" s="629"/>
      <c r="E1563" s="630"/>
      <c r="F1563" s="660"/>
      <c r="G1563" s="660">
        <f t="shared" si="72"/>
        <v>0</v>
      </c>
    </row>
    <row r="1564" spans="1:7" s="296" customFormat="1">
      <c r="A1564" s="504"/>
      <c r="B1564" s="501"/>
      <c r="C1564" s="415" t="s">
        <v>2626</v>
      </c>
      <c r="D1564" s="629"/>
      <c r="E1564" s="630"/>
      <c r="F1564" s="660"/>
      <c r="G1564" s="660">
        <f t="shared" si="72"/>
        <v>0</v>
      </c>
    </row>
    <row r="1565" spans="1:7" s="296" customFormat="1">
      <c r="A1565" s="504"/>
      <c r="B1565" s="501"/>
      <c r="C1565" s="218" t="s">
        <v>2627</v>
      </c>
      <c r="D1565" s="629"/>
      <c r="E1565" s="630"/>
      <c r="F1565" s="660"/>
      <c r="G1565" s="660">
        <f t="shared" si="72"/>
        <v>0</v>
      </c>
    </row>
    <row r="1566" spans="1:7" s="296" customFormat="1">
      <c r="A1566" s="504"/>
      <c r="B1566" s="501"/>
      <c r="C1566" s="218" t="s">
        <v>2621</v>
      </c>
      <c r="D1566" s="629" t="s">
        <v>188</v>
      </c>
      <c r="E1566" s="630">
        <v>2</v>
      </c>
      <c r="F1566" s="660"/>
      <c r="G1566" s="1178">
        <f>E1566*F1566</f>
        <v>0</v>
      </c>
    </row>
    <row r="1567" spans="1:7" s="296" customFormat="1">
      <c r="A1567" s="504"/>
      <c r="B1567" s="501"/>
      <c r="C1567" s="218"/>
      <c r="D1567" s="629"/>
      <c r="E1567" s="630"/>
      <c r="F1567" s="660"/>
      <c r="G1567" s="660">
        <f t="shared" si="72"/>
        <v>0</v>
      </c>
    </row>
    <row r="1568" spans="1:7" s="296" customFormat="1">
      <c r="A1568" s="504" t="str">
        <f t="shared" si="73"/>
        <v>IX.</v>
      </c>
      <c r="B1568" s="501">
        <f>COUNT($A$1510:$B1567)+1</f>
        <v>5</v>
      </c>
      <c r="C1568" s="291" t="s">
        <v>2370</v>
      </c>
      <c r="D1568" s="664"/>
      <c r="E1568" s="630"/>
      <c r="F1568" s="660"/>
      <c r="G1568" s="660">
        <f t="shared" si="72"/>
        <v>0</v>
      </c>
    </row>
    <row r="1569" spans="1:7" s="296" customFormat="1" ht="72">
      <c r="A1569" s="504"/>
      <c r="B1569" s="501"/>
      <c r="C1569" s="326" t="s">
        <v>2628</v>
      </c>
      <c r="D1569" s="664"/>
      <c r="E1569" s="630"/>
      <c r="F1569" s="660"/>
      <c r="G1569" s="660">
        <f t="shared" si="72"/>
        <v>0</v>
      </c>
    </row>
    <row r="1570" spans="1:7" s="296" customFormat="1">
      <c r="A1570" s="504"/>
      <c r="B1570" s="501"/>
      <c r="C1570" s="510" t="s">
        <v>2629</v>
      </c>
      <c r="D1570" s="664"/>
      <c r="E1570" s="630"/>
      <c r="F1570" s="660"/>
      <c r="G1570" s="660">
        <f t="shared" si="72"/>
        <v>0</v>
      </c>
    </row>
    <row r="1571" spans="1:7" s="296" customFormat="1">
      <c r="A1571" s="504"/>
      <c r="B1571" s="501"/>
      <c r="C1571" s="510" t="s">
        <v>2372</v>
      </c>
      <c r="D1571" s="699"/>
      <c r="E1571" s="628"/>
      <c r="F1571" s="693"/>
      <c r="G1571" s="660">
        <f t="shared" si="72"/>
        <v>0</v>
      </c>
    </row>
    <row r="1572" spans="1:7" s="296" customFormat="1">
      <c r="A1572" s="504"/>
      <c r="B1572" s="501"/>
      <c r="C1572" s="243" t="s">
        <v>3041</v>
      </c>
      <c r="D1572" s="664" t="s">
        <v>188</v>
      </c>
      <c r="E1572" s="630">
        <v>1</v>
      </c>
      <c r="F1572" s="660"/>
      <c r="G1572" s="1178">
        <f>E1572*F1572</f>
        <v>0</v>
      </c>
    </row>
    <row r="1573" spans="1:7" s="296" customFormat="1">
      <c r="A1573" s="504"/>
      <c r="B1573" s="501"/>
      <c r="C1573" s="243" t="s">
        <v>2731</v>
      </c>
      <c r="D1573" s="664" t="s">
        <v>188</v>
      </c>
      <c r="E1573" s="630">
        <v>1</v>
      </c>
      <c r="F1573" s="660"/>
      <c r="G1573" s="1178">
        <f>E1573*F1573</f>
        <v>0</v>
      </c>
    </row>
    <row r="1574" spans="1:7" s="296" customFormat="1">
      <c r="A1574" s="504"/>
      <c r="B1574" s="501"/>
      <c r="C1574" s="218"/>
      <c r="D1574" s="629"/>
      <c r="E1574" s="630"/>
      <c r="F1574" s="660"/>
      <c r="G1574" s="660">
        <f t="shared" si="72"/>
        <v>0</v>
      </c>
    </row>
    <row r="1575" spans="1:7" s="296" customFormat="1">
      <c r="A1575" s="504" t="str">
        <f t="shared" si="73"/>
        <v>IX.</v>
      </c>
      <c r="B1575" s="501">
        <f>COUNT($A$1510:$B1574)+1</f>
        <v>6</v>
      </c>
      <c r="C1575" s="241" t="s">
        <v>2632</v>
      </c>
      <c r="D1575" s="629"/>
      <c r="E1575" s="630"/>
      <c r="F1575" s="660"/>
      <c r="G1575" s="660">
        <f t="shared" si="72"/>
        <v>0</v>
      </c>
    </row>
    <row r="1576" spans="1:7" s="296" customFormat="1" ht="72">
      <c r="A1576" s="504"/>
      <c r="B1576" s="501"/>
      <c r="C1576" s="243" t="s">
        <v>2633</v>
      </c>
      <c r="D1576" s="629"/>
      <c r="E1576" s="630"/>
      <c r="F1576" s="660"/>
      <c r="G1576" s="660">
        <f t="shared" si="72"/>
        <v>0</v>
      </c>
    </row>
    <row r="1577" spans="1:7" s="296" customFormat="1">
      <c r="A1577" s="504"/>
      <c r="B1577" s="501"/>
      <c r="C1577" s="243" t="s">
        <v>2734</v>
      </c>
      <c r="D1577" s="629" t="s">
        <v>188</v>
      </c>
      <c r="E1577" s="630">
        <v>3</v>
      </c>
      <c r="F1577" s="660"/>
      <c r="G1577" s="1178">
        <f>E1577*F1577</f>
        <v>0</v>
      </c>
    </row>
    <row r="1578" spans="1:7" s="296" customFormat="1">
      <c r="A1578" s="504"/>
      <c r="B1578" s="501"/>
      <c r="C1578" s="218"/>
      <c r="D1578" s="629"/>
      <c r="E1578" s="630"/>
      <c r="F1578" s="660"/>
      <c r="G1578" s="660">
        <f t="shared" si="72"/>
        <v>0</v>
      </c>
    </row>
    <row r="1579" spans="1:7" s="296" customFormat="1">
      <c r="A1579" s="504" t="str">
        <f t="shared" si="73"/>
        <v>IX.</v>
      </c>
      <c r="B1579" s="501">
        <f>COUNT($A$1510:$B1578)+1</f>
        <v>7</v>
      </c>
      <c r="C1579" s="241" t="s">
        <v>2635</v>
      </c>
      <c r="D1579" s="629"/>
      <c r="E1579" s="630"/>
      <c r="F1579" s="660"/>
      <c r="G1579" s="660">
        <f t="shared" si="72"/>
        <v>0</v>
      </c>
    </row>
    <row r="1580" spans="1:7" s="296" customFormat="1" ht="74.25" customHeight="1">
      <c r="A1580" s="504"/>
      <c r="B1580" s="501"/>
      <c r="C1580" s="218" t="s">
        <v>2636</v>
      </c>
      <c r="D1580" s="629"/>
      <c r="E1580" s="630"/>
      <c r="F1580" s="660"/>
      <c r="G1580" s="660">
        <f t="shared" si="72"/>
        <v>0</v>
      </c>
    </row>
    <row r="1581" spans="1:7" s="296" customFormat="1" ht="24">
      <c r="A1581" s="504"/>
      <c r="B1581" s="501"/>
      <c r="C1581" s="528" t="s">
        <v>2637</v>
      </c>
      <c r="D1581" s="629"/>
      <c r="E1581" s="630"/>
      <c r="F1581" s="660"/>
      <c r="G1581" s="660">
        <f t="shared" si="72"/>
        <v>0</v>
      </c>
    </row>
    <row r="1582" spans="1:7" s="296" customFormat="1">
      <c r="A1582" s="504"/>
      <c r="B1582" s="501"/>
      <c r="C1582" s="218" t="s">
        <v>2639</v>
      </c>
      <c r="D1582" s="629" t="s">
        <v>188</v>
      </c>
      <c r="E1582" s="630">
        <v>3</v>
      </c>
      <c r="F1582" s="660"/>
      <c r="G1582" s="1178">
        <f>E1582*F1582</f>
        <v>0</v>
      </c>
    </row>
    <row r="1583" spans="1:7" s="296" customFormat="1">
      <c r="A1583" s="504"/>
      <c r="B1583" s="501"/>
      <c r="C1583" s="539"/>
      <c r="D1583" s="629"/>
      <c r="E1583" s="630"/>
      <c r="F1583" s="660"/>
      <c r="G1583" s="660">
        <f t="shared" si="72"/>
        <v>0</v>
      </c>
    </row>
    <row r="1584" spans="1:7" s="296" customFormat="1">
      <c r="A1584" s="504" t="str">
        <f t="shared" si="73"/>
        <v>IX.</v>
      </c>
      <c r="B1584" s="501">
        <f>COUNT($A$1510:$B1583)+1</f>
        <v>8</v>
      </c>
      <c r="C1584" s="241" t="s">
        <v>2640</v>
      </c>
      <c r="D1584" s="629"/>
      <c r="E1584" s="630"/>
      <c r="F1584" s="660"/>
      <c r="G1584" s="660">
        <f t="shared" si="72"/>
        <v>0</v>
      </c>
    </row>
    <row r="1585" spans="1:7" s="296" customFormat="1" ht="73.5" customHeight="1">
      <c r="A1585" s="504"/>
      <c r="B1585" s="501"/>
      <c r="C1585" s="218" t="s">
        <v>2641</v>
      </c>
      <c r="D1585" s="629"/>
      <c r="E1585" s="630"/>
      <c r="F1585" s="660"/>
      <c r="G1585" s="660">
        <f t="shared" si="72"/>
        <v>0</v>
      </c>
    </row>
    <row r="1586" spans="1:7" s="296" customFormat="1" ht="24">
      <c r="A1586" s="504"/>
      <c r="B1586" s="501"/>
      <c r="C1586" s="528" t="s">
        <v>2637</v>
      </c>
      <c r="D1586" s="629"/>
      <c r="E1586" s="630"/>
      <c r="F1586" s="660"/>
      <c r="G1586" s="660">
        <f t="shared" si="72"/>
        <v>0</v>
      </c>
    </row>
    <row r="1587" spans="1:7" s="296" customFormat="1">
      <c r="A1587" s="504"/>
      <c r="B1587" s="501"/>
      <c r="C1587" s="218" t="s">
        <v>2643</v>
      </c>
      <c r="D1587" s="629" t="s">
        <v>188</v>
      </c>
      <c r="E1587" s="630">
        <v>1</v>
      </c>
      <c r="F1587" s="660"/>
      <c r="G1587" s="1178">
        <f>E1587*F1587</f>
        <v>0</v>
      </c>
    </row>
    <row r="1588" spans="1:7" s="296" customFormat="1">
      <c r="A1588" s="504"/>
      <c r="B1588" s="501"/>
      <c r="C1588" s="218"/>
      <c r="D1588" s="629"/>
      <c r="E1588" s="630"/>
      <c r="F1588" s="660"/>
      <c r="G1588" s="660">
        <f t="shared" si="72"/>
        <v>0</v>
      </c>
    </row>
    <row r="1589" spans="1:7" s="296" customFormat="1">
      <c r="A1589" s="504" t="str">
        <f t="shared" ref="A1589:A1605" si="74">$B$1510</f>
        <v>IX.</v>
      </c>
      <c r="B1589" s="501">
        <f>COUNT($A$1510:$B1588)+1</f>
        <v>9</v>
      </c>
      <c r="C1589" s="241" t="s">
        <v>2375</v>
      </c>
      <c r="D1589" s="629" t="s">
        <v>187</v>
      </c>
      <c r="E1589" s="630">
        <v>435</v>
      </c>
      <c r="F1589" s="660"/>
      <c r="G1589" s="1178">
        <f>E1589*F1589</f>
        <v>0</v>
      </c>
    </row>
    <row r="1590" spans="1:7" s="296" customFormat="1" ht="60">
      <c r="A1590" s="504"/>
      <c r="B1590" s="501"/>
      <c r="C1590" s="218" t="s">
        <v>2664</v>
      </c>
      <c r="D1590" s="629"/>
      <c r="E1590" s="630"/>
      <c r="F1590" s="660"/>
      <c r="G1590" s="660">
        <f t="shared" si="72"/>
        <v>0</v>
      </c>
    </row>
    <row r="1591" spans="1:7" s="296" customFormat="1">
      <c r="A1591" s="504"/>
      <c r="B1591" s="501"/>
      <c r="C1591" s="218"/>
      <c r="D1591" s="629"/>
      <c r="E1591" s="630"/>
      <c r="F1591" s="660"/>
      <c r="G1591" s="660">
        <f t="shared" si="72"/>
        <v>0</v>
      </c>
    </row>
    <row r="1592" spans="1:7" s="296" customFormat="1">
      <c r="A1592" s="504" t="str">
        <f t="shared" si="74"/>
        <v>IX.</v>
      </c>
      <c r="B1592" s="501">
        <f>COUNT($A$1510:$B1591)+1</f>
        <v>10</v>
      </c>
      <c r="C1592" s="241" t="s">
        <v>2377</v>
      </c>
      <c r="D1592" s="629"/>
      <c r="E1592" s="630"/>
      <c r="F1592" s="660"/>
      <c r="G1592" s="660">
        <f t="shared" si="72"/>
        <v>0</v>
      </c>
    </row>
    <row r="1593" spans="1:7" s="296" customFormat="1" ht="72">
      <c r="A1593" s="504"/>
      <c r="B1593" s="501"/>
      <c r="C1593" s="218" t="s">
        <v>3033</v>
      </c>
      <c r="D1593" s="629"/>
      <c r="E1593" s="630"/>
      <c r="F1593" s="660"/>
      <c r="G1593" s="660">
        <f t="shared" si="72"/>
        <v>0</v>
      </c>
    </row>
    <row r="1594" spans="1:7" s="296" customFormat="1">
      <c r="A1594" s="504"/>
      <c r="B1594" s="501"/>
      <c r="C1594" s="218" t="s">
        <v>2666</v>
      </c>
      <c r="D1594" s="629" t="s">
        <v>186</v>
      </c>
      <c r="E1594" s="630">
        <v>3</v>
      </c>
      <c r="F1594" s="660"/>
      <c r="G1594" s="1178">
        <f>E1594*F1594</f>
        <v>0</v>
      </c>
    </row>
    <row r="1595" spans="1:7" s="296" customFormat="1">
      <c r="A1595" s="504"/>
      <c r="B1595" s="501"/>
      <c r="C1595" s="218" t="s">
        <v>2667</v>
      </c>
      <c r="D1595" s="629" t="s">
        <v>186</v>
      </c>
      <c r="E1595" s="630">
        <v>7</v>
      </c>
      <c r="F1595" s="660"/>
      <c r="G1595" s="1178">
        <f>E1595*F1595</f>
        <v>0</v>
      </c>
    </row>
    <row r="1596" spans="1:7" s="296" customFormat="1">
      <c r="A1596" s="504"/>
      <c r="B1596" s="501"/>
      <c r="C1596" s="218" t="s">
        <v>2670</v>
      </c>
      <c r="D1596" s="629" t="s">
        <v>186</v>
      </c>
      <c r="E1596" s="630">
        <v>13</v>
      </c>
      <c r="F1596" s="660"/>
      <c r="G1596" s="1178">
        <f>E1596*F1596</f>
        <v>0</v>
      </c>
    </row>
    <row r="1597" spans="1:7" s="296" customFormat="1">
      <c r="A1597" s="504"/>
      <c r="B1597" s="501"/>
      <c r="C1597" s="218" t="s">
        <v>2380</v>
      </c>
      <c r="D1597" s="629" t="s">
        <v>186</v>
      </c>
      <c r="E1597" s="630">
        <v>2</v>
      </c>
      <c r="F1597" s="660"/>
      <c r="G1597" s="1178">
        <f>E1597*F1597</f>
        <v>0</v>
      </c>
    </row>
    <row r="1598" spans="1:7" s="296" customFormat="1">
      <c r="A1598" s="504"/>
      <c r="B1598" s="501"/>
      <c r="C1598" s="218"/>
      <c r="D1598" s="629"/>
      <c r="E1598" s="630"/>
      <c r="F1598" s="660"/>
      <c r="G1598" s="660">
        <f t="shared" si="72"/>
        <v>0</v>
      </c>
    </row>
    <row r="1599" spans="1:7" s="296" customFormat="1">
      <c r="A1599" s="504" t="str">
        <f t="shared" si="74"/>
        <v>IX.</v>
      </c>
      <c r="B1599" s="501">
        <f>COUNT($A$1510:$B1598)+1</f>
        <v>11</v>
      </c>
      <c r="C1599" s="241" t="s">
        <v>2671</v>
      </c>
      <c r="D1599" s="629"/>
      <c r="E1599" s="630"/>
      <c r="F1599" s="660"/>
      <c r="G1599" s="660">
        <f t="shared" si="72"/>
        <v>0</v>
      </c>
    </row>
    <row r="1600" spans="1:7" s="296" customFormat="1" ht="48">
      <c r="A1600" s="504"/>
      <c r="B1600" s="501"/>
      <c r="C1600" s="218" t="s">
        <v>2672</v>
      </c>
      <c r="D1600" s="629"/>
      <c r="E1600" s="630"/>
      <c r="F1600" s="660"/>
      <c r="G1600" s="660">
        <f t="shared" si="72"/>
        <v>0</v>
      </c>
    </row>
    <row r="1601" spans="1:7" s="296" customFormat="1" ht="24">
      <c r="A1601" s="504"/>
      <c r="B1601" s="501"/>
      <c r="C1601" s="468" t="s">
        <v>2673</v>
      </c>
      <c r="D1601" s="629"/>
      <c r="E1601" s="630"/>
      <c r="F1601" s="660"/>
      <c r="G1601" s="660">
        <f t="shared" si="72"/>
        <v>0</v>
      </c>
    </row>
    <row r="1602" spans="1:7" s="296" customFormat="1">
      <c r="A1602" s="504"/>
      <c r="B1602" s="501"/>
      <c r="C1602" s="218" t="s">
        <v>2674</v>
      </c>
      <c r="D1602" s="629" t="s">
        <v>186</v>
      </c>
      <c r="E1602" s="630">
        <v>5</v>
      </c>
      <c r="F1602" s="660"/>
      <c r="G1602" s="1178">
        <f>E1602*F1602</f>
        <v>0</v>
      </c>
    </row>
    <row r="1603" spans="1:7" s="296" customFormat="1">
      <c r="A1603" s="504"/>
      <c r="B1603" s="501"/>
      <c r="C1603" s="218" t="s">
        <v>2651</v>
      </c>
      <c r="D1603" s="629" t="s">
        <v>186</v>
      </c>
      <c r="E1603" s="630">
        <v>3</v>
      </c>
      <c r="F1603" s="660"/>
      <c r="G1603" s="1178">
        <f>E1603*F1603</f>
        <v>0</v>
      </c>
    </row>
    <row r="1604" spans="1:7" s="296" customFormat="1">
      <c r="A1604" s="504"/>
      <c r="B1604" s="501"/>
      <c r="C1604" s="218"/>
      <c r="D1604" s="629"/>
      <c r="E1604" s="630"/>
      <c r="F1604" s="660"/>
      <c r="G1604" s="660">
        <f t="shared" si="72"/>
        <v>0</v>
      </c>
    </row>
    <row r="1605" spans="1:7" s="296" customFormat="1">
      <c r="A1605" s="504" t="str">
        <f t="shared" si="74"/>
        <v>IX.</v>
      </c>
      <c r="B1605" s="501">
        <f>COUNT($A$1510:$B1604)+1</f>
        <v>12</v>
      </c>
      <c r="C1605" s="241" t="s">
        <v>2381</v>
      </c>
      <c r="D1605" s="629"/>
      <c r="E1605" s="630"/>
      <c r="F1605" s="660"/>
      <c r="G1605" s="660">
        <f t="shared" si="72"/>
        <v>0</v>
      </c>
    </row>
    <row r="1606" spans="1:7" s="296" customFormat="1" ht="48">
      <c r="A1606" s="504"/>
      <c r="B1606" s="501"/>
      <c r="C1606" s="218" t="s">
        <v>2672</v>
      </c>
      <c r="D1606" s="629"/>
      <c r="E1606" s="630"/>
      <c r="F1606" s="660"/>
      <c r="G1606" s="660">
        <f t="shared" si="72"/>
        <v>0</v>
      </c>
    </row>
    <row r="1607" spans="1:7" s="296" customFormat="1" ht="24">
      <c r="A1607" s="504"/>
      <c r="B1607" s="501"/>
      <c r="C1607" s="468" t="s">
        <v>2675</v>
      </c>
      <c r="D1607" s="629"/>
      <c r="E1607" s="630"/>
      <c r="F1607" s="660"/>
      <c r="G1607" s="660">
        <f t="shared" si="72"/>
        <v>0</v>
      </c>
    </row>
    <row r="1608" spans="1:7" s="296" customFormat="1">
      <c r="A1608" s="504"/>
      <c r="B1608" s="501"/>
      <c r="C1608" s="218" t="s">
        <v>2674</v>
      </c>
      <c r="D1608" s="629" t="s">
        <v>186</v>
      </c>
      <c r="E1608" s="630">
        <v>2</v>
      </c>
      <c r="F1608" s="660"/>
      <c r="G1608" s="1178">
        <f>E1608*F1608</f>
        <v>0</v>
      </c>
    </row>
    <row r="1609" spans="1:7" s="296" customFormat="1">
      <c r="A1609" s="504"/>
      <c r="B1609" s="501"/>
      <c r="C1609" s="218" t="s">
        <v>2651</v>
      </c>
      <c r="D1609" s="629" t="s">
        <v>186</v>
      </c>
      <c r="E1609" s="630">
        <v>2</v>
      </c>
      <c r="F1609" s="660"/>
      <c r="G1609" s="1178">
        <f>E1609*F1609</f>
        <v>0</v>
      </c>
    </row>
    <row r="1610" spans="1:7" s="296" customFormat="1">
      <c r="A1610" s="504"/>
      <c r="B1610" s="501"/>
      <c r="C1610" s="218" t="s">
        <v>2385</v>
      </c>
      <c r="D1610" s="629" t="s">
        <v>186</v>
      </c>
      <c r="E1610" s="630">
        <v>2</v>
      </c>
      <c r="F1610" s="660"/>
      <c r="G1610" s="1178">
        <f>E1610*F1610</f>
        <v>0</v>
      </c>
    </row>
    <row r="1611" spans="1:7" s="296" customFormat="1">
      <c r="A1611" s="504"/>
      <c r="B1611" s="501"/>
      <c r="C1611" s="218"/>
      <c r="D1611" s="629"/>
      <c r="E1611" s="630"/>
      <c r="F1611" s="411"/>
      <c r="G1611" s="660">
        <f t="shared" ref="G1611:G1629" si="75">E1611*F1611</f>
        <v>0</v>
      </c>
    </row>
    <row r="1612" spans="1:7" s="296" customFormat="1">
      <c r="A1612" s="504" t="str">
        <f>$B$1510</f>
        <v>IX.</v>
      </c>
      <c r="B1612" s="501">
        <f>COUNT($A$1510:$B1611)+1</f>
        <v>13</v>
      </c>
      <c r="C1612" s="241" t="s">
        <v>2386</v>
      </c>
      <c r="D1612" s="629" t="s">
        <v>137</v>
      </c>
      <c r="E1612" s="630">
        <v>56</v>
      </c>
      <c r="F1612" s="660"/>
      <c r="G1612" s="1178">
        <f>E1612*F1612</f>
        <v>0</v>
      </c>
    </row>
    <row r="1613" spans="1:7" s="296" customFormat="1" ht="72">
      <c r="A1613" s="504"/>
      <c r="B1613" s="501"/>
      <c r="C1613" s="218" t="s">
        <v>2677</v>
      </c>
      <c r="D1613" s="629"/>
      <c r="E1613" s="630"/>
      <c r="F1613" s="660"/>
      <c r="G1613" s="660">
        <f t="shared" si="75"/>
        <v>0</v>
      </c>
    </row>
    <row r="1614" spans="1:7" s="296" customFormat="1">
      <c r="A1614" s="504"/>
      <c r="B1614" s="501"/>
      <c r="C1614" s="528" t="s">
        <v>2388</v>
      </c>
      <c r="D1614" s="629"/>
      <c r="E1614" s="630"/>
      <c r="F1614" s="660"/>
      <c r="G1614" s="660">
        <f t="shared" si="75"/>
        <v>0</v>
      </c>
    </row>
    <row r="1615" spans="1:7" s="296" customFormat="1">
      <c r="A1615" s="504"/>
      <c r="B1615" s="501"/>
      <c r="C1615" s="218"/>
      <c r="D1615" s="629"/>
      <c r="E1615" s="630"/>
      <c r="F1615" s="660"/>
      <c r="G1615" s="660">
        <f t="shared" si="75"/>
        <v>0</v>
      </c>
    </row>
    <row r="1616" spans="1:7" s="296" customFormat="1">
      <c r="A1616" s="504" t="str">
        <f>$B$1510</f>
        <v>IX.</v>
      </c>
      <c r="B1616" s="501">
        <f>COUNT($A$1510:$B1615)+1</f>
        <v>14</v>
      </c>
      <c r="C1616" s="241" t="s">
        <v>2680</v>
      </c>
      <c r="D1616" s="629"/>
      <c r="E1616" s="630"/>
      <c r="F1616" s="660"/>
      <c r="G1616" s="660">
        <f t="shared" si="75"/>
        <v>0</v>
      </c>
    </row>
    <row r="1617" spans="1:7" s="296" customFormat="1" ht="60">
      <c r="A1617" s="504"/>
      <c r="B1617" s="501"/>
      <c r="C1617" s="218" t="s">
        <v>2681</v>
      </c>
      <c r="D1617" s="629"/>
      <c r="E1617" s="630"/>
      <c r="F1617" s="660"/>
      <c r="G1617" s="660">
        <f t="shared" si="75"/>
        <v>0</v>
      </c>
    </row>
    <row r="1618" spans="1:7" s="296" customFormat="1">
      <c r="A1618" s="504"/>
      <c r="B1618" s="501"/>
      <c r="C1618" s="218" t="s">
        <v>3022</v>
      </c>
      <c r="D1618" s="629" t="s">
        <v>188</v>
      </c>
      <c r="E1618" s="630">
        <v>1</v>
      </c>
      <c r="F1618" s="660"/>
      <c r="G1618" s="1178">
        <f>E1618*F1618</f>
        <v>0</v>
      </c>
    </row>
    <row r="1619" spans="1:7" s="296" customFormat="1">
      <c r="A1619" s="504"/>
      <c r="B1619" s="501"/>
      <c r="C1619" s="218" t="s">
        <v>2682</v>
      </c>
      <c r="D1619" s="629" t="s">
        <v>188</v>
      </c>
      <c r="E1619" s="630">
        <v>1</v>
      </c>
      <c r="F1619" s="660"/>
      <c r="G1619" s="1178">
        <f>E1619*F1619</f>
        <v>0</v>
      </c>
    </row>
    <row r="1620" spans="1:7" s="296" customFormat="1">
      <c r="A1620" s="504"/>
      <c r="B1620" s="501"/>
      <c r="C1620" s="218"/>
      <c r="D1620" s="629"/>
      <c r="E1620" s="630"/>
      <c r="F1620" s="660"/>
      <c r="G1620" s="660">
        <f t="shared" si="75"/>
        <v>0</v>
      </c>
    </row>
    <row r="1621" spans="1:7" s="296" customFormat="1">
      <c r="A1621" s="504" t="str">
        <f>$B$1510</f>
        <v>IX.</v>
      </c>
      <c r="B1621" s="501">
        <f>COUNT($A$1510:$B1620)+1</f>
        <v>15</v>
      </c>
      <c r="C1621" s="241" t="s">
        <v>1844</v>
      </c>
      <c r="D1621" s="629" t="s">
        <v>187</v>
      </c>
      <c r="E1621" s="630">
        <v>65</v>
      </c>
      <c r="F1621" s="660"/>
      <c r="G1621" s="1178">
        <f>E1621*F1621</f>
        <v>0</v>
      </c>
    </row>
    <row r="1622" spans="1:7" s="296" customFormat="1" ht="108">
      <c r="A1622" s="504"/>
      <c r="B1622" s="501"/>
      <c r="C1622" s="218" t="s">
        <v>2685</v>
      </c>
      <c r="D1622" s="629"/>
      <c r="E1622" s="630"/>
      <c r="F1622" s="660"/>
      <c r="G1622" s="660">
        <f t="shared" si="75"/>
        <v>0</v>
      </c>
    </row>
    <row r="1623" spans="1:7" s="296" customFormat="1">
      <c r="A1623" s="504"/>
      <c r="B1623" s="501"/>
      <c r="C1623" s="528" t="s">
        <v>2686</v>
      </c>
      <c r="D1623" s="629"/>
      <c r="E1623" s="630"/>
      <c r="F1623" s="660"/>
      <c r="G1623" s="660">
        <f t="shared" si="75"/>
        <v>0</v>
      </c>
    </row>
    <row r="1624" spans="1:7" s="296" customFormat="1">
      <c r="A1624" s="504"/>
      <c r="B1624" s="501"/>
      <c r="C1624" s="241"/>
      <c r="D1624" s="629"/>
      <c r="E1624" s="630"/>
      <c r="F1624" s="660"/>
      <c r="G1624" s="660">
        <f t="shared" si="75"/>
        <v>0</v>
      </c>
    </row>
    <row r="1625" spans="1:7" s="296" customFormat="1">
      <c r="A1625" s="504" t="str">
        <f>$B$1510</f>
        <v>IX.</v>
      </c>
      <c r="B1625" s="501">
        <f>COUNT($A$1510:$B1624)+1</f>
        <v>16</v>
      </c>
      <c r="C1625" s="241" t="s">
        <v>2687</v>
      </c>
      <c r="D1625" s="629" t="s">
        <v>125</v>
      </c>
      <c r="E1625" s="630">
        <v>1</v>
      </c>
      <c r="F1625" s="660"/>
      <c r="G1625" s="1178">
        <f>E1625*F1625</f>
        <v>0</v>
      </c>
    </row>
    <row r="1626" spans="1:7" s="296" customFormat="1" ht="60">
      <c r="A1626" s="504"/>
      <c r="B1626" s="501"/>
      <c r="C1626" s="218" t="s">
        <v>2688</v>
      </c>
      <c r="D1626" s="629"/>
      <c r="E1626" s="630"/>
      <c r="F1626" s="660"/>
      <c r="G1626" s="660">
        <f t="shared" si="75"/>
        <v>0</v>
      </c>
    </row>
    <row r="1627" spans="1:7" s="296" customFormat="1">
      <c r="A1627" s="504"/>
      <c r="B1627" s="501"/>
      <c r="C1627" s="218"/>
      <c r="D1627" s="629"/>
      <c r="E1627" s="630"/>
      <c r="F1627" s="660"/>
      <c r="G1627" s="660">
        <f t="shared" si="75"/>
        <v>0</v>
      </c>
    </row>
    <row r="1628" spans="1:7" s="296" customFormat="1">
      <c r="A1628" s="504" t="str">
        <f>$B$1510</f>
        <v>IX.</v>
      </c>
      <c r="B1628" s="501">
        <f>COUNT($A$1510:$B1627)+1</f>
        <v>17</v>
      </c>
      <c r="C1628" s="241" t="s">
        <v>2689</v>
      </c>
      <c r="D1628" s="629" t="s">
        <v>2690</v>
      </c>
      <c r="E1628" s="630">
        <v>1</v>
      </c>
      <c r="F1628" s="660"/>
      <c r="G1628" s="1178">
        <f>E1628*F1628</f>
        <v>0</v>
      </c>
    </row>
    <row r="1629" spans="1:7" s="296" customFormat="1" ht="84">
      <c r="A1629" s="504"/>
      <c r="B1629" s="501"/>
      <c r="C1629" s="218" t="s">
        <v>2691</v>
      </c>
      <c r="D1629" s="629"/>
      <c r="E1629" s="630"/>
      <c r="F1629" s="660"/>
      <c r="G1629" s="660">
        <f t="shared" si="75"/>
        <v>0</v>
      </c>
    </row>
    <row r="1630" spans="1:7" s="296" customFormat="1">
      <c r="A1630" s="504"/>
      <c r="B1630" s="501"/>
      <c r="C1630" s="218"/>
      <c r="D1630" s="629"/>
      <c r="E1630" s="630"/>
      <c r="F1630" s="660"/>
      <c r="G1630" s="660"/>
    </row>
    <row r="1631" spans="1:7" s="296" customFormat="1" ht="13.5" thickBot="1">
      <c r="A1631" s="507"/>
      <c r="B1631" s="507"/>
      <c r="C1631" s="507" t="str">
        <f>CONCATENATE($B$1510," ",$C$1510," - SKUPAJ:")</f>
        <v>IX. PREZRAČEVANJE GARDEROBA - SKUPAJ:</v>
      </c>
      <c r="D1631" s="507"/>
      <c r="E1631" s="507"/>
      <c r="F1631" s="507"/>
      <c r="G1631" s="1205">
        <f>SUM(G1548:G1628)</f>
        <v>0</v>
      </c>
    </row>
    <row r="1632" spans="1:7" s="296" customFormat="1">
      <c r="A1632" s="526"/>
      <c r="B1632" s="526"/>
      <c r="C1632" s="526"/>
      <c r="D1632" s="526"/>
      <c r="E1632" s="526"/>
      <c r="F1632" s="526"/>
      <c r="G1632" s="551"/>
    </row>
    <row r="1633" spans="1:7" s="296" customFormat="1" ht="16.5" thickBot="1">
      <c r="A1633" s="502"/>
      <c r="B1633" s="158" t="s">
        <v>3042</v>
      </c>
      <c r="C1633" s="65" t="s">
        <v>3043</v>
      </c>
      <c r="D1633" s="658"/>
      <c r="E1633" s="658"/>
      <c r="F1633" s="658"/>
      <c r="G1633" s="658"/>
    </row>
    <row r="1634" spans="1:7" s="296" customFormat="1">
      <c r="A1634" s="504"/>
      <c r="B1634" s="501"/>
      <c r="C1634" s="218"/>
      <c r="D1634" s="629"/>
      <c r="E1634" s="630"/>
      <c r="F1634" s="660"/>
      <c r="G1634" s="660"/>
    </row>
    <row r="1635" spans="1:7" s="296" customFormat="1">
      <c r="A1635" s="504" t="str">
        <f>$B$1633</f>
        <v>X.</v>
      </c>
      <c r="B1635" s="501">
        <f>1</f>
        <v>1</v>
      </c>
      <c r="C1635" s="241" t="s">
        <v>3044</v>
      </c>
      <c r="D1635" s="636"/>
      <c r="E1635" s="638"/>
      <c r="F1635" s="678"/>
      <c r="G1635" s="660">
        <f>E1635*F1635</f>
        <v>0</v>
      </c>
    </row>
    <row r="1636" spans="1:7" s="296" customFormat="1" ht="36">
      <c r="A1636" s="504"/>
      <c r="B1636" s="501"/>
      <c r="C1636" s="326" t="s">
        <v>2751</v>
      </c>
      <c r="D1636" s="636"/>
      <c r="E1636" s="638"/>
      <c r="F1636" s="678"/>
      <c r="G1636" s="660">
        <f t="shared" ref="G1636:G1637" si="76">E1636*F1636</f>
        <v>0</v>
      </c>
    </row>
    <row r="1637" spans="1:7" s="296" customFormat="1">
      <c r="A1637" s="504"/>
      <c r="B1637" s="501"/>
      <c r="C1637" s="218" t="s">
        <v>2255</v>
      </c>
      <c r="D1637" s="659"/>
      <c r="E1637" s="687"/>
      <c r="F1637" s="688"/>
      <c r="G1637" s="660">
        <f t="shared" si="76"/>
        <v>0</v>
      </c>
    </row>
    <row r="1638" spans="1:7" s="296" customFormat="1" ht="108.75" customHeight="1">
      <c r="A1638" s="504"/>
      <c r="B1638" s="501"/>
      <c r="C1638" s="326" t="s">
        <v>3045</v>
      </c>
      <c r="D1638" s="659"/>
      <c r="E1638" s="687"/>
      <c r="F1638" s="688"/>
      <c r="G1638" s="660"/>
    </row>
    <row r="1639" spans="1:7" s="296" customFormat="1" ht="36">
      <c r="A1639" s="504"/>
      <c r="B1639" s="501"/>
      <c r="C1639" s="326" t="s">
        <v>3046</v>
      </c>
      <c r="D1639" s="659"/>
      <c r="E1639" s="687"/>
      <c r="F1639" s="688"/>
      <c r="G1639" s="660"/>
    </row>
    <row r="1640" spans="1:7" s="296" customFormat="1" ht="48">
      <c r="A1640" s="504"/>
      <c r="B1640" s="501"/>
      <c r="C1640" s="326" t="s">
        <v>3047</v>
      </c>
      <c r="D1640" s="659"/>
      <c r="E1640" s="687"/>
      <c r="F1640" s="688"/>
      <c r="G1640" s="660"/>
    </row>
    <row r="1641" spans="1:7" s="296" customFormat="1" ht="61.5" customHeight="1">
      <c r="A1641" s="504"/>
      <c r="B1641" s="501"/>
      <c r="C1641" s="326" t="s">
        <v>3048</v>
      </c>
      <c r="D1641" s="659"/>
      <c r="E1641" s="687"/>
      <c r="F1641" s="688"/>
      <c r="G1641" s="660"/>
    </row>
    <row r="1642" spans="1:7" s="296" customFormat="1" ht="24">
      <c r="A1642" s="504"/>
      <c r="B1642" s="501"/>
      <c r="C1642" s="326" t="s">
        <v>2580</v>
      </c>
      <c r="D1642" s="659"/>
      <c r="E1642" s="687"/>
      <c r="F1642" s="688"/>
      <c r="G1642" s="660"/>
    </row>
    <row r="1643" spans="1:7" s="296" customFormat="1" ht="24">
      <c r="A1643" s="504"/>
      <c r="B1643" s="501"/>
      <c r="C1643" s="326" t="s">
        <v>2584</v>
      </c>
      <c r="D1643" s="659"/>
      <c r="E1643" s="687"/>
      <c r="F1643" s="688"/>
      <c r="G1643" s="660"/>
    </row>
    <row r="1644" spans="1:7" s="296" customFormat="1" ht="36">
      <c r="A1644" s="504"/>
      <c r="B1644" s="501"/>
      <c r="C1644" s="326" t="s">
        <v>2585</v>
      </c>
      <c r="D1644" s="659"/>
      <c r="E1644" s="687"/>
      <c r="F1644" s="688"/>
      <c r="G1644" s="660"/>
    </row>
    <row r="1645" spans="1:7" s="296" customFormat="1">
      <c r="A1645" s="504"/>
      <c r="B1645" s="501"/>
      <c r="C1645" s="326" t="s">
        <v>2586</v>
      </c>
      <c r="D1645" s="659"/>
      <c r="E1645" s="687"/>
      <c r="F1645" s="688"/>
      <c r="G1645" s="660"/>
    </row>
    <row r="1646" spans="1:7" s="296" customFormat="1" ht="24">
      <c r="A1646" s="504"/>
      <c r="B1646" s="501"/>
      <c r="C1646" s="326" t="s">
        <v>2587</v>
      </c>
      <c r="D1646" s="659"/>
      <c r="E1646" s="687"/>
      <c r="F1646" s="688"/>
      <c r="G1646" s="660"/>
    </row>
    <row r="1647" spans="1:7" s="296" customFormat="1">
      <c r="A1647" s="504"/>
      <c r="B1647" s="501"/>
      <c r="C1647" s="326" t="s">
        <v>2588</v>
      </c>
      <c r="D1647" s="659"/>
      <c r="E1647" s="687"/>
      <c r="F1647" s="688"/>
      <c r="G1647" s="660"/>
    </row>
    <row r="1648" spans="1:7" s="296" customFormat="1">
      <c r="A1648" s="504"/>
      <c r="B1648" s="501"/>
      <c r="C1648" s="326" t="s">
        <v>2589</v>
      </c>
      <c r="D1648" s="659"/>
      <c r="E1648" s="687"/>
      <c r="F1648" s="688"/>
      <c r="G1648" s="660"/>
    </row>
    <row r="1649" spans="1:7" s="296" customFormat="1">
      <c r="A1649" s="504"/>
      <c r="B1649" s="501"/>
      <c r="C1649" s="326" t="s">
        <v>2590</v>
      </c>
      <c r="D1649" s="659"/>
      <c r="E1649" s="687"/>
      <c r="F1649" s="688"/>
      <c r="G1649" s="660"/>
    </row>
    <row r="1650" spans="1:7" s="296" customFormat="1" ht="24">
      <c r="A1650" s="504"/>
      <c r="B1650" s="501"/>
      <c r="C1650" s="326" t="s">
        <v>2591</v>
      </c>
      <c r="D1650" s="659"/>
      <c r="E1650" s="687"/>
      <c r="F1650" s="688"/>
      <c r="G1650" s="660"/>
    </row>
    <row r="1651" spans="1:7" s="296" customFormat="1">
      <c r="A1651" s="504"/>
      <c r="B1651" s="501"/>
      <c r="C1651" s="326" t="s">
        <v>2592</v>
      </c>
      <c r="D1651" s="659"/>
      <c r="E1651" s="687"/>
      <c r="F1651" s="688"/>
      <c r="G1651" s="660"/>
    </row>
    <row r="1652" spans="1:7" s="296" customFormat="1">
      <c r="A1652" s="504"/>
      <c r="B1652" s="501"/>
      <c r="C1652" s="326" t="s">
        <v>2593</v>
      </c>
      <c r="D1652" s="659"/>
      <c r="E1652" s="687"/>
      <c r="F1652" s="688"/>
      <c r="G1652" s="660"/>
    </row>
    <row r="1653" spans="1:7" s="296" customFormat="1" ht="51" customHeight="1">
      <c r="A1653" s="504"/>
      <c r="B1653" s="501"/>
      <c r="C1653" s="326" t="s">
        <v>2594</v>
      </c>
      <c r="D1653" s="659"/>
      <c r="E1653" s="687"/>
      <c r="F1653" s="688"/>
      <c r="G1653" s="660"/>
    </row>
    <row r="1654" spans="1:7" s="296" customFormat="1" ht="24">
      <c r="A1654" s="504"/>
      <c r="B1654" s="501"/>
      <c r="C1654" s="326" t="s">
        <v>2595</v>
      </c>
      <c r="D1654" s="659"/>
      <c r="E1654" s="687"/>
      <c r="F1654" s="688"/>
      <c r="G1654" s="660"/>
    </row>
    <row r="1655" spans="1:7" s="296" customFormat="1" ht="24">
      <c r="A1655" s="504"/>
      <c r="B1655" s="501"/>
      <c r="C1655" s="326" t="s">
        <v>2596</v>
      </c>
      <c r="D1655" s="659"/>
      <c r="E1655" s="687"/>
      <c r="F1655" s="688"/>
      <c r="G1655" s="660"/>
    </row>
    <row r="1656" spans="1:7" s="296" customFormat="1">
      <c r="A1656" s="504"/>
      <c r="B1656" s="501"/>
      <c r="C1656" s="326" t="s">
        <v>2597</v>
      </c>
      <c r="D1656" s="659"/>
      <c r="E1656" s="687"/>
      <c r="F1656" s="688"/>
      <c r="G1656" s="660"/>
    </row>
    <row r="1657" spans="1:7" s="296" customFormat="1" ht="36">
      <c r="A1657" s="504"/>
      <c r="B1657" s="501"/>
      <c r="C1657" s="326" t="s">
        <v>2598</v>
      </c>
      <c r="D1657" s="659"/>
      <c r="E1657" s="687"/>
      <c r="F1657" s="688"/>
      <c r="G1657" s="660"/>
    </row>
    <row r="1658" spans="1:7" s="296" customFormat="1">
      <c r="A1658" s="504"/>
      <c r="B1658" s="501"/>
      <c r="C1658" s="326" t="s">
        <v>2599</v>
      </c>
      <c r="D1658" s="659"/>
      <c r="E1658" s="687"/>
      <c r="F1658" s="688"/>
      <c r="G1658" s="660"/>
    </row>
    <row r="1659" spans="1:7" s="296" customFormat="1">
      <c r="A1659" s="504"/>
      <c r="B1659" s="501"/>
      <c r="C1659" s="326" t="s">
        <v>2600</v>
      </c>
      <c r="D1659" s="659"/>
      <c r="E1659" s="687"/>
      <c r="F1659" s="688"/>
      <c r="G1659" s="660"/>
    </row>
    <row r="1660" spans="1:7" s="296" customFormat="1">
      <c r="A1660" s="504"/>
      <c r="B1660" s="501"/>
      <c r="C1660" s="326" t="s">
        <v>2601</v>
      </c>
      <c r="D1660" s="659"/>
      <c r="E1660" s="687"/>
      <c r="F1660" s="688"/>
      <c r="G1660" s="660"/>
    </row>
    <row r="1661" spans="1:7" s="296" customFormat="1">
      <c r="A1661" s="504"/>
      <c r="B1661" s="501"/>
      <c r="C1661" s="326" t="s">
        <v>2602</v>
      </c>
      <c r="D1661" s="659"/>
      <c r="E1661" s="687"/>
      <c r="F1661" s="688"/>
      <c r="G1661" s="660"/>
    </row>
    <row r="1662" spans="1:7" s="296" customFormat="1">
      <c r="A1662" s="504"/>
      <c r="B1662" s="501"/>
      <c r="C1662" s="326" t="s">
        <v>2603</v>
      </c>
      <c r="D1662" s="659"/>
      <c r="E1662" s="687"/>
      <c r="F1662" s="688"/>
      <c r="G1662" s="660"/>
    </row>
    <row r="1663" spans="1:7" s="296" customFormat="1">
      <c r="A1663" s="504"/>
      <c r="B1663" s="501"/>
      <c r="C1663" s="326" t="s">
        <v>2604</v>
      </c>
      <c r="D1663" s="659"/>
      <c r="E1663" s="687"/>
      <c r="F1663" s="688"/>
      <c r="G1663" s="660"/>
    </row>
    <row r="1664" spans="1:7" s="296" customFormat="1" ht="24">
      <c r="A1664" s="504"/>
      <c r="B1664" s="501"/>
      <c r="C1664" s="326" t="s">
        <v>2605</v>
      </c>
      <c r="D1664" s="659"/>
      <c r="E1664" s="687"/>
      <c r="F1664" s="688"/>
      <c r="G1664" s="660"/>
    </row>
    <row r="1665" spans="1:7" s="296" customFormat="1">
      <c r="A1665" s="504"/>
      <c r="B1665" s="501"/>
      <c r="C1665" s="326" t="s">
        <v>2606</v>
      </c>
      <c r="D1665" s="659"/>
      <c r="E1665" s="687"/>
      <c r="F1665" s="688"/>
      <c r="G1665" s="660"/>
    </row>
    <row r="1666" spans="1:7" s="296" customFormat="1">
      <c r="A1666" s="504"/>
      <c r="B1666" s="501"/>
      <c r="C1666" s="326" t="s">
        <v>2607</v>
      </c>
      <c r="D1666" s="659"/>
      <c r="E1666" s="687"/>
      <c r="F1666" s="688"/>
      <c r="G1666" s="660"/>
    </row>
    <row r="1667" spans="1:7" s="296" customFormat="1" ht="24">
      <c r="A1667" s="504"/>
      <c r="B1667" s="501"/>
      <c r="C1667" s="326" t="s">
        <v>2608</v>
      </c>
      <c r="D1667" s="659"/>
      <c r="E1667" s="687"/>
      <c r="F1667" s="688"/>
      <c r="G1667" s="660"/>
    </row>
    <row r="1668" spans="1:7" s="296" customFormat="1" ht="24">
      <c r="A1668" s="504"/>
      <c r="B1668" s="501"/>
      <c r="C1668" s="326" t="s">
        <v>2608</v>
      </c>
      <c r="D1668" s="659"/>
      <c r="E1668" s="687"/>
      <c r="F1668" s="688"/>
      <c r="G1668" s="660"/>
    </row>
    <row r="1669" spans="1:7" s="296" customFormat="1" ht="24">
      <c r="A1669" s="504"/>
      <c r="B1669" s="501"/>
      <c r="C1669" s="326" t="s">
        <v>2764</v>
      </c>
      <c r="D1669" s="659"/>
      <c r="E1669" s="687"/>
      <c r="F1669" s="688"/>
      <c r="G1669" s="660">
        <f t="shared" ref="G1669:G1732" si="77">E1669*F1669</f>
        <v>0</v>
      </c>
    </row>
    <row r="1670" spans="1:7" s="296" customFormat="1" ht="38.25" customHeight="1">
      <c r="A1670" s="504"/>
      <c r="B1670" s="501"/>
      <c r="C1670" s="241" t="s">
        <v>2609</v>
      </c>
      <c r="D1670" s="629"/>
      <c r="E1670" s="630"/>
      <c r="F1670" s="660"/>
      <c r="G1670" s="660">
        <f t="shared" si="77"/>
        <v>0</v>
      </c>
    </row>
    <row r="1671" spans="1:7" s="296" customFormat="1" ht="24">
      <c r="A1671" s="504"/>
      <c r="B1671" s="501"/>
      <c r="C1671" s="528" t="s">
        <v>3049</v>
      </c>
      <c r="D1671" s="629" t="s">
        <v>125</v>
      </c>
      <c r="E1671" s="630">
        <v>1</v>
      </c>
      <c r="F1671" s="660"/>
      <c r="G1671" s="1178">
        <f>E1671*F1671</f>
        <v>0</v>
      </c>
    </row>
    <row r="1672" spans="1:7" s="296" customFormat="1">
      <c r="A1672" s="504"/>
      <c r="B1672" s="501"/>
      <c r="C1672" s="218"/>
      <c r="D1672" s="629"/>
      <c r="E1672" s="630"/>
      <c r="F1672" s="660"/>
      <c r="G1672" s="660">
        <f t="shared" si="77"/>
        <v>0</v>
      </c>
    </row>
    <row r="1673" spans="1:7" s="296" customFormat="1">
      <c r="A1673" s="504" t="str">
        <f t="shared" ref="A1673:A1731" si="78">$B$1633</f>
        <v>X.</v>
      </c>
      <c r="B1673" s="501">
        <f>COUNT($A$1633:$B1672)+1</f>
        <v>2</v>
      </c>
      <c r="C1673" s="241" t="s">
        <v>2611</v>
      </c>
      <c r="D1673" s="629"/>
      <c r="E1673" s="630"/>
      <c r="F1673" s="660"/>
      <c r="G1673" s="660">
        <f t="shared" si="77"/>
        <v>0</v>
      </c>
    </row>
    <row r="1674" spans="1:7" s="296" customFormat="1" ht="84">
      <c r="A1674" s="504"/>
      <c r="B1674" s="501"/>
      <c r="C1674" s="218" t="s">
        <v>2612</v>
      </c>
      <c r="D1674" s="629"/>
      <c r="E1674" s="630"/>
      <c r="F1674" s="660"/>
      <c r="G1674" s="660">
        <f t="shared" si="77"/>
        <v>0</v>
      </c>
    </row>
    <row r="1675" spans="1:7" s="296" customFormat="1">
      <c r="A1675" s="504"/>
      <c r="B1675" s="501"/>
      <c r="C1675" s="218" t="s">
        <v>2613</v>
      </c>
      <c r="D1675" s="629"/>
      <c r="E1675" s="630"/>
      <c r="F1675" s="660"/>
      <c r="G1675" s="660">
        <f t="shared" si="77"/>
        <v>0</v>
      </c>
    </row>
    <row r="1676" spans="1:7" s="296" customFormat="1">
      <c r="A1676" s="504"/>
      <c r="B1676" s="501"/>
      <c r="C1676" s="528" t="s">
        <v>2614</v>
      </c>
      <c r="D1676" s="629"/>
      <c r="E1676" s="630"/>
      <c r="F1676" s="660"/>
      <c r="G1676" s="660">
        <f t="shared" si="77"/>
        <v>0</v>
      </c>
    </row>
    <row r="1677" spans="1:7" s="296" customFormat="1">
      <c r="A1677" s="504"/>
      <c r="B1677" s="501"/>
      <c r="C1677" s="218" t="s">
        <v>2615</v>
      </c>
      <c r="D1677" s="629"/>
      <c r="E1677" s="630"/>
      <c r="F1677" s="660"/>
      <c r="G1677" s="660">
        <f t="shared" si="77"/>
        <v>0</v>
      </c>
    </row>
    <row r="1678" spans="1:7" s="296" customFormat="1">
      <c r="A1678" s="504"/>
      <c r="B1678" s="501"/>
      <c r="C1678" s="218" t="s">
        <v>2617</v>
      </c>
      <c r="D1678" s="629" t="s">
        <v>188</v>
      </c>
      <c r="E1678" s="630">
        <v>8</v>
      </c>
      <c r="F1678" s="660"/>
      <c r="G1678" s="1178">
        <f>E1678*F1678</f>
        <v>0</v>
      </c>
    </row>
    <row r="1679" spans="1:7" s="296" customFormat="1">
      <c r="A1679" s="504"/>
      <c r="B1679" s="501"/>
      <c r="C1679" s="218"/>
      <c r="D1679" s="629"/>
      <c r="E1679" s="630"/>
      <c r="F1679" s="660"/>
      <c r="G1679" s="660">
        <f t="shared" si="77"/>
        <v>0</v>
      </c>
    </row>
    <row r="1680" spans="1:7" s="296" customFormat="1" ht="24">
      <c r="A1680" s="504" t="str">
        <f t="shared" si="78"/>
        <v>X.</v>
      </c>
      <c r="B1680" s="501">
        <f>COUNT($A$1633:$B1679)+1</f>
        <v>3</v>
      </c>
      <c r="C1680" s="241" t="s">
        <v>2715</v>
      </c>
      <c r="D1680" s="629"/>
      <c r="E1680" s="630"/>
      <c r="F1680" s="660"/>
      <c r="G1680" s="660">
        <f t="shared" si="77"/>
        <v>0</v>
      </c>
    </row>
    <row r="1681" spans="1:7" s="296" customFormat="1" ht="51" customHeight="1">
      <c r="A1681" s="504"/>
      <c r="B1681" s="501"/>
      <c r="C1681" s="326" t="s">
        <v>2625</v>
      </c>
      <c r="D1681" s="629"/>
      <c r="E1681" s="630"/>
      <c r="F1681" s="660"/>
      <c r="G1681" s="660">
        <f t="shared" si="77"/>
        <v>0</v>
      </c>
    </row>
    <row r="1682" spans="1:7" s="296" customFormat="1">
      <c r="A1682" s="504"/>
      <c r="B1682" s="501"/>
      <c r="C1682" s="415" t="s">
        <v>2626</v>
      </c>
      <c r="D1682" s="629"/>
      <c r="E1682" s="630"/>
      <c r="F1682" s="660"/>
      <c r="G1682" s="660">
        <f t="shared" si="77"/>
        <v>0</v>
      </c>
    </row>
    <row r="1683" spans="1:7" s="296" customFormat="1">
      <c r="A1683" s="504"/>
      <c r="B1683" s="501"/>
      <c r="C1683" s="218" t="s">
        <v>2627</v>
      </c>
      <c r="D1683" s="629"/>
      <c r="E1683" s="630"/>
      <c r="F1683" s="660"/>
      <c r="G1683" s="660">
        <f t="shared" si="77"/>
        <v>0</v>
      </c>
    </row>
    <row r="1684" spans="1:7" s="296" customFormat="1">
      <c r="A1684" s="504"/>
      <c r="B1684" s="501"/>
      <c r="C1684" s="218" t="s">
        <v>2617</v>
      </c>
      <c r="D1684" s="629" t="s">
        <v>188</v>
      </c>
      <c r="E1684" s="630">
        <v>8</v>
      </c>
      <c r="F1684" s="660"/>
      <c r="G1684" s="1178">
        <f>E1684*F1684</f>
        <v>0</v>
      </c>
    </row>
    <row r="1685" spans="1:7" s="296" customFormat="1">
      <c r="A1685" s="504"/>
      <c r="B1685" s="501"/>
      <c r="C1685" s="218"/>
      <c r="D1685" s="629"/>
      <c r="E1685" s="630"/>
      <c r="F1685" s="660"/>
      <c r="G1685" s="660">
        <f t="shared" si="77"/>
        <v>0</v>
      </c>
    </row>
    <row r="1686" spans="1:7" s="296" customFormat="1">
      <c r="A1686" s="504" t="str">
        <f t="shared" si="78"/>
        <v>X.</v>
      </c>
      <c r="B1686" s="501">
        <f>COUNT($A$1633:$B1685)+1</f>
        <v>4</v>
      </c>
      <c r="C1686" s="291" t="s">
        <v>2370</v>
      </c>
      <c r="D1686" s="664"/>
      <c r="E1686" s="630"/>
      <c r="F1686" s="660"/>
      <c r="G1686" s="660">
        <f t="shared" si="77"/>
        <v>0</v>
      </c>
    </row>
    <row r="1687" spans="1:7" s="296" customFormat="1" ht="72">
      <c r="A1687" s="504"/>
      <c r="B1687" s="501"/>
      <c r="C1687" s="326" t="s">
        <v>2628</v>
      </c>
      <c r="D1687" s="664"/>
      <c r="E1687" s="630"/>
      <c r="F1687" s="660"/>
      <c r="G1687" s="660">
        <f t="shared" si="77"/>
        <v>0</v>
      </c>
    </row>
    <row r="1688" spans="1:7" s="296" customFormat="1">
      <c r="A1688" s="504"/>
      <c r="B1688" s="501"/>
      <c r="C1688" s="510" t="s">
        <v>2629</v>
      </c>
      <c r="D1688" s="664"/>
      <c r="E1688" s="630"/>
      <c r="F1688" s="660"/>
      <c r="G1688" s="660">
        <f t="shared" si="77"/>
        <v>0</v>
      </c>
    </row>
    <row r="1689" spans="1:7" s="296" customFormat="1">
      <c r="A1689" s="504"/>
      <c r="B1689" s="501"/>
      <c r="C1689" s="510" t="s">
        <v>2372</v>
      </c>
      <c r="D1689" s="699"/>
      <c r="E1689" s="628"/>
      <c r="F1689" s="693"/>
      <c r="G1689" s="660">
        <f t="shared" si="77"/>
        <v>0</v>
      </c>
    </row>
    <row r="1690" spans="1:7" s="296" customFormat="1">
      <c r="A1690" s="504"/>
      <c r="B1690" s="501"/>
      <c r="C1690" s="243" t="s">
        <v>2630</v>
      </c>
      <c r="D1690" s="664" t="s">
        <v>188</v>
      </c>
      <c r="E1690" s="630">
        <v>1</v>
      </c>
      <c r="F1690" s="660"/>
      <c r="G1690" s="1178">
        <f>E1690*F1690</f>
        <v>0</v>
      </c>
    </row>
    <row r="1691" spans="1:7" s="296" customFormat="1">
      <c r="A1691" s="504"/>
      <c r="B1691" s="501"/>
      <c r="C1691" s="243" t="s">
        <v>3050</v>
      </c>
      <c r="D1691" s="664" t="s">
        <v>188</v>
      </c>
      <c r="E1691" s="630">
        <v>4</v>
      </c>
      <c r="F1691" s="660"/>
      <c r="G1691" s="1178">
        <f>E1691*F1691</f>
        <v>0</v>
      </c>
    </row>
    <row r="1692" spans="1:7" s="296" customFormat="1">
      <c r="A1692" s="504"/>
      <c r="B1692" s="501"/>
      <c r="C1692" s="218"/>
      <c r="D1692" s="629"/>
      <c r="E1692" s="630"/>
      <c r="F1692" s="660"/>
      <c r="G1692" s="660">
        <f t="shared" si="77"/>
        <v>0</v>
      </c>
    </row>
    <row r="1693" spans="1:7" s="296" customFormat="1">
      <c r="A1693" s="504" t="str">
        <f t="shared" si="78"/>
        <v>X.</v>
      </c>
      <c r="B1693" s="501">
        <f>COUNT($A$1633:$B1692)+1</f>
        <v>5</v>
      </c>
      <c r="C1693" s="241" t="s">
        <v>2632</v>
      </c>
      <c r="D1693" s="629"/>
      <c r="E1693" s="630"/>
      <c r="F1693" s="660"/>
      <c r="G1693" s="660">
        <f t="shared" si="77"/>
        <v>0</v>
      </c>
    </row>
    <row r="1694" spans="1:7" s="296" customFormat="1" ht="72">
      <c r="A1694" s="504"/>
      <c r="B1694" s="501"/>
      <c r="C1694" s="243" t="s">
        <v>2633</v>
      </c>
      <c r="D1694" s="629"/>
      <c r="E1694" s="630"/>
      <c r="F1694" s="660"/>
      <c r="G1694" s="660">
        <f t="shared" si="77"/>
        <v>0</v>
      </c>
    </row>
    <row r="1695" spans="1:7" s="296" customFormat="1">
      <c r="A1695" s="504"/>
      <c r="B1695" s="501"/>
      <c r="C1695" s="243" t="s">
        <v>3051</v>
      </c>
      <c r="D1695" s="629" t="s">
        <v>188</v>
      </c>
      <c r="E1695" s="630">
        <v>1</v>
      </c>
      <c r="F1695" s="660"/>
      <c r="G1695" s="1178">
        <f>E1695*F1695</f>
        <v>0</v>
      </c>
    </row>
    <row r="1696" spans="1:7" s="296" customFormat="1">
      <c r="A1696" s="504"/>
      <c r="B1696" s="501"/>
      <c r="C1696" s="218"/>
      <c r="D1696" s="629"/>
      <c r="E1696" s="630"/>
      <c r="F1696" s="660"/>
      <c r="G1696" s="660">
        <f t="shared" si="77"/>
        <v>0</v>
      </c>
    </row>
    <row r="1697" spans="1:7" s="296" customFormat="1">
      <c r="A1697" s="504" t="str">
        <f t="shared" si="78"/>
        <v>X.</v>
      </c>
      <c r="B1697" s="501">
        <f>COUNT($A$1633:$B1696)+1</f>
        <v>6</v>
      </c>
      <c r="C1697" s="241" t="s">
        <v>2635</v>
      </c>
      <c r="D1697" s="629"/>
      <c r="E1697" s="630"/>
      <c r="F1697" s="660"/>
      <c r="G1697" s="660">
        <f t="shared" si="77"/>
        <v>0</v>
      </c>
    </row>
    <row r="1698" spans="1:7" s="296" customFormat="1" ht="84">
      <c r="A1698" s="504"/>
      <c r="B1698" s="501"/>
      <c r="C1698" s="218" t="s">
        <v>2636</v>
      </c>
      <c r="D1698" s="629"/>
      <c r="E1698" s="630"/>
      <c r="F1698" s="660"/>
      <c r="G1698" s="660">
        <f t="shared" si="77"/>
        <v>0</v>
      </c>
    </row>
    <row r="1699" spans="1:7" s="296" customFormat="1" ht="24">
      <c r="A1699" s="504"/>
      <c r="B1699" s="501"/>
      <c r="C1699" s="528" t="s">
        <v>2637</v>
      </c>
      <c r="D1699" s="629"/>
      <c r="E1699" s="630"/>
      <c r="F1699" s="660"/>
      <c r="G1699" s="660">
        <f t="shared" si="77"/>
        <v>0</v>
      </c>
    </row>
    <row r="1700" spans="1:7" s="296" customFormat="1">
      <c r="A1700" s="504"/>
      <c r="B1700" s="501"/>
      <c r="C1700" s="218" t="s">
        <v>2639</v>
      </c>
      <c r="D1700" s="629" t="s">
        <v>188</v>
      </c>
      <c r="E1700" s="630">
        <v>9</v>
      </c>
      <c r="F1700" s="660"/>
      <c r="G1700" s="1178">
        <f>E1700*F1700</f>
        <v>0</v>
      </c>
    </row>
    <row r="1701" spans="1:7" s="296" customFormat="1">
      <c r="A1701" s="504"/>
      <c r="B1701" s="501"/>
      <c r="C1701" s="539"/>
      <c r="D1701" s="629"/>
      <c r="E1701" s="630"/>
      <c r="F1701" s="660"/>
      <c r="G1701" s="660">
        <f t="shared" si="77"/>
        <v>0</v>
      </c>
    </row>
    <row r="1702" spans="1:7" s="296" customFormat="1">
      <c r="A1702" s="504" t="str">
        <f t="shared" si="78"/>
        <v>X.</v>
      </c>
      <c r="B1702" s="501">
        <f>COUNT($A$1633:$B1701)+1</f>
        <v>7</v>
      </c>
      <c r="C1702" s="241" t="s">
        <v>2640</v>
      </c>
      <c r="D1702" s="629"/>
      <c r="E1702" s="630"/>
      <c r="F1702" s="660"/>
      <c r="G1702" s="660">
        <f t="shared" si="77"/>
        <v>0</v>
      </c>
    </row>
    <row r="1703" spans="1:7" s="296" customFormat="1" ht="84">
      <c r="A1703" s="504"/>
      <c r="B1703" s="501"/>
      <c r="C1703" s="218" t="s">
        <v>2641</v>
      </c>
      <c r="D1703" s="629"/>
      <c r="E1703" s="630"/>
      <c r="F1703" s="660"/>
      <c r="G1703" s="660">
        <f t="shared" si="77"/>
        <v>0</v>
      </c>
    </row>
    <row r="1704" spans="1:7" s="296" customFormat="1" ht="24">
      <c r="A1704" s="504"/>
      <c r="B1704" s="501"/>
      <c r="C1704" s="528" t="s">
        <v>2637</v>
      </c>
      <c r="D1704" s="629"/>
      <c r="E1704" s="630"/>
      <c r="F1704" s="660"/>
      <c r="G1704" s="660">
        <f t="shared" si="77"/>
        <v>0</v>
      </c>
    </row>
    <row r="1705" spans="1:7" s="296" customFormat="1">
      <c r="A1705" s="504"/>
      <c r="B1705" s="501"/>
      <c r="C1705" s="218" t="s">
        <v>2642</v>
      </c>
      <c r="D1705" s="629" t="s">
        <v>188</v>
      </c>
      <c r="E1705" s="630">
        <v>2</v>
      </c>
      <c r="F1705" s="660"/>
      <c r="G1705" s="1178">
        <f>E1705*F1705</f>
        <v>0</v>
      </c>
    </row>
    <row r="1706" spans="1:7" s="296" customFormat="1">
      <c r="A1706" s="504"/>
      <c r="B1706" s="501"/>
      <c r="C1706" s="218" t="s">
        <v>2643</v>
      </c>
      <c r="D1706" s="629" t="s">
        <v>188</v>
      </c>
      <c r="E1706" s="630">
        <v>1</v>
      </c>
      <c r="F1706" s="660"/>
      <c r="G1706" s="1178">
        <f>E1706*F1706</f>
        <v>0</v>
      </c>
    </row>
    <row r="1707" spans="1:7" s="296" customFormat="1">
      <c r="A1707" s="504"/>
      <c r="B1707" s="501"/>
      <c r="C1707" s="218"/>
      <c r="D1707" s="629"/>
      <c r="E1707" s="630"/>
      <c r="F1707" s="660"/>
      <c r="G1707" s="660">
        <f t="shared" si="77"/>
        <v>0</v>
      </c>
    </row>
    <row r="1708" spans="1:7" s="296" customFormat="1">
      <c r="A1708" s="504" t="str">
        <f t="shared" si="78"/>
        <v>X.</v>
      </c>
      <c r="B1708" s="501">
        <f>COUNT($A$1633:$B1707)+1</f>
        <v>8</v>
      </c>
      <c r="C1708" s="241" t="s">
        <v>2649</v>
      </c>
      <c r="D1708" s="629"/>
      <c r="E1708" s="630"/>
      <c r="F1708" s="660"/>
      <c r="G1708" s="660">
        <f t="shared" si="77"/>
        <v>0</v>
      </c>
    </row>
    <row r="1709" spans="1:7" s="296" customFormat="1" ht="60">
      <c r="A1709" s="504"/>
      <c r="B1709" s="501"/>
      <c r="C1709" s="540" t="s">
        <v>2650</v>
      </c>
      <c r="D1709" s="629"/>
      <c r="E1709" s="630"/>
      <c r="F1709" s="660"/>
      <c r="G1709" s="660">
        <f t="shared" si="77"/>
        <v>0</v>
      </c>
    </row>
    <row r="1710" spans="1:7" s="296" customFormat="1">
      <c r="A1710" s="504"/>
      <c r="B1710" s="501"/>
      <c r="C1710" s="218" t="s">
        <v>2617</v>
      </c>
      <c r="D1710" s="629" t="s">
        <v>188</v>
      </c>
      <c r="E1710" s="630">
        <v>6</v>
      </c>
      <c r="F1710" s="660"/>
      <c r="G1710" s="1178">
        <f>E1710*F1710</f>
        <v>0</v>
      </c>
    </row>
    <row r="1711" spans="1:7" s="296" customFormat="1">
      <c r="A1711" s="504"/>
      <c r="B1711" s="501"/>
      <c r="C1711" s="218"/>
      <c r="D1711" s="629"/>
      <c r="E1711" s="630"/>
      <c r="F1711" s="660"/>
      <c r="G1711" s="660">
        <f t="shared" si="77"/>
        <v>0</v>
      </c>
    </row>
    <row r="1712" spans="1:7" s="296" customFormat="1">
      <c r="A1712" s="504" t="str">
        <f t="shared" si="78"/>
        <v>X.</v>
      </c>
      <c r="B1712" s="501">
        <f>COUNT($A$1633:$B1711)+1</f>
        <v>9</v>
      </c>
      <c r="C1712" s="241" t="s">
        <v>2652</v>
      </c>
      <c r="D1712" s="629"/>
      <c r="E1712" s="630"/>
      <c r="F1712" s="660"/>
      <c r="G1712" s="660">
        <f t="shared" si="77"/>
        <v>0</v>
      </c>
    </row>
    <row r="1713" spans="1:7" s="296" customFormat="1" ht="60">
      <c r="A1713" s="504"/>
      <c r="B1713" s="501"/>
      <c r="C1713" s="540" t="s">
        <v>2653</v>
      </c>
      <c r="D1713" s="629"/>
      <c r="E1713" s="630"/>
      <c r="F1713" s="660"/>
      <c r="G1713" s="660">
        <f t="shared" si="77"/>
        <v>0</v>
      </c>
    </row>
    <row r="1714" spans="1:7" s="296" customFormat="1">
      <c r="A1714" s="504"/>
      <c r="B1714" s="501"/>
      <c r="C1714" s="218" t="s">
        <v>2620</v>
      </c>
      <c r="D1714" s="629" t="s">
        <v>188</v>
      </c>
      <c r="E1714" s="630">
        <v>4</v>
      </c>
      <c r="F1714" s="660"/>
      <c r="G1714" s="1178">
        <f>E1714*F1714</f>
        <v>0</v>
      </c>
    </row>
    <row r="1715" spans="1:7" s="296" customFormat="1">
      <c r="A1715" s="504"/>
      <c r="B1715" s="501"/>
      <c r="C1715" s="218"/>
      <c r="D1715" s="629"/>
      <c r="E1715" s="630"/>
      <c r="F1715" s="660"/>
      <c r="G1715" s="660">
        <f t="shared" si="77"/>
        <v>0</v>
      </c>
    </row>
    <row r="1716" spans="1:7" s="296" customFormat="1">
      <c r="A1716" s="504" t="str">
        <f t="shared" si="78"/>
        <v>X.</v>
      </c>
      <c r="B1716" s="501">
        <f>COUNT($A$1633:$B1715)+1</f>
        <v>10</v>
      </c>
      <c r="C1716" s="241" t="s">
        <v>2662</v>
      </c>
      <c r="D1716" s="629"/>
      <c r="E1716" s="630"/>
      <c r="F1716" s="660"/>
      <c r="G1716" s="660">
        <f t="shared" si="77"/>
        <v>0</v>
      </c>
    </row>
    <row r="1717" spans="1:7" s="296" customFormat="1" ht="48">
      <c r="A1717" s="504"/>
      <c r="B1717" s="501"/>
      <c r="C1717" s="218" t="s">
        <v>2663</v>
      </c>
      <c r="D1717" s="629"/>
      <c r="E1717" s="630"/>
      <c r="F1717" s="660"/>
      <c r="G1717" s="660">
        <f t="shared" si="77"/>
        <v>0</v>
      </c>
    </row>
    <row r="1718" spans="1:7" s="296" customFormat="1">
      <c r="A1718" s="504"/>
      <c r="B1718" s="501"/>
      <c r="C1718" s="218" t="s">
        <v>2651</v>
      </c>
      <c r="D1718" s="629" t="s">
        <v>188</v>
      </c>
      <c r="E1718" s="630">
        <v>2</v>
      </c>
      <c r="F1718" s="660"/>
      <c r="G1718" s="1178">
        <f>E1718*F1718</f>
        <v>0</v>
      </c>
    </row>
    <row r="1719" spans="1:7" s="296" customFormat="1">
      <c r="A1719" s="504"/>
      <c r="B1719" s="501"/>
      <c r="C1719" s="218"/>
      <c r="D1719" s="629"/>
      <c r="E1719" s="630"/>
      <c r="F1719" s="660"/>
      <c r="G1719" s="660">
        <f t="shared" si="77"/>
        <v>0</v>
      </c>
    </row>
    <row r="1720" spans="1:7" s="296" customFormat="1">
      <c r="A1720" s="504" t="str">
        <f t="shared" si="78"/>
        <v>X.</v>
      </c>
      <c r="B1720" s="501">
        <f>COUNT($A$1633:$B1719)+1</f>
        <v>11</v>
      </c>
      <c r="C1720" s="241" t="s">
        <v>2375</v>
      </c>
      <c r="D1720" s="629" t="s">
        <v>187</v>
      </c>
      <c r="E1720" s="630">
        <v>400</v>
      </c>
      <c r="F1720" s="660"/>
      <c r="G1720" s="1178">
        <f>E1720*F1720</f>
        <v>0</v>
      </c>
    </row>
    <row r="1721" spans="1:7" s="296" customFormat="1" ht="60">
      <c r="A1721" s="504"/>
      <c r="B1721" s="501"/>
      <c r="C1721" s="218" t="s">
        <v>2664</v>
      </c>
      <c r="D1721" s="629"/>
      <c r="E1721" s="630"/>
      <c r="F1721" s="660"/>
      <c r="G1721" s="660">
        <f t="shared" si="77"/>
        <v>0</v>
      </c>
    </row>
    <row r="1722" spans="1:7" s="296" customFormat="1">
      <c r="A1722" s="504"/>
      <c r="B1722" s="501"/>
      <c r="C1722" s="218"/>
      <c r="D1722" s="629"/>
      <c r="E1722" s="630"/>
      <c r="F1722" s="660"/>
      <c r="G1722" s="660">
        <f t="shared" si="77"/>
        <v>0</v>
      </c>
    </row>
    <row r="1723" spans="1:7" s="296" customFormat="1">
      <c r="A1723" s="504" t="str">
        <f t="shared" si="78"/>
        <v>X.</v>
      </c>
      <c r="B1723" s="501">
        <f>COUNT($A$1633:$B1722)+1</f>
        <v>12</v>
      </c>
      <c r="C1723" s="241" t="s">
        <v>2377</v>
      </c>
      <c r="D1723" s="629"/>
      <c r="E1723" s="630"/>
      <c r="F1723" s="660"/>
      <c r="G1723" s="660">
        <f t="shared" si="77"/>
        <v>0</v>
      </c>
    </row>
    <row r="1724" spans="1:7" s="296" customFormat="1" ht="72">
      <c r="A1724" s="504"/>
      <c r="B1724" s="501"/>
      <c r="C1724" s="218" t="s">
        <v>2665</v>
      </c>
      <c r="D1724" s="629"/>
      <c r="E1724" s="630"/>
      <c r="F1724" s="660"/>
      <c r="G1724" s="660">
        <f t="shared" si="77"/>
        <v>0</v>
      </c>
    </row>
    <row r="1725" spans="1:7" s="296" customFormat="1">
      <c r="A1725" s="504"/>
      <c r="B1725" s="501"/>
      <c r="C1725" s="218" t="s">
        <v>2666</v>
      </c>
      <c r="D1725" s="629" t="s">
        <v>186</v>
      </c>
      <c r="E1725" s="630">
        <v>3</v>
      </c>
      <c r="F1725" s="660"/>
      <c r="G1725" s="1178">
        <f>E1725*F1725</f>
        <v>0</v>
      </c>
    </row>
    <row r="1726" spans="1:7" s="296" customFormat="1">
      <c r="A1726" s="504"/>
      <c r="B1726" s="501"/>
      <c r="C1726" s="218" t="s">
        <v>2667</v>
      </c>
      <c r="D1726" s="629" t="s">
        <v>186</v>
      </c>
      <c r="E1726" s="630">
        <v>53</v>
      </c>
      <c r="F1726" s="660"/>
      <c r="G1726" s="1178">
        <f>E1726*F1726</f>
        <v>0</v>
      </c>
    </row>
    <row r="1727" spans="1:7" s="296" customFormat="1">
      <c r="A1727" s="504"/>
      <c r="B1727" s="501"/>
      <c r="C1727" s="218" t="s">
        <v>2668</v>
      </c>
      <c r="D1727" s="629" t="s">
        <v>186</v>
      </c>
      <c r="E1727" s="630">
        <v>1</v>
      </c>
      <c r="F1727" s="660"/>
      <c r="G1727" s="1178">
        <f>E1727*F1727</f>
        <v>0</v>
      </c>
    </row>
    <row r="1728" spans="1:7" s="296" customFormat="1">
      <c r="A1728" s="504"/>
      <c r="B1728" s="501"/>
      <c r="C1728" s="218" t="s">
        <v>2669</v>
      </c>
      <c r="D1728" s="629" t="s">
        <v>186</v>
      </c>
      <c r="E1728" s="630">
        <v>2</v>
      </c>
      <c r="F1728" s="660"/>
      <c r="G1728" s="1178">
        <f>E1728*F1728</f>
        <v>0</v>
      </c>
    </row>
    <row r="1729" spans="1:7" s="296" customFormat="1">
      <c r="A1729" s="504"/>
      <c r="B1729" s="501"/>
      <c r="C1729" s="218" t="s">
        <v>2670</v>
      </c>
      <c r="D1729" s="629" t="s">
        <v>186</v>
      </c>
      <c r="E1729" s="630">
        <v>9</v>
      </c>
      <c r="F1729" s="660"/>
      <c r="G1729" s="1178">
        <f>E1729*F1729</f>
        <v>0</v>
      </c>
    </row>
    <row r="1730" spans="1:7" s="296" customFormat="1">
      <c r="A1730" s="504"/>
      <c r="B1730" s="501"/>
      <c r="C1730" s="218"/>
      <c r="D1730" s="629"/>
      <c r="E1730" s="630"/>
      <c r="F1730" s="660"/>
      <c r="G1730" s="660">
        <f t="shared" si="77"/>
        <v>0</v>
      </c>
    </row>
    <row r="1731" spans="1:7" s="296" customFormat="1">
      <c r="A1731" s="504" t="str">
        <f t="shared" si="78"/>
        <v>X.</v>
      </c>
      <c r="B1731" s="501">
        <f>COUNT($A$1633:$B1730)+1</f>
        <v>13</v>
      </c>
      <c r="C1731" s="241" t="s">
        <v>2671</v>
      </c>
      <c r="D1731" s="629"/>
      <c r="E1731" s="630"/>
      <c r="F1731" s="660"/>
      <c r="G1731" s="660">
        <f t="shared" si="77"/>
        <v>0</v>
      </c>
    </row>
    <row r="1732" spans="1:7" s="296" customFormat="1" ht="48">
      <c r="A1732" s="504"/>
      <c r="B1732" s="501"/>
      <c r="C1732" s="218" t="s">
        <v>2672</v>
      </c>
      <c r="D1732" s="629"/>
      <c r="E1732" s="630"/>
      <c r="F1732" s="660"/>
      <c r="G1732" s="660">
        <f t="shared" si="77"/>
        <v>0</v>
      </c>
    </row>
    <row r="1733" spans="1:7" s="296" customFormat="1" ht="24">
      <c r="A1733" s="504"/>
      <c r="B1733" s="501"/>
      <c r="C1733" s="468" t="s">
        <v>2673</v>
      </c>
      <c r="D1733" s="629"/>
      <c r="E1733" s="630"/>
      <c r="F1733" s="660"/>
      <c r="G1733" s="660">
        <f t="shared" ref="G1733:G1763" si="79">E1733*F1733</f>
        <v>0</v>
      </c>
    </row>
    <row r="1734" spans="1:7" s="296" customFormat="1">
      <c r="A1734" s="504"/>
      <c r="B1734" s="501"/>
      <c r="C1734" s="218" t="s">
        <v>2674</v>
      </c>
      <c r="D1734" s="629" t="s">
        <v>186</v>
      </c>
      <c r="E1734" s="630">
        <v>15</v>
      </c>
      <c r="F1734" s="660"/>
      <c r="G1734" s="1178">
        <f>E1734*F1734</f>
        <v>0</v>
      </c>
    </row>
    <row r="1735" spans="1:7" s="296" customFormat="1">
      <c r="A1735" s="504"/>
      <c r="B1735" s="501"/>
      <c r="C1735" s="218" t="s">
        <v>2619</v>
      </c>
      <c r="D1735" s="629" t="s">
        <v>186</v>
      </c>
      <c r="E1735" s="630">
        <v>2</v>
      </c>
      <c r="F1735" s="660"/>
      <c r="G1735" s="1178">
        <f>E1735*F1735</f>
        <v>0</v>
      </c>
    </row>
    <row r="1736" spans="1:7" s="296" customFormat="1">
      <c r="A1736" s="504"/>
      <c r="B1736" s="501"/>
      <c r="C1736" s="218"/>
      <c r="D1736" s="629"/>
      <c r="E1736" s="630"/>
      <c r="F1736" s="660"/>
      <c r="G1736" s="660">
        <f t="shared" si="79"/>
        <v>0</v>
      </c>
    </row>
    <row r="1737" spans="1:7" s="296" customFormat="1">
      <c r="A1737" s="504" t="str">
        <f t="shared" ref="A1737:A1762" si="80">$B$1633</f>
        <v>X.</v>
      </c>
      <c r="B1737" s="501">
        <f>COUNT($A$1633:$B1736)+1</f>
        <v>14</v>
      </c>
      <c r="C1737" s="241" t="s">
        <v>2381</v>
      </c>
      <c r="D1737" s="629"/>
      <c r="E1737" s="630"/>
      <c r="F1737" s="660"/>
      <c r="G1737" s="660">
        <f t="shared" si="79"/>
        <v>0</v>
      </c>
    </row>
    <row r="1738" spans="1:7" s="296" customFormat="1" ht="48">
      <c r="A1738" s="504"/>
      <c r="B1738" s="501"/>
      <c r="C1738" s="218" t="s">
        <v>2672</v>
      </c>
      <c r="D1738" s="629"/>
      <c r="E1738" s="630"/>
      <c r="F1738" s="660"/>
      <c r="G1738" s="660">
        <f t="shared" si="79"/>
        <v>0</v>
      </c>
    </row>
    <row r="1739" spans="1:7" s="296" customFormat="1" ht="24">
      <c r="A1739" s="504"/>
      <c r="B1739" s="501"/>
      <c r="C1739" s="468" t="s">
        <v>2675</v>
      </c>
      <c r="D1739" s="629"/>
      <c r="E1739" s="630"/>
      <c r="F1739" s="660"/>
      <c r="G1739" s="660">
        <f t="shared" si="79"/>
        <v>0</v>
      </c>
    </row>
    <row r="1740" spans="1:7" s="296" customFormat="1">
      <c r="A1740" s="504"/>
      <c r="B1740" s="501"/>
      <c r="C1740" s="218" t="s">
        <v>2676</v>
      </c>
      <c r="D1740" s="629" t="s">
        <v>186</v>
      </c>
      <c r="E1740" s="630">
        <v>3</v>
      </c>
      <c r="F1740" s="660"/>
      <c r="G1740" s="1178">
        <f>E1740*F1740</f>
        <v>0</v>
      </c>
    </row>
    <row r="1741" spans="1:7" s="296" customFormat="1">
      <c r="A1741" s="504"/>
      <c r="B1741" s="501"/>
      <c r="C1741" s="218" t="s">
        <v>2674</v>
      </c>
      <c r="D1741" s="629" t="s">
        <v>186</v>
      </c>
      <c r="E1741" s="630">
        <v>8</v>
      </c>
      <c r="F1741" s="660"/>
      <c r="G1741" s="1178">
        <f>E1741*F1741</f>
        <v>0</v>
      </c>
    </row>
    <row r="1742" spans="1:7" s="296" customFormat="1">
      <c r="A1742" s="504"/>
      <c r="B1742" s="501"/>
      <c r="C1742" s="218" t="s">
        <v>2619</v>
      </c>
      <c r="D1742" s="629" t="s">
        <v>186</v>
      </c>
      <c r="E1742" s="630">
        <v>2</v>
      </c>
      <c r="F1742" s="660"/>
      <c r="G1742" s="1178">
        <f>E1742*F1742</f>
        <v>0</v>
      </c>
    </row>
    <row r="1743" spans="1:7" s="296" customFormat="1">
      <c r="A1743" s="504"/>
      <c r="B1743" s="501"/>
      <c r="C1743" s="218"/>
      <c r="D1743" s="629"/>
      <c r="E1743" s="630"/>
      <c r="F1743" s="660"/>
      <c r="G1743" s="660">
        <f t="shared" si="79"/>
        <v>0</v>
      </c>
    </row>
    <row r="1744" spans="1:7" s="296" customFormat="1">
      <c r="A1744" s="504" t="str">
        <f t="shared" si="80"/>
        <v>X.</v>
      </c>
      <c r="B1744" s="501">
        <f>COUNT($A$1633:$B1743)+1</f>
        <v>15</v>
      </c>
      <c r="C1744" s="241" t="s">
        <v>2386</v>
      </c>
      <c r="D1744" s="629" t="s">
        <v>137</v>
      </c>
      <c r="E1744" s="630">
        <v>67</v>
      </c>
      <c r="F1744" s="660"/>
      <c r="G1744" s="1178">
        <f>E1744*F1744</f>
        <v>0</v>
      </c>
    </row>
    <row r="1745" spans="1:7" s="296" customFormat="1" ht="72">
      <c r="A1745" s="504"/>
      <c r="B1745" s="501"/>
      <c r="C1745" s="218" t="s">
        <v>2677</v>
      </c>
      <c r="D1745" s="629"/>
      <c r="E1745" s="630"/>
      <c r="F1745" s="660"/>
      <c r="G1745" s="660">
        <f t="shared" si="79"/>
        <v>0</v>
      </c>
    </row>
    <row r="1746" spans="1:7" s="296" customFormat="1">
      <c r="A1746" s="504"/>
      <c r="B1746" s="501"/>
      <c r="C1746" s="528" t="s">
        <v>2388</v>
      </c>
      <c r="D1746" s="629"/>
      <c r="E1746" s="630"/>
      <c r="F1746" s="660"/>
      <c r="G1746" s="660">
        <f t="shared" si="79"/>
        <v>0</v>
      </c>
    </row>
    <row r="1747" spans="1:7" s="296" customFormat="1">
      <c r="A1747" s="504"/>
      <c r="B1747" s="501"/>
      <c r="C1747" s="218"/>
      <c r="D1747" s="629"/>
      <c r="E1747" s="630"/>
      <c r="F1747" s="660"/>
      <c r="G1747" s="660">
        <f t="shared" si="79"/>
        <v>0</v>
      </c>
    </row>
    <row r="1748" spans="1:7" s="296" customFormat="1">
      <c r="A1748" s="504" t="str">
        <f t="shared" si="80"/>
        <v>X.</v>
      </c>
      <c r="B1748" s="501">
        <f>COUNT($A$1633:$B1747)+1</f>
        <v>16</v>
      </c>
      <c r="C1748" s="241" t="s">
        <v>2386</v>
      </c>
      <c r="D1748" s="629"/>
      <c r="E1748" s="630"/>
      <c r="F1748" s="660"/>
      <c r="G1748" s="660">
        <f t="shared" si="79"/>
        <v>0</v>
      </c>
    </row>
    <row r="1749" spans="1:7" s="296" customFormat="1" ht="48">
      <c r="A1749" s="504"/>
      <c r="B1749" s="501"/>
      <c r="C1749" s="218" t="s">
        <v>2678</v>
      </c>
      <c r="D1749" s="629"/>
      <c r="E1749" s="630"/>
      <c r="F1749" s="660"/>
      <c r="G1749" s="660">
        <f t="shared" si="79"/>
        <v>0</v>
      </c>
    </row>
    <row r="1750" spans="1:7" s="296" customFormat="1">
      <c r="A1750" s="504"/>
      <c r="B1750" s="501"/>
      <c r="C1750" s="218" t="s">
        <v>2679</v>
      </c>
      <c r="D1750" s="629" t="s">
        <v>137</v>
      </c>
      <c r="E1750" s="630">
        <v>12</v>
      </c>
      <c r="F1750" s="660"/>
      <c r="G1750" s="1178">
        <f>E1750*F1750</f>
        <v>0</v>
      </c>
    </row>
    <row r="1751" spans="1:7" s="296" customFormat="1">
      <c r="A1751" s="504"/>
      <c r="B1751" s="501"/>
      <c r="C1751" s="218"/>
      <c r="D1751" s="629"/>
      <c r="E1751" s="630"/>
      <c r="F1751" s="660"/>
      <c r="G1751" s="660">
        <f t="shared" si="79"/>
        <v>0</v>
      </c>
    </row>
    <row r="1752" spans="1:7" s="296" customFormat="1">
      <c r="A1752" s="504" t="str">
        <f t="shared" si="80"/>
        <v>X.</v>
      </c>
      <c r="B1752" s="501">
        <f>COUNT($A$1633:$B1751)+1</f>
        <v>17</v>
      </c>
      <c r="C1752" s="336" t="s">
        <v>2683</v>
      </c>
      <c r="D1752" s="605" t="s">
        <v>125</v>
      </c>
      <c r="E1752" s="603">
        <v>2</v>
      </c>
      <c r="F1752" s="679"/>
      <c r="G1752" s="1178">
        <f>E1752*F1752</f>
        <v>0</v>
      </c>
    </row>
    <row r="1753" spans="1:7" s="296" customFormat="1" ht="132" customHeight="1">
      <c r="A1753" s="504"/>
      <c r="B1753" s="501"/>
      <c r="C1753" s="326" t="s">
        <v>3718</v>
      </c>
      <c r="D1753" s="629"/>
      <c r="E1753" s="630"/>
      <c r="F1753" s="660"/>
      <c r="G1753" s="660">
        <f t="shared" si="79"/>
        <v>0</v>
      </c>
    </row>
    <row r="1754" spans="1:7" s="296" customFormat="1">
      <c r="A1754" s="504"/>
      <c r="B1754" s="501"/>
      <c r="C1754" s="218"/>
      <c r="D1754" s="629"/>
      <c r="E1754" s="630"/>
      <c r="F1754" s="660"/>
      <c r="G1754" s="660">
        <f t="shared" si="79"/>
        <v>0</v>
      </c>
    </row>
    <row r="1755" spans="1:7" s="296" customFormat="1">
      <c r="A1755" s="504" t="str">
        <f t="shared" si="80"/>
        <v>X.</v>
      </c>
      <c r="B1755" s="501">
        <f>COUNT($A$1633:$B1754)+1</f>
        <v>18</v>
      </c>
      <c r="C1755" s="241" t="s">
        <v>1844</v>
      </c>
      <c r="D1755" s="629" t="s">
        <v>187</v>
      </c>
      <c r="E1755" s="630">
        <v>60</v>
      </c>
      <c r="F1755" s="660"/>
      <c r="G1755" s="1178">
        <f>E1755*F1755</f>
        <v>0</v>
      </c>
    </row>
    <row r="1756" spans="1:7" s="296" customFormat="1" ht="108">
      <c r="A1756" s="504"/>
      <c r="B1756" s="501"/>
      <c r="C1756" s="218" t="s">
        <v>2685</v>
      </c>
      <c r="D1756" s="629"/>
      <c r="E1756" s="630"/>
      <c r="F1756" s="660"/>
      <c r="G1756" s="660">
        <f t="shared" si="79"/>
        <v>0</v>
      </c>
    </row>
    <row r="1757" spans="1:7" s="296" customFormat="1">
      <c r="A1757" s="504"/>
      <c r="B1757" s="501"/>
      <c r="C1757" s="528" t="s">
        <v>2686</v>
      </c>
      <c r="D1757" s="629"/>
      <c r="E1757" s="630"/>
      <c r="F1757" s="660"/>
      <c r="G1757" s="660">
        <f t="shared" si="79"/>
        <v>0</v>
      </c>
    </row>
    <row r="1758" spans="1:7" s="296" customFormat="1">
      <c r="A1758" s="504"/>
      <c r="B1758" s="501"/>
      <c r="C1758" s="241"/>
      <c r="D1758" s="629"/>
      <c r="E1758" s="630"/>
      <c r="F1758" s="660"/>
      <c r="G1758" s="660">
        <f t="shared" si="79"/>
        <v>0</v>
      </c>
    </row>
    <row r="1759" spans="1:7" s="296" customFormat="1">
      <c r="A1759" s="504" t="str">
        <f t="shared" si="80"/>
        <v>X.</v>
      </c>
      <c r="B1759" s="501">
        <f>COUNT($A$1633:$B1758)+1</f>
        <v>19</v>
      </c>
      <c r="C1759" s="241" t="s">
        <v>2687</v>
      </c>
      <c r="D1759" s="629" t="s">
        <v>125</v>
      </c>
      <c r="E1759" s="630">
        <v>1</v>
      </c>
      <c r="F1759" s="660"/>
      <c r="G1759" s="1178">
        <f>E1759*F1759</f>
        <v>0</v>
      </c>
    </row>
    <row r="1760" spans="1:7" s="296" customFormat="1" ht="60">
      <c r="A1760" s="504"/>
      <c r="B1760" s="501"/>
      <c r="C1760" s="218" t="s">
        <v>2688</v>
      </c>
      <c r="D1760" s="629"/>
      <c r="E1760" s="630"/>
      <c r="F1760" s="660"/>
      <c r="G1760" s="660">
        <f t="shared" si="79"/>
        <v>0</v>
      </c>
    </row>
    <row r="1761" spans="1:7" s="296" customFormat="1">
      <c r="A1761" s="504"/>
      <c r="B1761" s="501"/>
      <c r="C1761" s="218"/>
      <c r="D1761" s="629"/>
      <c r="E1761" s="630"/>
      <c r="F1761" s="660"/>
      <c r="G1761" s="660">
        <f t="shared" si="79"/>
        <v>0</v>
      </c>
    </row>
    <row r="1762" spans="1:7" s="296" customFormat="1">
      <c r="A1762" s="504" t="str">
        <f t="shared" si="80"/>
        <v>X.</v>
      </c>
      <c r="B1762" s="501">
        <f>COUNT($A$1633:$B1761)+1</f>
        <v>20</v>
      </c>
      <c r="C1762" s="241" t="s">
        <v>2689</v>
      </c>
      <c r="D1762" s="629" t="s">
        <v>2690</v>
      </c>
      <c r="E1762" s="630">
        <v>1</v>
      </c>
      <c r="F1762" s="660"/>
      <c r="G1762" s="1178">
        <f>E1762*F1762</f>
        <v>0</v>
      </c>
    </row>
    <row r="1763" spans="1:7" s="296" customFormat="1" ht="84">
      <c r="A1763" s="504"/>
      <c r="B1763" s="501"/>
      <c r="C1763" s="218" t="s">
        <v>2691</v>
      </c>
      <c r="D1763" s="629"/>
      <c r="E1763" s="630"/>
      <c r="F1763" s="660"/>
      <c r="G1763" s="660">
        <f t="shared" si="79"/>
        <v>0</v>
      </c>
    </row>
    <row r="1764" spans="1:7" s="296" customFormat="1">
      <c r="A1764" s="504"/>
      <c r="B1764" s="501"/>
      <c r="C1764" s="218"/>
      <c r="D1764" s="629"/>
      <c r="E1764" s="630"/>
      <c r="F1764" s="660"/>
      <c r="G1764" s="660"/>
    </row>
    <row r="1765" spans="1:7" s="296" customFormat="1" ht="13.5" thickBot="1">
      <c r="A1765" s="507"/>
      <c r="B1765" s="507"/>
      <c r="C1765" s="507" t="str">
        <f>CONCATENATE($B$1633," ",$C$1633," - SKUPAJ:")</f>
        <v>X. PREZRAČEVANJE SIVA CONA - SKUPAJ:</v>
      </c>
      <c r="D1765" s="507"/>
      <c r="E1765" s="507"/>
      <c r="F1765" s="507"/>
      <c r="G1765" s="1205">
        <f>SUM(G1671:G1762)</f>
        <v>0</v>
      </c>
    </row>
    <row r="1766" spans="1:7" s="296" customFormat="1">
      <c r="A1766" s="526"/>
      <c r="B1766" s="526"/>
      <c r="C1766" s="526"/>
      <c r="D1766" s="526"/>
      <c r="E1766" s="526"/>
      <c r="F1766" s="526"/>
      <c r="G1766" s="551"/>
    </row>
    <row r="1767" spans="1:7" s="296" customFormat="1" ht="16.5" thickBot="1">
      <c r="A1767" s="502"/>
      <c r="B1767" s="158" t="s">
        <v>3052</v>
      </c>
      <c r="C1767" s="65" t="s">
        <v>3053</v>
      </c>
      <c r="D1767" s="658"/>
      <c r="E1767" s="658"/>
      <c r="F1767" s="658"/>
      <c r="G1767" s="658"/>
    </row>
    <row r="1768" spans="1:7" s="296" customFormat="1">
      <c r="A1768" s="504"/>
      <c r="B1768" s="501"/>
      <c r="C1768" s="218"/>
      <c r="D1768" s="629"/>
      <c r="E1768" s="630"/>
      <c r="F1768" s="660"/>
      <c r="G1768" s="660"/>
    </row>
    <row r="1769" spans="1:7" s="296" customFormat="1">
      <c r="A1769" s="504" t="str">
        <f>$B$1767</f>
        <v>XI.</v>
      </c>
      <c r="B1769" s="501">
        <f>1</f>
        <v>1</v>
      </c>
      <c r="C1769" s="241" t="s">
        <v>3054</v>
      </c>
      <c r="D1769" s="636"/>
      <c r="E1769" s="638"/>
      <c r="F1769" s="678"/>
      <c r="G1769" s="660">
        <f>E1769*F1769</f>
        <v>0</v>
      </c>
    </row>
    <row r="1770" spans="1:7" s="296" customFormat="1" ht="36">
      <c r="A1770" s="504"/>
      <c r="B1770" s="501"/>
      <c r="C1770" s="326" t="s">
        <v>2751</v>
      </c>
      <c r="D1770" s="636"/>
      <c r="E1770" s="638"/>
      <c r="F1770" s="678"/>
      <c r="G1770" s="660">
        <f t="shared" ref="G1770:G1771" si="81">E1770*F1770</f>
        <v>0</v>
      </c>
    </row>
    <row r="1771" spans="1:7" s="296" customFormat="1">
      <c r="A1771" s="504"/>
      <c r="B1771" s="501"/>
      <c r="C1771" s="218" t="s">
        <v>2255</v>
      </c>
      <c r="D1771" s="659"/>
      <c r="E1771" s="687"/>
      <c r="F1771" s="688"/>
      <c r="G1771" s="660">
        <f t="shared" si="81"/>
        <v>0</v>
      </c>
    </row>
    <row r="1772" spans="1:7" s="296" customFormat="1" ht="120">
      <c r="A1772" s="504"/>
      <c r="B1772" s="501"/>
      <c r="C1772" s="326" t="s">
        <v>3045</v>
      </c>
      <c r="D1772" s="659"/>
      <c r="E1772" s="687"/>
      <c r="F1772" s="688"/>
      <c r="G1772" s="660"/>
    </row>
    <row r="1773" spans="1:7" s="296" customFormat="1" ht="36">
      <c r="A1773" s="504"/>
      <c r="B1773" s="501"/>
      <c r="C1773" s="326" t="s">
        <v>3046</v>
      </c>
      <c r="D1773" s="659"/>
      <c r="E1773" s="687"/>
      <c r="F1773" s="688"/>
      <c r="G1773" s="660"/>
    </row>
    <row r="1774" spans="1:7" s="296" customFormat="1" ht="48">
      <c r="A1774" s="504"/>
      <c r="B1774" s="501"/>
      <c r="C1774" s="326" t="s">
        <v>3055</v>
      </c>
      <c r="D1774" s="659"/>
      <c r="E1774" s="687"/>
      <c r="F1774" s="688"/>
      <c r="G1774" s="660"/>
    </row>
    <row r="1775" spans="1:7" s="296" customFormat="1" ht="72">
      <c r="A1775" s="504"/>
      <c r="B1775" s="501"/>
      <c r="C1775" s="326" t="s">
        <v>2725</v>
      </c>
      <c r="D1775" s="659"/>
      <c r="E1775" s="687"/>
      <c r="F1775" s="688"/>
      <c r="G1775" s="660"/>
    </row>
    <row r="1776" spans="1:7" s="296" customFormat="1" ht="24">
      <c r="A1776" s="504"/>
      <c r="B1776" s="501"/>
      <c r="C1776" s="326" t="s">
        <v>2580</v>
      </c>
      <c r="D1776" s="659"/>
      <c r="E1776" s="687"/>
      <c r="F1776" s="688"/>
      <c r="G1776" s="660"/>
    </row>
    <row r="1777" spans="1:7" s="296" customFormat="1" ht="24">
      <c r="A1777" s="504"/>
      <c r="B1777" s="501"/>
      <c r="C1777" s="326" t="s">
        <v>2584</v>
      </c>
      <c r="D1777" s="659"/>
      <c r="E1777" s="687"/>
      <c r="F1777" s="688"/>
      <c r="G1777" s="660"/>
    </row>
    <row r="1778" spans="1:7" s="296" customFormat="1" ht="36">
      <c r="A1778" s="504"/>
      <c r="B1778" s="501"/>
      <c r="C1778" s="326" t="s">
        <v>2585</v>
      </c>
      <c r="D1778" s="659"/>
      <c r="E1778" s="687"/>
      <c r="F1778" s="688"/>
      <c r="G1778" s="660"/>
    </row>
    <row r="1779" spans="1:7" s="296" customFormat="1">
      <c r="A1779" s="504"/>
      <c r="B1779" s="501"/>
      <c r="C1779" s="326" t="s">
        <v>2586</v>
      </c>
      <c r="D1779" s="659"/>
      <c r="E1779" s="687"/>
      <c r="F1779" s="688"/>
      <c r="G1779" s="660"/>
    </row>
    <row r="1780" spans="1:7" s="296" customFormat="1" ht="24">
      <c r="A1780" s="504"/>
      <c r="B1780" s="501"/>
      <c r="C1780" s="326" t="s">
        <v>2587</v>
      </c>
      <c r="D1780" s="659"/>
      <c r="E1780" s="687"/>
      <c r="F1780" s="688"/>
      <c r="G1780" s="660"/>
    </row>
    <row r="1781" spans="1:7" s="296" customFormat="1">
      <c r="A1781" s="504"/>
      <c r="B1781" s="501"/>
      <c r="C1781" s="326" t="s">
        <v>2588</v>
      </c>
      <c r="D1781" s="659"/>
      <c r="E1781" s="687"/>
      <c r="F1781" s="688"/>
      <c r="G1781" s="660"/>
    </row>
    <row r="1782" spans="1:7" s="296" customFormat="1">
      <c r="A1782" s="504"/>
      <c r="B1782" s="501"/>
      <c r="C1782" s="326" t="s">
        <v>2589</v>
      </c>
      <c r="D1782" s="659"/>
      <c r="E1782" s="687"/>
      <c r="F1782" s="688"/>
      <c r="G1782" s="660"/>
    </row>
    <row r="1783" spans="1:7" s="296" customFormat="1">
      <c r="A1783" s="504"/>
      <c r="B1783" s="501"/>
      <c r="C1783" s="326" t="s">
        <v>2590</v>
      </c>
      <c r="D1783" s="659"/>
      <c r="E1783" s="687"/>
      <c r="F1783" s="688"/>
      <c r="G1783" s="660"/>
    </row>
    <row r="1784" spans="1:7" s="296" customFormat="1" ht="24">
      <c r="A1784" s="504"/>
      <c r="B1784" s="501"/>
      <c r="C1784" s="326" t="s">
        <v>2591</v>
      </c>
      <c r="D1784" s="659"/>
      <c r="E1784" s="687"/>
      <c r="F1784" s="688"/>
      <c r="G1784" s="660"/>
    </row>
    <row r="1785" spans="1:7" s="296" customFormat="1">
      <c r="A1785" s="504"/>
      <c r="B1785" s="501"/>
      <c r="C1785" s="326" t="s">
        <v>2592</v>
      </c>
      <c r="D1785" s="659"/>
      <c r="E1785" s="687"/>
      <c r="F1785" s="688"/>
      <c r="G1785" s="660"/>
    </row>
    <row r="1786" spans="1:7" s="296" customFormat="1">
      <c r="A1786" s="504"/>
      <c r="B1786" s="501"/>
      <c r="C1786" s="326" t="s">
        <v>2593</v>
      </c>
      <c r="D1786" s="659"/>
      <c r="E1786" s="687"/>
      <c r="F1786" s="688"/>
      <c r="G1786" s="660"/>
    </row>
    <row r="1787" spans="1:7" s="296" customFormat="1" ht="50.25" customHeight="1">
      <c r="A1787" s="504"/>
      <c r="B1787" s="501"/>
      <c r="C1787" s="326" t="s">
        <v>2594</v>
      </c>
      <c r="D1787" s="659"/>
      <c r="E1787" s="687"/>
      <c r="F1787" s="688"/>
      <c r="G1787" s="660"/>
    </row>
    <row r="1788" spans="1:7" s="296" customFormat="1" ht="24">
      <c r="A1788" s="504"/>
      <c r="B1788" s="501"/>
      <c r="C1788" s="326" t="s">
        <v>2595</v>
      </c>
      <c r="D1788" s="659"/>
      <c r="E1788" s="687"/>
      <c r="F1788" s="688"/>
      <c r="G1788" s="660"/>
    </row>
    <row r="1789" spans="1:7" s="296" customFormat="1" ht="24">
      <c r="A1789" s="504"/>
      <c r="B1789" s="501"/>
      <c r="C1789" s="326" t="s">
        <v>2596</v>
      </c>
      <c r="D1789" s="659"/>
      <c r="E1789" s="687"/>
      <c r="F1789" s="688"/>
      <c r="G1789" s="660"/>
    </row>
    <row r="1790" spans="1:7" s="296" customFormat="1">
      <c r="A1790" s="504"/>
      <c r="B1790" s="501"/>
      <c r="C1790" s="326" t="s">
        <v>2597</v>
      </c>
      <c r="D1790" s="659"/>
      <c r="E1790" s="687"/>
      <c r="F1790" s="688"/>
      <c r="G1790" s="660"/>
    </row>
    <row r="1791" spans="1:7" s="296" customFormat="1" ht="36">
      <c r="A1791" s="504"/>
      <c r="B1791" s="501"/>
      <c r="C1791" s="326" t="s">
        <v>2598</v>
      </c>
      <c r="D1791" s="659"/>
      <c r="E1791" s="687"/>
      <c r="F1791" s="688"/>
      <c r="G1791" s="660"/>
    </row>
    <row r="1792" spans="1:7" s="296" customFormat="1">
      <c r="A1792" s="504"/>
      <c r="B1792" s="501"/>
      <c r="C1792" s="326" t="s">
        <v>2599</v>
      </c>
      <c r="D1792" s="659"/>
      <c r="E1792" s="687"/>
      <c r="F1792" s="688"/>
      <c r="G1792" s="660"/>
    </row>
    <row r="1793" spans="1:7" s="296" customFormat="1">
      <c r="A1793" s="504"/>
      <c r="B1793" s="501"/>
      <c r="C1793" s="326" t="s">
        <v>2600</v>
      </c>
      <c r="D1793" s="659"/>
      <c r="E1793" s="687"/>
      <c r="F1793" s="688"/>
      <c r="G1793" s="660"/>
    </row>
    <row r="1794" spans="1:7" s="296" customFormat="1">
      <c r="A1794" s="504"/>
      <c r="B1794" s="501"/>
      <c r="C1794" s="326" t="s">
        <v>2601</v>
      </c>
      <c r="D1794" s="659"/>
      <c r="E1794" s="687"/>
      <c r="F1794" s="688"/>
      <c r="G1794" s="660"/>
    </row>
    <row r="1795" spans="1:7" s="296" customFormat="1">
      <c r="A1795" s="504"/>
      <c r="B1795" s="501"/>
      <c r="C1795" s="326" t="s">
        <v>2602</v>
      </c>
      <c r="D1795" s="659"/>
      <c r="E1795" s="687"/>
      <c r="F1795" s="688"/>
      <c r="G1795" s="660"/>
    </row>
    <row r="1796" spans="1:7" s="296" customFormat="1">
      <c r="A1796" s="504"/>
      <c r="B1796" s="501"/>
      <c r="C1796" s="326" t="s">
        <v>2603</v>
      </c>
      <c r="D1796" s="659"/>
      <c r="E1796" s="687"/>
      <c r="F1796" s="688"/>
      <c r="G1796" s="660"/>
    </row>
    <row r="1797" spans="1:7" s="296" customFormat="1">
      <c r="A1797" s="504"/>
      <c r="B1797" s="501"/>
      <c r="C1797" s="326" t="s">
        <v>2604</v>
      </c>
      <c r="D1797" s="659"/>
      <c r="E1797" s="687"/>
      <c r="F1797" s="688"/>
      <c r="G1797" s="660"/>
    </row>
    <row r="1798" spans="1:7" s="296" customFormat="1" ht="24">
      <c r="A1798" s="504"/>
      <c r="B1798" s="501"/>
      <c r="C1798" s="326" t="s">
        <v>2605</v>
      </c>
      <c r="D1798" s="659"/>
      <c r="E1798" s="687"/>
      <c r="F1798" s="688"/>
      <c r="G1798" s="660"/>
    </row>
    <row r="1799" spans="1:7" s="296" customFormat="1">
      <c r="A1799" s="504"/>
      <c r="B1799" s="501"/>
      <c r="C1799" s="326" t="s">
        <v>2606</v>
      </c>
      <c r="D1799" s="659"/>
      <c r="E1799" s="687"/>
      <c r="F1799" s="688"/>
      <c r="G1799" s="660"/>
    </row>
    <row r="1800" spans="1:7" s="296" customFormat="1">
      <c r="A1800" s="504"/>
      <c r="B1800" s="501"/>
      <c r="C1800" s="326" t="s">
        <v>2607</v>
      </c>
      <c r="D1800" s="659"/>
      <c r="E1800" s="687"/>
      <c r="F1800" s="688"/>
      <c r="G1800" s="660"/>
    </row>
    <row r="1801" spans="1:7" s="296" customFormat="1" ht="24">
      <c r="A1801" s="504"/>
      <c r="B1801" s="501"/>
      <c r="C1801" s="326" t="s">
        <v>2608</v>
      </c>
      <c r="D1801" s="659"/>
      <c r="E1801" s="687"/>
      <c r="F1801" s="688"/>
      <c r="G1801" s="660">
        <f>E1801*F1801</f>
        <v>0</v>
      </c>
    </row>
    <row r="1802" spans="1:7" s="296" customFormat="1" ht="37.5" customHeight="1">
      <c r="A1802" s="504"/>
      <c r="B1802" s="501"/>
      <c r="C1802" s="241" t="s">
        <v>2609</v>
      </c>
      <c r="D1802" s="629"/>
      <c r="E1802" s="630"/>
      <c r="F1802" s="411"/>
      <c r="G1802" s="660">
        <f t="shared" ref="G1802:G1865" si="82">E1802*F1802</f>
        <v>0</v>
      </c>
    </row>
    <row r="1803" spans="1:7" s="296" customFormat="1" ht="24">
      <c r="A1803" s="504"/>
      <c r="B1803" s="501"/>
      <c r="C1803" s="528" t="s">
        <v>3056</v>
      </c>
      <c r="D1803" s="629" t="s">
        <v>125</v>
      </c>
      <c r="E1803" s="630">
        <v>1</v>
      </c>
      <c r="F1803" s="660"/>
      <c r="G1803" s="1178">
        <f>E1803*F1803</f>
        <v>0</v>
      </c>
    </row>
    <row r="1804" spans="1:7" s="296" customFormat="1">
      <c r="A1804" s="504"/>
      <c r="B1804" s="501"/>
      <c r="C1804" s="218"/>
      <c r="D1804" s="629"/>
      <c r="E1804" s="630"/>
      <c r="F1804" s="660"/>
      <c r="G1804" s="660">
        <f t="shared" si="82"/>
        <v>0</v>
      </c>
    </row>
    <row r="1805" spans="1:7" s="296" customFormat="1">
      <c r="A1805" s="504" t="str">
        <f>$B$1767</f>
        <v>XI.</v>
      </c>
      <c r="B1805" s="501">
        <f>COUNT($A$1765:$B1804)+1</f>
        <v>2</v>
      </c>
      <c r="C1805" s="241" t="s">
        <v>2611</v>
      </c>
      <c r="D1805" s="629"/>
      <c r="E1805" s="630"/>
      <c r="F1805" s="660"/>
      <c r="G1805" s="660">
        <f t="shared" si="82"/>
        <v>0</v>
      </c>
    </row>
    <row r="1806" spans="1:7" s="296" customFormat="1" ht="84">
      <c r="A1806" s="504"/>
      <c r="B1806" s="501"/>
      <c r="C1806" s="218" t="s">
        <v>2612</v>
      </c>
      <c r="D1806" s="629"/>
      <c r="E1806" s="630"/>
      <c r="F1806" s="660"/>
      <c r="G1806" s="660">
        <f t="shared" si="82"/>
        <v>0</v>
      </c>
    </row>
    <row r="1807" spans="1:7" s="296" customFormat="1">
      <c r="A1807" s="504"/>
      <c r="B1807" s="501"/>
      <c r="C1807" s="218" t="s">
        <v>2613</v>
      </c>
      <c r="D1807" s="629"/>
      <c r="E1807" s="630"/>
      <c r="F1807" s="660"/>
      <c r="G1807" s="660">
        <f t="shared" si="82"/>
        <v>0</v>
      </c>
    </row>
    <row r="1808" spans="1:7" s="296" customFormat="1">
      <c r="A1808" s="504"/>
      <c r="B1808" s="501"/>
      <c r="C1808" s="528" t="s">
        <v>2614</v>
      </c>
      <c r="D1808" s="629"/>
      <c r="E1808" s="630"/>
      <c r="F1808" s="660"/>
      <c r="G1808" s="660">
        <f t="shared" si="82"/>
        <v>0</v>
      </c>
    </row>
    <row r="1809" spans="1:7" s="296" customFormat="1">
      <c r="A1809" s="504"/>
      <c r="B1809" s="501"/>
      <c r="C1809" s="218" t="s">
        <v>2615</v>
      </c>
      <c r="D1809" s="629"/>
      <c r="E1809" s="630"/>
      <c r="F1809" s="660"/>
      <c r="G1809" s="660">
        <f t="shared" si="82"/>
        <v>0</v>
      </c>
    </row>
    <row r="1810" spans="1:7" s="296" customFormat="1">
      <c r="A1810" s="504"/>
      <c r="B1810" s="501"/>
      <c r="C1810" s="218" t="s">
        <v>2617</v>
      </c>
      <c r="D1810" s="629" t="s">
        <v>188</v>
      </c>
      <c r="E1810" s="630">
        <v>8</v>
      </c>
      <c r="F1810" s="660"/>
      <c r="G1810" s="1178">
        <f>E1810*F1810</f>
        <v>0</v>
      </c>
    </row>
    <row r="1811" spans="1:7" s="296" customFormat="1">
      <c r="A1811" s="504"/>
      <c r="B1811" s="501"/>
      <c r="C1811" s="218"/>
      <c r="D1811" s="629"/>
      <c r="E1811" s="630"/>
      <c r="F1811" s="660"/>
      <c r="G1811" s="660">
        <f t="shared" si="82"/>
        <v>0</v>
      </c>
    </row>
    <row r="1812" spans="1:7" s="296" customFormat="1" ht="24">
      <c r="A1812" s="504" t="str">
        <f>$B$1767</f>
        <v>XI.</v>
      </c>
      <c r="B1812" s="501">
        <f>COUNT($A$1765:$B1811)+1</f>
        <v>3</v>
      </c>
      <c r="C1812" s="241" t="s">
        <v>2715</v>
      </c>
      <c r="D1812" s="629"/>
      <c r="E1812" s="630"/>
      <c r="F1812" s="660"/>
      <c r="G1812" s="660">
        <f t="shared" si="82"/>
        <v>0</v>
      </c>
    </row>
    <row r="1813" spans="1:7" s="296" customFormat="1" ht="48" customHeight="1">
      <c r="A1813" s="504"/>
      <c r="B1813" s="501"/>
      <c r="C1813" s="326" t="s">
        <v>2625</v>
      </c>
      <c r="D1813" s="629"/>
      <c r="E1813" s="630"/>
      <c r="F1813" s="660"/>
      <c r="G1813" s="660">
        <f t="shared" si="82"/>
        <v>0</v>
      </c>
    </row>
    <row r="1814" spans="1:7" s="296" customFormat="1">
      <c r="A1814" s="504"/>
      <c r="B1814" s="501"/>
      <c r="C1814" s="415" t="s">
        <v>2626</v>
      </c>
      <c r="D1814" s="629"/>
      <c r="E1814" s="630"/>
      <c r="F1814" s="660"/>
      <c r="G1814" s="660">
        <f t="shared" si="82"/>
        <v>0</v>
      </c>
    </row>
    <row r="1815" spans="1:7" s="296" customFormat="1">
      <c r="A1815" s="504"/>
      <c r="B1815" s="501"/>
      <c r="C1815" s="218" t="s">
        <v>2627</v>
      </c>
      <c r="D1815" s="629"/>
      <c r="E1815" s="630"/>
      <c r="F1815" s="660"/>
      <c r="G1815" s="660">
        <f t="shared" si="82"/>
        <v>0</v>
      </c>
    </row>
    <row r="1816" spans="1:7" s="296" customFormat="1">
      <c r="A1816" s="504"/>
      <c r="B1816" s="501"/>
      <c r="C1816" s="218" t="s">
        <v>2617</v>
      </c>
      <c r="D1816" s="629" t="s">
        <v>188</v>
      </c>
      <c r="E1816" s="630">
        <v>8</v>
      </c>
      <c r="F1816" s="660"/>
      <c r="G1816" s="1178">
        <f>E1816*F1816</f>
        <v>0</v>
      </c>
    </row>
    <row r="1817" spans="1:7" s="296" customFormat="1">
      <c r="A1817" s="504"/>
      <c r="B1817" s="501"/>
      <c r="C1817" s="218"/>
      <c r="D1817" s="629"/>
      <c r="E1817" s="630"/>
      <c r="F1817" s="660"/>
      <c r="G1817" s="660">
        <f t="shared" si="82"/>
        <v>0</v>
      </c>
    </row>
    <row r="1818" spans="1:7" s="296" customFormat="1">
      <c r="A1818" s="504" t="str">
        <f>$B$1767</f>
        <v>XI.</v>
      </c>
      <c r="B1818" s="501">
        <f>COUNT($A$1765:$B1817)+1</f>
        <v>4</v>
      </c>
      <c r="C1818" s="291" t="s">
        <v>2370</v>
      </c>
      <c r="D1818" s="664"/>
      <c r="E1818" s="630"/>
      <c r="F1818" s="660"/>
      <c r="G1818" s="660">
        <f t="shared" si="82"/>
        <v>0</v>
      </c>
    </row>
    <row r="1819" spans="1:7" s="296" customFormat="1" ht="72">
      <c r="A1819" s="504"/>
      <c r="B1819" s="501"/>
      <c r="C1819" s="326" t="s">
        <v>2628</v>
      </c>
      <c r="D1819" s="664"/>
      <c r="E1819" s="630"/>
      <c r="F1819" s="660"/>
      <c r="G1819" s="660">
        <f t="shared" si="82"/>
        <v>0</v>
      </c>
    </row>
    <row r="1820" spans="1:7" s="296" customFormat="1">
      <c r="A1820" s="504"/>
      <c r="B1820" s="501"/>
      <c r="C1820" s="510" t="s">
        <v>2629</v>
      </c>
      <c r="D1820" s="664"/>
      <c r="E1820" s="630"/>
      <c r="F1820" s="660"/>
      <c r="G1820" s="660">
        <f t="shared" si="82"/>
        <v>0</v>
      </c>
    </row>
    <row r="1821" spans="1:7" s="296" customFormat="1">
      <c r="A1821" s="504"/>
      <c r="B1821" s="501"/>
      <c r="C1821" s="510" t="s">
        <v>2372</v>
      </c>
      <c r="D1821" s="699"/>
      <c r="E1821" s="628"/>
      <c r="F1821" s="693"/>
      <c r="G1821" s="660">
        <f t="shared" si="82"/>
        <v>0</v>
      </c>
    </row>
    <row r="1822" spans="1:7" s="296" customFormat="1">
      <c r="A1822" s="504"/>
      <c r="B1822" s="501"/>
      <c r="C1822" s="243" t="s">
        <v>3050</v>
      </c>
      <c r="D1822" s="664" t="s">
        <v>188</v>
      </c>
      <c r="E1822" s="630">
        <v>4</v>
      </c>
      <c r="F1822" s="660"/>
      <c r="G1822" s="1178">
        <f>E1822*F1822</f>
        <v>0</v>
      </c>
    </row>
    <row r="1823" spans="1:7" s="296" customFormat="1">
      <c r="A1823" s="504"/>
      <c r="B1823" s="501"/>
      <c r="C1823" s="243" t="s">
        <v>2631</v>
      </c>
      <c r="D1823" s="664" t="s">
        <v>188</v>
      </c>
      <c r="E1823" s="630">
        <v>1</v>
      </c>
      <c r="F1823" s="660"/>
      <c r="G1823" s="1178">
        <f>E1823*F1823</f>
        <v>0</v>
      </c>
    </row>
    <row r="1824" spans="1:7" s="296" customFormat="1">
      <c r="A1824" s="504"/>
      <c r="B1824" s="501"/>
      <c r="C1824" s="218"/>
      <c r="D1824" s="629"/>
      <c r="E1824" s="630"/>
      <c r="F1824" s="660"/>
      <c r="G1824" s="660">
        <f t="shared" si="82"/>
        <v>0</v>
      </c>
    </row>
    <row r="1825" spans="1:7" s="296" customFormat="1">
      <c r="A1825" s="504" t="str">
        <f>$B$1767</f>
        <v>XI.</v>
      </c>
      <c r="B1825" s="501">
        <f>COUNT($A$1765:$B1824)+1</f>
        <v>5</v>
      </c>
      <c r="C1825" s="241" t="s">
        <v>2632</v>
      </c>
      <c r="D1825" s="629"/>
      <c r="E1825" s="630"/>
      <c r="F1825" s="660"/>
      <c r="G1825" s="660">
        <f t="shared" si="82"/>
        <v>0</v>
      </c>
    </row>
    <row r="1826" spans="1:7" s="296" customFormat="1" ht="72">
      <c r="A1826" s="504"/>
      <c r="B1826" s="501"/>
      <c r="C1826" s="243" t="s">
        <v>2633</v>
      </c>
      <c r="D1826" s="629"/>
      <c r="E1826" s="630"/>
      <c r="F1826" s="660"/>
      <c r="G1826" s="660">
        <f t="shared" si="82"/>
        <v>0</v>
      </c>
    </row>
    <row r="1827" spans="1:7" s="296" customFormat="1">
      <c r="A1827" s="504"/>
      <c r="B1827" s="501"/>
      <c r="C1827" s="243" t="s">
        <v>2733</v>
      </c>
      <c r="D1827" s="629" t="s">
        <v>188</v>
      </c>
      <c r="E1827" s="630">
        <v>1</v>
      </c>
      <c r="F1827" s="660"/>
      <c r="G1827" s="1178">
        <f>E1827*F1827</f>
        <v>0</v>
      </c>
    </row>
    <row r="1828" spans="1:7" s="296" customFormat="1">
      <c r="A1828" s="504"/>
      <c r="B1828" s="501"/>
      <c r="C1828" s="218"/>
      <c r="D1828" s="629"/>
      <c r="E1828" s="630"/>
      <c r="F1828" s="660"/>
      <c r="G1828" s="660">
        <f t="shared" si="82"/>
        <v>0</v>
      </c>
    </row>
    <row r="1829" spans="1:7" s="296" customFormat="1">
      <c r="A1829" s="504" t="str">
        <f>$B$1767</f>
        <v>XI.</v>
      </c>
      <c r="B1829" s="501">
        <f>COUNT($A$1765:$B1828)+1</f>
        <v>6</v>
      </c>
      <c r="C1829" s="241" t="s">
        <v>2635</v>
      </c>
      <c r="D1829" s="629"/>
      <c r="E1829" s="630"/>
      <c r="F1829" s="660"/>
      <c r="G1829" s="660">
        <f t="shared" si="82"/>
        <v>0</v>
      </c>
    </row>
    <row r="1830" spans="1:7" s="296" customFormat="1" ht="73.5" customHeight="1">
      <c r="A1830" s="504"/>
      <c r="B1830" s="501"/>
      <c r="C1830" s="218" t="s">
        <v>2636</v>
      </c>
      <c r="D1830" s="629"/>
      <c r="E1830" s="630"/>
      <c r="F1830" s="660"/>
      <c r="G1830" s="660">
        <f t="shared" si="82"/>
        <v>0</v>
      </c>
    </row>
    <row r="1831" spans="1:7" s="296" customFormat="1" ht="24">
      <c r="A1831" s="504"/>
      <c r="B1831" s="501"/>
      <c r="C1831" s="528" t="s">
        <v>2637</v>
      </c>
      <c r="D1831" s="629"/>
      <c r="E1831" s="630"/>
      <c r="F1831" s="660"/>
      <c r="G1831" s="660">
        <f t="shared" si="82"/>
        <v>0</v>
      </c>
    </row>
    <row r="1832" spans="1:7" s="296" customFormat="1">
      <c r="A1832" s="504"/>
      <c r="B1832" s="501"/>
      <c r="C1832" s="218" t="s">
        <v>2639</v>
      </c>
      <c r="D1832" s="629" t="s">
        <v>188</v>
      </c>
      <c r="E1832" s="630">
        <v>11</v>
      </c>
      <c r="F1832" s="660"/>
      <c r="G1832" s="1178">
        <f>E1832*F1832</f>
        <v>0</v>
      </c>
    </row>
    <row r="1833" spans="1:7" s="296" customFormat="1">
      <c r="A1833" s="504"/>
      <c r="B1833" s="501"/>
      <c r="C1833" s="539"/>
      <c r="D1833" s="629"/>
      <c r="E1833" s="630"/>
      <c r="F1833" s="660"/>
      <c r="G1833" s="660">
        <f t="shared" si="82"/>
        <v>0</v>
      </c>
    </row>
    <row r="1834" spans="1:7" s="296" customFormat="1">
      <c r="A1834" s="504" t="str">
        <f>$B$1767</f>
        <v>XI.</v>
      </c>
      <c r="B1834" s="501">
        <f>COUNT($A$1765:$B1833)+1</f>
        <v>7</v>
      </c>
      <c r="C1834" s="241" t="s">
        <v>2640</v>
      </c>
      <c r="D1834" s="629"/>
      <c r="E1834" s="630"/>
      <c r="F1834" s="660"/>
      <c r="G1834" s="660">
        <f t="shared" si="82"/>
        <v>0</v>
      </c>
    </row>
    <row r="1835" spans="1:7" s="296" customFormat="1" ht="84">
      <c r="A1835" s="504"/>
      <c r="B1835" s="501"/>
      <c r="C1835" s="218" t="s">
        <v>2641</v>
      </c>
      <c r="D1835" s="629"/>
      <c r="E1835" s="630"/>
      <c r="F1835" s="660"/>
      <c r="G1835" s="660">
        <f t="shared" si="82"/>
        <v>0</v>
      </c>
    </row>
    <row r="1836" spans="1:7" s="296" customFormat="1" ht="24">
      <c r="A1836" s="504"/>
      <c r="B1836" s="501"/>
      <c r="C1836" s="528" t="s">
        <v>2637</v>
      </c>
      <c r="D1836" s="629"/>
      <c r="E1836" s="630"/>
      <c r="F1836" s="660"/>
      <c r="G1836" s="660">
        <f t="shared" si="82"/>
        <v>0</v>
      </c>
    </row>
    <row r="1837" spans="1:7" s="296" customFormat="1">
      <c r="A1837" s="504"/>
      <c r="B1837" s="501"/>
      <c r="C1837" s="218" t="s">
        <v>2642</v>
      </c>
      <c r="D1837" s="629" t="s">
        <v>188</v>
      </c>
      <c r="E1837" s="630">
        <v>2</v>
      </c>
      <c r="F1837" s="660"/>
      <c r="G1837" s="1178">
        <f>E1837*F1837</f>
        <v>0</v>
      </c>
    </row>
    <row r="1838" spans="1:7" s="296" customFormat="1">
      <c r="A1838" s="504"/>
      <c r="B1838" s="501"/>
      <c r="C1838" s="218" t="s">
        <v>2643</v>
      </c>
      <c r="D1838" s="629" t="s">
        <v>188</v>
      </c>
      <c r="E1838" s="630">
        <v>1</v>
      </c>
      <c r="F1838" s="660"/>
      <c r="G1838" s="1178">
        <f>E1838*F1838</f>
        <v>0</v>
      </c>
    </row>
    <row r="1839" spans="1:7" s="296" customFormat="1">
      <c r="A1839" s="504"/>
      <c r="B1839" s="501"/>
      <c r="C1839" s="218"/>
      <c r="D1839" s="629"/>
      <c r="E1839" s="630"/>
      <c r="F1839" s="660"/>
      <c r="G1839" s="660">
        <f t="shared" si="82"/>
        <v>0</v>
      </c>
    </row>
    <row r="1840" spans="1:7" s="296" customFormat="1">
      <c r="A1840" s="504" t="str">
        <f>$B$1767</f>
        <v>XI.</v>
      </c>
      <c r="B1840" s="501">
        <f>COUNT($A$1765:$B1839)+1</f>
        <v>8</v>
      </c>
      <c r="C1840" s="241" t="s">
        <v>2649</v>
      </c>
      <c r="D1840" s="629"/>
      <c r="E1840" s="630"/>
      <c r="F1840" s="660"/>
      <c r="G1840" s="660">
        <f t="shared" si="82"/>
        <v>0</v>
      </c>
    </row>
    <row r="1841" spans="1:7" s="296" customFormat="1" ht="60">
      <c r="A1841" s="504"/>
      <c r="B1841" s="501"/>
      <c r="C1841" s="540" t="s">
        <v>2650</v>
      </c>
      <c r="D1841" s="629"/>
      <c r="E1841" s="630"/>
      <c r="F1841" s="660"/>
      <c r="G1841" s="660">
        <f t="shared" si="82"/>
        <v>0</v>
      </c>
    </row>
    <row r="1842" spans="1:7" s="296" customFormat="1">
      <c r="A1842" s="504"/>
      <c r="B1842" s="501"/>
      <c r="C1842" s="218" t="s">
        <v>2617</v>
      </c>
      <c r="D1842" s="629" t="s">
        <v>188</v>
      </c>
      <c r="E1842" s="630">
        <v>7</v>
      </c>
      <c r="F1842" s="660"/>
      <c r="G1842" s="1178">
        <f>E1842*F1842</f>
        <v>0</v>
      </c>
    </row>
    <row r="1843" spans="1:7" s="296" customFormat="1">
      <c r="A1843" s="504"/>
      <c r="B1843" s="501"/>
      <c r="C1843" s="218" t="s">
        <v>2651</v>
      </c>
      <c r="D1843" s="629" t="s">
        <v>188</v>
      </c>
      <c r="E1843" s="630">
        <v>1</v>
      </c>
      <c r="F1843" s="660"/>
      <c r="G1843" s="1178">
        <f>E1843*F1843</f>
        <v>0</v>
      </c>
    </row>
    <row r="1844" spans="1:7" s="296" customFormat="1">
      <c r="A1844" s="504"/>
      <c r="B1844" s="501"/>
      <c r="C1844" s="218"/>
      <c r="D1844" s="629"/>
      <c r="E1844" s="630"/>
      <c r="F1844" s="660"/>
      <c r="G1844" s="660">
        <f t="shared" si="82"/>
        <v>0</v>
      </c>
    </row>
    <row r="1845" spans="1:7" s="296" customFormat="1">
      <c r="A1845" s="504" t="str">
        <f>$B$1767</f>
        <v>XI.</v>
      </c>
      <c r="B1845" s="501">
        <f>COUNT($A$1765:$B1844)+1</f>
        <v>9</v>
      </c>
      <c r="C1845" s="241" t="s">
        <v>2652</v>
      </c>
      <c r="D1845" s="629"/>
      <c r="E1845" s="630"/>
      <c r="F1845" s="660"/>
      <c r="G1845" s="660">
        <f t="shared" si="82"/>
        <v>0</v>
      </c>
    </row>
    <row r="1846" spans="1:7" s="296" customFormat="1" ht="60">
      <c r="A1846" s="504"/>
      <c r="B1846" s="501"/>
      <c r="C1846" s="540" t="s">
        <v>2653</v>
      </c>
      <c r="D1846" s="629"/>
      <c r="E1846" s="630"/>
      <c r="F1846" s="660"/>
      <c r="G1846" s="660">
        <f t="shared" si="82"/>
        <v>0</v>
      </c>
    </row>
    <row r="1847" spans="1:7" s="296" customFormat="1">
      <c r="A1847" s="504"/>
      <c r="B1847" s="501"/>
      <c r="C1847" s="218" t="s">
        <v>2621</v>
      </c>
      <c r="D1847" s="629" t="s">
        <v>188</v>
      </c>
      <c r="E1847" s="630">
        <v>3</v>
      </c>
      <c r="F1847" s="660"/>
      <c r="G1847" s="1178">
        <f>E1847*F1847</f>
        <v>0</v>
      </c>
    </row>
    <row r="1848" spans="1:7" s="296" customFormat="1">
      <c r="A1848" s="504"/>
      <c r="B1848" s="501"/>
      <c r="C1848" s="218"/>
      <c r="D1848" s="629"/>
      <c r="E1848" s="630"/>
      <c r="F1848" s="660"/>
      <c r="G1848" s="660">
        <f t="shared" si="82"/>
        <v>0</v>
      </c>
    </row>
    <row r="1849" spans="1:7" s="296" customFormat="1">
      <c r="A1849" s="504" t="str">
        <f>$B$1767</f>
        <v>XI.</v>
      </c>
      <c r="B1849" s="501">
        <f>COUNT($A$1765:$B1848)+1</f>
        <v>10</v>
      </c>
      <c r="C1849" s="241" t="s">
        <v>2375</v>
      </c>
      <c r="D1849" s="629" t="s">
        <v>187</v>
      </c>
      <c r="E1849" s="630">
        <v>295</v>
      </c>
      <c r="F1849" s="660"/>
      <c r="G1849" s="1178">
        <f>E1849*F1849</f>
        <v>0</v>
      </c>
    </row>
    <row r="1850" spans="1:7" s="296" customFormat="1" ht="60">
      <c r="A1850" s="504"/>
      <c r="B1850" s="501"/>
      <c r="C1850" s="218" t="s">
        <v>2664</v>
      </c>
      <c r="D1850" s="629"/>
      <c r="E1850" s="630"/>
      <c r="F1850" s="660"/>
      <c r="G1850" s="660">
        <f t="shared" si="82"/>
        <v>0</v>
      </c>
    </row>
    <row r="1851" spans="1:7" s="296" customFormat="1">
      <c r="A1851" s="504"/>
      <c r="B1851" s="501"/>
      <c r="C1851" s="218"/>
      <c r="D1851" s="629"/>
      <c r="E1851" s="630"/>
      <c r="F1851" s="660"/>
      <c r="G1851" s="660">
        <f t="shared" si="82"/>
        <v>0</v>
      </c>
    </row>
    <row r="1852" spans="1:7" s="296" customFormat="1">
      <c r="A1852" s="504" t="str">
        <f>$B$1767</f>
        <v>XI.</v>
      </c>
      <c r="B1852" s="501">
        <f>COUNT($A$1765:$B1851)+1</f>
        <v>11</v>
      </c>
      <c r="C1852" s="241" t="s">
        <v>2377</v>
      </c>
      <c r="D1852" s="629"/>
      <c r="E1852" s="630"/>
      <c r="F1852" s="660"/>
      <c r="G1852" s="660">
        <f t="shared" si="82"/>
        <v>0</v>
      </c>
    </row>
    <row r="1853" spans="1:7" s="296" customFormat="1" ht="72">
      <c r="A1853" s="504"/>
      <c r="B1853" s="501"/>
      <c r="C1853" s="218" t="s">
        <v>2665</v>
      </c>
      <c r="D1853" s="629"/>
      <c r="E1853" s="630"/>
      <c r="F1853" s="660"/>
      <c r="G1853" s="660">
        <f t="shared" si="82"/>
        <v>0</v>
      </c>
    </row>
    <row r="1854" spans="1:7" s="296" customFormat="1">
      <c r="A1854" s="504"/>
      <c r="B1854" s="501"/>
      <c r="C1854" s="218" t="s">
        <v>2666</v>
      </c>
      <c r="D1854" s="629" t="s">
        <v>186</v>
      </c>
      <c r="E1854" s="630">
        <v>5</v>
      </c>
      <c r="F1854" s="660"/>
      <c r="G1854" s="1178">
        <f>E1854*F1854</f>
        <v>0</v>
      </c>
    </row>
    <row r="1855" spans="1:7" s="296" customFormat="1">
      <c r="A1855" s="504"/>
      <c r="B1855" s="501"/>
      <c r="C1855" s="218" t="s">
        <v>2667</v>
      </c>
      <c r="D1855" s="629" t="s">
        <v>186</v>
      </c>
      <c r="E1855" s="630">
        <v>84</v>
      </c>
      <c r="F1855" s="660"/>
      <c r="G1855" s="1178">
        <f>E1855*F1855</f>
        <v>0</v>
      </c>
    </row>
    <row r="1856" spans="1:7" s="296" customFormat="1">
      <c r="A1856" s="504"/>
      <c r="B1856" s="501"/>
      <c r="C1856" s="218" t="s">
        <v>2669</v>
      </c>
      <c r="D1856" s="629" t="s">
        <v>186</v>
      </c>
      <c r="E1856" s="630">
        <v>4</v>
      </c>
      <c r="F1856" s="660"/>
      <c r="G1856" s="1178">
        <f>E1856*F1856</f>
        <v>0</v>
      </c>
    </row>
    <row r="1857" spans="1:7" s="296" customFormat="1">
      <c r="A1857" s="504"/>
      <c r="B1857" s="501"/>
      <c r="C1857" s="218" t="s">
        <v>2670</v>
      </c>
      <c r="D1857" s="629" t="s">
        <v>186</v>
      </c>
      <c r="E1857" s="630">
        <v>21</v>
      </c>
      <c r="F1857" s="660"/>
      <c r="G1857" s="1178">
        <f>E1857*F1857</f>
        <v>0</v>
      </c>
    </row>
    <row r="1858" spans="1:7" s="296" customFormat="1">
      <c r="A1858" s="504"/>
      <c r="B1858" s="501"/>
      <c r="C1858" s="218"/>
      <c r="D1858" s="629"/>
      <c r="E1858" s="630"/>
      <c r="F1858" s="660"/>
      <c r="G1858" s="660">
        <f t="shared" si="82"/>
        <v>0</v>
      </c>
    </row>
    <row r="1859" spans="1:7" s="296" customFormat="1">
      <c r="A1859" s="504" t="str">
        <f>$B$1767</f>
        <v>XI.</v>
      </c>
      <c r="B1859" s="501">
        <f>COUNT($A$1765:$B1858)+1</f>
        <v>12</v>
      </c>
      <c r="C1859" s="241" t="s">
        <v>2671</v>
      </c>
      <c r="D1859" s="629"/>
      <c r="E1859" s="630"/>
      <c r="F1859" s="660"/>
      <c r="G1859" s="660">
        <f t="shared" si="82"/>
        <v>0</v>
      </c>
    </row>
    <row r="1860" spans="1:7" s="296" customFormat="1" ht="48">
      <c r="A1860" s="504"/>
      <c r="B1860" s="501"/>
      <c r="C1860" s="218" t="s">
        <v>2672</v>
      </c>
      <c r="D1860" s="629"/>
      <c r="E1860" s="630"/>
      <c r="F1860" s="660"/>
      <c r="G1860" s="660">
        <f t="shared" si="82"/>
        <v>0</v>
      </c>
    </row>
    <row r="1861" spans="1:7" s="296" customFormat="1" ht="24">
      <c r="A1861" s="504"/>
      <c r="B1861" s="501"/>
      <c r="C1861" s="468" t="s">
        <v>2673</v>
      </c>
      <c r="D1861" s="629"/>
      <c r="E1861" s="630"/>
      <c r="F1861" s="660"/>
      <c r="G1861" s="660">
        <f t="shared" si="82"/>
        <v>0</v>
      </c>
    </row>
    <row r="1862" spans="1:7" s="296" customFormat="1">
      <c r="A1862" s="504"/>
      <c r="B1862" s="501"/>
      <c r="C1862" s="218" t="s">
        <v>2674</v>
      </c>
      <c r="D1862" s="629" t="s">
        <v>186</v>
      </c>
      <c r="E1862" s="630">
        <v>17</v>
      </c>
      <c r="F1862" s="660"/>
      <c r="G1862" s="1178">
        <f>E1862*F1862</f>
        <v>0</v>
      </c>
    </row>
    <row r="1863" spans="1:7" s="296" customFormat="1">
      <c r="A1863" s="504"/>
      <c r="B1863" s="501"/>
      <c r="C1863" s="218" t="s">
        <v>2651</v>
      </c>
      <c r="D1863" s="629" t="s">
        <v>186</v>
      </c>
      <c r="E1863" s="630">
        <v>2</v>
      </c>
      <c r="F1863" s="660"/>
      <c r="G1863" s="1178">
        <f>E1863*F1863</f>
        <v>0</v>
      </c>
    </row>
    <row r="1864" spans="1:7" s="296" customFormat="1">
      <c r="A1864" s="504"/>
      <c r="B1864" s="501"/>
      <c r="C1864" s="218"/>
      <c r="D1864" s="629"/>
      <c r="E1864" s="630"/>
      <c r="F1864" s="660"/>
      <c r="G1864" s="660">
        <f t="shared" si="82"/>
        <v>0</v>
      </c>
    </row>
    <row r="1865" spans="1:7" s="296" customFormat="1">
      <c r="A1865" s="504" t="str">
        <f>$B$1767</f>
        <v>XI.</v>
      </c>
      <c r="B1865" s="501">
        <f>COUNT($A$1765:$B1864)+1</f>
        <v>13</v>
      </c>
      <c r="C1865" s="241" t="s">
        <v>2381</v>
      </c>
      <c r="D1865" s="629"/>
      <c r="E1865" s="630"/>
      <c r="F1865" s="660"/>
      <c r="G1865" s="660">
        <f t="shared" si="82"/>
        <v>0</v>
      </c>
    </row>
    <row r="1866" spans="1:7" s="296" customFormat="1" ht="48">
      <c r="A1866" s="504"/>
      <c r="B1866" s="501"/>
      <c r="C1866" s="218" t="s">
        <v>2672</v>
      </c>
      <c r="D1866" s="629"/>
      <c r="E1866" s="630"/>
      <c r="F1866" s="660"/>
      <c r="G1866" s="660">
        <f t="shared" ref="G1866:G1895" si="83">E1866*F1866</f>
        <v>0</v>
      </c>
    </row>
    <row r="1867" spans="1:7" s="296" customFormat="1" ht="24">
      <c r="A1867" s="504"/>
      <c r="B1867" s="501"/>
      <c r="C1867" s="468" t="s">
        <v>2675</v>
      </c>
      <c r="D1867" s="629"/>
      <c r="E1867" s="630"/>
      <c r="F1867" s="660"/>
      <c r="G1867" s="660">
        <f t="shared" si="83"/>
        <v>0</v>
      </c>
    </row>
    <row r="1868" spans="1:7" s="296" customFormat="1">
      <c r="A1868" s="504"/>
      <c r="B1868" s="501"/>
      <c r="C1868" s="218" t="s">
        <v>2676</v>
      </c>
      <c r="D1868" s="629" t="s">
        <v>186</v>
      </c>
      <c r="E1868" s="630">
        <v>3</v>
      </c>
      <c r="F1868" s="660"/>
      <c r="G1868" s="1178">
        <f>E1868*F1868</f>
        <v>0</v>
      </c>
    </row>
    <row r="1869" spans="1:7" s="296" customFormat="1">
      <c r="A1869" s="504"/>
      <c r="B1869" s="501"/>
      <c r="C1869" s="218" t="s">
        <v>2674</v>
      </c>
      <c r="D1869" s="629" t="s">
        <v>186</v>
      </c>
      <c r="E1869" s="630">
        <v>8</v>
      </c>
      <c r="F1869" s="660"/>
      <c r="G1869" s="1178">
        <f>E1869*F1869</f>
        <v>0</v>
      </c>
    </row>
    <row r="1870" spans="1:7" s="296" customFormat="1">
      <c r="A1870" s="504"/>
      <c r="B1870" s="501"/>
      <c r="C1870" s="218" t="s">
        <v>2651</v>
      </c>
      <c r="D1870" s="629" t="s">
        <v>186</v>
      </c>
      <c r="E1870" s="630">
        <v>2</v>
      </c>
      <c r="F1870" s="660"/>
      <c r="G1870" s="1178">
        <f>E1870*F1870</f>
        <v>0</v>
      </c>
    </row>
    <row r="1871" spans="1:7" s="296" customFormat="1">
      <c r="A1871" s="504"/>
      <c r="B1871" s="501"/>
      <c r="C1871" s="218"/>
      <c r="D1871" s="629"/>
      <c r="E1871" s="630"/>
      <c r="F1871" s="660"/>
      <c r="G1871" s="660">
        <f t="shared" si="83"/>
        <v>0</v>
      </c>
    </row>
    <row r="1872" spans="1:7" s="296" customFormat="1">
      <c r="A1872" s="504" t="str">
        <f>$B$1767</f>
        <v>XI.</v>
      </c>
      <c r="B1872" s="501">
        <f>COUNT($A$1765:$B1871)+1</f>
        <v>14</v>
      </c>
      <c r="C1872" s="241" t="s">
        <v>2386</v>
      </c>
      <c r="D1872" s="629" t="s">
        <v>137</v>
      </c>
      <c r="E1872" s="630">
        <v>58</v>
      </c>
      <c r="F1872" s="660"/>
      <c r="G1872" s="1178">
        <f>E1872*F1872</f>
        <v>0</v>
      </c>
    </row>
    <row r="1873" spans="1:7" s="296" customFormat="1" ht="72">
      <c r="A1873" s="504"/>
      <c r="B1873" s="501"/>
      <c r="C1873" s="218" t="s">
        <v>2677</v>
      </c>
      <c r="D1873" s="629"/>
      <c r="E1873" s="630"/>
      <c r="F1873" s="660"/>
      <c r="G1873" s="660">
        <f t="shared" si="83"/>
        <v>0</v>
      </c>
    </row>
    <row r="1874" spans="1:7" s="296" customFormat="1">
      <c r="A1874" s="504"/>
      <c r="B1874" s="501"/>
      <c r="C1874" s="528" t="s">
        <v>2388</v>
      </c>
      <c r="D1874" s="629"/>
      <c r="E1874" s="630"/>
      <c r="F1874" s="660"/>
      <c r="G1874" s="660">
        <f t="shared" si="83"/>
        <v>0</v>
      </c>
    </row>
    <row r="1875" spans="1:7" s="296" customFormat="1">
      <c r="A1875" s="504"/>
      <c r="B1875" s="501"/>
      <c r="C1875" s="218"/>
      <c r="D1875" s="629"/>
      <c r="E1875" s="630"/>
      <c r="F1875" s="660"/>
      <c r="G1875" s="660">
        <f t="shared" si="83"/>
        <v>0</v>
      </c>
    </row>
    <row r="1876" spans="1:7" s="296" customFormat="1">
      <c r="A1876" s="504" t="str">
        <f>$B$1767</f>
        <v>XI.</v>
      </c>
      <c r="B1876" s="501">
        <f>COUNT($A$1765:$B1875)+1</f>
        <v>15</v>
      </c>
      <c r="C1876" s="241" t="s">
        <v>2386</v>
      </c>
      <c r="D1876" s="629"/>
      <c r="E1876" s="630"/>
      <c r="F1876" s="660"/>
      <c r="G1876" s="660">
        <f t="shared" si="83"/>
        <v>0</v>
      </c>
    </row>
    <row r="1877" spans="1:7" s="296" customFormat="1" ht="48">
      <c r="A1877" s="504"/>
      <c r="B1877" s="501"/>
      <c r="C1877" s="218" t="s">
        <v>2678</v>
      </c>
      <c r="D1877" s="629"/>
      <c r="E1877" s="630"/>
      <c r="F1877" s="660"/>
      <c r="G1877" s="660">
        <f t="shared" si="83"/>
        <v>0</v>
      </c>
    </row>
    <row r="1878" spans="1:7" s="296" customFormat="1">
      <c r="A1878" s="504"/>
      <c r="B1878" s="501"/>
      <c r="C1878" s="218" t="s">
        <v>2679</v>
      </c>
      <c r="D1878" s="629" t="s">
        <v>137</v>
      </c>
      <c r="E1878" s="630">
        <v>12</v>
      </c>
      <c r="F1878" s="660"/>
      <c r="G1878" s="1178">
        <f>E1878*F1878</f>
        <v>0</v>
      </c>
    </row>
    <row r="1879" spans="1:7" s="296" customFormat="1">
      <c r="A1879" s="504"/>
      <c r="B1879" s="501"/>
      <c r="C1879" s="218"/>
      <c r="D1879" s="629"/>
      <c r="E1879" s="630"/>
      <c r="F1879" s="660"/>
      <c r="G1879" s="660">
        <f t="shared" si="83"/>
        <v>0</v>
      </c>
    </row>
    <row r="1880" spans="1:7" s="296" customFormat="1">
      <c r="A1880" s="504" t="str">
        <f>$B$1767</f>
        <v>XI.</v>
      </c>
      <c r="B1880" s="501">
        <f>COUNT($A$1765:$B1879)+1</f>
        <v>16</v>
      </c>
      <c r="C1880" s="241" t="s">
        <v>2680</v>
      </c>
      <c r="D1880" s="629"/>
      <c r="E1880" s="630"/>
      <c r="F1880" s="660"/>
      <c r="G1880" s="660">
        <f t="shared" si="83"/>
        <v>0</v>
      </c>
    </row>
    <row r="1881" spans="1:7" s="296" customFormat="1" ht="60">
      <c r="A1881" s="504"/>
      <c r="B1881" s="501"/>
      <c r="C1881" s="218" t="s">
        <v>2681</v>
      </c>
      <c r="D1881" s="629"/>
      <c r="E1881" s="630"/>
      <c r="F1881" s="660"/>
      <c r="G1881" s="660">
        <f t="shared" si="83"/>
        <v>0</v>
      </c>
    </row>
    <row r="1882" spans="1:7" s="296" customFormat="1">
      <c r="A1882" s="504"/>
      <c r="B1882" s="501"/>
      <c r="C1882" s="218" t="s">
        <v>2682</v>
      </c>
      <c r="D1882" s="629" t="s">
        <v>188</v>
      </c>
      <c r="E1882" s="630">
        <v>1</v>
      </c>
      <c r="F1882" s="660"/>
      <c r="G1882" s="1178">
        <f>E1882*F1882</f>
        <v>0</v>
      </c>
    </row>
    <row r="1883" spans="1:7" s="296" customFormat="1">
      <c r="A1883" s="504"/>
      <c r="B1883" s="501"/>
      <c r="C1883" s="218"/>
      <c r="D1883" s="629"/>
      <c r="E1883" s="630"/>
      <c r="F1883" s="660"/>
      <c r="G1883" s="660">
        <f t="shared" si="83"/>
        <v>0</v>
      </c>
    </row>
    <row r="1884" spans="1:7" s="296" customFormat="1">
      <c r="A1884" s="504" t="str">
        <f t="shared" ref="A1884:A1887" si="84">$B$1767</f>
        <v>XI.</v>
      </c>
      <c r="B1884" s="501">
        <f>COUNT($A$1765:$B1883)+1</f>
        <v>17</v>
      </c>
      <c r="C1884" s="336" t="s">
        <v>2683</v>
      </c>
      <c r="D1884" s="605" t="s">
        <v>125</v>
      </c>
      <c r="E1884" s="603">
        <v>2</v>
      </c>
      <c r="F1884" s="679"/>
      <c r="G1884" s="1178">
        <f>E1884*F1884</f>
        <v>0</v>
      </c>
    </row>
    <row r="1885" spans="1:7" s="296" customFormat="1" ht="132">
      <c r="A1885" s="504"/>
      <c r="B1885" s="501"/>
      <c r="C1885" s="326" t="s">
        <v>2684</v>
      </c>
      <c r="D1885" s="629"/>
      <c r="E1885" s="630"/>
      <c r="F1885" s="660"/>
      <c r="G1885" s="660">
        <f t="shared" si="83"/>
        <v>0</v>
      </c>
    </row>
    <row r="1886" spans="1:7" s="296" customFormat="1">
      <c r="A1886" s="504"/>
      <c r="B1886" s="501"/>
      <c r="C1886" s="218"/>
      <c r="D1886" s="629"/>
      <c r="E1886" s="630"/>
      <c r="F1886" s="660"/>
      <c r="G1886" s="660">
        <f t="shared" si="83"/>
        <v>0</v>
      </c>
    </row>
    <row r="1887" spans="1:7" s="296" customFormat="1">
      <c r="A1887" s="504" t="str">
        <f t="shared" si="84"/>
        <v>XI.</v>
      </c>
      <c r="B1887" s="501">
        <f>COUNT($A$1765:$B1886)+1</f>
        <v>18</v>
      </c>
      <c r="C1887" s="241" t="s">
        <v>1844</v>
      </c>
      <c r="D1887" s="629" t="s">
        <v>187</v>
      </c>
      <c r="E1887" s="630">
        <v>45</v>
      </c>
      <c r="F1887" s="660"/>
      <c r="G1887" s="1178">
        <f>E1887*F1887</f>
        <v>0</v>
      </c>
    </row>
    <row r="1888" spans="1:7" s="296" customFormat="1" ht="108">
      <c r="A1888" s="504"/>
      <c r="B1888" s="501"/>
      <c r="C1888" s="218" t="s">
        <v>2685</v>
      </c>
      <c r="D1888" s="629"/>
      <c r="E1888" s="630"/>
      <c r="F1888" s="660"/>
      <c r="G1888" s="660">
        <f t="shared" si="83"/>
        <v>0</v>
      </c>
    </row>
    <row r="1889" spans="1:7" s="296" customFormat="1">
      <c r="A1889" s="504"/>
      <c r="B1889" s="501"/>
      <c r="C1889" s="528" t="s">
        <v>2686</v>
      </c>
      <c r="D1889" s="629"/>
      <c r="E1889" s="630"/>
      <c r="F1889" s="660"/>
      <c r="G1889" s="660">
        <f t="shared" si="83"/>
        <v>0</v>
      </c>
    </row>
    <row r="1890" spans="1:7" s="296" customFormat="1">
      <c r="A1890" s="504"/>
      <c r="B1890" s="501"/>
      <c r="C1890" s="241"/>
      <c r="D1890" s="629"/>
      <c r="E1890" s="630"/>
      <c r="F1890" s="660"/>
      <c r="G1890" s="660">
        <f t="shared" si="83"/>
        <v>0</v>
      </c>
    </row>
    <row r="1891" spans="1:7" s="296" customFormat="1">
      <c r="A1891" s="504" t="str">
        <f>$B$1767</f>
        <v>XI.</v>
      </c>
      <c r="B1891" s="501">
        <f>COUNT($A$1765:$B1890)+1</f>
        <v>19</v>
      </c>
      <c r="C1891" s="241" t="s">
        <v>2687</v>
      </c>
      <c r="D1891" s="629" t="s">
        <v>125</v>
      </c>
      <c r="E1891" s="630">
        <v>1</v>
      </c>
      <c r="F1891" s="660"/>
      <c r="G1891" s="1178">
        <f>E1891*F1891</f>
        <v>0</v>
      </c>
    </row>
    <row r="1892" spans="1:7" s="296" customFormat="1" ht="60">
      <c r="A1892" s="504"/>
      <c r="B1892" s="501"/>
      <c r="C1892" s="218" t="s">
        <v>2688</v>
      </c>
      <c r="D1892" s="629"/>
      <c r="E1892" s="630"/>
      <c r="F1892" s="660"/>
      <c r="G1892" s="660">
        <f t="shared" si="83"/>
        <v>0</v>
      </c>
    </row>
    <row r="1893" spans="1:7" s="296" customFormat="1">
      <c r="A1893" s="504"/>
      <c r="B1893" s="501"/>
      <c r="C1893" s="218"/>
      <c r="D1893" s="629"/>
      <c r="E1893" s="630"/>
      <c r="F1893" s="660"/>
      <c r="G1893" s="660">
        <f t="shared" si="83"/>
        <v>0</v>
      </c>
    </row>
    <row r="1894" spans="1:7" s="296" customFormat="1">
      <c r="A1894" s="504" t="str">
        <f>$B$1767</f>
        <v>XI.</v>
      </c>
      <c r="B1894" s="501">
        <f>COUNT($A$1765:$B1893)+1</f>
        <v>20</v>
      </c>
      <c r="C1894" s="241" t="s">
        <v>2689</v>
      </c>
      <c r="D1894" s="629" t="s">
        <v>2690</v>
      </c>
      <c r="E1894" s="630">
        <v>1</v>
      </c>
      <c r="F1894" s="660"/>
      <c r="G1894" s="1178">
        <f>E1894*F1894</f>
        <v>0</v>
      </c>
    </row>
    <row r="1895" spans="1:7" s="296" customFormat="1" ht="84">
      <c r="A1895" s="504"/>
      <c r="B1895" s="501"/>
      <c r="C1895" s="218" t="s">
        <v>2691</v>
      </c>
      <c r="D1895" s="629"/>
      <c r="E1895" s="630"/>
      <c r="F1895" s="660"/>
      <c r="G1895" s="660">
        <f t="shared" si="83"/>
        <v>0</v>
      </c>
    </row>
    <row r="1896" spans="1:7" s="296" customFormat="1">
      <c r="A1896" s="504"/>
      <c r="B1896" s="501"/>
      <c r="C1896" s="218"/>
      <c r="D1896" s="629"/>
      <c r="E1896" s="630"/>
      <c r="F1896" s="660"/>
      <c r="G1896" s="660"/>
    </row>
    <row r="1897" spans="1:7" s="296" customFormat="1" ht="13.5" thickBot="1">
      <c r="A1897" s="507"/>
      <c r="B1897" s="507"/>
      <c r="C1897" s="507" t="str">
        <f>CONCATENATE($B$1767," ",$C$1767," - SKUPAJ:")</f>
        <v>XI. PREZRAČEVANJE RDEČA CONA - SKUPAJ:</v>
      </c>
      <c r="D1897" s="507"/>
      <c r="E1897" s="507"/>
      <c r="F1897" s="507"/>
      <c r="G1897" s="1205">
        <f>SUM(G1768:G1896)</f>
        <v>0</v>
      </c>
    </row>
    <row r="1898" spans="1:7" s="296" customFormat="1">
      <c r="A1898" s="526"/>
      <c r="B1898" s="526"/>
      <c r="C1898" s="526"/>
      <c r="D1898" s="526"/>
      <c r="E1898" s="526"/>
      <c r="F1898" s="526"/>
      <c r="G1898" s="551"/>
    </row>
    <row r="1899" spans="1:7" s="296" customFormat="1" ht="16.5" thickBot="1">
      <c r="A1899" s="502"/>
      <c r="B1899" s="158" t="s">
        <v>3057</v>
      </c>
      <c r="C1899" s="65" t="s">
        <v>3058</v>
      </c>
      <c r="D1899" s="658"/>
      <c r="E1899" s="658"/>
      <c r="F1899" s="658"/>
      <c r="G1899" s="658"/>
    </row>
    <row r="1900" spans="1:7" s="296" customFormat="1">
      <c r="A1900" s="504"/>
      <c r="B1900" s="501"/>
      <c r="C1900" s="218"/>
      <c r="D1900" s="629"/>
      <c r="E1900" s="630"/>
      <c r="F1900" s="660"/>
      <c r="G1900" s="660"/>
    </row>
    <row r="1901" spans="1:7" s="296" customFormat="1">
      <c r="A1901" s="504" t="str">
        <f>$B$1899</f>
        <v>XII.</v>
      </c>
      <c r="B1901" s="501">
        <f>1</f>
        <v>1</v>
      </c>
      <c r="C1901" s="241" t="s">
        <v>3059</v>
      </c>
      <c r="D1901" s="636"/>
      <c r="E1901" s="638"/>
      <c r="F1901" s="678"/>
      <c r="G1901" s="660">
        <f>E1901*F1901</f>
        <v>0</v>
      </c>
    </row>
    <row r="1902" spans="1:7" s="296" customFormat="1" ht="36">
      <c r="A1902" s="504"/>
      <c r="B1902" s="501"/>
      <c r="C1902" s="782" t="s">
        <v>2751</v>
      </c>
      <c r="D1902" s="636"/>
      <c r="E1902" s="638"/>
      <c r="F1902" s="678"/>
      <c r="G1902" s="660">
        <f t="shared" ref="G1902:G1903" si="85">E1902*F1902</f>
        <v>0</v>
      </c>
    </row>
    <row r="1903" spans="1:7" s="296" customFormat="1">
      <c r="A1903" s="504"/>
      <c r="B1903" s="501"/>
      <c r="C1903" s="218" t="s">
        <v>2255</v>
      </c>
      <c r="D1903" s="659"/>
      <c r="E1903" s="687"/>
      <c r="F1903" s="688"/>
      <c r="G1903" s="660">
        <f t="shared" si="85"/>
        <v>0</v>
      </c>
    </row>
    <row r="1904" spans="1:7" s="296" customFormat="1" ht="96">
      <c r="A1904" s="504"/>
      <c r="B1904" s="501"/>
      <c r="C1904" s="1182" t="s">
        <v>2752</v>
      </c>
      <c r="D1904" s="659"/>
      <c r="E1904" s="687"/>
      <c r="F1904" s="688"/>
      <c r="G1904" s="660"/>
    </row>
    <row r="1905" spans="1:7" s="296" customFormat="1" ht="24">
      <c r="A1905" s="504"/>
      <c r="B1905" s="501"/>
      <c r="C1905" s="1183" t="s">
        <v>2753</v>
      </c>
      <c r="D1905" s="659"/>
      <c r="E1905" s="687"/>
      <c r="F1905" s="688"/>
      <c r="G1905" s="660"/>
    </row>
    <row r="1906" spans="1:7" s="296" customFormat="1" ht="48">
      <c r="A1906" s="504"/>
      <c r="B1906" s="501"/>
      <c r="C1906" s="1183" t="s">
        <v>3060</v>
      </c>
      <c r="D1906" s="659"/>
      <c r="E1906" s="687"/>
      <c r="F1906" s="688"/>
      <c r="G1906" s="660"/>
    </row>
    <row r="1907" spans="1:7" s="296" customFormat="1" ht="72">
      <c r="A1907" s="504"/>
      <c r="B1907" s="501"/>
      <c r="C1907" s="1183" t="s">
        <v>3061</v>
      </c>
      <c r="D1907" s="659"/>
      <c r="E1907" s="687"/>
      <c r="F1907" s="688"/>
      <c r="G1907" s="660"/>
    </row>
    <row r="1908" spans="1:7" s="296" customFormat="1" ht="24">
      <c r="A1908" s="504"/>
      <c r="B1908" s="501"/>
      <c r="C1908" s="1184" t="s">
        <v>2580</v>
      </c>
      <c r="D1908" s="659"/>
      <c r="E1908" s="687"/>
      <c r="F1908" s="688"/>
      <c r="G1908" s="660"/>
    </row>
    <row r="1909" spans="1:7" s="296" customFormat="1" ht="36">
      <c r="A1909" s="504"/>
      <c r="B1909" s="501"/>
      <c r="C1909" s="1184" t="s">
        <v>2756</v>
      </c>
      <c r="D1909" s="659"/>
      <c r="E1909" s="687"/>
      <c r="F1909" s="688"/>
      <c r="G1909" s="660"/>
    </row>
    <row r="1910" spans="1:7" s="296" customFormat="1" ht="36">
      <c r="A1910" s="504"/>
      <c r="B1910" s="501"/>
      <c r="C1910" s="1184" t="s">
        <v>2585</v>
      </c>
      <c r="D1910" s="659"/>
      <c r="E1910" s="687"/>
      <c r="F1910" s="688"/>
      <c r="G1910" s="660"/>
    </row>
    <row r="1911" spans="1:7" s="296" customFormat="1">
      <c r="A1911" s="504"/>
      <c r="B1911" s="501"/>
      <c r="C1911" s="1185" t="s">
        <v>2586</v>
      </c>
      <c r="D1911" s="659"/>
      <c r="E1911" s="687"/>
      <c r="F1911" s="688"/>
      <c r="G1911" s="660"/>
    </row>
    <row r="1912" spans="1:7" s="296" customFormat="1" ht="24">
      <c r="A1912" s="504"/>
      <c r="B1912" s="501"/>
      <c r="C1912" s="1185" t="s">
        <v>2757</v>
      </c>
      <c r="D1912" s="659"/>
      <c r="E1912" s="687"/>
      <c r="F1912" s="688"/>
      <c r="G1912" s="660"/>
    </row>
    <row r="1913" spans="1:7" s="296" customFormat="1">
      <c r="A1913" s="504"/>
      <c r="B1913" s="501"/>
      <c r="C1913" s="1185" t="s">
        <v>2588</v>
      </c>
      <c r="D1913" s="659"/>
      <c r="E1913" s="687"/>
      <c r="F1913" s="688"/>
      <c r="G1913" s="660"/>
    </row>
    <row r="1914" spans="1:7" s="296" customFormat="1">
      <c r="A1914" s="504"/>
      <c r="B1914" s="501"/>
      <c r="C1914" s="1185" t="s">
        <v>2589</v>
      </c>
      <c r="D1914" s="659"/>
      <c r="E1914" s="687"/>
      <c r="F1914" s="688"/>
      <c r="G1914" s="660"/>
    </row>
    <row r="1915" spans="1:7" s="296" customFormat="1">
      <c r="A1915" s="504"/>
      <c r="B1915" s="501"/>
      <c r="C1915" s="1185" t="s">
        <v>2758</v>
      </c>
      <c r="D1915" s="659"/>
      <c r="E1915" s="687"/>
      <c r="F1915" s="688"/>
      <c r="G1915" s="660"/>
    </row>
    <row r="1916" spans="1:7" s="296" customFormat="1" ht="24">
      <c r="A1916" s="504"/>
      <c r="B1916" s="501"/>
      <c r="C1916" s="1185" t="s">
        <v>2591</v>
      </c>
      <c r="D1916" s="659"/>
      <c r="E1916" s="687"/>
      <c r="F1916" s="688"/>
      <c r="G1916" s="660"/>
    </row>
    <row r="1917" spans="1:7" s="296" customFormat="1">
      <c r="A1917" s="504"/>
      <c r="B1917" s="501"/>
      <c r="C1917" s="1186" t="s">
        <v>2592</v>
      </c>
      <c r="D1917" s="659"/>
      <c r="E1917" s="687"/>
      <c r="F1917" s="688"/>
      <c r="G1917" s="660"/>
    </row>
    <row r="1918" spans="1:7" s="296" customFormat="1">
      <c r="A1918" s="504"/>
      <c r="B1918" s="501"/>
      <c r="C1918" s="1183" t="s">
        <v>2759</v>
      </c>
      <c r="D1918" s="659"/>
      <c r="E1918" s="687"/>
      <c r="F1918" s="688"/>
      <c r="G1918" s="660"/>
    </row>
    <row r="1919" spans="1:7" s="296" customFormat="1">
      <c r="A1919" s="504"/>
      <c r="B1919" s="501"/>
      <c r="C1919" s="1183" t="s">
        <v>2593</v>
      </c>
      <c r="D1919" s="659"/>
      <c r="E1919" s="687"/>
      <c r="F1919" s="688"/>
      <c r="G1919" s="660"/>
    </row>
    <row r="1920" spans="1:7" s="296" customFormat="1" ht="72">
      <c r="A1920" s="504"/>
      <c r="B1920" s="501"/>
      <c r="C1920" s="1183" t="s">
        <v>2760</v>
      </c>
      <c r="D1920" s="659"/>
      <c r="E1920" s="687"/>
      <c r="F1920" s="688"/>
      <c r="G1920" s="660"/>
    </row>
    <row r="1921" spans="1:7" s="296" customFormat="1" ht="24">
      <c r="A1921" s="504"/>
      <c r="B1921" s="501"/>
      <c r="C1921" s="1183" t="s">
        <v>2595</v>
      </c>
      <c r="D1921" s="659"/>
      <c r="E1921" s="687"/>
      <c r="F1921" s="688"/>
      <c r="G1921" s="660"/>
    </row>
    <row r="1922" spans="1:7" s="296" customFormat="1" ht="24">
      <c r="A1922" s="504"/>
      <c r="B1922" s="501"/>
      <c r="C1922" s="1183" t="s">
        <v>2596</v>
      </c>
      <c r="D1922" s="659"/>
      <c r="E1922" s="687"/>
      <c r="F1922" s="688"/>
      <c r="G1922" s="660"/>
    </row>
    <row r="1923" spans="1:7" s="296" customFormat="1" ht="40.5" customHeight="1">
      <c r="A1923" s="504"/>
      <c r="B1923" s="501"/>
      <c r="C1923" s="1186" t="s">
        <v>2761</v>
      </c>
      <c r="D1923" s="659"/>
      <c r="E1923" s="687"/>
      <c r="F1923" s="688"/>
      <c r="G1923" s="660"/>
    </row>
    <row r="1924" spans="1:7" s="296" customFormat="1">
      <c r="A1924" s="504"/>
      <c r="B1924" s="501"/>
      <c r="C1924" s="1183" t="s">
        <v>2599</v>
      </c>
      <c r="D1924" s="659"/>
      <c r="E1924" s="687"/>
      <c r="F1924" s="688"/>
      <c r="G1924" s="660"/>
    </row>
    <row r="1925" spans="1:7" s="296" customFormat="1">
      <c r="A1925" s="504"/>
      <c r="B1925" s="501"/>
      <c r="C1925" s="1183" t="s">
        <v>2600</v>
      </c>
      <c r="D1925" s="659"/>
      <c r="E1925" s="687"/>
      <c r="F1925" s="688"/>
      <c r="G1925" s="660"/>
    </row>
    <row r="1926" spans="1:7" s="296" customFormat="1">
      <c r="A1926" s="504"/>
      <c r="B1926" s="501"/>
      <c r="C1926" s="1183" t="s">
        <v>2601</v>
      </c>
      <c r="D1926" s="659"/>
      <c r="E1926" s="687"/>
      <c r="F1926" s="688"/>
      <c r="G1926" s="660"/>
    </row>
    <row r="1927" spans="1:7" s="296" customFormat="1">
      <c r="A1927" s="504"/>
      <c r="B1927" s="501"/>
      <c r="C1927" s="1183" t="s">
        <v>2602</v>
      </c>
      <c r="D1927" s="659"/>
      <c r="E1927" s="687"/>
      <c r="F1927" s="688"/>
      <c r="G1927" s="660"/>
    </row>
    <row r="1928" spans="1:7" s="296" customFormat="1">
      <c r="A1928" s="504"/>
      <c r="B1928" s="501"/>
      <c r="C1928" s="1183" t="s">
        <v>2603</v>
      </c>
      <c r="D1928" s="659"/>
      <c r="E1928" s="687"/>
      <c r="F1928" s="688"/>
      <c r="G1928" s="660"/>
    </row>
    <row r="1929" spans="1:7" s="296" customFormat="1">
      <c r="A1929" s="504"/>
      <c r="B1929" s="501"/>
      <c r="C1929" s="1183" t="s">
        <v>2604</v>
      </c>
      <c r="D1929" s="659"/>
      <c r="E1929" s="687"/>
      <c r="F1929" s="688"/>
      <c r="G1929" s="660"/>
    </row>
    <row r="1930" spans="1:7" s="296" customFormat="1" ht="24">
      <c r="A1930" s="504"/>
      <c r="B1930" s="501"/>
      <c r="C1930" s="1183" t="s">
        <v>2605</v>
      </c>
      <c r="D1930" s="659"/>
      <c r="E1930" s="687"/>
      <c r="F1930" s="688"/>
      <c r="G1930" s="660"/>
    </row>
    <row r="1931" spans="1:7" s="296" customFormat="1">
      <c r="A1931" s="504"/>
      <c r="B1931" s="501"/>
      <c r="C1931" s="1183" t="s">
        <v>2606</v>
      </c>
      <c r="D1931" s="659"/>
      <c r="E1931" s="687"/>
      <c r="F1931" s="688"/>
      <c r="G1931" s="660"/>
    </row>
    <row r="1932" spans="1:7" s="296" customFormat="1">
      <c r="A1932" s="504"/>
      <c r="B1932" s="501"/>
      <c r="C1932" s="1183" t="s">
        <v>2762</v>
      </c>
      <c r="D1932" s="659"/>
      <c r="E1932" s="687"/>
      <c r="F1932" s="688"/>
      <c r="G1932" s="660"/>
    </row>
    <row r="1933" spans="1:7" s="296" customFormat="1">
      <c r="A1933" s="504"/>
      <c r="B1933" s="501"/>
      <c r="C1933" s="1183" t="s">
        <v>2763</v>
      </c>
      <c r="D1933" s="659"/>
      <c r="E1933" s="687"/>
      <c r="F1933" s="688"/>
      <c r="G1933" s="660">
        <f>E1933*F1933</f>
        <v>0</v>
      </c>
    </row>
    <row r="1934" spans="1:7" s="296" customFormat="1" ht="24">
      <c r="A1934" s="504"/>
      <c r="B1934" s="501"/>
      <c r="C1934" s="1183" t="s">
        <v>2608</v>
      </c>
      <c r="D1934" s="629"/>
      <c r="E1934" s="630"/>
      <c r="F1934" s="411"/>
      <c r="G1934" s="660">
        <f t="shared" ref="G1934:G1994" si="86">E1934*F1934</f>
        <v>0</v>
      </c>
    </row>
    <row r="1935" spans="1:7" s="296" customFormat="1" ht="24">
      <c r="A1935" s="504"/>
      <c r="B1935" s="501"/>
      <c r="C1935" s="1183" t="s">
        <v>2764</v>
      </c>
      <c r="D1935" s="629"/>
      <c r="E1935" s="630"/>
      <c r="F1935" s="660"/>
      <c r="G1935" s="660">
        <f t="shared" si="86"/>
        <v>0</v>
      </c>
    </row>
    <row r="1936" spans="1:7" s="296" customFormat="1" ht="37.5" customHeight="1">
      <c r="A1936" s="504"/>
      <c r="B1936" s="501"/>
      <c r="C1936" s="241" t="s">
        <v>2609</v>
      </c>
      <c r="D1936" s="629"/>
      <c r="E1936" s="630"/>
      <c r="F1936" s="411"/>
      <c r="G1936" s="660">
        <f t="shared" si="86"/>
        <v>0</v>
      </c>
    </row>
    <row r="1937" spans="1:7" s="296" customFormat="1" ht="24">
      <c r="A1937" s="504"/>
      <c r="B1937" s="501"/>
      <c r="C1937" s="528" t="s">
        <v>3062</v>
      </c>
      <c r="D1937" s="629" t="s">
        <v>125</v>
      </c>
      <c r="E1937" s="630">
        <v>1</v>
      </c>
      <c r="F1937" s="660"/>
      <c r="G1937" s="1178">
        <f>E1937*F1937</f>
        <v>0</v>
      </c>
    </row>
    <row r="1938" spans="1:7" s="296" customFormat="1">
      <c r="A1938" s="504"/>
      <c r="B1938" s="501"/>
      <c r="C1938" s="541"/>
      <c r="D1938" s="636"/>
      <c r="E1938" s="638"/>
      <c r="F1938" s="678"/>
      <c r="G1938" s="660">
        <f t="shared" si="86"/>
        <v>0</v>
      </c>
    </row>
    <row r="1939" spans="1:7" s="296" customFormat="1">
      <c r="A1939" s="504" t="str">
        <f>$A$1901</f>
        <v>XII.</v>
      </c>
      <c r="B1939" s="501">
        <f>COUNT($A$1901:$B1938)+1</f>
        <v>2</v>
      </c>
      <c r="C1939" s="241" t="s">
        <v>3028</v>
      </c>
      <c r="D1939" s="629"/>
      <c r="E1939" s="630"/>
      <c r="F1939" s="660"/>
      <c r="G1939" s="660">
        <f t="shared" si="86"/>
        <v>0</v>
      </c>
    </row>
    <row r="1940" spans="1:7" s="296" customFormat="1" ht="96">
      <c r="A1940" s="504"/>
      <c r="B1940" s="501"/>
      <c r="C1940" s="218" t="s">
        <v>3029</v>
      </c>
      <c r="D1940" s="629"/>
      <c r="E1940" s="630"/>
      <c r="F1940" s="660"/>
      <c r="G1940" s="660">
        <f t="shared" si="86"/>
        <v>0</v>
      </c>
    </row>
    <row r="1941" spans="1:7" s="296" customFormat="1">
      <c r="A1941" s="504"/>
      <c r="B1941" s="501"/>
      <c r="C1941" s="528" t="s">
        <v>3063</v>
      </c>
      <c r="D1941" s="629"/>
      <c r="E1941" s="630"/>
      <c r="F1941" s="660"/>
      <c r="G1941" s="660">
        <f t="shared" si="86"/>
        <v>0</v>
      </c>
    </row>
    <row r="1942" spans="1:7" s="296" customFormat="1">
      <c r="A1942" s="504"/>
      <c r="B1942" s="501"/>
      <c r="C1942" s="528" t="s">
        <v>3064</v>
      </c>
      <c r="D1942" s="629" t="s">
        <v>188</v>
      </c>
      <c r="E1942" s="630">
        <v>2</v>
      </c>
      <c r="F1942" s="660"/>
      <c r="G1942" s="1178">
        <f>E1942*F1942</f>
        <v>0</v>
      </c>
    </row>
    <row r="1943" spans="1:7" s="296" customFormat="1">
      <c r="A1943" s="504"/>
      <c r="B1943" s="501"/>
      <c r="C1943" s="218"/>
      <c r="D1943" s="629"/>
      <c r="E1943" s="630"/>
      <c r="F1943" s="660"/>
      <c r="G1943" s="660">
        <f t="shared" si="86"/>
        <v>0</v>
      </c>
    </row>
    <row r="1944" spans="1:7" s="296" customFormat="1">
      <c r="A1944" s="504" t="str">
        <f t="shared" ref="A1944:A1969" si="87">$A$1901</f>
        <v>XII.</v>
      </c>
      <c r="B1944" s="501">
        <f>COUNT($A$1901:$B1943)+1</f>
        <v>3</v>
      </c>
      <c r="C1944" s="241" t="s">
        <v>2611</v>
      </c>
      <c r="D1944" s="629"/>
      <c r="E1944" s="630"/>
      <c r="F1944" s="660"/>
      <c r="G1944" s="660">
        <f t="shared" si="86"/>
        <v>0</v>
      </c>
    </row>
    <row r="1945" spans="1:7" s="296" customFormat="1" ht="84">
      <c r="A1945" s="504"/>
      <c r="B1945" s="501"/>
      <c r="C1945" s="218" t="s">
        <v>2612</v>
      </c>
      <c r="D1945" s="629"/>
      <c r="E1945" s="630"/>
      <c r="F1945" s="660"/>
      <c r="G1945" s="660">
        <f t="shared" si="86"/>
        <v>0</v>
      </c>
    </row>
    <row r="1946" spans="1:7" s="296" customFormat="1">
      <c r="A1946" s="504"/>
      <c r="B1946" s="501"/>
      <c r="C1946" s="218" t="s">
        <v>2613</v>
      </c>
      <c r="D1946" s="629"/>
      <c r="E1946" s="630"/>
      <c r="F1946" s="660"/>
      <c r="G1946" s="660">
        <f t="shared" si="86"/>
        <v>0</v>
      </c>
    </row>
    <row r="1947" spans="1:7" s="296" customFormat="1">
      <c r="A1947" s="504"/>
      <c r="B1947" s="501"/>
      <c r="C1947" s="528" t="s">
        <v>2614</v>
      </c>
      <c r="D1947" s="629"/>
      <c r="E1947" s="630"/>
      <c r="F1947" s="660"/>
      <c r="G1947" s="660">
        <f t="shared" si="86"/>
        <v>0</v>
      </c>
    </row>
    <row r="1948" spans="1:7" s="296" customFormat="1">
      <c r="A1948" s="504"/>
      <c r="B1948" s="501"/>
      <c r="C1948" s="218" t="s">
        <v>2615</v>
      </c>
      <c r="D1948" s="629"/>
      <c r="E1948" s="630"/>
      <c r="F1948" s="660"/>
      <c r="G1948" s="660">
        <f t="shared" si="86"/>
        <v>0</v>
      </c>
    </row>
    <row r="1949" spans="1:7" s="296" customFormat="1">
      <c r="A1949" s="504"/>
      <c r="B1949" s="501"/>
      <c r="C1949" s="218" t="s">
        <v>2651</v>
      </c>
      <c r="D1949" s="629" t="s">
        <v>188</v>
      </c>
      <c r="E1949" s="630">
        <v>2</v>
      </c>
      <c r="F1949" s="660"/>
      <c r="G1949" s="1178">
        <f>E1949*F1949</f>
        <v>0</v>
      </c>
    </row>
    <row r="1950" spans="1:7" s="296" customFormat="1">
      <c r="A1950" s="504"/>
      <c r="B1950" s="501"/>
      <c r="C1950" s="218"/>
      <c r="D1950" s="629"/>
      <c r="E1950" s="630"/>
      <c r="F1950" s="660"/>
      <c r="G1950" s="660">
        <f t="shared" si="86"/>
        <v>0</v>
      </c>
    </row>
    <row r="1951" spans="1:7" s="296" customFormat="1" ht="24">
      <c r="A1951" s="504" t="str">
        <f t="shared" si="87"/>
        <v>XII.</v>
      </c>
      <c r="B1951" s="501">
        <f>COUNT($A$1901:$B1950)+1</f>
        <v>4</v>
      </c>
      <c r="C1951" s="241" t="s">
        <v>2715</v>
      </c>
      <c r="D1951" s="629"/>
      <c r="E1951" s="630"/>
      <c r="F1951" s="660"/>
      <c r="G1951" s="660">
        <f t="shared" si="86"/>
        <v>0</v>
      </c>
    </row>
    <row r="1952" spans="1:7" s="296" customFormat="1" ht="60">
      <c r="A1952" s="504"/>
      <c r="B1952" s="501"/>
      <c r="C1952" s="326" t="s">
        <v>2625</v>
      </c>
      <c r="D1952" s="629"/>
      <c r="E1952" s="630"/>
      <c r="F1952" s="660"/>
      <c r="G1952" s="660">
        <f t="shared" si="86"/>
        <v>0</v>
      </c>
    </row>
    <row r="1953" spans="1:7" s="296" customFormat="1">
      <c r="A1953" s="504"/>
      <c r="B1953" s="501"/>
      <c r="C1953" s="415" t="s">
        <v>2626</v>
      </c>
      <c r="D1953" s="629"/>
      <c r="E1953" s="630"/>
      <c r="F1953" s="660"/>
      <c r="G1953" s="660">
        <f t="shared" si="86"/>
        <v>0</v>
      </c>
    </row>
    <row r="1954" spans="1:7" s="296" customFormat="1">
      <c r="A1954" s="504"/>
      <c r="B1954" s="501"/>
      <c r="C1954" s="218" t="s">
        <v>2627</v>
      </c>
      <c r="D1954" s="629"/>
      <c r="E1954" s="630"/>
      <c r="F1954" s="660"/>
      <c r="G1954" s="660">
        <f t="shared" si="86"/>
        <v>0</v>
      </c>
    </row>
    <row r="1955" spans="1:7" s="296" customFormat="1">
      <c r="A1955" s="504"/>
      <c r="B1955" s="501"/>
      <c r="C1955" s="218" t="s">
        <v>2651</v>
      </c>
      <c r="D1955" s="629" t="s">
        <v>188</v>
      </c>
      <c r="E1955" s="630">
        <v>2</v>
      </c>
      <c r="F1955" s="660"/>
      <c r="G1955" s="1178">
        <f>E1955*F1955</f>
        <v>0</v>
      </c>
    </row>
    <row r="1956" spans="1:7" s="296" customFormat="1">
      <c r="A1956" s="504"/>
      <c r="B1956" s="501"/>
      <c r="C1956" s="218"/>
      <c r="D1956" s="629"/>
      <c r="E1956" s="630"/>
      <c r="F1956" s="660"/>
      <c r="G1956" s="660">
        <f t="shared" si="86"/>
        <v>0</v>
      </c>
    </row>
    <row r="1957" spans="1:7" s="296" customFormat="1">
      <c r="A1957" s="504" t="str">
        <f t="shared" si="87"/>
        <v>XII.</v>
      </c>
      <c r="B1957" s="501">
        <f>COUNT($A$1901:$B1956)+1</f>
        <v>5</v>
      </c>
      <c r="C1957" s="291" t="s">
        <v>2370</v>
      </c>
      <c r="D1957" s="664"/>
      <c r="E1957" s="630"/>
      <c r="F1957" s="660"/>
      <c r="G1957" s="660">
        <f t="shared" si="86"/>
        <v>0</v>
      </c>
    </row>
    <row r="1958" spans="1:7" s="296" customFormat="1" ht="72">
      <c r="A1958" s="504"/>
      <c r="B1958" s="501"/>
      <c r="C1958" s="326" t="s">
        <v>2628</v>
      </c>
      <c r="D1958" s="664"/>
      <c r="E1958" s="630"/>
      <c r="F1958" s="660"/>
      <c r="G1958" s="660">
        <f t="shared" si="86"/>
        <v>0</v>
      </c>
    </row>
    <row r="1959" spans="1:7" s="296" customFormat="1">
      <c r="A1959" s="504"/>
      <c r="B1959" s="501"/>
      <c r="C1959" s="510" t="s">
        <v>2629</v>
      </c>
      <c r="D1959" s="664"/>
      <c r="E1959" s="630"/>
      <c r="F1959" s="660"/>
      <c r="G1959" s="660">
        <f t="shared" si="86"/>
        <v>0</v>
      </c>
    </row>
    <row r="1960" spans="1:7" s="296" customFormat="1">
      <c r="A1960" s="504"/>
      <c r="B1960" s="501"/>
      <c r="C1960" s="510" t="s">
        <v>2372</v>
      </c>
      <c r="D1960" s="699"/>
      <c r="E1960" s="628"/>
      <c r="F1960" s="693"/>
      <c r="G1960" s="660">
        <f t="shared" si="86"/>
        <v>0</v>
      </c>
    </row>
    <row r="1961" spans="1:7" s="296" customFormat="1">
      <c r="A1961" s="504"/>
      <c r="B1961" s="501"/>
      <c r="C1961" s="243" t="s">
        <v>2631</v>
      </c>
      <c r="D1961" s="664" t="s">
        <v>188</v>
      </c>
      <c r="E1961" s="630">
        <v>1</v>
      </c>
      <c r="F1961" s="660"/>
      <c r="G1961" s="1178">
        <f>E1961*F1961</f>
        <v>0</v>
      </c>
    </row>
    <row r="1962" spans="1:7" s="296" customFormat="1">
      <c r="A1962" s="504"/>
      <c r="B1962" s="501"/>
      <c r="C1962" s="218"/>
      <c r="D1962" s="629"/>
      <c r="E1962" s="630"/>
      <c r="F1962" s="660"/>
      <c r="G1962" s="660">
        <f t="shared" si="86"/>
        <v>0</v>
      </c>
    </row>
    <row r="1963" spans="1:7" s="296" customFormat="1">
      <c r="A1963" s="504" t="str">
        <f t="shared" si="87"/>
        <v>XII.</v>
      </c>
      <c r="B1963" s="501">
        <f>COUNT($A$1901:$B1962)+1</f>
        <v>6</v>
      </c>
      <c r="C1963" s="241" t="s">
        <v>2635</v>
      </c>
      <c r="D1963" s="629"/>
      <c r="E1963" s="630"/>
      <c r="F1963" s="660"/>
      <c r="G1963" s="660">
        <f t="shared" si="86"/>
        <v>0</v>
      </c>
    </row>
    <row r="1964" spans="1:7" s="296" customFormat="1" ht="73.5" customHeight="1">
      <c r="A1964" s="504"/>
      <c r="B1964" s="501"/>
      <c r="C1964" s="218" t="s">
        <v>2636</v>
      </c>
      <c r="D1964" s="629"/>
      <c r="E1964" s="630"/>
      <c r="F1964" s="660"/>
      <c r="G1964" s="660">
        <f t="shared" si="86"/>
        <v>0</v>
      </c>
    </row>
    <row r="1965" spans="1:7" s="296" customFormat="1" ht="24">
      <c r="A1965" s="504"/>
      <c r="B1965" s="501"/>
      <c r="C1965" s="528" t="s">
        <v>2637</v>
      </c>
      <c r="D1965" s="629"/>
      <c r="E1965" s="630"/>
      <c r="F1965" s="660"/>
      <c r="G1965" s="660">
        <f t="shared" si="86"/>
        <v>0</v>
      </c>
    </row>
    <row r="1966" spans="1:7" s="296" customFormat="1">
      <c r="A1966" s="504"/>
      <c r="B1966" s="501"/>
      <c r="C1966" s="218" t="s">
        <v>2638</v>
      </c>
      <c r="D1966" s="629" t="s">
        <v>188</v>
      </c>
      <c r="E1966" s="630">
        <v>3</v>
      </c>
      <c r="F1966" s="660"/>
      <c r="G1966" s="1178">
        <f>E1966*F1966</f>
        <v>0</v>
      </c>
    </row>
    <row r="1967" spans="1:7" s="296" customFormat="1">
      <c r="A1967" s="504"/>
      <c r="B1967" s="501"/>
      <c r="C1967" s="218" t="s">
        <v>2639</v>
      </c>
      <c r="D1967" s="629" t="s">
        <v>188</v>
      </c>
      <c r="E1967" s="630">
        <v>4</v>
      </c>
      <c r="F1967" s="660"/>
      <c r="G1967" s="1178">
        <f>E1967*F1967</f>
        <v>0</v>
      </c>
    </row>
    <row r="1968" spans="1:7" s="296" customFormat="1">
      <c r="A1968" s="504"/>
      <c r="B1968" s="501"/>
      <c r="C1968" s="539"/>
      <c r="D1968" s="629"/>
      <c r="E1968" s="630"/>
      <c r="F1968" s="660"/>
      <c r="G1968" s="660">
        <f t="shared" si="86"/>
        <v>0</v>
      </c>
    </row>
    <row r="1969" spans="1:7" s="296" customFormat="1">
      <c r="A1969" s="504" t="str">
        <f t="shared" si="87"/>
        <v>XII.</v>
      </c>
      <c r="B1969" s="501">
        <f>COUNT($A$1901:$B1968)+1</f>
        <v>7</v>
      </c>
      <c r="C1969" s="241" t="s">
        <v>2640</v>
      </c>
      <c r="D1969" s="629"/>
      <c r="E1969" s="630"/>
      <c r="F1969" s="660"/>
      <c r="G1969" s="660">
        <f t="shared" si="86"/>
        <v>0</v>
      </c>
    </row>
    <row r="1970" spans="1:7" s="296" customFormat="1" ht="72" customHeight="1">
      <c r="A1970" s="504"/>
      <c r="B1970" s="501"/>
      <c r="C1970" s="218" t="s">
        <v>2641</v>
      </c>
      <c r="D1970" s="629"/>
      <c r="E1970" s="630"/>
      <c r="F1970" s="660"/>
      <c r="G1970" s="660">
        <f t="shared" si="86"/>
        <v>0</v>
      </c>
    </row>
    <row r="1971" spans="1:7" s="296" customFormat="1" ht="24">
      <c r="A1971" s="504"/>
      <c r="B1971" s="501"/>
      <c r="C1971" s="528" t="s">
        <v>2637</v>
      </c>
      <c r="D1971" s="629"/>
      <c r="E1971" s="630"/>
      <c r="F1971" s="660"/>
      <c r="G1971" s="660">
        <f t="shared" si="86"/>
        <v>0</v>
      </c>
    </row>
    <row r="1972" spans="1:7" s="296" customFormat="1">
      <c r="A1972" s="504"/>
      <c r="B1972" s="501"/>
      <c r="C1972" s="218" t="s">
        <v>2642</v>
      </c>
      <c r="D1972" s="629" t="s">
        <v>188</v>
      </c>
      <c r="E1972" s="630">
        <v>1</v>
      </c>
      <c r="F1972" s="660"/>
      <c r="G1972" s="1178">
        <f>E1972*F1972</f>
        <v>0</v>
      </c>
    </row>
    <row r="1973" spans="1:7" s="296" customFormat="1">
      <c r="A1973" s="504"/>
      <c r="B1973" s="501"/>
      <c r="C1973" s="218" t="s">
        <v>2643</v>
      </c>
      <c r="D1973" s="629" t="s">
        <v>188</v>
      </c>
      <c r="E1973" s="630">
        <v>2</v>
      </c>
      <c r="F1973" s="660"/>
      <c r="G1973" s="1178">
        <f>E1973*F1973</f>
        <v>0</v>
      </c>
    </row>
    <row r="1974" spans="1:7" s="296" customFormat="1">
      <c r="A1974" s="504"/>
      <c r="B1974" s="501"/>
      <c r="C1974" s="218"/>
      <c r="D1974" s="629"/>
      <c r="E1974" s="630"/>
      <c r="F1974" s="660"/>
      <c r="G1974" s="660">
        <f t="shared" si="86"/>
        <v>0</v>
      </c>
    </row>
    <row r="1975" spans="1:7" s="296" customFormat="1" ht="12.75" customHeight="1">
      <c r="A1975" s="504" t="str">
        <f t="shared" ref="A1975:A1992" si="88">$A$1901</f>
        <v>XII.</v>
      </c>
      <c r="B1975" s="501">
        <f>COUNT($A$1901:$B1974)+1</f>
        <v>8</v>
      </c>
      <c r="C1975" s="241" t="s">
        <v>2375</v>
      </c>
      <c r="D1975" s="629" t="s">
        <v>187</v>
      </c>
      <c r="E1975" s="630">
        <v>220</v>
      </c>
      <c r="F1975" s="660"/>
      <c r="G1975" s="1178">
        <f>E1975*F1975</f>
        <v>0</v>
      </c>
    </row>
    <row r="1976" spans="1:7" s="296" customFormat="1" ht="60">
      <c r="A1976" s="504"/>
      <c r="B1976" s="501"/>
      <c r="C1976" s="218" t="s">
        <v>2664</v>
      </c>
      <c r="D1976" s="629"/>
      <c r="E1976" s="630"/>
      <c r="F1976" s="660"/>
      <c r="G1976" s="660">
        <f t="shared" si="86"/>
        <v>0</v>
      </c>
    </row>
    <row r="1977" spans="1:7" s="296" customFormat="1">
      <c r="A1977" s="504"/>
      <c r="B1977" s="501"/>
      <c r="C1977" s="218"/>
      <c r="D1977" s="629"/>
      <c r="E1977" s="630"/>
      <c r="F1977" s="660"/>
      <c r="G1977" s="660">
        <f t="shared" si="86"/>
        <v>0</v>
      </c>
    </row>
    <row r="1978" spans="1:7" s="296" customFormat="1">
      <c r="A1978" s="504" t="str">
        <f t="shared" si="88"/>
        <v>XII.</v>
      </c>
      <c r="B1978" s="501">
        <f>COUNT($A$1901:$B1977)+1</f>
        <v>9</v>
      </c>
      <c r="C1978" s="241" t="s">
        <v>2377</v>
      </c>
      <c r="D1978" s="629"/>
      <c r="E1978" s="630"/>
      <c r="F1978" s="660"/>
      <c r="G1978" s="660">
        <f t="shared" si="86"/>
        <v>0</v>
      </c>
    </row>
    <row r="1979" spans="1:7" s="296" customFormat="1" ht="72">
      <c r="A1979" s="504"/>
      <c r="B1979" s="501"/>
      <c r="C1979" s="218" t="s">
        <v>2665</v>
      </c>
      <c r="D1979" s="629"/>
      <c r="E1979" s="630"/>
      <c r="F1979" s="660"/>
      <c r="G1979" s="660">
        <f t="shared" si="86"/>
        <v>0</v>
      </c>
    </row>
    <row r="1980" spans="1:7" s="296" customFormat="1">
      <c r="A1980" s="504"/>
      <c r="B1980" s="501"/>
      <c r="C1980" s="218" t="s">
        <v>2666</v>
      </c>
      <c r="D1980" s="629" t="s">
        <v>186</v>
      </c>
      <c r="E1980" s="630">
        <v>10</v>
      </c>
      <c r="F1980" s="660"/>
      <c r="G1980" s="1178">
        <f>E1980*F1980</f>
        <v>0</v>
      </c>
    </row>
    <row r="1981" spans="1:7" s="296" customFormat="1">
      <c r="A1981" s="504"/>
      <c r="B1981" s="501"/>
      <c r="C1981" s="218" t="s">
        <v>2667</v>
      </c>
      <c r="D1981" s="629" t="s">
        <v>186</v>
      </c>
      <c r="E1981" s="630">
        <v>19</v>
      </c>
      <c r="F1981" s="660"/>
      <c r="G1981" s="1178">
        <f>E1981*F1981</f>
        <v>0</v>
      </c>
    </row>
    <row r="1982" spans="1:7" s="296" customFormat="1">
      <c r="A1982" s="504"/>
      <c r="B1982" s="501"/>
      <c r="C1982" s="218" t="s">
        <v>2669</v>
      </c>
      <c r="D1982" s="629" t="s">
        <v>186</v>
      </c>
      <c r="E1982" s="630">
        <v>4</v>
      </c>
      <c r="F1982" s="660"/>
      <c r="G1982" s="1178">
        <f>E1982*F1982</f>
        <v>0</v>
      </c>
    </row>
    <row r="1983" spans="1:7" s="296" customFormat="1">
      <c r="A1983" s="504"/>
      <c r="B1983" s="501"/>
      <c r="C1983" s="218" t="s">
        <v>2379</v>
      </c>
      <c r="D1983" s="629" t="s">
        <v>186</v>
      </c>
      <c r="E1983" s="630">
        <v>20</v>
      </c>
      <c r="F1983" s="660"/>
      <c r="G1983" s="1178">
        <f>E1983*F1983</f>
        <v>0</v>
      </c>
    </row>
    <row r="1984" spans="1:7" s="296" customFormat="1">
      <c r="A1984" s="504"/>
      <c r="B1984" s="501"/>
      <c r="C1984" s="218" t="s">
        <v>2670</v>
      </c>
      <c r="D1984" s="629" t="s">
        <v>186</v>
      </c>
      <c r="E1984" s="630">
        <v>25</v>
      </c>
      <c r="F1984" s="660"/>
      <c r="G1984" s="1178">
        <f>E1984*F1984</f>
        <v>0</v>
      </c>
    </row>
    <row r="1985" spans="1:7" s="296" customFormat="1">
      <c r="A1985" s="504"/>
      <c r="B1985" s="501"/>
      <c r="C1985" s="218"/>
      <c r="D1985" s="629"/>
      <c r="E1985" s="630"/>
      <c r="F1985" s="660"/>
      <c r="G1985" s="660">
        <f t="shared" si="86"/>
        <v>0</v>
      </c>
    </row>
    <row r="1986" spans="1:7" s="296" customFormat="1">
      <c r="A1986" s="504" t="str">
        <f t="shared" si="88"/>
        <v>XII.</v>
      </c>
      <c r="B1986" s="501">
        <f>COUNT($A$1901:$B1985)+1</f>
        <v>10</v>
      </c>
      <c r="C1986" s="241" t="s">
        <v>2671</v>
      </c>
      <c r="D1986" s="629"/>
      <c r="E1986" s="630"/>
      <c r="F1986" s="660"/>
      <c r="G1986" s="660">
        <f t="shared" si="86"/>
        <v>0</v>
      </c>
    </row>
    <row r="1987" spans="1:7" s="296" customFormat="1" ht="48">
      <c r="A1987" s="504"/>
      <c r="B1987" s="501"/>
      <c r="C1987" s="218" t="s">
        <v>2672</v>
      </c>
      <c r="D1987" s="629"/>
      <c r="E1987" s="630"/>
      <c r="F1987" s="660"/>
      <c r="G1987" s="660">
        <f t="shared" si="86"/>
        <v>0</v>
      </c>
    </row>
    <row r="1988" spans="1:7" s="296" customFormat="1" ht="24">
      <c r="A1988" s="504"/>
      <c r="B1988" s="501"/>
      <c r="C1988" s="468" t="s">
        <v>2673</v>
      </c>
      <c r="D1988" s="629"/>
      <c r="E1988" s="630"/>
      <c r="F1988" s="660"/>
      <c r="G1988" s="660">
        <f t="shared" si="86"/>
        <v>0</v>
      </c>
    </row>
    <row r="1989" spans="1:7" s="296" customFormat="1">
      <c r="A1989" s="504"/>
      <c r="B1989" s="501"/>
      <c r="C1989" s="218" t="s">
        <v>2616</v>
      </c>
      <c r="D1989" s="629" t="s">
        <v>186</v>
      </c>
      <c r="E1989" s="630">
        <v>5</v>
      </c>
      <c r="F1989" s="660"/>
      <c r="G1989" s="1178">
        <f>E1989*F1989</f>
        <v>0</v>
      </c>
    </row>
    <row r="1990" spans="1:7" s="296" customFormat="1">
      <c r="A1990" s="504"/>
      <c r="B1990" s="501"/>
      <c r="C1990" s="218" t="s">
        <v>2674</v>
      </c>
      <c r="D1990" s="629" t="s">
        <v>186</v>
      </c>
      <c r="E1990" s="630">
        <v>6</v>
      </c>
      <c r="F1990" s="660"/>
      <c r="G1990" s="1178">
        <f>E1990*F1990</f>
        <v>0</v>
      </c>
    </row>
    <row r="1991" spans="1:7" s="296" customFormat="1">
      <c r="A1991" s="504"/>
      <c r="B1991" s="501"/>
      <c r="C1991" s="218"/>
      <c r="D1991" s="629"/>
      <c r="E1991" s="630"/>
      <c r="F1991" s="660"/>
      <c r="G1991" s="660">
        <f t="shared" si="86"/>
        <v>0</v>
      </c>
    </row>
    <row r="1992" spans="1:7" s="296" customFormat="1">
      <c r="A1992" s="504" t="str">
        <f t="shared" si="88"/>
        <v>XII.</v>
      </c>
      <c r="B1992" s="501">
        <f>COUNT($A$1901:$B1991)+1</f>
        <v>11</v>
      </c>
      <c r="C1992" s="241" t="s">
        <v>2381</v>
      </c>
      <c r="D1992" s="629"/>
      <c r="E1992" s="630"/>
      <c r="F1992" s="660"/>
      <c r="G1992" s="660">
        <f t="shared" si="86"/>
        <v>0</v>
      </c>
    </row>
    <row r="1993" spans="1:7" s="296" customFormat="1" ht="48">
      <c r="A1993" s="504"/>
      <c r="B1993" s="501"/>
      <c r="C1993" s="218" t="s">
        <v>2672</v>
      </c>
      <c r="D1993" s="629"/>
      <c r="E1993" s="630"/>
      <c r="F1993" s="660"/>
      <c r="G1993" s="660">
        <f t="shared" si="86"/>
        <v>0</v>
      </c>
    </row>
    <row r="1994" spans="1:7" s="296" customFormat="1" ht="24">
      <c r="A1994" s="504"/>
      <c r="B1994" s="501"/>
      <c r="C1994" s="468" t="s">
        <v>2675</v>
      </c>
      <c r="D1994" s="629"/>
      <c r="E1994" s="630"/>
      <c r="F1994" s="660"/>
      <c r="G1994" s="660">
        <f t="shared" si="86"/>
        <v>0</v>
      </c>
    </row>
    <row r="1995" spans="1:7" s="296" customFormat="1">
      <c r="A1995" s="504"/>
      <c r="B1995" s="501"/>
      <c r="C1995" s="218" t="s">
        <v>2676</v>
      </c>
      <c r="D1995" s="629" t="s">
        <v>186</v>
      </c>
      <c r="E1995" s="630">
        <v>2</v>
      </c>
      <c r="F1995" s="660"/>
      <c r="G1995" s="1178">
        <f>E1995*F1995</f>
        <v>0</v>
      </c>
    </row>
    <row r="1996" spans="1:7" s="296" customFormat="1">
      <c r="A1996" s="504"/>
      <c r="B1996" s="501"/>
      <c r="C1996" s="218" t="s">
        <v>2674</v>
      </c>
      <c r="D1996" s="629" t="s">
        <v>186</v>
      </c>
      <c r="E1996" s="630">
        <v>3</v>
      </c>
      <c r="F1996" s="660"/>
      <c r="G1996" s="1178">
        <f>E1996*F1996</f>
        <v>0</v>
      </c>
    </row>
    <row r="1997" spans="1:7" s="296" customFormat="1">
      <c r="A1997" s="504"/>
      <c r="B1997" s="501"/>
      <c r="C1997" s="218" t="s">
        <v>2651</v>
      </c>
      <c r="D1997" s="629" t="s">
        <v>186</v>
      </c>
      <c r="E1997" s="630">
        <v>2</v>
      </c>
      <c r="F1997" s="660"/>
      <c r="G1997" s="1178">
        <f>E1997*F1997</f>
        <v>0</v>
      </c>
    </row>
    <row r="1998" spans="1:7" s="296" customFormat="1">
      <c r="A1998" s="504"/>
      <c r="B1998" s="501"/>
      <c r="C1998" s="218"/>
      <c r="D1998" s="629"/>
      <c r="E1998" s="630"/>
      <c r="F1998" s="660"/>
      <c r="G1998" s="660">
        <f t="shared" ref="G1998:G2015" si="89">E1998*F1998</f>
        <v>0</v>
      </c>
    </row>
    <row r="1999" spans="1:7" s="296" customFormat="1">
      <c r="A1999" s="504" t="str">
        <f>$A$1901</f>
        <v>XII.</v>
      </c>
      <c r="B1999" s="501">
        <f>COUNT($A$1901:$B1998)+1</f>
        <v>12</v>
      </c>
      <c r="C1999" s="241" t="s">
        <v>2386</v>
      </c>
      <c r="D1999" s="629" t="s">
        <v>137</v>
      </c>
      <c r="E1999" s="630">
        <v>41</v>
      </c>
      <c r="F1999" s="660"/>
      <c r="G1999" s="1178">
        <f>E1999*F1999</f>
        <v>0</v>
      </c>
    </row>
    <row r="2000" spans="1:7" s="296" customFormat="1" ht="72">
      <c r="A2000" s="504"/>
      <c r="B2000" s="501"/>
      <c r="C2000" s="218" t="s">
        <v>2677</v>
      </c>
      <c r="D2000" s="629"/>
      <c r="E2000" s="630"/>
      <c r="F2000" s="660"/>
      <c r="G2000" s="660">
        <f t="shared" si="89"/>
        <v>0</v>
      </c>
    </row>
    <row r="2001" spans="1:34" s="296" customFormat="1">
      <c r="A2001" s="504"/>
      <c r="B2001" s="501"/>
      <c r="C2001" s="528" t="s">
        <v>2388</v>
      </c>
      <c r="D2001" s="629"/>
      <c r="E2001" s="630"/>
      <c r="F2001" s="660"/>
      <c r="G2001" s="660">
        <f t="shared" si="89"/>
        <v>0</v>
      </c>
    </row>
    <row r="2002" spans="1:34" s="296" customFormat="1">
      <c r="A2002" s="504"/>
      <c r="B2002" s="501"/>
      <c r="C2002" s="218"/>
      <c r="D2002" s="629"/>
      <c r="E2002" s="630"/>
      <c r="F2002" s="660"/>
      <c r="G2002" s="660">
        <f t="shared" si="89"/>
        <v>0</v>
      </c>
    </row>
    <row r="2003" spans="1:34" s="296" customFormat="1">
      <c r="A2003" s="504" t="str">
        <f>$A$1901</f>
        <v>XII.</v>
      </c>
      <c r="B2003" s="501">
        <f>COUNT($A$1901:$B2002)+1</f>
        <v>13</v>
      </c>
      <c r="C2003" s="241" t="s">
        <v>2680</v>
      </c>
      <c r="D2003" s="629"/>
      <c r="E2003" s="630"/>
      <c r="F2003" s="660"/>
      <c r="G2003" s="660">
        <f t="shared" si="89"/>
        <v>0</v>
      </c>
    </row>
    <row r="2004" spans="1:34" s="254" customFormat="1" ht="60">
      <c r="A2004" s="504"/>
      <c r="B2004" s="501"/>
      <c r="C2004" s="218" t="s">
        <v>2681</v>
      </c>
      <c r="D2004" s="629"/>
      <c r="E2004" s="630"/>
      <c r="F2004" s="660"/>
      <c r="G2004" s="660">
        <f t="shared" si="89"/>
        <v>0</v>
      </c>
    </row>
    <row r="2005" spans="1:34" s="254" customFormat="1">
      <c r="A2005" s="504"/>
      <c r="B2005" s="501"/>
      <c r="C2005" s="218" t="s">
        <v>2745</v>
      </c>
      <c r="D2005" s="629" t="s">
        <v>188</v>
      </c>
      <c r="E2005" s="630">
        <v>1</v>
      </c>
      <c r="F2005" s="660"/>
      <c r="G2005" s="1178">
        <f>E2005*F2005</f>
        <v>0</v>
      </c>
    </row>
    <row r="2006" spans="1:34" s="511" customFormat="1">
      <c r="A2006" s="504"/>
      <c r="B2006" s="501"/>
      <c r="C2006" s="218"/>
      <c r="D2006" s="629"/>
      <c r="E2006" s="630"/>
      <c r="F2006" s="660"/>
      <c r="G2006" s="660">
        <f t="shared" si="89"/>
        <v>0</v>
      </c>
      <c r="H2006" s="286"/>
      <c r="I2006" s="286"/>
      <c r="J2006" s="286"/>
      <c r="K2006" s="286"/>
      <c r="L2006" s="286"/>
      <c r="M2006" s="286"/>
      <c r="N2006" s="286"/>
      <c r="O2006" s="286"/>
      <c r="P2006" s="286"/>
      <c r="Q2006" s="286"/>
      <c r="R2006" s="286"/>
      <c r="S2006" s="286"/>
      <c r="T2006" s="286"/>
      <c r="U2006" s="286"/>
      <c r="V2006" s="286"/>
      <c r="W2006" s="286"/>
      <c r="X2006" s="286"/>
      <c r="Y2006" s="286"/>
      <c r="Z2006" s="286"/>
      <c r="AA2006" s="286"/>
      <c r="AB2006" s="286"/>
      <c r="AC2006" s="286"/>
      <c r="AD2006" s="286"/>
      <c r="AE2006" s="286"/>
      <c r="AF2006" s="286"/>
      <c r="AG2006" s="286"/>
      <c r="AH2006" s="286"/>
    </row>
    <row r="2007" spans="1:34" s="511" customFormat="1">
      <c r="A2007" s="504" t="str">
        <f>$A$1901</f>
        <v>XII.</v>
      </c>
      <c r="B2007" s="501">
        <f>COUNT($A$1901:$B2006)+1</f>
        <v>14</v>
      </c>
      <c r="C2007" s="241" t="s">
        <v>1844</v>
      </c>
      <c r="D2007" s="629" t="s">
        <v>187</v>
      </c>
      <c r="E2007" s="630">
        <v>40</v>
      </c>
      <c r="F2007" s="660"/>
      <c r="G2007" s="1178">
        <f>E2007*F2007</f>
        <v>0</v>
      </c>
      <c r="H2007" s="286"/>
      <c r="I2007" s="286"/>
      <c r="J2007" s="286"/>
      <c r="K2007" s="286"/>
      <c r="L2007" s="286"/>
      <c r="M2007" s="286"/>
      <c r="N2007" s="286"/>
      <c r="O2007" s="286"/>
      <c r="P2007" s="286"/>
      <c r="Q2007" s="286"/>
      <c r="R2007" s="286"/>
      <c r="S2007" s="286"/>
      <c r="T2007" s="286"/>
      <c r="U2007" s="286"/>
      <c r="V2007" s="286"/>
      <c r="W2007" s="286"/>
      <c r="X2007" s="286"/>
      <c r="Y2007" s="286"/>
      <c r="Z2007" s="286"/>
      <c r="AA2007" s="286"/>
      <c r="AB2007" s="286"/>
      <c r="AC2007" s="286"/>
      <c r="AD2007" s="286"/>
      <c r="AE2007" s="286"/>
      <c r="AF2007" s="286"/>
      <c r="AG2007" s="286"/>
      <c r="AH2007" s="286"/>
    </row>
    <row r="2008" spans="1:34" s="511" customFormat="1" ht="108">
      <c r="A2008" s="504"/>
      <c r="B2008" s="501"/>
      <c r="C2008" s="218" t="s">
        <v>2685</v>
      </c>
      <c r="D2008" s="629"/>
      <c r="E2008" s="630"/>
      <c r="F2008" s="660"/>
      <c r="G2008" s="660">
        <f t="shared" si="89"/>
        <v>0</v>
      </c>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286"/>
      <c r="AF2008" s="286"/>
      <c r="AG2008" s="286"/>
      <c r="AH2008" s="286"/>
    </row>
    <row r="2009" spans="1:34" s="511" customFormat="1">
      <c r="A2009" s="504"/>
      <c r="B2009" s="501"/>
      <c r="C2009" s="528" t="s">
        <v>2686</v>
      </c>
      <c r="D2009" s="629"/>
      <c r="E2009" s="630"/>
      <c r="F2009" s="660"/>
      <c r="G2009" s="660">
        <f t="shared" si="89"/>
        <v>0</v>
      </c>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286"/>
      <c r="AF2009" s="286"/>
      <c r="AG2009" s="286"/>
      <c r="AH2009" s="286"/>
    </row>
    <row r="2010" spans="1:34" s="511" customFormat="1">
      <c r="A2010" s="504"/>
      <c r="B2010" s="501"/>
      <c r="C2010" s="241"/>
      <c r="D2010" s="629"/>
      <c r="E2010" s="630"/>
      <c r="F2010" s="660"/>
      <c r="G2010" s="660">
        <f t="shared" si="89"/>
        <v>0</v>
      </c>
      <c r="H2010" s="286"/>
      <c r="I2010" s="286"/>
      <c r="J2010" s="286"/>
      <c r="K2010" s="286"/>
      <c r="L2010" s="286"/>
      <c r="M2010" s="286"/>
      <c r="N2010" s="286"/>
      <c r="O2010" s="286"/>
      <c r="P2010" s="286"/>
      <c r="Q2010" s="286"/>
      <c r="R2010" s="286"/>
      <c r="S2010" s="286"/>
      <c r="T2010" s="286"/>
      <c r="U2010" s="286"/>
      <c r="V2010" s="286"/>
      <c r="W2010" s="286"/>
      <c r="X2010" s="286"/>
      <c r="Y2010" s="286"/>
      <c r="Z2010" s="286"/>
      <c r="AA2010" s="286"/>
      <c r="AB2010" s="286"/>
      <c r="AC2010" s="286"/>
      <c r="AD2010" s="286"/>
      <c r="AE2010" s="286"/>
      <c r="AF2010" s="286"/>
      <c r="AG2010" s="286"/>
      <c r="AH2010" s="286"/>
    </row>
    <row r="2011" spans="1:34" s="511" customFormat="1">
      <c r="A2011" s="504" t="str">
        <f>$A$1901</f>
        <v>XII.</v>
      </c>
      <c r="B2011" s="501">
        <f>COUNT($A$1901:$B2010)+1</f>
        <v>15</v>
      </c>
      <c r="C2011" s="241" t="s">
        <v>2687</v>
      </c>
      <c r="D2011" s="629" t="s">
        <v>125</v>
      </c>
      <c r="E2011" s="630">
        <v>1</v>
      </c>
      <c r="F2011" s="660"/>
      <c r="G2011" s="1178">
        <f>E2011*F2011</f>
        <v>0</v>
      </c>
      <c r="H2011" s="286"/>
      <c r="I2011" s="286"/>
      <c r="J2011" s="286"/>
      <c r="K2011" s="286"/>
      <c r="L2011" s="286"/>
      <c r="M2011" s="286"/>
      <c r="N2011" s="286"/>
      <c r="O2011" s="286"/>
      <c r="P2011" s="286"/>
      <c r="Q2011" s="286"/>
      <c r="R2011" s="286"/>
      <c r="S2011" s="286"/>
      <c r="T2011" s="286"/>
      <c r="U2011" s="286"/>
      <c r="V2011" s="286"/>
      <c r="W2011" s="286"/>
      <c r="X2011" s="286"/>
      <c r="Y2011" s="286"/>
      <c r="Z2011" s="286"/>
      <c r="AA2011" s="286"/>
      <c r="AB2011" s="286"/>
      <c r="AC2011" s="286"/>
      <c r="AD2011" s="286"/>
      <c r="AE2011" s="286"/>
      <c r="AF2011" s="286"/>
      <c r="AG2011" s="286"/>
      <c r="AH2011" s="286"/>
    </row>
    <row r="2012" spans="1:34" s="511" customFormat="1" ht="60">
      <c r="A2012" s="504"/>
      <c r="B2012" s="501"/>
      <c r="C2012" s="218" t="s">
        <v>2688</v>
      </c>
      <c r="D2012" s="629"/>
      <c r="E2012" s="630"/>
      <c r="F2012" s="660"/>
      <c r="G2012" s="660">
        <f t="shared" si="89"/>
        <v>0</v>
      </c>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86"/>
      <c r="AE2012" s="286"/>
      <c r="AF2012" s="286"/>
      <c r="AG2012" s="286"/>
      <c r="AH2012" s="286"/>
    </row>
    <row r="2013" spans="1:34" s="511" customFormat="1">
      <c r="A2013" s="504"/>
      <c r="B2013" s="501"/>
      <c r="C2013" s="218"/>
      <c r="D2013" s="629"/>
      <c r="E2013" s="630"/>
      <c r="F2013" s="660"/>
      <c r="G2013" s="660">
        <f t="shared" si="89"/>
        <v>0</v>
      </c>
      <c r="H2013" s="286"/>
      <c r="I2013" s="286"/>
      <c r="J2013" s="286"/>
      <c r="K2013" s="286"/>
      <c r="L2013" s="286"/>
      <c r="M2013" s="286"/>
      <c r="N2013" s="286"/>
      <c r="O2013" s="286"/>
      <c r="P2013" s="286"/>
      <c r="Q2013" s="286"/>
      <c r="R2013" s="286"/>
      <c r="S2013" s="286"/>
      <c r="T2013" s="286"/>
      <c r="U2013" s="286"/>
      <c r="V2013" s="286"/>
      <c r="W2013" s="286"/>
      <c r="X2013" s="286"/>
      <c r="Y2013" s="286"/>
      <c r="Z2013" s="286"/>
      <c r="AA2013" s="286"/>
      <c r="AB2013" s="286"/>
      <c r="AC2013" s="286"/>
      <c r="AD2013" s="286"/>
      <c r="AE2013" s="286"/>
      <c r="AF2013" s="286"/>
      <c r="AG2013" s="286"/>
      <c r="AH2013" s="286"/>
    </row>
    <row r="2014" spans="1:34" s="511" customFormat="1">
      <c r="A2014" s="504" t="str">
        <f>$A$1901</f>
        <v>XII.</v>
      </c>
      <c r="B2014" s="501">
        <f>COUNT($A$1901:$B2013)+1</f>
        <v>16</v>
      </c>
      <c r="C2014" s="241" t="s">
        <v>2689</v>
      </c>
      <c r="D2014" s="629" t="s">
        <v>2690</v>
      </c>
      <c r="E2014" s="630">
        <v>1</v>
      </c>
      <c r="F2014" s="660"/>
      <c r="G2014" s="1178">
        <f>E2014*F2014</f>
        <v>0</v>
      </c>
      <c r="H2014" s="286"/>
      <c r="I2014" s="286"/>
      <c r="J2014" s="286"/>
      <c r="K2014" s="286"/>
      <c r="L2014" s="286"/>
      <c r="M2014" s="286"/>
      <c r="N2014" s="286"/>
      <c r="O2014" s="286"/>
      <c r="P2014" s="286"/>
      <c r="Q2014" s="286"/>
      <c r="R2014" s="286"/>
      <c r="S2014" s="286"/>
      <c r="T2014" s="286"/>
      <c r="U2014" s="286"/>
      <c r="V2014" s="286"/>
      <c r="W2014" s="286"/>
      <c r="X2014" s="286"/>
      <c r="Y2014" s="286"/>
      <c r="Z2014" s="286"/>
      <c r="AA2014" s="286"/>
      <c r="AB2014" s="286"/>
      <c r="AC2014" s="286"/>
      <c r="AD2014" s="286"/>
      <c r="AE2014" s="286"/>
      <c r="AF2014" s="286"/>
      <c r="AG2014" s="286"/>
      <c r="AH2014" s="286"/>
    </row>
    <row r="2015" spans="1:34" s="511" customFormat="1" ht="84">
      <c r="A2015" s="504"/>
      <c r="B2015" s="501"/>
      <c r="C2015" s="218" t="s">
        <v>2691</v>
      </c>
      <c r="D2015" s="629"/>
      <c r="E2015" s="630"/>
      <c r="F2015" s="660"/>
      <c r="G2015" s="660">
        <f t="shared" si="89"/>
        <v>0</v>
      </c>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286"/>
      <c r="AE2015" s="286"/>
      <c r="AF2015" s="286"/>
      <c r="AG2015" s="286"/>
      <c r="AH2015" s="286"/>
    </row>
    <row r="2016" spans="1:34" s="511" customFormat="1">
      <c r="A2016" s="504"/>
      <c r="B2016" s="501"/>
      <c r="C2016" s="218"/>
      <c r="D2016" s="629"/>
      <c r="E2016" s="630"/>
      <c r="F2016" s="660"/>
      <c r="G2016" s="660"/>
      <c r="H2016" s="286"/>
      <c r="I2016" s="286"/>
      <c r="J2016" s="286"/>
      <c r="K2016" s="286"/>
      <c r="L2016" s="286"/>
      <c r="M2016" s="286"/>
      <c r="N2016" s="286"/>
      <c r="O2016" s="286"/>
      <c r="P2016" s="286"/>
      <c r="Q2016" s="286"/>
      <c r="R2016" s="286"/>
      <c r="S2016" s="286"/>
      <c r="T2016" s="286"/>
      <c r="U2016" s="286"/>
      <c r="V2016" s="286"/>
      <c r="W2016" s="286"/>
      <c r="X2016" s="286"/>
      <c r="Y2016" s="286"/>
      <c r="Z2016" s="286"/>
      <c r="AA2016" s="286"/>
      <c r="AB2016" s="286"/>
      <c r="AC2016" s="286"/>
      <c r="AD2016" s="286"/>
      <c r="AE2016" s="286"/>
      <c r="AF2016" s="286"/>
      <c r="AG2016" s="286"/>
      <c r="AH2016" s="286"/>
    </row>
    <row r="2017" spans="1:34" s="511" customFormat="1" ht="26.25" thickBot="1">
      <c r="A2017" s="507"/>
      <c r="B2017" s="507"/>
      <c r="C2017" s="507" t="str">
        <f>CONCATENATE($B$1899," ",$C$1899," - SKUPAJ:")</f>
        <v>XII. PREZRAČEVANJE DNEVNI CENTER - SKUPAJ:</v>
      </c>
      <c r="D2017" s="507"/>
      <c r="E2017" s="507"/>
      <c r="F2017" s="507"/>
      <c r="G2017" s="1205">
        <f>SUM(G1937:G2014)</f>
        <v>0</v>
      </c>
      <c r="H2017" s="286"/>
      <c r="I2017" s="286"/>
      <c r="J2017" s="286"/>
      <c r="K2017" s="286"/>
      <c r="L2017" s="286"/>
      <c r="M2017" s="286"/>
      <c r="N2017" s="286"/>
      <c r="O2017" s="286"/>
      <c r="P2017" s="286"/>
      <c r="Q2017" s="286"/>
      <c r="R2017" s="286"/>
      <c r="S2017" s="286"/>
      <c r="T2017" s="286"/>
      <c r="U2017" s="286"/>
      <c r="V2017" s="286"/>
      <c r="W2017" s="286"/>
      <c r="X2017" s="286"/>
      <c r="Y2017" s="286"/>
      <c r="Z2017" s="286"/>
      <c r="AA2017" s="286"/>
      <c r="AB2017" s="286"/>
      <c r="AC2017" s="286"/>
      <c r="AD2017" s="286"/>
      <c r="AE2017" s="286"/>
      <c r="AF2017" s="286"/>
      <c r="AG2017" s="286"/>
      <c r="AH2017" s="286"/>
    </row>
    <row r="2018" spans="1:34" s="511" customFormat="1">
      <c r="A2018" s="3"/>
      <c r="B2018" s="3"/>
      <c r="C2018" s="171"/>
      <c r="D2018" s="608"/>
      <c r="E2018" s="608"/>
      <c r="F2018" s="604"/>
      <c r="G2018" s="621"/>
      <c r="H2018" s="286"/>
      <c r="I2018" s="286"/>
      <c r="J2018" s="286"/>
      <c r="K2018" s="286"/>
      <c r="L2018" s="286"/>
      <c r="M2018" s="286"/>
      <c r="N2018" s="286"/>
      <c r="O2018" s="286"/>
      <c r="P2018" s="286"/>
      <c r="Q2018" s="286"/>
      <c r="R2018" s="286"/>
      <c r="S2018" s="286"/>
      <c r="T2018" s="286"/>
      <c r="U2018" s="286"/>
      <c r="V2018" s="286"/>
      <c r="W2018" s="286"/>
      <c r="X2018" s="286"/>
      <c r="Y2018" s="286"/>
      <c r="Z2018" s="286"/>
      <c r="AA2018" s="286"/>
      <c r="AB2018" s="286"/>
      <c r="AC2018" s="286"/>
      <c r="AD2018" s="286"/>
      <c r="AE2018" s="286"/>
      <c r="AF2018" s="286"/>
      <c r="AG2018" s="286"/>
      <c r="AH2018" s="286"/>
    </row>
    <row r="2019" spans="1:34" s="511" customFormat="1" ht="16.5" thickBot="1">
      <c r="A2019" s="502"/>
      <c r="B2019" s="158" t="s">
        <v>3065</v>
      </c>
      <c r="C2019" s="65" t="s">
        <v>3066</v>
      </c>
      <c r="D2019" s="658"/>
      <c r="E2019" s="658"/>
      <c r="F2019" s="658"/>
      <c r="G2019" s="658"/>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286"/>
      <c r="AE2019" s="286"/>
      <c r="AF2019" s="286"/>
      <c r="AG2019" s="286"/>
      <c r="AH2019" s="286"/>
    </row>
    <row r="2020" spans="1:34" s="511" customFormat="1">
      <c r="A2020" s="3"/>
      <c r="B2020" s="3"/>
      <c r="C2020" s="171"/>
      <c r="D2020" s="629"/>
      <c r="E2020" s="630"/>
      <c r="F2020" s="660"/>
      <c r="G2020" s="660"/>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286"/>
      <c r="AE2020" s="286"/>
      <c r="AF2020" s="286"/>
      <c r="AG2020" s="286"/>
      <c r="AH2020" s="286"/>
    </row>
    <row r="2021" spans="1:34" s="511" customFormat="1">
      <c r="A2021" s="504" t="str">
        <f>$B$2019</f>
        <v>XIII.</v>
      </c>
      <c r="B2021" s="501">
        <f>1</f>
        <v>1</v>
      </c>
      <c r="C2021" s="241" t="s">
        <v>3067</v>
      </c>
      <c r="D2021" s="629"/>
      <c r="E2021" s="630"/>
      <c r="F2021" s="660"/>
      <c r="G2021" s="660">
        <f>E2021*F2021</f>
        <v>0</v>
      </c>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286"/>
      <c r="AE2021" s="286"/>
      <c r="AF2021" s="286"/>
      <c r="AG2021" s="286"/>
      <c r="AH2021" s="286"/>
    </row>
    <row r="2022" spans="1:34" s="511" customFormat="1" ht="46.5" customHeight="1">
      <c r="A2022" s="504"/>
      <c r="B2022" s="501"/>
      <c r="C2022" s="326" t="s">
        <v>3068</v>
      </c>
      <c r="D2022" s="629"/>
      <c r="E2022" s="630"/>
      <c r="F2022" s="679"/>
      <c r="G2022" s="660">
        <f t="shared" ref="G2022:G2069" si="90">E2022*F2022</f>
        <v>0</v>
      </c>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286"/>
      <c r="AE2022" s="286"/>
      <c r="AF2022" s="286"/>
      <c r="AG2022" s="286"/>
      <c r="AH2022" s="286"/>
    </row>
    <row r="2023" spans="1:34" s="511" customFormat="1" ht="48">
      <c r="A2023" s="504"/>
      <c r="B2023" s="501"/>
      <c r="C2023" s="326" t="s">
        <v>3069</v>
      </c>
      <c r="D2023" s="629"/>
      <c r="E2023" s="630"/>
      <c r="F2023" s="679"/>
      <c r="G2023" s="660"/>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286"/>
      <c r="AE2023" s="286"/>
      <c r="AF2023" s="286"/>
      <c r="AG2023" s="286"/>
      <c r="AH2023" s="286"/>
    </row>
    <row r="2024" spans="1:34" s="511" customFormat="1">
      <c r="A2024" s="504"/>
      <c r="B2024" s="501"/>
      <c r="C2024" s="552" t="s">
        <v>3070</v>
      </c>
      <c r="D2024" s="629" t="s">
        <v>188</v>
      </c>
      <c r="E2024" s="630">
        <v>1</v>
      </c>
      <c r="F2024" s="679"/>
      <c r="G2024" s="1178">
        <f>E2024*F2024</f>
        <v>0</v>
      </c>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286"/>
      <c r="AE2024" s="286"/>
      <c r="AF2024" s="286"/>
      <c r="AG2024" s="286"/>
      <c r="AH2024" s="286"/>
    </row>
    <row r="2025" spans="1:34" s="511" customFormat="1" ht="48">
      <c r="A2025" s="504"/>
      <c r="B2025" s="501"/>
      <c r="C2025" s="326" t="s">
        <v>3071</v>
      </c>
      <c r="D2025" s="629"/>
      <c r="E2025" s="630"/>
      <c r="F2025" s="679"/>
      <c r="G2025" s="660">
        <f t="shared" si="90"/>
        <v>0</v>
      </c>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286"/>
      <c r="AE2025" s="286"/>
      <c r="AF2025" s="286"/>
      <c r="AG2025" s="286"/>
      <c r="AH2025" s="286"/>
    </row>
    <row r="2026" spans="1:34" s="511" customFormat="1">
      <c r="A2026" s="504"/>
      <c r="B2026" s="501"/>
      <c r="C2026" s="552" t="s">
        <v>3072</v>
      </c>
      <c r="D2026" s="629" t="s">
        <v>188</v>
      </c>
      <c r="E2026" s="630">
        <v>1</v>
      </c>
      <c r="F2026" s="679"/>
      <c r="G2026" s="1178">
        <f>E2026*F2026</f>
        <v>0</v>
      </c>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286"/>
      <c r="AE2026" s="286"/>
      <c r="AF2026" s="286"/>
      <c r="AG2026" s="286"/>
      <c r="AH2026" s="286"/>
    </row>
    <row r="2027" spans="1:34" s="511" customFormat="1" ht="48">
      <c r="A2027" s="504"/>
      <c r="B2027" s="501"/>
      <c r="C2027" s="326" t="s">
        <v>3073</v>
      </c>
      <c r="D2027" s="629"/>
      <c r="E2027" s="630"/>
      <c r="F2027" s="679"/>
      <c r="G2027" s="660">
        <f t="shared" si="90"/>
        <v>0</v>
      </c>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286"/>
      <c r="AE2027" s="286"/>
      <c r="AF2027" s="286"/>
      <c r="AG2027" s="286"/>
      <c r="AH2027" s="286"/>
    </row>
    <row r="2028" spans="1:34" s="511" customFormat="1">
      <c r="A2028" s="504"/>
      <c r="B2028" s="501"/>
      <c r="C2028" s="552" t="s">
        <v>3072</v>
      </c>
      <c r="D2028" s="629" t="s">
        <v>188</v>
      </c>
      <c r="E2028" s="630">
        <v>1</v>
      </c>
      <c r="F2028" s="679"/>
      <c r="G2028" s="1178">
        <f>E2028*F2028</f>
        <v>0</v>
      </c>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286"/>
      <c r="AE2028" s="286"/>
      <c r="AF2028" s="286"/>
      <c r="AG2028" s="286"/>
      <c r="AH2028" s="286"/>
    </row>
    <row r="2029" spans="1:34" s="511" customFormat="1">
      <c r="A2029" s="504"/>
      <c r="B2029" s="501"/>
      <c r="C2029" s="171"/>
      <c r="D2029" s="629"/>
      <c r="E2029" s="630"/>
      <c r="F2029" s="660"/>
      <c r="G2029" s="660">
        <f t="shared" si="90"/>
        <v>0</v>
      </c>
      <c r="H2029" s="286"/>
      <c r="I2029" s="286"/>
      <c r="J2029" s="286"/>
      <c r="K2029" s="286"/>
      <c r="L2029" s="286"/>
      <c r="M2029" s="286"/>
      <c r="N2029" s="286"/>
      <c r="O2029" s="286"/>
      <c r="P2029" s="286"/>
      <c r="Q2029" s="286"/>
      <c r="R2029" s="286"/>
      <c r="S2029" s="286"/>
      <c r="T2029" s="286"/>
      <c r="U2029" s="286"/>
      <c r="V2029" s="286"/>
      <c r="W2029" s="286"/>
      <c r="X2029" s="286"/>
      <c r="Y2029" s="286"/>
      <c r="Z2029" s="286"/>
      <c r="AA2029" s="286"/>
      <c r="AB2029" s="286"/>
      <c r="AC2029" s="286"/>
      <c r="AD2029" s="286"/>
      <c r="AE2029" s="286"/>
      <c r="AF2029" s="286"/>
      <c r="AG2029" s="286"/>
      <c r="AH2029" s="286"/>
    </row>
    <row r="2030" spans="1:34" s="511" customFormat="1">
      <c r="A2030" s="504" t="str">
        <f>$B$2019</f>
        <v>XIII.</v>
      </c>
      <c r="B2030" s="501">
        <f>COUNT($A$2021:$B2029)+1</f>
        <v>2</v>
      </c>
      <c r="C2030" s="553" t="s">
        <v>3074</v>
      </c>
      <c r="D2030" s="411"/>
      <c r="E2030" s="411"/>
      <c r="F2030" s="411"/>
      <c r="G2030" s="660">
        <f t="shared" si="90"/>
        <v>0</v>
      </c>
      <c r="H2030" s="286"/>
      <c r="I2030" s="286"/>
      <c r="J2030" s="286"/>
      <c r="K2030" s="286"/>
      <c r="L2030" s="286"/>
      <c r="M2030" s="286"/>
      <c r="N2030" s="286"/>
      <c r="O2030" s="286"/>
      <c r="P2030" s="286"/>
      <c r="Q2030" s="286"/>
      <c r="R2030" s="286"/>
      <c r="S2030" s="286"/>
      <c r="T2030" s="286"/>
      <c r="U2030" s="286"/>
      <c r="V2030" s="286"/>
      <c r="W2030" s="286"/>
      <c r="X2030" s="286"/>
      <c r="Y2030" s="286"/>
      <c r="Z2030" s="286"/>
      <c r="AA2030" s="286"/>
      <c r="AB2030" s="286"/>
      <c r="AC2030" s="286"/>
      <c r="AD2030" s="286"/>
      <c r="AE2030" s="286"/>
      <c r="AF2030" s="286"/>
      <c r="AG2030" s="286"/>
      <c r="AH2030" s="286"/>
    </row>
    <row r="2031" spans="1:34" s="511" customFormat="1" ht="36">
      <c r="A2031" s="504"/>
      <c r="B2031" s="501"/>
      <c r="C2031" s="527" t="s">
        <v>3075</v>
      </c>
      <c r="D2031" s="629"/>
      <c r="E2031" s="630"/>
      <c r="F2031" s="679"/>
      <c r="G2031" s="660">
        <f t="shared" si="90"/>
        <v>0</v>
      </c>
      <c r="H2031" s="286"/>
      <c r="I2031" s="286"/>
      <c r="J2031" s="286"/>
      <c r="K2031" s="286"/>
      <c r="L2031" s="286"/>
      <c r="M2031" s="286"/>
      <c r="N2031" s="286"/>
      <c r="O2031" s="286"/>
      <c r="P2031" s="286"/>
      <c r="Q2031" s="286"/>
      <c r="R2031" s="286"/>
      <c r="S2031" s="286"/>
      <c r="T2031" s="286"/>
      <c r="U2031" s="286"/>
      <c r="V2031" s="286"/>
      <c r="W2031" s="286"/>
      <c r="X2031" s="286"/>
      <c r="Y2031" s="286"/>
      <c r="Z2031" s="286"/>
      <c r="AA2031" s="286"/>
      <c r="AB2031" s="286"/>
      <c r="AC2031" s="286"/>
      <c r="AD2031" s="286"/>
      <c r="AE2031" s="286"/>
      <c r="AF2031" s="286"/>
      <c r="AG2031" s="286"/>
      <c r="AH2031" s="286"/>
    </row>
    <row r="2032" spans="1:34" s="511" customFormat="1">
      <c r="A2032" s="504"/>
      <c r="B2032" s="501"/>
      <c r="C2032" s="552" t="s">
        <v>3076</v>
      </c>
      <c r="D2032" s="629" t="s">
        <v>188</v>
      </c>
      <c r="E2032" s="630">
        <v>3</v>
      </c>
      <c r="F2032" s="679"/>
      <c r="G2032" s="1178">
        <f>E2032*F2032</f>
        <v>0</v>
      </c>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286"/>
      <c r="AF2032" s="286"/>
      <c r="AG2032" s="286"/>
      <c r="AH2032" s="286"/>
    </row>
    <row r="2033" spans="1:34" s="511" customFormat="1">
      <c r="A2033" s="504"/>
      <c r="B2033" s="501"/>
      <c r="C2033" s="552"/>
      <c r="D2033" s="629"/>
      <c r="E2033" s="630"/>
      <c r="F2033" s="679"/>
      <c r="G2033" s="660">
        <f t="shared" si="90"/>
        <v>0</v>
      </c>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286"/>
      <c r="AF2033" s="286"/>
      <c r="AG2033" s="286"/>
      <c r="AH2033" s="286"/>
    </row>
    <row r="2034" spans="1:34" s="511" customFormat="1">
      <c r="A2034" s="504" t="str">
        <f>$B$2019</f>
        <v>XIII.</v>
      </c>
      <c r="B2034" s="501">
        <f>COUNT($A$2021:$B2033)+1</f>
        <v>3</v>
      </c>
      <c r="C2034" s="241" t="s">
        <v>2632</v>
      </c>
      <c r="D2034" s="629"/>
      <c r="E2034" s="630"/>
      <c r="F2034" s="660"/>
      <c r="G2034" s="660">
        <f t="shared" si="90"/>
        <v>0</v>
      </c>
      <c r="H2034" s="286"/>
      <c r="I2034" s="286"/>
      <c r="J2034" s="286"/>
      <c r="K2034" s="286"/>
      <c r="L2034" s="286"/>
      <c r="M2034" s="286"/>
      <c r="N2034" s="286"/>
      <c r="O2034" s="286"/>
      <c r="P2034" s="286"/>
      <c r="Q2034" s="286"/>
      <c r="R2034" s="286"/>
      <c r="S2034" s="286"/>
      <c r="T2034" s="286"/>
      <c r="U2034" s="286"/>
      <c r="V2034" s="286"/>
      <c r="W2034" s="286"/>
      <c r="X2034" s="286"/>
      <c r="Y2034" s="286"/>
      <c r="Z2034" s="286"/>
      <c r="AA2034" s="286"/>
      <c r="AB2034" s="286"/>
      <c r="AC2034" s="286"/>
      <c r="AD2034" s="286"/>
      <c r="AE2034" s="286"/>
      <c r="AF2034" s="286"/>
      <c r="AG2034" s="286"/>
      <c r="AH2034" s="286"/>
    </row>
    <row r="2035" spans="1:34" s="511" customFormat="1" ht="60" customHeight="1">
      <c r="A2035" s="504"/>
      <c r="B2035" s="501"/>
      <c r="C2035" s="243" t="s">
        <v>3077</v>
      </c>
      <c r="D2035" s="629"/>
      <c r="E2035" s="630"/>
      <c r="F2035" s="660"/>
      <c r="G2035" s="660">
        <f t="shared" si="90"/>
        <v>0</v>
      </c>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286"/>
      <c r="AE2035" s="286"/>
      <c r="AF2035" s="286"/>
      <c r="AG2035" s="286"/>
      <c r="AH2035" s="286"/>
    </row>
    <row r="2036" spans="1:34" s="511" customFormat="1">
      <c r="A2036" s="504"/>
      <c r="B2036" s="501"/>
      <c r="C2036" s="243" t="s">
        <v>3078</v>
      </c>
      <c r="D2036" s="629" t="s">
        <v>188</v>
      </c>
      <c r="E2036" s="630">
        <v>2</v>
      </c>
      <c r="F2036" s="660"/>
      <c r="G2036" s="1178">
        <f>E2036*F2036</f>
        <v>0</v>
      </c>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286"/>
      <c r="AE2036" s="286"/>
      <c r="AF2036" s="286"/>
      <c r="AG2036" s="286"/>
      <c r="AH2036" s="286"/>
    </row>
    <row r="2037" spans="1:34" s="511" customFormat="1">
      <c r="A2037" s="504"/>
      <c r="B2037" s="501"/>
      <c r="C2037" s="552"/>
      <c r="D2037" s="629"/>
      <c r="E2037" s="630"/>
      <c r="F2037" s="679"/>
      <c r="G2037" s="660">
        <f t="shared" si="90"/>
        <v>0</v>
      </c>
      <c r="H2037" s="286"/>
      <c r="I2037" s="286"/>
      <c r="J2037" s="286"/>
      <c r="K2037" s="286"/>
      <c r="L2037" s="286"/>
      <c r="M2037" s="286"/>
      <c r="N2037" s="286"/>
      <c r="O2037" s="286"/>
      <c r="P2037" s="286"/>
      <c r="Q2037" s="286"/>
      <c r="R2037" s="286"/>
      <c r="S2037" s="286"/>
      <c r="T2037" s="286"/>
      <c r="U2037" s="286"/>
      <c r="V2037" s="286"/>
      <c r="W2037" s="286"/>
      <c r="X2037" s="286"/>
      <c r="Y2037" s="286"/>
      <c r="Z2037" s="286"/>
      <c r="AA2037" s="286"/>
      <c r="AB2037" s="286"/>
      <c r="AC2037" s="286"/>
      <c r="AD2037" s="286"/>
      <c r="AE2037" s="286"/>
      <c r="AF2037" s="286"/>
      <c r="AG2037" s="286"/>
      <c r="AH2037" s="286"/>
    </row>
    <row r="2038" spans="1:34" s="511" customFormat="1">
      <c r="A2038" s="504" t="str">
        <f>$B$2019</f>
        <v>XIII.</v>
      </c>
      <c r="B2038" s="501">
        <f>COUNT($A$2021:$B2037)+1</f>
        <v>4</v>
      </c>
      <c r="C2038" s="241" t="s">
        <v>2640</v>
      </c>
      <c r="D2038" s="629"/>
      <c r="E2038" s="630"/>
      <c r="F2038" s="660"/>
      <c r="G2038" s="660">
        <f t="shared" si="90"/>
        <v>0</v>
      </c>
      <c r="H2038" s="286"/>
      <c r="I2038" s="286"/>
      <c r="J2038" s="286"/>
      <c r="K2038" s="286"/>
      <c r="L2038" s="286"/>
      <c r="M2038" s="286"/>
      <c r="N2038" s="286"/>
      <c r="O2038" s="286"/>
      <c r="P2038" s="286"/>
      <c r="Q2038" s="286"/>
      <c r="R2038" s="286"/>
      <c r="S2038" s="286"/>
      <c r="T2038" s="286"/>
      <c r="U2038" s="286"/>
      <c r="V2038" s="286"/>
      <c r="W2038" s="286"/>
      <c r="X2038" s="286"/>
      <c r="Y2038" s="286"/>
      <c r="Z2038" s="286"/>
      <c r="AA2038" s="286"/>
      <c r="AB2038" s="286"/>
      <c r="AC2038" s="286"/>
      <c r="AD2038" s="286"/>
      <c r="AE2038" s="286"/>
      <c r="AF2038" s="286"/>
      <c r="AG2038" s="286"/>
      <c r="AH2038" s="286"/>
    </row>
    <row r="2039" spans="1:34" s="511" customFormat="1" ht="84">
      <c r="A2039" s="504"/>
      <c r="B2039" s="501"/>
      <c r="C2039" s="218" t="s">
        <v>2641</v>
      </c>
      <c r="D2039" s="629"/>
      <c r="E2039" s="630"/>
      <c r="F2039" s="660"/>
      <c r="G2039" s="660">
        <f t="shared" si="90"/>
        <v>0</v>
      </c>
      <c r="H2039" s="286"/>
      <c r="I2039" s="286"/>
      <c r="J2039" s="286"/>
      <c r="K2039" s="286"/>
      <c r="L2039" s="286"/>
      <c r="M2039" s="286"/>
      <c r="N2039" s="286"/>
      <c r="O2039" s="286"/>
      <c r="P2039" s="286"/>
      <c r="Q2039" s="286"/>
      <c r="R2039" s="286"/>
      <c r="S2039" s="286"/>
      <c r="T2039" s="286"/>
      <c r="U2039" s="286"/>
      <c r="V2039" s="286"/>
      <c r="W2039" s="286"/>
      <c r="X2039" s="286"/>
      <c r="Y2039" s="286"/>
      <c r="Z2039" s="286"/>
      <c r="AA2039" s="286"/>
      <c r="AB2039" s="286"/>
      <c r="AC2039" s="286"/>
      <c r="AD2039" s="286"/>
      <c r="AE2039" s="286"/>
      <c r="AF2039" s="286"/>
      <c r="AG2039" s="286"/>
      <c r="AH2039" s="286"/>
    </row>
    <row r="2040" spans="1:34" s="511" customFormat="1" ht="24">
      <c r="A2040" s="504"/>
      <c r="B2040" s="501"/>
      <c r="C2040" s="528" t="s">
        <v>2637</v>
      </c>
      <c r="D2040" s="629"/>
      <c r="E2040" s="630"/>
      <c r="F2040" s="660"/>
      <c r="G2040" s="660">
        <f t="shared" si="90"/>
        <v>0</v>
      </c>
      <c r="H2040" s="286"/>
      <c r="I2040" s="286"/>
      <c r="J2040" s="286"/>
      <c r="K2040" s="286"/>
      <c r="L2040" s="286"/>
      <c r="M2040" s="286"/>
      <c r="N2040" s="286"/>
      <c r="O2040" s="286"/>
      <c r="P2040" s="286"/>
      <c r="Q2040" s="286"/>
      <c r="R2040" s="286"/>
      <c r="S2040" s="286"/>
      <c r="T2040" s="286"/>
      <c r="U2040" s="286"/>
      <c r="V2040" s="286"/>
      <c r="W2040" s="286"/>
      <c r="X2040" s="286"/>
      <c r="Y2040" s="286"/>
      <c r="Z2040" s="286"/>
      <c r="AA2040" s="286"/>
      <c r="AB2040" s="286"/>
      <c r="AC2040" s="286"/>
      <c r="AD2040" s="286"/>
      <c r="AE2040" s="286"/>
      <c r="AF2040" s="286"/>
      <c r="AG2040" s="286"/>
      <c r="AH2040" s="286"/>
    </row>
    <row r="2041" spans="1:34" s="511" customFormat="1">
      <c r="A2041" s="504"/>
      <c r="B2041" s="501"/>
      <c r="C2041" s="218" t="s">
        <v>2643</v>
      </c>
      <c r="D2041" s="629" t="s">
        <v>188</v>
      </c>
      <c r="E2041" s="630">
        <v>3</v>
      </c>
      <c r="F2041" s="660"/>
      <c r="G2041" s="1178">
        <f>E2041*F2041</f>
        <v>0</v>
      </c>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286"/>
      <c r="AF2041" s="286"/>
      <c r="AG2041" s="286"/>
      <c r="AH2041" s="286"/>
    </row>
    <row r="2042" spans="1:34" s="511" customFormat="1">
      <c r="A2042" s="504"/>
      <c r="B2042" s="501"/>
      <c r="C2042" s="218"/>
      <c r="D2042" s="629"/>
      <c r="E2042" s="630"/>
      <c r="F2042" s="660"/>
      <c r="G2042" s="660">
        <f t="shared" si="90"/>
        <v>0</v>
      </c>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286"/>
      <c r="AF2042" s="286"/>
      <c r="AG2042" s="286"/>
      <c r="AH2042" s="286"/>
    </row>
    <row r="2043" spans="1:34" s="511" customFormat="1">
      <c r="A2043" s="504" t="str">
        <f>$B$2019</f>
        <v>XIII.</v>
      </c>
      <c r="B2043" s="501">
        <f>COUNT($A$2021:$B2042)+1</f>
        <v>5</v>
      </c>
      <c r="C2043" s="241" t="s">
        <v>2644</v>
      </c>
      <c r="D2043" s="664"/>
      <c r="E2043" s="630"/>
      <c r="F2043" s="681"/>
      <c r="G2043" s="660">
        <f t="shared" si="90"/>
        <v>0</v>
      </c>
      <c r="H2043" s="286"/>
      <c r="I2043" s="286"/>
      <c r="J2043" s="286"/>
      <c r="K2043" s="286"/>
      <c r="L2043" s="286"/>
      <c r="M2043" s="286"/>
      <c r="N2043" s="286"/>
      <c r="O2043" s="286"/>
      <c r="P2043" s="286"/>
      <c r="Q2043" s="286"/>
      <c r="R2043" s="286"/>
      <c r="S2043" s="286"/>
      <c r="T2043" s="286"/>
      <c r="U2043" s="286"/>
      <c r="V2043" s="286"/>
      <c r="W2043" s="286"/>
      <c r="X2043" s="286"/>
      <c r="Y2043" s="286"/>
      <c r="Z2043" s="286"/>
      <c r="AA2043" s="286"/>
      <c r="AB2043" s="286"/>
      <c r="AC2043" s="286"/>
      <c r="AD2043" s="286"/>
      <c r="AE2043" s="286"/>
      <c r="AF2043" s="286"/>
      <c r="AG2043" s="286"/>
      <c r="AH2043" s="286"/>
    </row>
    <row r="2044" spans="1:34" s="511" customFormat="1" ht="72">
      <c r="A2044" s="504"/>
      <c r="B2044" s="501"/>
      <c r="C2044" s="218" t="s">
        <v>3079</v>
      </c>
      <c r="D2044" s="664"/>
      <c r="E2044" s="630"/>
      <c r="F2044" s="681"/>
      <c r="G2044" s="660">
        <f t="shared" si="90"/>
        <v>0</v>
      </c>
      <c r="H2044" s="286"/>
      <c r="I2044" s="286"/>
      <c r="J2044" s="286"/>
      <c r="K2044" s="286"/>
      <c r="L2044" s="286"/>
      <c r="M2044" s="286"/>
      <c r="N2044" s="286"/>
      <c r="O2044" s="286"/>
      <c r="P2044" s="286"/>
      <c r="Q2044" s="286"/>
      <c r="R2044" s="286"/>
      <c r="S2044" s="286"/>
      <c r="T2044" s="286"/>
      <c r="U2044" s="286"/>
      <c r="V2044" s="286"/>
      <c r="W2044" s="286"/>
      <c r="X2044" s="286"/>
      <c r="Y2044" s="286"/>
      <c r="Z2044" s="286"/>
      <c r="AA2044" s="286"/>
      <c r="AB2044" s="286"/>
      <c r="AC2044" s="286"/>
      <c r="AD2044" s="286"/>
      <c r="AE2044" s="286"/>
      <c r="AF2044" s="286"/>
      <c r="AG2044" s="286"/>
      <c r="AH2044" s="286"/>
    </row>
    <row r="2045" spans="1:34" s="511" customFormat="1">
      <c r="A2045" s="504"/>
      <c r="B2045" s="501"/>
      <c r="C2045" s="218" t="s">
        <v>2646</v>
      </c>
      <c r="D2045" s="664" t="s">
        <v>188</v>
      </c>
      <c r="E2045" s="630">
        <v>5</v>
      </c>
      <c r="F2045" s="681"/>
      <c r="G2045" s="1178">
        <f>E2045*F2045</f>
        <v>0</v>
      </c>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86"/>
      <c r="AE2045" s="286"/>
      <c r="AF2045" s="286"/>
      <c r="AG2045" s="286"/>
      <c r="AH2045" s="286"/>
    </row>
    <row r="2046" spans="1:34" s="511" customFormat="1">
      <c r="A2046" s="504"/>
      <c r="B2046" s="501"/>
      <c r="C2046" s="218" t="s">
        <v>3080</v>
      </c>
      <c r="D2046" s="664" t="s">
        <v>188</v>
      </c>
      <c r="E2046" s="630">
        <v>4</v>
      </c>
      <c r="F2046" s="681"/>
      <c r="G2046" s="1178">
        <f>E2046*F2046</f>
        <v>0</v>
      </c>
      <c r="H2046" s="286"/>
      <c r="I2046" s="286"/>
      <c r="J2046" s="286"/>
      <c r="K2046" s="286"/>
      <c r="L2046" s="286"/>
      <c r="M2046" s="286"/>
      <c r="N2046" s="286"/>
      <c r="O2046" s="286"/>
      <c r="P2046" s="286"/>
      <c r="Q2046" s="286"/>
      <c r="R2046" s="286"/>
      <c r="S2046" s="286"/>
      <c r="T2046" s="286"/>
      <c r="U2046" s="286"/>
      <c r="V2046" s="286"/>
      <c r="W2046" s="286"/>
      <c r="X2046" s="286"/>
      <c r="Y2046" s="286"/>
      <c r="Z2046" s="286"/>
      <c r="AA2046" s="286"/>
      <c r="AB2046" s="286"/>
      <c r="AC2046" s="286"/>
      <c r="AD2046" s="286"/>
      <c r="AE2046" s="286"/>
      <c r="AF2046" s="286"/>
      <c r="AG2046" s="286"/>
      <c r="AH2046" s="286"/>
    </row>
    <row r="2047" spans="1:34" s="511" customFormat="1">
      <c r="A2047" s="504"/>
      <c r="B2047" s="501"/>
      <c r="C2047" s="218"/>
      <c r="D2047" s="629"/>
      <c r="E2047" s="630"/>
      <c r="F2047" s="660"/>
      <c r="G2047" s="660">
        <f t="shared" si="90"/>
        <v>0</v>
      </c>
      <c r="H2047" s="286"/>
      <c r="I2047" s="286"/>
      <c r="J2047" s="286"/>
      <c r="K2047" s="286"/>
      <c r="L2047" s="286"/>
      <c r="M2047" s="286"/>
      <c r="N2047" s="286"/>
      <c r="O2047" s="286"/>
      <c r="P2047" s="286"/>
      <c r="Q2047" s="286"/>
      <c r="R2047" s="286"/>
      <c r="S2047" s="286"/>
      <c r="T2047" s="286"/>
      <c r="U2047" s="286"/>
      <c r="V2047" s="286"/>
      <c r="W2047" s="286"/>
      <c r="X2047" s="286"/>
      <c r="Y2047" s="286"/>
      <c r="Z2047" s="286"/>
      <c r="AA2047" s="286"/>
      <c r="AB2047" s="286"/>
      <c r="AC2047" s="286"/>
      <c r="AD2047" s="286"/>
      <c r="AE2047" s="286"/>
      <c r="AF2047" s="286"/>
      <c r="AG2047" s="286"/>
      <c r="AH2047" s="286"/>
    </row>
    <row r="2048" spans="1:34" s="511" customFormat="1">
      <c r="A2048" s="504" t="str">
        <f>$B$2019</f>
        <v>XIII.</v>
      </c>
      <c r="B2048" s="501">
        <f>COUNT($A$2021:$B2047)+1</f>
        <v>6</v>
      </c>
      <c r="C2048" s="241" t="s">
        <v>2611</v>
      </c>
      <c r="D2048" s="629"/>
      <c r="E2048" s="630"/>
      <c r="F2048" s="660"/>
      <c r="G2048" s="660">
        <f t="shared" si="90"/>
        <v>0</v>
      </c>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286"/>
      <c r="AE2048" s="286"/>
      <c r="AF2048" s="286"/>
      <c r="AG2048" s="286"/>
      <c r="AH2048" s="286"/>
    </row>
    <row r="2049" spans="1:34" s="511" customFormat="1" ht="72">
      <c r="A2049" s="504"/>
      <c r="B2049" s="501"/>
      <c r="C2049" s="218" t="s">
        <v>3305</v>
      </c>
      <c r="D2049" s="629"/>
      <c r="E2049" s="630"/>
      <c r="F2049" s="660"/>
      <c r="G2049" s="660">
        <f t="shared" si="90"/>
        <v>0</v>
      </c>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286"/>
      <c r="AE2049" s="286"/>
      <c r="AF2049" s="286"/>
      <c r="AG2049" s="286"/>
      <c r="AH2049" s="286"/>
    </row>
    <row r="2050" spans="1:34" s="511" customFormat="1" ht="24">
      <c r="A2050" s="504"/>
      <c r="B2050" s="501"/>
      <c r="C2050" s="528" t="s">
        <v>2648</v>
      </c>
      <c r="D2050" s="629" t="s">
        <v>188</v>
      </c>
      <c r="E2050" s="630">
        <v>3</v>
      </c>
      <c r="F2050" s="660"/>
      <c r="G2050" s="1178">
        <f>E2050*F2050</f>
        <v>0</v>
      </c>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286"/>
      <c r="AE2050" s="286"/>
      <c r="AF2050" s="286"/>
      <c r="AG2050" s="286"/>
      <c r="AH2050" s="286"/>
    </row>
    <row r="2051" spans="1:34" s="511" customFormat="1">
      <c r="A2051" s="504"/>
      <c r="B2051" s="501"/>
      <c r="C2051" s="171"/>
      <c r="D2051" s="629"/>
      <c r="E2051" s="630"/>
      <c r="F2051" s="660"/>
      <c r="G2051" s="660">
        <f t="shared" si="90"/>
        <v>0</v>
      </c>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286"/>
      <c r="AE2051" s="286"/>
      <c r="AF2051" s="286"/>
      <c r="AG2051" s="286"/>
      <c r="AH2051" s="286"/>
    </row>
    <row r="2052" spans="1:34" s="511" customFormat="1" ht="24">
      <c r="A2052" s="504" t="str">
        <f>$B$2019</f>
        <v>XIII.</v>
      </c>
      <c r="B2052" s="501">
        <f>COUNT($A$2021:$B2051)+1</f>
        <v>7</v>
      </c>
      <c r="C2052" s="241" t="s">
        <v>2715</v>
      </c>
      <c r="D2052" s="629"/>
      <c r="E2052" s="630"/>
      <c r="F2052" s="660"/>
      <c r="G2052" s="660">
        <f t="shared" si="90"/>
        <v>0</v>
      </c>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286"/>
      <c r="AE2052" s="286"/>
      <c r="AF2052" s="286"/>
      <c r="AG2052" s="286"/>
      <c r="AH2052" s="286"/>
    </row>
    <row r="2053" spans="1:34" s="511" customFormat="1" ht="60">
      <c r="A2053" s="504"/>
      <c r="B2053" s="501"/>
      <c r="C2053" s="326" t="s">
        <v>2625</v>
      </c>
      <c r="D2053" s="629"/>
      <c r="E2053" s="630"/>
      <c r="F2053" s="660"/>
      <c r="G2053" s="660">
        <f t="shared" si="90"/>
        <v>0</v>
      </c>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286"/>
      <c r="AE2053" s="286"/>
      <c r="AF2053" s="286"/>
      <c r="AG2053" s="286"/>
      <c r="AH2053" s="286"/>
    </row>
    <row r="2054" spans="1:34" s="511" customFormat="1">
      <c r="A2054" s="504"/>
      <c r="B2054" s="501"/>
      <c r="C2054" s="415" t="s">
        <v>2626</v>
      </c>
      <c r="D2054" s="629"/>
      <c r="E2054" s="630"/>
      <c r="F2054" s="660"/>
      <c r="G2054" s="660">
        <f t="shared" si="90"/>
        <v>0</v>
      </c>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286"/>
      <c r="AE2054" s="286"/>
      <c r="AF2054" s="286"/>
      <c r="AG2054" s="286"/>
      <c r="AH2054" s="286"/>
    </row>
    <row r="2055" spans="1:34" s="511" customFormat="1">
      <c r="A2055" s="504"/>
      <c r="B2055" s="501"/>
      <c r="C2055" s="218" t="s">
        <v>2627</v>
      </c>
      <c r="D2055" s="629"/>
      <c r="E2055" s="630"/>
      <c r="F2055" s="660"/>
      <c r="G2055" s="660">
        <f t="shared" si="90"/>
        <v>0</v>
      </c>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286"/>
      <c r="AE2055" s="286"/>
      <c r="AF2055" s="286"/>
      <c r="AG2055" s="286"/>
      <c r="AH2055" s="286"/>
    </row>
    <row r="2056" spans="1:34" s="511" customFormat="1">
      <c r="A2056" s="504"/>
      <c r="B2056" s="501"/>
      <c r="C2056" s="218" t="s">
        <v>2617</v>
      </c>
      <c r="D2056" s="629" t="s">
        <v>188</v>
      </c>
      <c r="E2056" s="630">
        <v>3</v>
      </c>
      <c r="F2056" s="660"/>
      <c r="G2056" s="1178">
        <f>E2056*F2056</f>
        <v>0</v>
      </c>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286"/>
      <c r="AE2056" s="286"/>
      <c r="AF2056" s="286"/>
      <c r="AG2056" s="286"/>
      <c r="AH2056" s="286"/>
    </row>
    <row r="2057" spans="1:34" s="511" customFormat="1">
      <c r="A2057" s="504"/>
      <c r="B2057" s="501"/>
      <c r="C2057" s="171"/>
      <c r="D2057" s="629"/>
      <c r="E2057" s="630"/>
      <c r="F2057" s="660"/>
      <c r="G2057" s="660">
        <f t="shared" si="90"/>
        <v>0</v>
      </c>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286"/>
      <c r="AE2057" s="286"/>
      <c r="AF2057" s="286"/>
      <c r="AG2057" s="286"/>
      <c r="AH2057" s="286"/>
    </row>
    <row r="2058" spans="1:34" s="511" customFormat="1">
      <c r="A2058" s="504" t="str">
        <f>$B$2019</f>
        <v>XIII.</v>
      </c>
      <c r="B2058" s="501">
        <f>COUNT($A$2021:$B2057)+1</f>
        <v>8</v>
      </c>
      <c r="C2058" s="241" t="s">
        <v>2377</v>
      </c>
      <c r="D2058" s="629"/>
      <c r="E2058" s="630"/>
      <c r="F2058" s="660"/>
      <c r="G2058" s="660">
        <f t="shared" si="90"/>
        <v>0</v>
      </c>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286"/>
      <c r="AE2058" s="286"/>
      <c r="AF2058" s="286"/>
      <c r="AG2058" s="286"/>
      <c r="AH2058" s="286"/>
    </row>
    <row r="2059" spans="1:34" s="511" customFormat="1" ht="72">
      <c r="A2059" s="504"/>
      <c r="B2059" s="501"/>
      <c r="C2059" s="218" t="s">
        <v>2665</v>
      </c>
      <c r="D2059" s="629"/>
      <c r="E2059" s="630"/>
      <c r="F2059" s="660"/>
      <c r="G2059" s="660">
        <f t="shared" si="90"/>
        <v>0</v>
      </c>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286"/>
      <c r="AE2059" s="286"/>
      <c r="AF2059" s="286"/>
      <c r="AG2059" s="286"/>
      <c r="AH2059" s="286"/>
    </row>
    <row r="2060" spans="1:34" s="511" customFormat="1">
      <c r="A2060" s="504"/>
      <c r="B2060" s="501"/>
      <c r="C2060" s="218" t="s">
        <v>2667</v>
      </c>
      <c r="D2060" s="629" t="s">
        <v>186</v>
      </c>
      <c r="E2060" s="630">
        <v>1</v>
      </c>
      <c r="F2060" s="660"/>
      <c r="G2060" s="1178">
        <f>E2060*F2060</f>
        <v>0</v>
      </c>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286"/>
      <c r="AE2060" s="286"/>
      <c r="AF2060" s="286"/>
      <c r="AG2060" s="286"/>
      <c r="AH2060" s="286"/>
    </row>
    <row r="2061" spans="1:34" s="511" customFormat="1">
      <c r="A2061" s="504"/>
      <c r="B2061" s="501"/>
      <c r="C2061" s="218" t="s">
        <v>2669</v>
      </c>
      <c r="D2061" s="629" t="s">
        <v>186</v>
      </c>
      <c r="E2061" s="630">
        <v>2</v>
      </c>
      <c r="F2061" s="660"/>
      <c r="G2061" s="1178">
        <f>E2061*F2061</f>
        <v>0</v>
      </c>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286"/>
      <c r="AE2061" s="286"/>
      <c r="AF2061" s="286"/>
      <c r="AG2061" s="286"/>
      <c r="AH2061" s="286"/>
    </row>
    <row r="2062" spans="1:34" s="511" customFormat="1">
      <c r="A2062" s="504"/>
      <c r="B2062" s="501"/>
      <c r="C2062" s="218" t="s">
        <v>2670</v>
      </c>
      <c r="D2062" s="629" t="s">
        <v>186</v>
      </c>
      <c r="E2062" s="630">
        <v>9</v>
      </c>
      <c r="F2062" s="660"/>
      <c r="G2062" s="1178">
        <f>E2062*F2062</f>
        <v>0</v>
      </c>
      <c r="H2062" s="286"/>
      <c r="I2062" s="286"/>
      <c r="J2062" s="286"/>
      <c r="K2062" s="286"/>
      <c r="L2062" s="286"/>
      <c r="M2062" s="286"/>
      <c r="N2062" s="286"/>
      <c r="O2062" s="286"/>
      <c r="P2062" s="286"/>
      <c r="Q2062" s="286"/>
      <c r="R2062" s="286"/>
      <c r="S2062" s="286"/>
      <c r="T2062" s="286"/>
      <c r="U2062" s="286"/>
      <c r="V2062" s="286"/>
      <c r="W2062" s="286"/>
      <c r="X2062" s="286"/>
      <c r="Y2062" s="286"/>
      <c r="Z2062" s="286"/>
      <c r="AA2062" s="286"/>
      <c r="AB2062" s="286"/>
      <c r="AC2062" s="286"/>
      <c r="AD2062" s="286"/>
      <c r="AE2062" s="286"/>
      <c r="AF2062" s="286"/>
      <c r="AG2062" s="286"/>
      <c r="AH2062" s="286"/>
    </row>
    <row r="2063" spans="1:34" s="511" customFormat="1">
      <c r="A2063" s="504"/>
      <c r="B2063" s="501"/>
      <c r="C2063" s="171"/>
      <c r="D2063" s="629"/>
      <c r="E2063" s="630"/>
      <c r="F2063" s="660"/>
      <c r="G2063" s="660">
        <f t="shared" si="90"/>
        <v>0</v>
      </c>
      <c r="H2063" s="286"/>
      <c r="I2063" s="286"/>
      <c r="J2063" s="286"/>
      <c r="K2063" s="286"/>
      <c r="L2063" s="286"/>
      <c r="M2063" s="286"/>
      <c r="N2063" s="286"/>
      <c r="O2063" s="286"/>
      <c r="P2063" s="286"/>
      <c r="Q2063" s="286"/>
      <c r="R2063" s="286"/>
      <c r="S2063" s="286"/>
      <c r="T2063" s="286"/>
      <c r="U2063" s="286"/>
      <c r="V2063" s="286"/>
      <c r="W2063" s="286"/>
      <c r="X2063" s="286"/>
      <c r="Y2063" s="286"/>
      <c r="Z2063" s="286"/>
      <c r="AA2063" s="286"/>
      <c r="AB2063" s="286"/>
      <c r="AC2063" s="286"/>
      <c r="AD2063" s="286"/>
      <c r="AE2063" s="286"/>
      <c r="AF2063" s="286"/>
      <c r="AG2063" s="286"/>
      <c r="AH2063" s="286"/>
    </row>
    <row r="2064" spans="1:34" s="511" customFormat="1">
      <c r="A2064" s="504" t="str">
        <f>$B$2019</f>
        <v>XIII.</v>
      </c>
      <c r="B2064" s="501">
        <f>COUNT($A$2021:$B2063)+1</f>
        <v>9</v>
      </c>
      <c r="C2064" s="241" t="s">
        <v>3081</v>
      </c>
      <c r="D2064" s="629"/>
      <c r="E2064" s="630"/>
      <c r="F2064" s="660"/>
      <c r="G2064" s="660"/>
      <c r="H2064" s="286"/>
      <c r="I2064" s="286"/>
      <c r="J2064" s="286"/>
      <c r="K2064" s="286"/>
      <c r="L2064" s="286"/>
      <c r="M2064" s="286"/>
      <c r="N2064" s="286"/>
      <c r="O2064" s="286"/>
      <c r="P2064" s="286"/>
      <c r="Q2064" s="286"/>
      <c r="R2064" s="286"/>
      <c r="S2064" s="286"/>
      <c r="T2064" s="286"/>
      <c r="U2064" s="286"/>
      <c r="V2064" s="286"/>
      <c r="W2064" s="286"/>
      <c r="X2064" s="286"/>
      <c r="Y2064" s="286"/>
      <c r="Z2064" s="286"/>
      <c r="AA2064" s="286"/>
      <c r="AB2064" s="286"/>
      <c r="AC2064" s="286"/>
      <c r="AD2064" s="286"/>
      <c r="AE2064" s="286"/>
      <c r="AF2064" s="286"/>
      <c r="AG2064" s="286"/>
      <c r="AH2064" s="286"/>
    </row>
    <row r="2065" spans="1:34" s="511" customFormat="1" ht="36.950000000000003" customHeight="1">
      <c r="A2065" s="504"/>
      <c r="B2065" s="501"/>
      <c r="C2065" s="218" t="s">
        <v>3082</v>
      </c>
      <c r="D2065" s="629"/>
      <c r="E2065" s="630"/>
      <c r="F2065" s="660"/>
      <c r="G2065" s="660"/>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286"/>
      <c r="AE2065" s="286"/>
      <c r="AF2065" s="286"/>
      <c r="AG2065" s="286"/>
      <c r="AH2065" s="286"/>
    </row>
    <row r="2066" spans="1:34" s="511" customFormat="1">
      <c r="A2066" s="504"/>
      <c r="B2066" s="501"/>
      <c r="C2066" s="218" t="s">
        <v>2619</v>
      </c>
      <c r="D2066" s="629" t="s">
        <v>188</v>
      </c>
      <c r="E2066" s="630">
        <v>2</v>
      </c>
      <c r="F2066" s="660"/>
      <c r="G2066" s="1178">
        <f>E2066*F2066</f>
        <v>0</v>
      </c>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286"/>
      <c r="AE2066" s="286"/>
      <c r="AF2066" s="286"/>
      <c r="AG2066" s="286"/>
      <c r="AH2066" s="286"/>
    </row>
    <row r="2067" spans="1:34" s="511" customFormat="1">
      <c r="A2067" s="504"/>
      <c r="B2067" s="501"/>
      <c r="C2067" s="171"/>
      <c r="D2067" s="629"/>
      <c r="E2067" s="630"/>
      <c r="F2067" s="660"/>
      <c r="G2067" s="660">
        <f t="shared" si="90"/>
        <v>0</v>
      </c>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286"/>
      <c r="AE2067" s="286"/>
      <c r="AF2067" s="286"/>
      <c r="AG2067" s="286"/>
      <c r="AH2067" s="286"/>
    </row>
    <row r="2068" spans="1:34" s="511" customFormat="1">
      <c r="A2068" s="504" t="str">
        <f>$B$2019</f>
        <v>XIII.</v>
      </c>
      <c r="B2068" s="501">
        <f>COUNT($A$2021:$B2067)+1</f>
        <v>10</v>
      </c>
      <c r="C2068" s="241" t="s">
        <v>2767</v>
      </c>
      <c r="D2068" s="629"/>
      <c r="E2068" s="630"/>
      <c r="F2068" s="660"/>
      <c r="G2068" s="660">
        <f t="shared" si="90"/>
        <v>0</v>
      </c>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286"/>
      <c r="AF2068" s="286"/>
      <c r="AG2068" s="286"/>
      <c r="AH2068" s="286"/>
    </row>
    <row r="2069" spans="1:34" s="511" customFormat="1" ht="72">
      <c r="A2069" s="504"/>
      <c r="B2069" s="501"/>
      <c r="C2069" s="509" t="s">
        <v>2768</v>
      </c>
      <c r="D2069" s="689"/>
      <c r="E2069" s="630"/>
      <c r="F2069" s="660"/>
      <c r="G2069" s="660">
        <f t="shared" si="90"/>
        <v>0</v>
      </c>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286"/>
      <c r="AF2069" s="286"/>
      <c r="AG2069" s="286"/>
      <c r="AH2069" s="286"/>
    </row>
    <row r="2070" spans="1:34" s="511" customFormat="1">
      <c r="A2070" s="504"/>
      <c r="B2070" s="501"/>
      <c r="C2070" s="468" t="s">
        <v>3083</v>
      </c>
      <c r="D2070" s="689" t="s">
        <v>188</v>
      </c>
      <c r="E2070" s="630">
        <v>2</v>
      </c>
      <c r="F2070" s="679"/>
      <c r="G2070" s="1178">
        <f>E2070*F2070</f>
        <v>0</v>
      </c>
      <c r="H2070" s="286"/>
      <c r="I2070" s="286"/>
      <c r="J2070" s="286"/>
      <c r="K2070" s="286"/>
      <c r="L2070" s="286"/>
      <c r="M2070" s="286"/>
      <c r="N2070" s="286"/>
      <c r="O2070" s="286"/>
      <c r="P2070" s="286"/>
      <c r="Q2070" s="286"/>
      <c r="R2070" s="286"/>
      <c r="S2070" s="286"/>
      <c r="T2070" s="286"/>
      <c r="U2070" s="286"/>
      <c r="V2070" s="286"/>
      <c r="W2070" s="286"/>
      <c r="X2070" s="286"/>
      <c r="Y2070" s="286"/>
      <c r="Z2070" s="286"/>
      <c r="AA2070" s="286"/>
      <c r="AB2070" s="286"/>
      <c r="AC2070" s="286"/>
      <c r="AD2070" s="286"/>
      <c r="AE2070" s="286"/>
      <c r="AF2070" s="286"/>
      <c r="AG2070" s="286"/>
      <c r="AH2070" s="286"/>
    </row>
    <row r="2071" spans="1:34" s="511" customFormat="1">
      <c r="A2071" s="504"/>
      <c r="B2071" s="501"/>
      <c r="C2071" s="171"/>
      <c r="D2071" s="629"/>
      <c r="E2071" s="630"/>
      <c r="F2071" s="660"/>
      <c r="G2071" s="660"/>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286"/>
      <c r="AE2071" s="286"/>
      <c r="AF2071" s="286"/>
      <c r="AG2071" s="286"/>
      <c r="AH2071" s="286"/>
    </row>
    <row r="2072" spans="1:34" s="511" customFormat="1" ht="26.25" thickBot="1">
      <c r="A2072" s="507"/>
      <c r="B2072" s="507"/>
      <c r="C2072" s="507" t="str">
        <f>CONCATENATE($B$2019," ",$C$2019," - SKUPAJ:")</f>
        <v>XIII. PREZRAČEVANJE OSTALI PROSTORI - SKUPAJ:</v>
      </c>
      <c r="D2072" s="507"/>
      <c r="E2072" s="507"/>
      <c r="F2072" s="507"/>
      <c r="G2072" s="1205">
        <f>SUM(G2024:G2070)</f>
        <v>0</v>
      </c>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286"/>
      <c r="AE2072" s="286"/>
      <c r="AF2072" s="286"/>
      <c r="AG2072" s="286"/>
      <c r="AH2072" s="286"/>
    </row>
    <row r="2073" spans="1:34" s="511" customFormat="1">
      <c r="A2073" s="526"/>
      <c r="B2073" s="526"/>
      <c r="C2073" s="526"/>
      <c r="D2073" s="526"/>
      <c r="E2073" s="526"/>
      <c r="F2073" s="526"/>
      <c r="G2073" s="551"/>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286"/>
      <c r="AE2073" s="286"/>
      <c r="AF2073" s="286"/>
      <c r="AG2073" s="286"/>
      <c r="AH2073" s="286"/>
    </row>
    <row r="2074" spans="1:34" s="872" customFormat="1" ht="16.5" thickBot="1">
      <c r="A2074" s="873"/>
      <c r="B2074" s="874" t="s">
        <v>3084</v>
      </c>
      <c r="C2074" s="234" t="s">
        <v>3085</v>
      </c>
      <c r="D2074" s="728"/>
      <c r="E2074" s="728"/>
      <c r="F2074" s="728"/>
      <c r="G2074" s="728"/>
      <c r="H2074" s="721"/>
      <c r="I2074" s="721"/>
      <c r="J2074" s="721"/>
      <c r="K2074" s="721"/>
      <c r="L2074" s="721"/>
      <c r="M2074" s="721"/>
      <c r="N2074" s="721"/>
      <c r="O2074" s="721"/>
      <c r="P2074" s="721"/>
      <c r="Q2074" s="721"/>
      <c r="R2074" s="721"/>
      <c r="S2074" s="721"/>
      <c r="T2074" s="721"/>
      <c r="U2074" s="721"/>
      <c r="V2074" s="721"/>
      <c r="W2074" s="721"/>
      <c r="X2074" s="721"/>
      <c r="Y2074" s="721"/>
      <c r="Z2074" s="721"/>
      <c r="AA2074" s="721"/>
      <c r="AB2074" s="721"/>
      <c r="AC2074" s="721"/>
      <c r="AD2074" s="721"/>
      <c r="AE2074" s="721"/>
      <c r="AF2074" s="721"/>
      <c r="AG2074" s="721"/>
      <c r="AH2074" s="721"/>
    </row>
    <row r="2075" spans="1:34" s="872" customFormat="1">
      <c r="A2075" s="875"/>
      <c r="B2075" s="875"/>
      <c r="C2075" s="875"/>
      <c r="D2075" s="875"/>
      <c r="E2075" s="875"/>
      <c r="F2075" s="875"/>
      <c r="G2075" s="876"/>
      <c r="H2075" s="721"/>
      <c r="I2075" s="721"/>
      <c r="J2075" s="721"/>
      <c r="K2075" s="721"/>
      <c r="L2075" s="721"/>
      <c r="M2075" s="721"/>
      <c r="N2075" s="721"/>
      <c r="O2075" s="721"/>
      <c r="P2075" s="721"/>
      <c r="Q2075" s="721"/>
      <c r="R2075" s="721"/>
      <c r="S2075" s="721"/>
      <c r="T2075" s="721"/>
      <c r="U2075" s="721"/>
      <c r="V2075" s="721"/>
      <c r="W2075" s="721"/>
      <c r="X2075" s="721"/>
      <c r="Y2075" s="721"/>
      <c r="Z2075" s="721"/>
      <c r="AA2075" s="721"/>
      <c r="AB2075" s="721"/>
      <c r="AC2075" s="721"/>
      <c r="AD2075" s="721"/>
      <c r="AE2075" s="721"/>
      <c r="AF2075" s="721"/>
      <c r="AG2075" s="721"/>
      <c r="AH2075" s="721"/>
    </row>
    <row r="2076" spans="1:34" s="872" customFormat="1">
      <c r="A2076" s="776" t="str">
        <f>$B$2074</f>
        <v>XIV.</v>
      </c>
      <c r="B2076" s="877">
        <f>1</f>
        <v>1</v>
      </c>
      <c r="C2076" s="165" t="s">
        <v>3086</v>
      </c>
      <c r="D2076" s="878"/>
      <c r="E2076" s="747"/>
      <c r="F2076" s="778"/>
      <c r="G2076" s="775">
        <f t="shared" ref="G2076:G2139" si="91">E2076*F2076</f>
        <v>0</v>
      </c>
      <c r="H2076" s="721"/>
      <c r="I2076" s="721"/>
      <c r="J2076" s="721"/>
      <c r="K2076" s="721"/>
      <c r="L2076" s="721"/>
      <c r="M2076" s="721"/>
      <c r="N2076" s="721"/>
      <c r="O2076" s="721"/>
      <c r="P2076" s="721"/>
      <c r="Q2076" s="721"/>
      <c r="R2076" s="721"/>
      <c r="S2076" s="721"/>
      <c r="T2076" s="721"/>
      <c r="U2076" s="721"/>
      <c r="V2076" s="721"/>
      <c r="W2076" s="721"/>
      <c r="X2076" s="721"/>
      <c r="Y2076" s="721"/>
      <c r="Z2076" s="721"/>
      <c r="AA2076" s="721"/>
      <c r="AB2076" s="721"/>
      <c r="AC2076" s="721"/>
      <c r="AD2076" s="721"/>
      <c r="AE2076" s="721"/>
      <c r="AF2076" s="721"/>
      <c r="AG2076" s="721"/>
      <c r="AH2076" s="721"/>
    </row>
    <row r="2077" spans="1:34" s="872" customFormat="1" ht="36">
      <c r="A2077" s="776"/>
      <c r="B2077" s="877"/>
      <c r="C2077" s="585" t="s">
        <v>3087</v>
      </c>
      <c r="D2077" s="746"/>
      <c r="E2077" s="747"/>
      <c r="F2077" s="775"/>
      <c r="G2077" s="775">
        <f t="shared" si="91"/>
        <v>0</v>
      </c>
      <c r="H2077" s="721"/>
      <c r="I2077" s="721"/>
      <c r="J2077" s="721"/>
      <c r="K2077" s="721"/>
      <c r="L2077" s="721"/>
      <c r="M2077" s="721"/>
      <c r="N2077" s="721"/>
      <c r="O2077" s="721"/>
      <c r="P2077" s="721"/>
      <c r="Q2077" s="721"/>
      <c r="R2077" s="721"/>
      <c r="S2077" s="721"/>
      <c r="T2077" s="721"/>
      <c r="U2077" s="721"/>
      <c r="V2077" s="721"/>
      <c r="W2077" s="721"/>
      <c r="X2077" s="721"/>
      <c r="Y2077" s="721"/>
      <c r="Z2077" s="721"/>
      <c r="AA2077" s="721"/>
      <c r="AB2077" s="721"/>
      <c r="AC2077" s="721"/>
      <c r="AD2077" s="721"/>
      <c r="AE2077" s="721"/>
      <c r="AF2077" s="721"/>
      <c r="AG2077" s="721"/>
      <c r="AH2077" s="721"/>
    </row>
    <row r="2078" spans="1:34" s="872" customFormat="1" ht="36">
      <c r="A2078" s="776"/>
      <c r="B2078" s="877"/>
      <c r="C2078" s="585" t="s">
        <v>3088</v>
      </c>
      <c r="D2078" s="746"/>
      <c r="E2078" s="747"/>
      <c r="F2078" s="775"/>
      <c r="G2078" s="775">
        <f t="shared" si="91"/>
        <v>0</v>
      </c>
      <c r="H2078" s="721"/>
      <c r="I2078" s="721"/>
      <c r="J2078" s="721"/>
      <c r="K2078" s="721"/>
      <c r="L2078" s="721"/>
      <c r="M2078" s="721"/>
      <c r="N2078" s="721"/>
      <c r="O2078" s="721"/>
      <c r="P2078" s="721"/>
      <c r="Q2078" s="721"/>
      <c r="R2078" s="721"/>
      <c r="S2078" s="721"/>
      <c r="T2078" s="721"/>
      <c r="U2078" s="721"/>
      <c r="V2078" s="721"/>
      <c r="W2078" s="721"/>
      <c r="X2078" s="721"/>
      <c r="Y2078" s="721"/>
      <c r="Z2078" s="721"/>
      <c r="AA2078" s="721"/>
      <c r="AB2078" s="721"/>
      <c r="AC2078" s="721"/>
      <c r="AD2078" s="721"/>
      <c r="AE2078" s="721"/>
      <c r="AF2078" s="721"/>
      <c r="AG2078" s="721"/>
      <c r="AH2078" s="721"/>
    </row>
    <row r="2079" spans="1:34" s="872" customFormat="1">
      <c r="A2079" s="776"/>
      <c r="B2079" s="877"/>
      <c r="C2079" s="585" t="s">
        <v>3089</v>
      </c>
      <c r="D2079" s="746"/>
      <c r="E2079" s="747"/>
      <c r="F2079" s="775"/>
      <c r="G2079" s="775">
        <f t="shared" si="91"/>
        <v>0</v>
      </c>
      <c r="H2079" s="721"/>
      <c r="I2079" s="721"/>
      <c r="J2079" s="721"/>
      <c r="K2079" s="721"/>
      <c r="L2079" s="721"/>
      <c r="M2079" s="721"/>
      <c r="N2079" s="721"/>
      <c r="O2079" s="721"/>
      <c r="P2079" s="721"/>
      <c r="Q2079" s="721"/>
      <c r="R2079" s="721"/>
      <c r="S2079" s="721"/>
      <c r="T2079" s="721"/>
      <c r="U2079" s="721"/>
      <c r="V2079" s="721"/>
      <c r="W2079" s="721"/>
      <c r="X2079" s="721"/>
      <c r="Y2079" s="721"/>
      <c r="Z2079" s="721"/>
      <c r="AA2079" s="721"/>
      <c r="AB2079" s="721"/>
      <c r="AC2079" s="721"/>
      <c r="AD2079" s="721"/>
      <c r="AE2079" s="721"/>
      <c r="AF2079" s="721"/>
      <c r="AG2079" s="721"/>
      <c r="AH2079" s="721"/>
    </row>
    <row r="2080" spans="1:34" s="872" customFormat="1">
      <c r="A2080" s="776"/>
      <c r="B2080" s="877"/>
      <c r="C2080" s="585" t="s">
        <v>3090</v>
      </c>
      <c r="D2080" s="746"/>
      <c r="E2080" s="747"/>
      <c r="F2080" s="775"/>
      <c r="G2080" s="775">
        <f t="shared" si="91"/>
        <v>0</v>
      </c>
      <c r="H2080" s="721"/>
      <c r="I2080" s="721"/>
      <c r="J2080" s="721"/>
      <c r="K2080" s="721"/>
      <c r="L2080" s="721"/>
      <c r="M2080" s="721"/>
      <c r="N2080" s="721"/>
      <c r="O2080" s="721"/>
      <c r="P2080" s="721"/>
      <c r="Q2080" s="721"/>
      <c r="R2080" s="721"/>
      <c r="S2080" s="721"/>
      <c r="T2080" s="721"/>
      <c r="U2080" s="721"/>
      <c r="V2080" s="721"/>
      <c r="W2080" s="721"/>
      <c r="X2080" s="721"/>
      <c r="Y2080" s="721"/>
      <c r="Z2080" s="721"/>
      <c r="AA2080" s="721"/>
      <c r="AB2080" s="721"/>
      <c r="AC2080" s="721"/>
      <c r="AD2080" s="721"/>
      <c r="AE2080" s="721"/>
      <c r="AF2080" s="721"/>
      <c r="AG2080" s="721"/>
      <c r="AH2080" s="721"/>
    </row>
    <row r="2081" spans="1:34" s="872" customFormat="1">
      <c r="A2081" s="776"/>
      <c r="B2081" s="877"/>
      <c r="C2081" s="585" t="s">
        <v>3091</v>
      </c>
      <c r="D2081" s="746"/>
      <c r="E2081" s="747"/>
      <c r="F2081" s="775"/>
      <c r="G2081" s="775">
        <f t="shared" si="91"/>
        <v>0</v>
      </c>
      <c r="H2081" s="721"/>
      <c r="I2081" s="721"/>
      <c r="J2081" s="721"/>
      <c r="K2081" s="721"/>
      <c r="L2081" s="721"/>
      <c r="M2081" s="721"/>
      <c r="N2081" s="721"/>
      <c r="O2081" s="721"/>
      <c r="P2081" s="721"/>
      <c r="Q2081" s="721"/>
      <c r="R2081" s="721"/>
      <c r="S2081" s="721"/>
      <c r="T2081" s="721"/>
      <c r="U2081" s="721"/>
      <c r="V2081" s="721"/>
      <c r="W2081" s="721"/>
      <c r="X2081" s="721"/>
      <c r="Y2081" s="721"/>
      <c r="Z2081" s="721"/>
      <c r="AA2081" s="721"/>
      <c r="AB2081" s="721"/>
      <c r="AC2081" s="721"/>
      <c r="AD2081" s="721"/>
      <c r="AE2081" s="721"/>
      <c r="AF2081" s="721"/>
      <c r="AG2081" s="721"/>
      <c r="AH2081" s="721"/>
    </row>
    <row r="2082" spans="1:34" s="872" customFormat="1">
      <c r="A2082" s="776"/>
      <c r="B2082" s="877"/>
      <c r="C2082" s="585" t="s">
        <v>3092</v>
      </c>
      <c r="D2082" s="746"/>
      <c r="E2082" s="747"/>
      <c r="F2082" s="775"/>
      <c r="G2082" s="775">
        <f t="shared" si="91"/>
        <v>0</v>
      </c>
      <c r="H2082" s="721"/>
      <c r="I2082" s="721"/>
      <c r="J2082" s="721"/>
      <c r="K2082" s="721"/>
      <c r="L2082" s="721"/>
      <c r="M2082" s="721"/>
      <c r="N2082" s="721"/>
      <c r="O2082" s="721"/>
      <c r="P2082" s="721"/>
      <c r="Q2082" s="721"/>
      <c r="R2082" s="721"/>
      <c r="S2082" s="721"/>
      <c r="T2082" s="721"/>
      <c r="U2082" s="721"/>
      <c r="V2082" s="721"/>
      <c r="W2082" s="721"/>
      <c r="X2082" s="721"/>
      <c r="Y2082" s="721"/>
      <c r="Z2082" s="721"/>
      <c r="AA2082" s="721"/>
      <c r="AB2082" s="721"/>
      <c r="AC2082" s="721"/>
      <c r="AD2082" s="721"/>
      <c r="AE2082" s="721"/>
      <c r="AF2082" s="721"/>
      <c r="AG2082" s="721"/>
      <c r="AH2082" s="721"/>
    </row>
    <row r="2083" spans="1:34" s="872" customFormat="1" ht="12.75" customHeight="1">
      <c r="A2083" s="776"/>
      <c r="B2083" s="877"/>
      <c r="C2083" s="585" t="s">
        <v>3093</v>
      </c>
      <c r="D2083" s="746"/>
      <c r="E2083" s="747"/>
      <c r="F2083" s="775"/>
      <c r="G2083" s="775">
        <f t="shared" si="91"/>
        <v>0</v>
      </c>
      <c r="H2083" s="721"/>
      <c r="I2083" s="721"/>
      <c r="J2083" s="721"/>
      <c r="K2083" s="721"/>
      <c r="L2083" s="721"/>
      <c r="M2083" s="721"/>
      <c r="N2083" s="721"/>
      <c r="O2083" s="721"/>
      <c r="P2083" s="721"/>
      <c r="Q2083" s="721"/>
      <c r="R2083" s="721"/>
      <c r="S2083" s="721"/>
      <c r="T2083" s="721"/>
      <c r="U2083" s="721"/>
      <c r="V2083" s="721"/>
      <c r="W2083" s="721"/>
      <c r="X2083" s="721"/>
      <c r="Y2083" s="721"/>
      <c r="Z2083" s="721"/>
      <c r="AA2083" s="721"/>
      <c r="AB2083" s="721"/>
      <c r="AC2083" s="721"/>
      <c r="AD2083" s="721"/>
      <c r="AE2083" s="721"/>
      <c r="AF2083" s="721"/>
      <c r="AG2083" s="721"/>
      <c r="AH2083" s="721"/>
    </row>
    <row r="2084" spans="1:34" s="872" customFormat="1">
      <c r="A2084" s="776"/>
      <c r="B2084" s="877"/>
      <c r="C2084" s="165" t="s">
        <v>3094</v>
      </c>
      <c r="D2084" s="746"/>
      <c r="E2084" s="747"/>
      <c r="F2084" s="775"/>
      <c r="G2084" s="775">
        <f t="shared" si="91"/>
        <v>0</v>
      </c>
      <c r="H2084" s="721"/>
      <c r="I2084" s="721"/>
      <c r="J2084" s="721"/>
      <c r="K2084" s="721"/>
      <c r="L2084" s="721"/>
      <c r="M2084" s="721"/>
      <c r="N2084" s="721"/>
      <c r="O2084" s="721"/>
      <c r="P2084" s="721"/>
      <c r="Q2084" s="721"/>
      <c r="R2084" s="721"/>
      <c r="S2084" s="721"/>
      <c r="T2084" s="721"/>
      <c r="U2084" s="721"/>
      <c r="V2084" s="721"/>
      <c r="W2084" s="721"/>
      <c r="X2084" s="721"/>
      <c r="Y2084" s="721"/>
      <c r="Z2084" s="721"/>
      <c r="AA2084" s="721"/>
      <c r="AB2084" s="721"/>
      <c r="AC2084" s="721"/>
      <c r="AD2084" s="721"/>
      <c r="AE2084" s="721"/>
      <c r="AF2084" s="721"/>
      <c r="AG2084" s="721"/>
      <c r="AH2084" s="721"/>
    </row>
    <row r="2085" spans="1:34" s="872" customFormat="1">
      <c r="A2085" s="776"/>
      <c r="B2085" s="877"/>
      <c r="C2085" s="585" t="s">
        <v>3095</v>
      </c>
      <c r="D2085" s="746"/>
      <c r="E2085" s="747"/>
      <c r="F2085" s="775"/>
      <c r="G2085" s="775">
        <f t="shared" si="91"/>
        <v>0</v>
      </c>
      <c r="H2085" s="721"/>
      <c r="I2085" s="721"/>
      <c r="J2085" s="721"/>
      <c r="K2085" s="721"/>
      <c r="L2085" s="721"/>
      <c r="M2085" s="721"/>
      <c r="N2085" s="721"/>
      <c r="O2085" s="721"/>
      <c r="P2085" s="721"/>
      <c r="Q2085" s="721"/>
      <c r="R2085" s="721"/>
      <c r="S2085" s="721"/>
      <c r="T2085" s="721"/>
      <c r="U2085" s="721"/>
      <c r="V2085" s="721"/>
      <c r="W2085" s="721"/>
      <c r="X2085" s="721"/>
      <c r="Y2085" s="721"/>
      <c r="Z2085" s="721"/>
      <c r="AA2085" s="721"/>
      <c r="AB2085" s="721"/>
      <c r="AC2085" s="721"/>
      <c r="AD2085" s="721"/>
      <c r="AE2085" s="721"/>
      <c r="AF2085" s="721"/>
      <c r="AG2085" s="721"/>
      <c r="AH2085" s="721"/>
    </row>
    <row r="2086" spans="1:34" s="872" customFormat="1">
      <c r="A2086" s="776"/>
      <c r="B2086" s="877"/>
      <c r="C2086" s="585" t="s">
        <v>3096</v>
      </c>
      <c r="D2086" s="746"/>
      <c r="E2086" s="747"/>
      <c r="F2086" s="775"/>
      <c r="G2086" s="775">
        <f t="shared" si="91"/>
        <v>0</v>
      </c>
      <c r="H2086" s="721"/>
      <c r="I2086" s="721"/>
      <c r="J2086" s="721"/>
      <c r="K2086" s="721"/>
      <c r="L2086" s="721"/>
      <c r="M2086" s="721"/>
      <c r="N2086" s="721"/>
      <c r="O2086" s="721"/>
      <c r="P2086" s="721"/>
      <c r="Q2086" s="721"/>
      <c r="R2086" s="721"/>
      <c r="S2086" s="721"/>
      <c r="T2086" s="721"/>
      <c r="U2086" s="721"/>
      <c r="V2086" s="721"/>
      <c r="W2086" s="721"/>
      <c r="X2086" s="721"/>
      <c r="Y2086" s="721"/>
      <c r="Z2086" s="721"/>
      <c r="AA2086" s="721"/>
      <c r="AB2086" s="721"/>
      <c r="AC2086" s="721"/>
      <c r="AD2086" s="721"/>
      <c r="AE2086" s="721"/>
      <c r="AF2086" s="721"/>
      <c r="AG2086" s="721"/>
      <c r="AH2086" s="721"/>
    </row>
    <row r="2087" spans="1:34" s="872" customFormat="1">
      <c r="A2087" s="776"/>
      <c r="B2087" s="877"/>
      <c r="C2087" s="165" t="s">
        <v>3097</v>
      </c>
      <c r="D2087" s="746"/>
      <c r="E2087" s="747"/>
      <c r="F2087" s="775"/>
      <c r="G2087" s="775">
        <f t="shared" si="91"/>
        <v>0</v>
      </c>
      <c r="H2087" s="721"/>
      <c r="I2087" s="721"/>
      <c r="J2087" s="721"/>
      <c r="K2087" s="721"/>
      <c r="L2087" s="721"/>
      <c r="M2087" s="721"/>
      <c r="N2087" s="721"/>
      <c r="O2087" s="721"/>
      <c r="P2087" s="721"/>
      <c r="Q2087" s="721"/>
      <c r="R2087" s="721"/>
      <c r="S2087" s="721"/>
      <c r="T2087" s="721"/>
      <c r="U2087" s="721"/>
      <c r="V2087" s="721"/>
      <c r="W2087" s="721"/>
      <c r="X2087" s="721"/>
      <c r="Y2087" s="721"/>
      <c r="Z2087" s="721"/>
      <c r="AA2087" s="721"/>
      <c r="AB2087" s="721"/>
      <c r="AC2087" s="721"/>
      <c r="AD2087" s="721"/>
      <c r="AE2087" s="721"/>
      <c r="AF2087" s="721"/>
      <c r="AG2087" s="721"/>
      <c r="AH2087" s="721"/>
    </row>
    <row r="2088" spans="1:34" s="872" customFormat="1">
      <c r="A2088" s="776"/>
      <c r="B2088" s="877"/>
      <c r="C2088" s="585" t="s">
        <v>3098</v>
      </c>
      <c r="D2088" s="746"/>
      <c r="E2088" s="747"/>
      <c r="F2088" s="775"/>
      <c r="G2088" s="775">
        <f t="shared" si="91"/>
        <v>0</v>
      </c>
      <c r="H2088" s="721"/>
      <c r="I2088" s="721"/>
      <c r="J2088" s="721"/>
      <c r="K2088" s="721"/>
      <c r="L2088" s="721"/>
      <c r="M2088" s="721"/>
      <c r="N2088" s="721"/>
      <c r="O2088" s="721"/>
      <c r="P2088" s="721"/>
      <c r="Q2088" s="721"/>
      <c r="R2088" s="721"/>
      <c r="S2088" s="721"/>
      <c r="T2088" s="721"/>
      <c r="U2088" s="721"/>
      <c r="V2088" s="721"/>
      <c r="W2088" s="721"/>
      <c r="X2088" s="721"/>
      <c r="Y2088" s="721"/>
      <c r="Z2088" s="721"/>
      <c r="AA2088" s="721"/>
      <c r="AB2088" s="721"/>
      <c r="AC2088" s="721"/>
      <c r="AD2088" s="721"/>
      <c r="AE2088" s="721"/>
      <c r="AF2088" s="721"/>
      <c r="AG2088" s="721"/>
      <c r="AH2088" s="721"/>
    </row>
    <row r="2089" spans="1:34" s="872" customFormat="1">
      <c r="A2089" s="776"/>
      <c r="B2089" s="877"/>
      <c r="C2089" s="585" t="s">
        <v>3099</v>
      </c>
      <c r="D2089" s="746"/>
      <c r="E2089" s="747"/>
      <c r="F2089" s="775"/>
      <c r="G2089" s="775">
        <f t="shared" si="91"/>
        <v>0</v>
      </c>
      <c r="H2089" s="721"/>
      <c r="I2089" s="721"/>
      <c r="J2089" s="721"/>
      <c r="K2089" s="721"/>
      <c r="L2089" s="721"/>
      <c r="M2089" s="721"/>
      <c r="N2089" s="721"/>
      <c r="O2089" s="721"/>
      <c r="P2089" s="721"/>
      <c r="Q2089" s="721"/>
      <c r="R2089" s="721"/>
      <c r="S2089" s="721"/>
      <c r="T2089" s="721"/>
      <c r="U2089" s="721"/>
      <c r="V2089" s="721"/>
      <c r="W2089" s="721"/>
      <c r="X2089" s="721"/>
      <c r="Y2089" s="721"/>
      <c r="Z2089" s="721"/>
      <c r="AA2089" s="721"/>
      <c r="AB2089" s="721"/>
      <c r="AC2089" s="721"/>
      <c r="AD2089" s="721"/>
      <c r="AE2089" s="721"/>
      <c r="AF2089" s="721"/>
      <c r="AG2089" s="721"/>
      <c r="AH2089" s="721"/>
    </row>
    <row r="2090" spans="1:34" s="872" customFormat="1">
      <c r="A2090" s="776"/>
      <c r="B2090" s="877"/>
      <c r="C2090" s="585" t="s">
        <v>3100</v>
      </c>
      <c r="D2090" s="746"/>
      <c r="E2090" s="747"/>
      <c r="F2090" s="775"/>
      <c r="G2090" s="775">
        <f t="shared" si="91"/>
        <v>0</v>
      </c>
      <c r="H2090" s="721"/>
      <c r="I2090" s="721"/>
      <c r="J2090" s="721"/>
      <c r="K2090" s="721"/>
      <c r="L2090" s="721"/>
      <c r="M2090" s="721"/>
      <c r="N2090" s="721"/>
      <c r="O2090" s="721"/>
      <c r="P2090" s="721"/>
      <c r="Q2090" s="721"/>
      <c r="R2090" s="721"/>
      <c r="S2090" s="721"/>
      <c r="T2090" s="721"/>
      <c r="U2090" s="721"/>
      <c r="V2090" s="721"/>
      <c r="W2090" s="721"/>
      <c r="X2090" s="721"/>
      <c r="Y2090" s="721"/>
      <c r="Z2090" s="721"/>
      <c r="AA2090" s="721"/>
      <c r="AB2090" s="721"/>
      <c r="AC2090" s="721"/>
      <c r="AD2090" s="721"/>
      <c r="AE2090" s="721"/>
      <c r="AF2090" s="721"/>
      <c r="AG2090" s="721"/>
      <c r="AH2090" s="721"/>
    </row>
    <row r="2091" spans="1:34" s="872" customFormat="1">
      <c r="A2091" s="776"/>
      <c r="B2091" s="877"/>
      <c r="C2091" s="585" t="s">
        <v>3101</v>
      </c>
      <c r="D2091" s="746"/>
      <c r="E2091" s="747"/>
      <c r="F2091" s="775"/>
      <c r="G2091" s="775">
        <f t="shared" si="91"/>
        <v>0</v>
      </c>
      <c r="H2091" s="721"/>
      <c r="I2091" s="721"/>
      <c r="J2091" s="721"/>
      <c r="K2091" s="721"/>
      <c r="L2091" s="721"/>
      <c r="M2091" s="721"/>
      <c r="N2091" s="721"/>
      <c r="O2091" s="721"/>
      <c r="P2091" s="721"/>
      <c r="Q2091" s="721"/>
      <c r="R2091" s="721"/>
      <c r="S2091" s="721"/>
      <c r="T2091" s="721"/>
      <c r="U2091" s="721"/>
      <c r="V2091" s="721"/>
      <c r="W2091" s="721"/>
      <c r="X2091" s="721"/>
      <c r="Y2091" s="721"/>
      <c r="Z2091" s="721"/>
      <c r="AA2091" s="721"/>
      <c r="AB2091" s="721"/>
      <c r="AC2091" s="721"/>
      <c r="AD2091" s="721"/>
      <c r="AE2091" s="721"/>
      <c r="AF2091" s="721"/>
      <c r="AG2091" s="721"/>
      <c r="AH2091" s="721"/>
    </row>
    <row r="2092" spans="1:34" s="872" customFormat="1">
      <c r="A2092" s="776"/>
      <c r="B2092" s="877"/>
      <c r="C2092" s="585" t="s">
        <v>3102</v>
      </c>
      <c r="D2092" s="746"/>
      <c r="E2092" s="747"/>
      <c r="F2092" s="775"/>
      <c r="G2092" s="775">
        <f t="shared" si="91"/>
        <v>0</v>
      </c>
      <c r="H2092" s="721"/>
      <c r="I2092" s="721"/>
      <c r="J2092" s="721"/>
      <c r="K2092" s="721"/>
      <c r="L2092" s="721"/>
      <c r="M2092" s="721"/>
      <c r="N2092" s="721"/>
      <c r="O2092" s="721"/>
      <c r="P2092" s="721"/>
      <c r="Q2092" s="721"/>
      <c r="R2092" s="721"/>
      <c r="S2092" s="721"/>
      <c r="T2092" s="721"/>
      <c r="U2092" s="721"/>
      <c r="V2092" s="721"/>
      <c r="W2092" s="721"/>
      <c r="X2092" s="721"/>
      <c r="Y2092" s="721"/>
      <c r="Z2092" s="721"/>
      <c r="AA2092" s="721"/>
      <c r="AB2092" s="721"/>
      <c r="AC2092" s="721"/>
      <c r="AD2092" s="721"/>
      <c r="AE2092" s="721"/>
      <c r="AF2092" s="721"/>
      <c r="AG2092" s="721"/>
      <c r="AH2092" s="721"/>
    </row>
    <row r="2093" spans="1:34" s="872" customFormat="1">
      <c r="A2093" s="776"/>
      <c r="B2093" s="877"/>
      <c r="C2093" s="585" t="s">
        <v>3103</v>
      </c>
      <c r="D2093" s="746"/>
      <c r="E2093" s="747"/>
      <c r="F2093" s="775"/>
      <c r="G2093" s="775">
        <f t="shared" si="91"/>
        <v>0</v>
      </c>
      <c r="H2093" s="721"/>
      <c r="I2093" s="721"/>
      <c r="J2093" s="721"/>
      <c r="K2093" s="721"/>
      <c r="L2093" s="721"/>
      <c r="M2093" s="721"/>
      <c r="N2093" s="721"/>
      <c r="O2093" s="721"/>
      <c r="P2093" s="721"/>
      <c r="Q2093" s="721"/>
      <c r="R2093" s="721"/>
      <c r="S2093" s="721"/>
      <c r="T2093" s="721"/>
      <c r="U2093" s="721"/>
      <c r="V2093" s="721"/>
      <c r="W2093" s="721"/>
      <c r="X2093" s="721"/>
      <c r="Y2093" s="721"/>
      <c r="Z2093" s="721"/>
      <c r="AA2093" s="721"/>
      <c r="AB2093" s="721"/>
      <c r="AC2093" s="721"/>
      <c r="AD2093" s="721"/>
      <c r="AE2093" s="721"/>
      <c r="AF2093" s="721"/>
      <c r="AG2093" s="721"/>
      <c r="AH2093" s="721"/>
    </row>
    <row r="2094" spans="1:34" s="872" customFormat="1">
      <c r="A2094" s="776"/>
      <c r="B2094" s="877"/>
      <c r="C2094" s="585" t="s">
        <v>3104</v>
      </c>
      <c r="D2094" s="746"/>
      <c r="E2094" s="747"/>
      <c r="F2094" s="775"/>
      <c r="G2094" s="775">
        <f t="shared" si="91"/>
        <v>0</v>
      </c>
      <c r="H2094" s="721"/>
      <c r="I2094" s="721"/>
      <c r="J2094" s="721"/>
      <c r="K2094" s="721"/>
      <c r="L2094" s="721"/>
      <c r="M2094" s="721"/>
      <c r="N2094" s="721"/>
      <c r="O2094" s="721"/>
      <c r="P2094" s="721"/>
      <c r="Q2094" s="721"/>
      <c r="R2094" s="721"/>
      <c r="S2094" s="721"/>
      <c r="T2094" s="721"/>
      <c r="U2094" s="721"/>
      <c r="V2094" s="721"/>
      <c r="W2094" s="721"/>
      <c r="X2094" s="721"/>
      <c r="Y2094" s="721"/>
      <c r="Z2094" s="721"/>
      <c r="AA2094" s="721"/>
      <c r="AB2094" s="721"/>
      <c r="AC2094" s="721"/>
      <c r="AD2094" s="721"/>
      <c r="AE2094" s="721"/>
      <c r="AF2094" s="721"/>
      <c r="AG2094" s="721"/>
      <c r="AH2094" s="721"/>
    </row>
    <row r="2095" spans="1:34" s="872" customFormat="1">
      <c r="A2095" s="776"/>
      <c r="B2095" s="877"/>
      <c r="C2095" s="585" t="s">
        <v>3105</v>
      </c>
      <c r="D2095" s="746"/>
      <c r="E2095" s="747"/>
      <c r="F2095" s="775"/>
      <c r="G2095" s="775">
        <f t="shared" si="91"/>
        <v>0</v>
      </c>
      <c r="H2095" s="721"/>
      <c r="I2095" s="721"/>
      <c r="J2095" s="721"/>
      <c r="K2095" s="721"/>
      <c r="L2095" s="721"/>
      <c r="M2095" s="721"/>
      <c r="N2095" s="721"/>
      <c r="O2095" s="721"/>
      <c r="P2095" s="721"/>
      <c r="Q2095" s="721"/>
      <c r="R2095" s="721"/>
      <c r="S2095" s="721"/>
      <c r="T2095" s="721"/>
      <c r="U2095" s="721"/>
      <c r="V2095" s="721"/>
      <c r="W2095" s="721"/>
      <c r="X2095" s="721"/>
      <c r="Y2095" s="721"/>
      <c r="Z2095" s="721"/>
      <c r="AA2095" s="721"/>
      <c r="AB2095" s="721"/>
      <c r="AC2095" s="721"/>
      <c r="AD2095" s="721"/>
      <c r="AE2095" s="721"/>
      <c r="AF2095" s="721"/>
      <c r="AG2095" s="721"/>
      <c r="AH2095" s="721"/>
    </row>
    <row r="2096" spans="1:34" s="872" customFormat="1">
      <c r="A2096" s="776"/>
      <c r="B2096" s="877"/>
      <c r="C2096" s="585" t="s">
        <v>3106</v>
      </c>
      <c r="D2096" s="746"/>
      <c r="E2096" s="747"/>
      <c r="F2096" s="775"/>
      <c r="G2096" s="775">
        <f t="shared" si="91"/>
        <v>0</v>
      </c>
      <c r="H2096" s="721"/>
      <c r="I2096" s="721"/>
      <c r="J2096" s="721"/>
      <c r="K2096" s="721"/>
      <c r="L2096" s="721"/>
      <c r="M2096" s="721"/>
      <c r="N2096" s="721"/>
      <c r="O2096" s="721"/>
      <c r="P2096" s="721"/>
      <c r="Q2096" s="721"/>
      <c r="R2096" s="721"/>
      <c r="S2096" s="721"/>
      <c r="T2096" s="721"/>
      <c r="U2096" s="721"/>
      <c r="V2096" s="721"/>
      <c r="W2096" s="721"/>
      <c r="X2096" s="721"/>
      <c r="Y2096" s="721"/>
      <c r="Z2096" s="721"/>
      <c r="AA2096" s="721"/>
      <c r="AB2096" s="721"/>
      <c r="AC2096" s="721"/>
      <c r="AD2096" s="721"/>
      <c r="AE2096" s="721"/>
      <c r="AF2096" s="721"/>
      <c r="AG2096" s="721"/>
      <c r="AH2096" s="721"/>
    </row>
    <row r="2097" spans="1:34" s="872" customFormat="1">
      <c r="A2097" s="776"/>
      <c r="B2097" s="877"/>
      <c r="C2097" s="165" t="s">
        <v>3107</v>
      </c>
      <c r="D2097" s="746"/>
      <c r="E2097" s="747"/>
      <c r="F2097" s="775"/>
      <c r="G2097" s="775">
        <f t="shared" si="91"/>
        <v>0</v>
      </c>
      <c r="H2097" s="721"/>
      <c r="I2097" s="721"/>
      <c r="J2097" s="721"/>
      <c r="K2097" s="721"/>
      <c r="L2097" s="721"/>
      <c r="M2097" s="721"/>
      <c r="N2097" s="721"/>
      <c r="O2097" s="721"/>
      <c r="P2097" s="721"/>
      <c r="Q2097" s="721"/>
      <c r="R2097" s="721"/>
      <c r="S2097" s="721"/>
      <c r="T2097" s="721"/>
      <c r="U2097" s="721"/>
      <c r="V2097" s="721"/>
      <c r="W2097" s="721"/>
      <c r="X2097" s="721"/>
      <c r="Y2097" s="721"/>
      <c r="Z2097" s="721"/>
      <c r="AA2097" s="721"/>
      <c r="AB2097" s="721"/>
      <c r="AC2097" s="721"/>
      <c r="AD2097" s="721"/>
      <c r="AE2097" s="721"/>
      <c r="AF2097" s="721"/>
      <c r="AG2097" s="721"/>
      <c r="AH2097" s="721"/>
    </row>
    <row r="2098" spans="1:34" s="872" customFormat="1">
      <c r="A2098" s="776"/>
      <c r="B2098" s="877"/>
      <c r="C2098" s="585" t="s">
        <v>3095</v>
      </c>
      <c r="D2098" s="746"/>
      <c r="E2098" s="747"/>
      <c r="F2098" s="775"/>
      <c r="G2098" s="775">
        <f t="shared" si="91"/>
        <v>0</v>
      </c>
      <c r="H2098" s="721"/>
      <c r="I2098" s="721"/>
      <c r="J2098" s="721"/>
      <c r="K2098" s="721"/>
      <c r="L2098" s="721"/>
      <c r="M2098" s="721"/>
      <c r="N2098" s="721"/>
      <c r="O2098" s="721"/>
      <c r="P2098" s="721"/>
      <c r="Q2098" s="721"/>
      <c r="R2098" s="721"/>
      <c r="S2098" s="721"/>
      <c r="T2098" s="721"/>
      <c r="U2098" s="721"/>
      <c r="V2098" s="721"/>
      <c r="W2098" s="721"/>
      <c r="X2098" s="721"/>
      <c r="Y2098" s="721"/>
      <c r="Z2098" s="721"/>
      <c r="AA2098" s="721"/>
      <c r="AB2098" s="721"/>
      <c r="AC2098" s="721"/>
      <c r="AD2098" s="721"/>
      <c r="AE2098" s="721"/>
      <c r="AF2098" s="721"/>
      <c r="AG2098" s="721"/>
      <c r="AH2098" s="721"/>
    </row>
    <row r="2099" spans="1:34" s="872" customFormat="1">
      <c r="A2099" s="776"/>
      <c r="B2099" s="877"/>
      <c r="C2099" s="585" t="s">
        <v>3108</v>
      </c>
      <c r="D2099" s="746"/>
      <c r="E2099" s="747"/>
      <c r="F2099" s="775"/>
      <c r="G2099" s="775">
        <f t="shared" si="91"/>
        <v>0</v>
      </c>
      <c r="H2099" s="721"/>
      <c r="I2099" s="721"/>
      <c r="J2099" s="721"/>
      <c r="K2099" s="721"/>
      <c r="L2099" s="721"/>
      <c r="M2099" s="721"/>
      <c r="N2099" s="721"/>
      <c r="O2099" s="721"/>
      <c r="P2099" s="721"/>
      <c r="Q2099" s="721"/>
      <c r="R2099" s="721"/>
      <c r="S2099" s="721"/>
      <c r="T2099" s="721"/>
      <c r="U2099" s="721"/>
      <c r="V2099" s="721"/>
      <c r="W2099" s="721"/>
      <c r="X2099" s="721"/>
      <c r="Y2099" s="721"/>
      <c r="Z2099" s="721"/>
      <c r="AA2099" s="721"/>
      <c r="AB2099" s="721"/>
      <c r="AC2099" s="721"/>
      <c r="AD2099" s="721"/>
      <c r="AE2099" s="721"/>
      <c r="AF2099" s="721"/>
      <c r="AG2099" s="721"/>
      <c r="AH2099" s="721"/>
    </row>
    <row r="2100" spans="1:34" s="872" customFormat="1">
      <c r="A2100" s="776"/>
      <c r="B2100" s="877"/>
      <c r="C2100" s="585" t="s">
        <v>3109</v>
      </c>
      <c r="D2100" s="746"/>
      <c r="E2100" s="747"/>
      <c r="F2100" s="775"/>
      <c r="G2100" s="775">
        <f t="shared" si="91"/>
        <v>0</v>
      </c>
      <c r="H2100" s="721"/>
      <c r="I2100" s="721"/>
      <c r="J2100" s="721"/>
      <c r="K2100" s="721"/>
      <c r="L2100" s="721"/>
      <c r="M2100" s="721"/>
      <c r="N2100" s="721"/>
      <c r="O2100" s="721"/>
      <c r="P2100" s="721"/>
      <c r="Q2100" s="721"/>
      <c r="R2100" s="721"/>
      <c r="S2100" s="721"/>
      <c r="T2100" s="721"/>
      <c r="U2100" s="721"/>
      <c r="V2100" s="721"/>
      <c r="W2100" s="721"/>
      <c r="X2100" s="721"/>
      <c r="Y2100" s="721"/>
      <c r="Z2100" s="721"/>
      <c r="AA2100" s="721"/>
      <c r="AB2100" s="721"/>
      <c r="AC2100" s="721"/>
      <c r="AD2100" s="721"/>
      <c r="AE2100" s="721"/>
      <c r="AF2100" s="721"/>
      <c r="AG2100" s="721"/>
      <c r="AH2100" s="721"/>
    </row>
    <row r="2101" spans="1:34" s="872" customFormat="1">
      <c r="A2101" s="776"/>
      <c r="B2101" s="877"/>
      <c r="C2101" s="585" t="s">
        <v>3110</v>
      </c>
      <c r="D2101" s="746"/>
      <c r="E2101" s="747"/>
      <c r="F2101" s="775"/>
      <c r="G2101" s="775">
        <f t="shared" si="91"/>
        <v>0</v>
      </c>
      <c r="H2101" s="721"/>
      <c r="I2101" s="721"/>
      <c r="J2101" s="721"/>
      <c r="K2101" s="721"/>
      <c r="L2101" s="721"/>
      <c r="M2101" s="721"/>
      <c r="N2101" s="721"/>
      <c r="O2101" s="721"/>
      <c r="P2101" s="721"/>
      <c r="Q2101" s="721"/>
      <c r="R2101" s="721"/>
      <c r="S2101" s="721"/>
      <c r="T2101" s="721"/>
      <c r="U2101" s="721"/>
      <c r="V2101" s="721"/>
      <c r="W2101" s="721"/>
      <c r="X2101" s="721"/>
      <c r="Y2101" s="721"/>
      <c r="Z2101" s="721"/>
      <c r="AA2101" s="721"/>
      <c r="AB2101" s="721"/>
      <c r="AC2101" s="721"/>
      <c r="AD2101" s="721"/>
      <c r="AE2101" s="721"/>
      <c r="AF2101" s="721"/>
      <c r="AG2101" s="721"/>
      <c r="AH2101" s="721"/>
    </row>
    <row r="2102" spans="1:34" s="872" customFormat="1">
      <c r="A2102" s="776"/>
      <c r="B2102" s="877"/>
      <c r="C2102" s="585" t="s">
        <v>3111</v>
      </c>
      <c r="D2102" s="746"/>
      <c r="E2102" s="747"/>
      <c r="F2102" s="775"/>
      <c r="G2102" s="775">
        <f t="shared" si="91"/>
        <v>0</v>
      </c>
      <c r="H2102" s="721"/>
      <c r="I2102" s="721"/>
      <c r="J2102" s="721"/>
      <c r="K2102" s="721"/>
      <c r="L2102" s="721"/>
      <c r="M2102" s="721"/>
      <c r="N2102" s="721"/>
      <c r="O2102" s="721"/>
      <c r="P2102" s="721"/>
      <c r="Q2102" s="721"/>
      <c r="R2102" s="721"/>
      <c r="S2102" s="721"/>
      <c r="T2102" s="721"/>
      <c r="U2102" s="721"/>
      <c r="V2102" s="721"/>
      <c r="W2102" s="721"/>
      <c r="X2102" s="721"/>
      <c r="Y2102" s="721"/>
      <c r="Z2102" s="721"/>
      <c r="AA2102" s="721"/>
      <c r="AB2102" s="721"/>
      <c r="AC2102" s="721"/>
      <c r="AD2102" s="721"/>
      <c r="AE2102" s="721"/>
      <c r="AF2102" s="721"/>
      <c r="AG2102" s="721"/>
      <c r="AH2102" s="721"/>
    </row>
    <row r="2103" spans="1:34" s="872" customFormat="1">
      <c r="A2103" s="776"/>
      <c r="B2103" s="877"/>
      <c r="C2103" s="585" t="s">
        <v>3112</v>
      </c>
      <c r="D2103" s="746"/>
      <c r="E2103" s="747"/>
      <c r="F2103" s="775"/>
      <c r="G2103" s="775">
        <f t="shared" si="91"/>
        <v>0</v>
      </c>
      <c r="H2103" s="721"/>
      <c r="I2103" s="721"/>
      <c r="J2103" s="721"/>
      <c r="K2103" s="721"/>
      <c r="L2103" s="721"/>
      <c r="M2103" s="721"/>
      <c r="N2103" s="721"/>
      <c r="O2103" s="721"/>
      <c r="P2103" s="721"/>
      <c r="Q2103" s="721"/>
      <c r="R2103" s="721"/>
      <c r="S2103" s="721"/>
      <c r="T2103" s="721"/>
      <c r="U2103" s="721"/>
      <c r="V2103" s="721"/>
      <c r="W2103" s="721"/>
      <c r="X2103" s="721"/>
      <c r="Y2103" s="721"/>
      <c r="Z2103" s="721"/>
      <c r="AA2103" s="721"/>
      <c r="AB2103" s="721"/>
      <c r="AC2103" s="721"/>
      <c r="AD2103" s="721"/>
      <c r="AE2103" s="721"/>
      <c r="AF2103" s="721"/>
      <c r="AG2103" s="721"/>
      <c r="AH2103" s="721"/>
    </row>
    <row r="2104" spans="1:34" s="872" customFormat="1">
      <c r="A2104" s="776"/>
      <c r="B2104" s="877"/>
      <c r="C2104" s="585" t="s">
        <v>3113</v>
      </c>
      <c r="D2104" s="746"/>
      <c r="E2104" s="747"/>
      <c r="F2104" s="775"/>
      <c r="G2104" s="775">
        <f t="shared" si="91"/>
        <v>0</v>
      </c>
      <c r="H2104" s="721"/>
      <c r="I2104" s="721"/>
      <c r="J2104" s="721"/>
      <c r="K2104" s="721"/>
      <c r="L2104" s="721"/>
      <c r="M2104" s="721"/>
      <c r="N2104" s="721"/>
      <c r="O2104" s="721"/>
      <c r="P2104" s="721"/>
      <c r="Q2104" s="721"/>
      <c r="R2104" s="721"/>
      <c r="S2104" s="721"/>
      <c r="T2104" s="721"/>
      <c r="U2104" s="721"/>
      <c r="V2104" s="721"/>
      <c r="W2104" s="721"/>
      <c r="X2104" s="721"/>
      <c r="Y2104" s="721"/>
      <c r="Z2104" s="721"/>
      <c r="AA2104" s="721"/>
      <c r="AB2104" s="721"/>
      <c r="AC2104" s="721"/>
      <c r="AD2104" s="721"/>
      <c r="AE2104" s="721"/>
      <c r="AF2104" s="721"/>
      <c r="AG2104" s="721"/>
      <c r="AH2104" s="721"/>
    </row>
    <row r="2105" spans="1:34" s="872" customFormat="1">
      <c r="A2105" s="776"/>
      <c r="B2105" s="877"/>
      <c r="C2105" s="585" t="s">
        <v>3114</v>
      </c>
      <c r="D2105" s="746"/>
      <c r="E2105" s="747"/>
      <c r="F2105" s="775"/>
      <c r="G2105" s="775">
        <f t="shared" si="91"/>
        <v>0</v>
      </c>
      <c r="H2105" s="721"/>
      <c r="I2105" s="721"/>
      <c r="J2105" s="721"/>
      <c r="K2105" s="721"/>
      <c r="L2105" s="721"/>
      <c r="M2105" s="721"/>
      <c r="N2105" s="721"/>
      <c r="O2105" s="721"/>
      <c r="P2105" s="721"/>
      <c r="Q2105" s="721"/>
      <c r="R2105" s="721"/>
      <c r="S2105" s="721"/>
      <c r="T2105" s="721"/>
      <c r="U2105" s="721"/>
      <c r="V2105" s="721"/>
      <c r="W2105" s="721"/>
      <c r="X2105" s="721"/>
      <c r="Y2105" s="721"/>
      <c r="Z2105" s="721"/>
      <c r="AA2105" s="721"/>
      <c r="AB2105" s="721"/>
      <c r="AC2105" s="721"/>
      <c r="AD2105" s="721"/>
      <c r="AE2105" s="721"/>
      <c r="AF2105" s="721"/>
      <c r="AG2105" s="721"/>
      <c r="AH2105" s="721"/>
    </row>
    <row r="2106" spans="1:34" s="872" customFormat="1">
      <c r="A2106" s="776"/>
      <c r="B2106" s="877"/>
      <c r="C2106" s="585" t="s">
        <v>1474</v>
      </c>
      <c r="D2106" s="746"/>
      <c r="E2106" s="747"/>
      <c r="F2106" s="775"/>
      <c r="G2106" s="775">
        <f t="shared" si="91"/>
        <v>0</v>
      </c>
      <c r="H2106" s="721"/>
      <c r="I2106" s="721"/>
      <c r="J2106" s="721"/>
      <c r="K2106" s="721"/>
      <c r="L2106" s="721"/>
      <c r="M2106" s="721"/>
      <c r="N2106" s="721"/>
      <c r="O2106" s="721"/>
      <c r="P2106" s="721"/>
      <c r="Q2106" s="721"/>
      <c r="R2106" s="721"/>
      <c r="S2106" s="721"/>
      <c r="T2106" s="721"/>
      <c r="U2106" s="721"/>
      <c r="V2106" s="721"/>
      <c r="W2106" s="721"/>
      <c r="X2106" s="721"/>
      <c r="Y2106" s="721"/>
      <c r="Z2106" s="721"/>
      <c r="AA2106" s="721"/>
      <c r="AB2106" s="721"/>
      <c r="AC2106" s="721"/>
      <c r="AD2106" s="721"/>
      <c r="AE2106" s="721"/>
      <c r="AF2106" s="721"/>
      <c r="AG2106" s="721"/>
      <c r="AH2106" s="721"/>
    </row>
    <row r="2107" spans="1:34" s="872" customFormat="1">
      <c r="A2107" s="776"/>
      <c r="B2107" s="877"/>
      <c r="C2107" s="585" t="s">
        <v>3115</v>
      </c>
      <c r="D2107" s="746"/>
      <c r="E2107" s="747"/>
      <c r="F2107" s="775"/>
      <c r="G2107" s="775">
        <f t="shared" si="91"/>
        <v>0</v>
      </c>
      <c r="H2107" s="721"/>
      <c r="I2107" s="721"/>
      <c r="J2107" s="721"/>
      <c r="K2107" s="721"/>
      <c r="L2107" s="721"/>
      <c r="M2107" s="721"/>
      <c r="N2107" s="721"/>
      <c r="O2107" s="721"/>
      <c r="P2107" s="721"/>
      <c r="Q2107" s="721"/>
      <c r="R2107" s="721"/>
      <c r="S2107" s="721"/>
      <c r="T2107" s="721"/>
      <c r="U2107" s="721"/>
      <c r="V2107" s="721"/>
      <c r="W2107" s="721"/>
      <c r="X2107" s="721"/>
      <c r="Y2107" s="721"/>
      <c r="Z2107" s="721"/>
      <c r="AA2107" s="721"/>
      <c r="AB2107" s="721"/>
      <c r="AC2107" s="721"/>
      <c r="AD2107" s="721"/>
      <c r="AE2107" s="721"/>
      <c r="AF2107" s="721"/>
      <c r="AG2107" s="721"/>
      <c r="AH2107" s="721"/>
    </row>
    <row r="2108" spans="1:34" s="872" customFormat="1">
      <c r="A2108" s="776"/>
      <c r="B2108" s="877"/>
      <c r="C2108" s="585" t="s">
        <v>3116</v>
      </c>
      <c r="D2108" s="746"/>
      <c r="E2108" s="747"/>
      <c r="F2108" s="775"/>
      <c r="G2108" s="775">
        <f t="shared" si="91"/>
        <v>0</v>
      </c>
      <c r="H2108" s="721"/>
      <c r="I2108" s="721"/>
      <c r="J2108" s="721"/>
      <c r="K2108" s="721"/>
      <c r="L2108" s="721"/>
      <c r="M2108" s="721"/>
      <c r="N2108" s="721"/>
      <c r="O2108" s="721"/>
      <c r="P2108" s="721"/>
      <c r="Q2108" s="721"/>
      <c r="R2108" s="721"/>
      <c r="S2108" s="721"/>
      <c r="T2108" s="721"/>
      <c r="U2108" s="721"/>
      <c r="V2108" s="721"/>
      <c r="W2108" s="721"/>
      <c r="X2108" s="721"/>
      <c r="Y2108" s="721"/>
      <c r="Z2108" s="721"/>
      <c r="AA2108" s="721"/>
      <c r="AB2108" s="721"/>
      <c r="AC2108" s="721"/>
      <c r="AD2108" s="721"/>
      <c r="AE2108" s="721"/>
      <c r="AF2108" s="721"/>
      <c r="AG2108" s="721"/>
      <c r="AH2108" s="721"/>
    </row>
    <row r="2109" spans="1:34" s="872" customFormat="1">
      <c r="A2109" s="776"/>
      <c r="B2109" s="877"/>
      <c r="C2109" s="585" t="s">
        <v>3117</v>
      </c>
      <c r="D2109" s="746"/>
      <c r="E2109" s="747"/>
      <c r="F2109" s="775"/>
      <c r="G2109" s="775">
        <f t="shared" si="91"/>
        <v>0</v>
      </c>
      <c r="H2109" s="721"/>
      <c r="I2109" s="721"/>
      <c r="J2109" s="721"/>
      <c r="K2109" s="721"/>
      <c r="L2109" s="721"/>
      <c r="M2109" s="721"/>
      <c r="N2109" s="721"/>
      <c r="O2109" s="721"/>
      <c r="P2109" s="721"/>
      <c r="Q2109" s="721"/>
      <c r="R2109" s="721"/>
      <c r="S2109" s="721"/>
      <c r="T2109" s="721"/>
      <c r="U2109" s="721"/>
      <c r="V2109" s="721"/>
      <c r="W2109" s="721"/>
      <c r="X2109" s="721"/>
      <c r="Y2109" s="721"/>
      <c r="Z2109" s="721"/>
      <c r="AA2109" s="721"/>
      <c r="AB2109" s="721"/>
      <c r="AC2109" s="721"/>
      <c r="AD2109" s="721"/>
      <c r="AE2109" s="721"/>
      <c r="AF2109" s="721"/>
      <c r="AG2109" s="721"/>
      <c r="AH2109" s="721"/>
    </row>
    <row r="2110" spans="1:34" s="872" customFormat="1">
      <c r="A2110" s="776"/>
      <c r="B2110" s="877"/>
      <c r="C2110" s="585" t="s">
        <v>3118</v>
      </c>
      <c r="D2110" s="746"/>
      <c r="E2110" s="747"/>
      <c r="F2110" s="775"/>
      <c r="G2110" s="775">
        <f t="shared" si="91"/>
        <v>0</v>
      </c>
      <c r="H2110" s="721"/>
      <c r="I2110" s="721"/>
      <c r="J2110" s="721"/>
      <c r="K2110" s="721"/>
      <c r="L2110" s="721"/>
      <c r="M2110" s="721"/>
      <c r="N2110" s="721"/>
      <c r="O2110" s="721"/>
      <c r="P2110" s="721"/>
      <c r="Q2110" s="721"/>
      <c r="R2110" s="721"/>
      <c r="S2110" s="721"/>
      <c r="T2110" s="721"/>
      <c r="U2110" s="721"/>
      <c r="V2110" s="721"/>
      <c r="W2110" s="721"/>
      <c r="X2110" s="721"/>
      <c r="Y2110" s="721"/>
      <c r="Z2110" s="721"/>
      <c r="AA2110" s="721"/>
      <c r="AB2110" s="721"/>
      <c r="AC2110" s="721"/>
      <c r="AD2110" s="721"/>
      <c r="AE2110" s="721"/>
      <c r="AF2110" s="721"/>
      <c r="AG2110" s="721"/>
      <c r="AH2110" s="721"/>
    </row>
    <row r="2111" spans="1:34" s="872" customFormat="1" ht="48">
      <c r="A2111" s="776"/>
      <c r="B2111" s="877"/>
      <c r="C2111" s="585" t="s">
        <v>3119</v>
      </c>
      <c r="D2111" s="746"/>
      <c r="E2111" s="747"/>
      <c r="F2111" s="775"/>
      <c r="G2111" s="775"/>
      <c r="H2111" s="721"/>
      <c r="I2111" s="721"/>
      <c r="J2111" s="721"/>
      <c r="K2111" s="721"/>
      <c r="L2111" s="721"/>
      <c r="M2111" s="721"/>
      <c r="N2111" s="721"/>
      <c r="O2111" s="721"/>
      <c r="P2111" s="721"/>
      <c r="Q2111" s="721"/>
      <c r="R2111" s="721"/>
      <c r="S2111" s="721"/>
      <c r="T2111" s="721"/>
      <c r="U2111" s="721"/>
      <c r="V2111" s="721"/>
      <c r="W2111" s="721"/>
      <c r="X2111" s="721"/>
      <c r="Y2111" s="721"/>
      <c r="Z2111" s="721"/>
      <c r="AA2111" s="721"/>
      <c r="AB2111" s="721"/>
      <c r="AC2111" s="721"/>
      <c r="AD2111" s="721"/>
      <c r="AE2111" s="721"/>
      <c r="AF2111" s="721"/>
      <c r="AG2111" s="721"/>
      <c r="AH2111" s="721"/>
    </row>
    <row r="2112" spans="1:34" s="872" customFormat="1">
      <c r="A2112" s="776"/>
      <c r="B2112" s="877"/>
      <c r="C2112" s="879" t="s">
        <v>3120</v>
      </c>
      <c r="D2112" s="746" t="s">
        <v>125</v>
      </c>
      <c r="E2112" s="747">
        <v>1</v>
      </c>
      <c r="F2112" s="775"/>
      <c r="G2112" s="917">
        <f>E2112*F2112</f>
        <v>0</v>
      </c>
      <c r="H2112" s="721"/>
      <c r="I2112" s="721"/>
      <c r="J2112" s="721"/>
      <c r="K2112" s="721"/>
      <c r="L2112" s="721"/>
      <c r="M2112" s="721"/>
      <c r="N2112" s="721"/>
      <c r="O2112" s="721"/>
      <c r="P2112" s="721"/>
      <c r="Q2112" s="721"/>
      <c r="R2112" s="721"/>
      <c r="S2112" s="721"/>
      <c r="T2112" s="721"/>
      <c r="U2112" s="721"/>
      <c r="V2112" s="721"/>
      <c r="W2112" s="721"/>
      <c r="X2112" s="721"/>
      <c r="Y2112" s="721"/>
      <c r="Z2112" s="721"/>
      <c r="AA2112" s="721"/>
      <c r="AB2112" s="721"/>
      <c r="AC2112" s="721"/>
      <c r="AD2112" s="721"/>
      <c r="AE2112" s="721"/>
      <c r="AF2112" s="721"/>
      <c r="AG2112" s="721"/>
      <c r="AH2112" s="721"/>
    </row>
    <row r="2113" spans="1:34" s="872" customFormat="1">
      <c r="A2113" s="776"/>
      <c r="B2113" s="877"/>
      <c r="C2113" s="586"/>
      <c r="D2113" s="878"/>
      <c r="E2113" s="747"/>
      <c r="F2113" s="778"/>
      <c r="G2113" s="775">
        <f t="shared" si="91"/>
        <v>0</v>
      </c>
      <c r="H2113" s="721"/>
      <c r="I2113" s="721"/>
      <c r="J2113" s="721"/>
      <c r="K2113" s="721"/>
      <c r="L2113" s="721"/>
      <c r="M2113" s="721"/>
      <c r="N2113" s="721"/>
      <c r="O2113" s="721"/>
      <c r="P2113" s="721"/>
      <c r="Q2113" s="721"/>
      <c r="R2113" s="721"/>
      <c r="S2113" s="721"/>
      <c r="T2113" s="721"/>
      <c r="U2113" s="721"/>
      <c r="V2113" s="721"/>
      <c r="W2113" s="721"/>
      <c r="X2113" s="721"/>
      <c r="Y2113" s="721"/>
      <c r="Z2113" s="721"/>
      <c r="AA2113" s="721"/>
      <c r="AB2113" s="721"/>
      <c r="AC2113" s="721"/>
      <c r="AD2113" s="721"/>
      <c r="AE2113" s="721"/>
      <c r="AF2113" s="721"/>
      <c r="AG2113" s="721"/>
      <c r="AH2113" s="721"/>
    </row>
    <row r="2114" spans="1:34" s="872" customFormat="1">
      <c r="A2114" s="776" t="str">
        <f t="shared" ref="A2114:A2150" si="92">$B$2074</f>
        <v>XIV.</v>
      </c>
      <c r="B2114" s="877">
        <f>COUNT($A$2076:$B2113)+1</f>
        <v>2</v>
      </c>
      <c r="C2114" s="165" t="s">
        <v>3121</v>
      </c>
      <c r="D2114" s="878" t="s">
        <v>125</v>
      </c>
      <c r="E2114" s="747">
        <v>1</v>
      </c>
      <c r="F2114" s="778"/>
      <c r="G2114" s="917">
        <f>E2114*F2114</f>
        <v>0</v>
      </c>
      <c r="H2114" s="721"/>
      <c r="I2114" s="721"/>
      <c r="J2114" s="721"/>
      <c r="K2114" s="721"/>
      <c r="L2114" s="721"/>
      <c r="M2114" s="721"/>
      <c r="N2114" s="721"/>
      <c r="O2114" s="721"/>
      <c r="P2114" s="721"/>
      <c r="Q2114" s="721"/>
      <c r="R2114" s="721"/>
      <c r="S2114" s="721"/>
      <c r="T2114" s="721"/>
      <c r="U2114" s="721"/>
      <c r="V2114" s="721"/>
      <c r="W2114" s="721"/>
      <c r="X2114" s="721"/>
      <c r="Y2114" s="721"/>
      <c r="Z2114" s="721"/>
      <c r="AA2114" s="721"/>
      <c r="AB2114" s="721"/>
      <c r="AC2114" s="721"/>
      <c r="AD2114" s="721"/>
      <c r="AE2114" s="721"/>
      <c r="AF2114" s="721"/>
      <c r="AG2114" s="721"/>
      <c r="AH2114" s="721"/>
    </row>
    <row r="2115" spans="1:34" s="872" customFormat="1" ht="48">
      <c r="A2115" s="776"/>
      <c r="B2115" s="877"/>
      <c r="C2115" s="585" t="s">
        <v>3122</v>
      </c>
      <c r="D2115" s="878"/>
      <c r="E2115" s="747"/>
      <c r="F2115" s="778"/>
      <c r="G2115" s="775">
        <f t="shared" si="91"/>
        <v>0</v>
      </c>
      <c r="H2115" s="721"/>
      <c r="I2115" s="721"/>
      <c r="J2115" s="721"/>
      <c r="K2115" s="721"/>
      <c r="L2115" s="721"/>
      <c r="M2115" s="721"/>
      <c r="N2115" s="721"/>
      <c r="O2115" s="721"/>
      <c r="P2115" s="721"/>
      <c r="Q2115" s="721"/>
      <c r="R2115" s="721"/>
      <c r="S2115" s="721"/>
      <c r="T2115" s="721"/>
      <c r="U2115" s="721"/>
      <c r="V2115" s="721"/>
      <c r="W2115" s="721"/>
      <c r="X2115" s="721"/>
      <c r="Y2115" s="721"/>
      <c r="Z2115" s="721"/>
      <c r="AA2115" s="721"/>
      <c r="AB2115" s="721"/>
      <c r="AC2115" s="721"/>
      <c r="AD2115" s="721"/>
      <c r="AE2115" s="721"/>
      <c r="AF2115" s="721"/>
      <c r="AG2115" s="721"/>
      <c r="AH2115" s="721"/>
    </row>
    <row r="2116" spans="1:34" s="872" customFormat="1" ht="108">
      <c r="A2116" s="776"/>
      <c r="B2116" s="877"/>
      <c r="C2116" s="585" t="s">
        <v>3123</v>
      </c>
      <c r="D2116" s="878"/>
      <c r="E2116" s="747"/>
      <c r="F2116" s="778"/>
      <c r="G2116" s="775">
        <f t="shared" si="91"/>
        <v>0</v>
      </c>
      <c r="H2116" s="721"/>
      <c r="I2116" s="721"/>
      <c r="J2116" s="721"/>
      <c r="K2116" s="721"/>
      <c r="L2116" s="721"/>
      <c r="M2116" s="721"/>
      <c r="N2116" s="721"/>
      <c r="O2116" s="721"/>
      <c r="P2116" s="721"/>
      <c r="Q2116" s="721"/>
      <c r="R2116" s="721"/>
      <c r="S2116" s="721"/>
      <c r="T2116" s="721"/>
      <c r="U2116" s="721"/>
      <c r="V2116" s="721"/>
      <c r="W2116" s="721"/>
      <c r="X2116" s="721"/>
      <c r="Y2116" s="721"/>
      <c r="Z2116" s="721"/>
      <c r="AA2116" s="721"/>
      <c r="AB2116" s="721"/>
      <c r="AC2116" s="721"/>
      <c r="AD2116" s="721"/>
      <c r="AE2116" s="721"/>
      <c r="AF2116" s="721"/>
      <c r="AG2116" s="721"/>
      <c r="AH2116" s="721"/>
    </row>
    <row r="2117" spans="1:34" s="872" customFormat="1">
      <c r="A2117" s="776"/>
      <c r="B2117" s="877"/>
      <c r="C2117" s="880"/>
      <c r="D2117" s="878"/>
      <c r="E2117" s="747"/>
      <c r="F2117" s="778"/>
      <c r="G2117" s="775">
        <f t="shared" si="91"/>
        <v>0</v>
      </c>
      <c r="H2117" s="721"/>
      <c r="I2117" s="721"/>
      <c r="J2117" s="721"/>
      <c r="K2117" s="721"/>
      <c r="L2117" s="721"/>
      <c r="M2117" s="721"/>
      <c r="N2117" s="721"/>
      <c r="O2117" s="721"/>
      <c r="P2117" s="721"/>
      <c r="Q2117" s="721"/>
      <c r="R2117" s="721"/>
      <c r="S2117" s="721"/>
      <c r="T2117" s="721"/>
      <c r="U2117" s="721"/>
      <c r="V2117" s="721"/>
      <c r="W2117" s="721"/>
      <c r="X2117" s="721"/>
      <c r="Y2117" s="721"/>
      <c r="Z2117" s="721"/>
      <c r="AA2117" s="721"/>
      <c r="AB2117" s="721"/>
      <c r="AC2117" s="721"/>
      <c r="AD2117" s="721"/>
      <c r="AE2117" s="721"/>
      <c r="AF2117" s="721"/>
      <c r="AG2117" s="721"/>
      <c r="AH2117" s="721"/>
    </row>
    <row r="2118" spans="1:34" s="872" customFormat="1">
      <c r="A2118" s="776" t="str">
        <f t="shared" si="92"/>
        <v>XIV.</v>
      </c>
      <c r="B2118" s="877">
        <f>COUNT($A$2076:$B2117)+1</f>
        <v>3</v>
      </c>
      <c r="C2118" s="165" t="s">
        <v>3124</v>
      </c>
      <c r="D2118" s="878"/>
      <c r="E2118" s="747"/>
      <c r="F2118" s="778"/>
      <c r="G2118" s="775">
        <f t="shared" si="91"/>
        <v>0</v>
      </c>
      <c r="H2118" s="721"/>
      <c r="I2118" s="721"/>
      <c r="J2118" s="721"/>
      <c r="K2118" s="721"/>
      <c r="L2118" s="721"/>
      <c r="M2118" s="721"/>
      <c r="N2118" s="721"/>
      <c r="O2118" s="721"/>
      <c r="P2118" s="721"/>
      <c r="Q2118" s="721"/>
      <c r="R2118" s="721"/>
      <c r="S2118" s="721"/>
      <c r="T2118" s="721"/>
      <c r="U2118" s="721"/>
      <c r="V2118" s="721"/>
      <c r="W2118" s="721"/>
      <c r="X2118" s="721"/>
      <c r="Y2118" s="721"/>
      <c r="Z2118" s="721"/>
      <c r="AA2118" s="721"/>
      <c r="AB2118" s="721"/>
      <c r="AC2118" s="721"/>
      <c r="AD2118" s="721"/>
      <c r="AE2118" s="721"/>
      <c r="AF2118" s="721"/>
      <c r="AG2118" s="721"/>
      <c r="AH2118" s="721"/>
    </row>
    <row r="2119" spans="1:34" s="872" customFormat="1" ht="60.75" customHeight="1">
      <c r="A2119" s="776"/>
      <c r="B2119" s="877"/>
      <c r="C2119" s="167" t="s">
        <v>3125</v>
      </c>
      <c r="D2119" s="878"/>
      <c r="E2119" s="747"/>
      <c r="F2119" s="778"/>
      <c r="G2119" s="775">
        <f t="shared" si="91"/>
        <v>0</v>
      </c>
      <c r="H2119" s="721"/>
      <c r="I2119" s="721"/>
      <c r="J2119" s="721"/>
      <c r="K2119" s="721"/>
      <c r="L2119" s="721"/>
      <c r="M2119" s="721"/>
      <c r="N2119" s="721"/>
      <c r="O2119" s="721"/>
      <c r="P2119" s="721"/>
      <c r="Q2119" s="721"/>
      <c r="R2119" s="721"/>
      <c r="S2119" s="721"/>
      <c r="T2119" s="721"/>
      <c r="U2119" s="721"/>
      <c r="V2119" s="721"/>
      <c r="W2119" s="721"/>
      <c r="X2119" s="721"/>
      <c r="Y2119" s="721"/>
      <c r="Z2119" s="721"/>
      <c r="AA2119" s="721"/>
      <c r="AB2119" s="721"/>
      <c r="AC2119" s="721"/>
      <c r="AD2119" s="721"/>
      <c r="AE2119" s="721"/>
      <c r="AF2119" s="721"/>
      <c r="AG2119" s="721"/>
      <c r="AH2119" s="721"/>
    </row>
    <row r="2120" spans="1:34" s="872" customFormat="1">
      <c r="A2120" s="776"/>
      <c r="B2120" s="877"/>
      <c r="C2120" s="167" t="s">
        <v>3126</v>
      </c>
      <c r="D2120" s="878" t="s">
        <v>188</v>
      </c>
      <c r="E2120" s="747">
        <v>3</v>
      </c>
      <c r="F2120" s="778"/>
      <c r="G2120" s="917">
        <f>E2120*F2120</f>
        <v>0</v>
      </c>
      <c r="H2120" s="721"/>
      <c r="I2120" s="721"/>
      <c r="J2120" s="721"/>
      <c r="K2120" s="721"/>
      <c r="L2120" s="721"/>
      <c r="M2120" s="721"/>
      <c r="N2120" s="721"/>
      <c r="O2120" s="721"/>
      <c r="P2120" s="721"/>
      <c r="Q2120" s="721"/>
      <c r="R2120" s="721"/>
      <c r="S2120" s="721"/>
      <c r="T2120" s="721"/>
      <c r="U2120" s="721"/>
      <c r="V2120" s="721"/>
      <c r="W2120" s="721"/>
      <c r="X2120" s="721"/>
      <c r="Y2120" s="721"/>
      <c r="Z2120" s="721"/>
      <c r="AA2120" s="721"/>
      <c r="AB2120" s="721"/>
      <c r="AC2120" s="721"/>
      <c r="AD2120" s="721"/>
      <c r="AE2120" s="721"/>
      <c r="AF2120" s="721"/>
      <c r="AG2120" s="721"/>
      <c r="AH2120" s="721"/>
    </row>
    <row r="2121" spans="1:34" s="872" customFormat="1">
      <c r="A2121" s="776"/>
      <c r="B2121" s="877"/>
      <c r="C2121" s="586"/>
      <c r="D2121" s="878"/>
      <c r="E2121" s="747"/>
      <c r="F2121" s="778"/>
      <c r="G2121" s="775">
        <f t="shared" si="91"/>
        <v>0</v>
      </c>
      <c r="H2121" s="721"/>
      <c r="I2121" s="721"/>
      <c r="J2121" s="721"/>
      <c r="K2121" s="721"/>
      <c r="L2121" s="721"/>
      <c r="M2121" s="721"/>
      <c r="N2121" s="721"/>
      <c r="O2121" s="721"/>
      <c r="P2121" s="721"/>
      <c r="Q2121" s="721"/>
      <c r="R2121" s="721"/>
      <c r="S2121" s="721"/>
      <c r="T2121" s="721"/>
      <c r="U2121" s="721"/>
      <c r="V2121" s="721"/>
      <c r="W2121" s="721"/>
      <c r="X2121" s="721"/>
      <c r="Y2121" s="721"/>
      <c r="Z2121" s="721"/>
      <c r="AA2121" s="721"/>
      <c r="AB2121" s="721"/>
      <c r="AC2121" s="721"/>
      <c r="AD2121" s="721"/>
      <c r="AE2121" s="721"/>
      <c r="AF2121" s="721"/>
      <c r="AG2121" s="721"/>
      <c r="AH2121" s="721"/>
    </row>
    <row r="2122" spans="1:34" s="872" customFormat="1">
      <c r="A2122" s="776" t="str">
        <f t="shared" si="92"/>
        <v>XIV.</v>
      </c>
      <c r="B2122" s="877">
        <f>COUNT($A$2076:$B2121)+1</f>
        <v>4</v>
      </c>
      <c r="C2122" s="165" t="s">
        <v>2375</v>
      </c>
      <c r="D2122" s="746" t="s">
        <v>187</v>
      </c>
      <c r="E2122" s="747">
        <v>441</v>
      </c>
      <c r="F2122" s="775"/>
      <c r="G2122" s="917">
        <f>E2122*F2122</f>
        <v>0</v>
      </c>
      <c r="H2122" s="721"/>
      <c r="I2122" s="721"/>
      <c r="J2122" s="721"/>
      <c r="K2122" s="721"/>
      <c r="L2122" s="721"/>
      <c r="M2122" s="721"/>
      <c r="N2122" s="721"/>
      <c r="O2122" s="721"/>
      <c r="P2122" s="721"/>
      <c r="Q2122" s="721"/>
      <c r="R2122" s="721"/>
      <c r="S2122" s="721"/>
      <c r="T2122" s="721"/>
      <c r="U2122" s="721"/>
      <c r="V2122" s="721"/>
      <c r="W2122" s="721"/>
      <c r="X2122" s="721"/>
      <c r="Y2122" s="721"/>
      <c r="Z2122" s="721"/>
      <c r="AA2122" s="721"/>
      <c r="AB2122" s="721"/>
      <c r="AC2122" s="721"/>
      <c r="AD2122" s="721"/>
      <c r="AE2122" s="721"/>
      <c r="AF2122" s="721"/>
      <c r="AG2122" s="721"/>
      <c r="AH2122" s="721"/>
    </row>
    <row r="2123" spans="1:34" s="872" customFormat="1" ht="60">
      <c r="A2123" s="776"/>
      <c r="B2123" s="877"/>
      <c r="C2123" s="585" t="s">
        <v>2664</v>
      </c>
      <c r="D2123" s="746"/>
      <c r="E2123" s="747"/>
      <c r="F2123" s="775"/>
      <c r="G2123" s="775">
        <f t="shared" si="91"/>
        <v>0</v>
      </c>
      <c r="H2123" s="721"/>
      <c r="I2123" s="721"/>
      <c r="J2123" s="721"/>
      <c r="K2123" s="721"/>
      <c r="L2123" s="721"/>
      <c r="M2123" s="721"/>
      <c r="N2123" s="721"/>
      <c r="O2123" s="721"/>
      <c r="P2123" s="721"/>
      <c r="Q2123" s="721"/>
      <c r="R2123" s="721"/>
      <c r="S2123" s="721"/>
      <c r="T2123" s="721"/>
      <c r="U2123" s="721"/>
      <c r="V2123" s="721"/>
      <c r="W2123" s="721"/>
      <c r="X2123" s="721"/>
      <c r="Y2123" s="721"/>
      <c r="Z2123" s="721"/>
      <c r="AA2123" s="721"/>
      <c r="AB2123" s="721"/>
      <c r="AC2123" s="721"/>
      <c r="AD2123" s="721"/>
      <c r="AE2123" s="721"/>
      <c r="AF2123" s="721"/>
      <c r="AG2123" s="721"/>
      <c r="AH2123" s="721"/>
    </row>
    <row r="2124" spans="1:34" s="872" customFormat="1">
      <c r="A2124" s="776"/>
      <c r="B2124" s="877"/>
      <c r="C2124" s="586"/>
      <c r="D2124" s="878"/>
      <c r="E2124" s="747"/>
      <c r="F2124" s="778"/>
      <c r="G2124" s="775"/>
      <c r="H2124" s="721"/>
      <c r="I2124" s="721"/>
      <c r="J2124" s="721"/>
      <c r="K2124" s="721"/>
      <c r="L2124" s="721"/>
      <c r="M2124" s="721"/>
      <c r="N2124" s="721"/>
      <c r="O2124" s="721"/>
      <c r="P2124" s="721"/>
      <c r="Q2124" s="721"/>
      <c r="R2124" s="721"/>
      <c r="S2124" s="721"/>
      <c r="T2124" s="721"/>
      <c r="U2124" s="721"/>
      <c r="V2124" s="721"/>
      <c r="W2124" s="721"/>
      <c r="X2124" s="721"/>
      <c r="Y2124" s="721"/>
      <c r="Z2124" s="721"/>
      <c r="AA2124" s="721"/>
      <c r="AB2124" s="721"/>
      <c r="AC2124" s="721"/>
      <c r="AD2124" s="721"/>
      <c r="AE2124" s="721"/>
      <c r="AF2124" s="721"/>
      <c r="AG2124" s="721"/>
      <c r="AH2124" s="721"/>
    </row>
    <row r="2125" spans="1:34" s="872" customFormat="1">
      <c r="A2125" s="776" t="str">
        <f t="shared" si="92"/>
        <v>XIV.</v>
      </c>
      <c r="B2125" s="877">
        <f>COUNT($A$2076:$B2124)+1</f>
        <v>5</v>
      </c>
      <c r="C2125" s="165" t="s">
        <v>3127</v>
      </c>
      <c r="D2125" s="878"/>
      <c r="E2125" s="747"/>
      <c r="F2125" s="778"/>
      <c r="G2125" s="775">
        <f t="shared" si="91"/>
        <v>0</v>
      </c>
      <c r="H2125" s="721"/>
      <c r="I2125" s="721"/>
      <c r="J2125" s="721"/>
      <c r="K2125" s="721"/>
      <c r="L2125" s="721"/>
      <c r="M2125" s="721"/>
      <c r="N2125" s="721"/>
      <c r="O2125" s="721"/>
      <c r="P2125" s="721"/>
      <c r="Q2125" s="721"/>
      <c r="R2125" s="721"/>
      <c r="S2125" s="721"/>
      <c r="T2125" s="721"/>
      <c r="U2125" s="721"/>
      <c r="V2125" s="721"/>
      <c r="W2125" s="721"/>
      <c r="X2125" s="721"/>
      <c r="Y2125" s="721"/>
      <c r="Z2125" s="721"/>
      <c r="AA2125" s="721"/>
      <c r="AB2125" s="721"/>
      <c r="AC2125" s="721"/>
      <c r="AD2125" s="721"/>
      <c r="AE2125" s="721"/>
      <c r="AF2125" s="721"/>
      <c r="AG2125" s="721"/>
      <c r="AH2125" s="721"/>
    </row>
    <row r="2126" spans="1:34" s="872" customFormat="1" ht="87.75" customHeight="1">
      <c r="A2126" s="776"/>
      <c r="B2126" s="877"/>
      <c r="C2126" s="585" t="s">
        <v>3128</v>
      </c>
      <c r="D2126" s="878"/>
      <c r="E2126" s="747"/>
      <c r="F2126" s="778"/>
      <c r="G2126" s="775">
        <f t="shared" si="91"/>
        <v>0</v>
      </c>
      <c r="H2126" s="721"/>
      <c r="I2126" s="721"/>
      <c r="J2126" s="721"/>
      <c r="K2126" s="721"/>
      <c r="L2126" s="721"/>
      <c r="M2126" s="721"/>
      <c r="N2126" s="721"/>
      <c r="O2126" s="721"/>
      <c r="P2126" s="721"/>
      <c r="Q2126" s="721"/>
      <c r="R2126" s="721"/>
      <c r="S2126" s="721"/>
      <c r="T2126" s="721"/>
      <c r="U2126" s="721"/>
      <c r="V2126" s="721"/>
      <c r="W2126" s="721"/>
      <c r="X2126" s="721"/>
      <c r="Y2126" s="721"/>
      <c r="Z2126" s="721"/>
      <c r="AA2126" s="721"/>
      <c r="AB2126" s="721"/>
      <c r="AC2126" s="721"/>
      <c r="AD2126" s="721"/>
      <c r="AE2126" s="721"/>
      <c r="AF2126" s="721"/>
      <c r="AG2126" s="721"/>
      <c r="AH2126" s="721"/>
    </row>
    <row r="2127" spans="1:34" s="872" customFormat="1">
      <c r="A2127" s="776"/>
      <c r="B2127" s="877"/>
      <c r="C2127" s="585" t="s">
        <v>2668</v>
      </c>
      <c r="D2127" s="878" t="s">
        <v>186</v>
      </c>
      <c r="E2127" s="747">
        <v>5</v>
      </c>
      <c r="F2127" s="778"/>
      <c r="G2127" s="917">
        <f>E2127*F2127</f>
        <v>0</v>
      </c>
      <c r="H2127" s="721"/>
      <c r="I2127" s="721"/>
      <c r="J2127" s="721"/>
      <c r="K2127" s="721"/>
      <c r="L2127" s="721"/>
      <c r="M2127" s="721"/>
      <c r="N2127" s="721"/>
      <c r="O2127" s="721"/>
      <c r="P2127" s="721"/>
      <c r="Q2127" s="721"/>
      <c r="R2127" s="721"/>
      <c r="S2127" s="721"/>
      <c r="T2127" s="721"/>
      <c r="U2127" s="721"/>
      <c r="V2127" s="721"/>
      <c r="W2127" s="721"/>
      <c r="X2127" s="721"/>
      <c r="Y2127" s="721"/>
      <c r="Z2127" s="721"/>
      <c r="AA2127" s="721"/>
      <c r="AB2127" s="721"/>
      <c r="AC2127" s="721"/>
      <c r="AD2127" s="721"/>
      <c r="AE2127" s="721"/>
      <c r="AF2127" s="721"/>
      <c r="AG2127" s="721"/>
      <c r="AH2127" s="721"/>
    </row>
    <row r="2128" spans="1:34" s="872" customFormat="1">
      <c r="A2128" s="776"/>
      <c r="B2128" s="877"/>
      <c r="C2128" s="585" t="s">
        <v>2670</v>
      </c>
      <c r="D2128" s="878" t="s">
        <v>186</v>
      </c>
      <c r="E2128" s="747">
        <v>29</v>
      </c>
      <c r="F2128" s="778"/>
      <c r="G2128" s="917">
        <f>E2128*F2128</f>
        <v>0</v>
      </c>
      <c r="H2128" s="721"/>
      <c r="I2128" s="721"/>
      <c r="J2128" s="721"/>
      <c r="K2128" s="721"/>
      <c r="L2128" s="721"/>
      <c r="M2128" s="721"/>
      <c r="N2128" s="721"/>
      <c r="O2128" s="721"/>
      <c r="P2128" s="721"/>
      <c r="Q2128" s="721"/>
      <c r="R2128" s="721"/>
      <c r="S2128" s="721"/>
      <c r="T2128" s="721"/>
      <c r="U2128" s="721"/>
      <c r="V2128" s="721"/>
      <c r="W2128" s="721"/>
      <c r="X2128" s="721"/>
      <c r="Y2128" s="721"/>
      <c r="Z2128" s="721"/>
      <c r="AA2128" s="721"/>
      <c r="AB2128" s="721"/>
      <c r="AC2128" s="721"/>
      <c r="AD2128" s="721"/>
      <c r="AE2128" s="721"/>
      <c r="AF2128" s="721"/>
      <c r="AG2128" s="721"/>
      <c r="AH2128" s="721"/>
    </row>
    <row r="2129" spans="1:34" s="872" customFormat="1">
      <c r="A2129" s="776"/>
      <c r="B2129" s="877"/>
      <c r="C2129" s="586"/>
      <c r="D2129" s="878"/>
      <c r="E2129" s="747"/>
      <c r="F2129" s="778"/>
      <c r="G2129" s="775">
        <f t="shared" si="91"/>
        <v>0</v>
      </c>
      <c r="H2129" s="721"/>
      <c r="I2129" s="721"/>
      <c r="J2129" s="721"/>
      <c r="K2129" s="721"/>
      <c r="L2129" s="721"/>
      <c r="M2129" s="721"/>
      <c r="N2129" s="721"/>
      <c r="O2129" s="721"/>
      <c r="P2129" s="721"/>
      <c r="Q2129" s="721"/>
      <c r="R2129" s="721"/>
      <c r="S2129" s="721"/>
      <c r="T2129" s="721"/>
      <c r="U2129" s="721"/>
      <c r="V2129" s="721"/>
      <c r="W2129" s="721"/>
      <c r="X2129" s="721"/>
      <c r="Y2129" s="721"/>
      <c r="Z2129" s="721"/>
      <c r="AA2129" s="721"/>
      <c r="AB2129" s="721"/>
      <c r="AC2129" s="721"/>
      <c r="AD2129" s="721"/>
      <c r="AE2129" s="721"/>
      <c r="AF2129" s="721"/>
      <c r="AG2129" s="721"/>
      <c r="AH2129" s="721"/>
    </row>
    <row r="2130" spans="1:34" s="872" customFormat="1">
      <c r="A2130" s="776" t="str">
        <f t="shared" si="92"/>
        <v>XIV.</v>
      </c>
      <c r="B2130" s="877">
        <f>COUNT($A$2076:$B2129)+1</f>
        <v>6</v>
      </c>
      <c r="C2130" s="165" t="s">
        <v>2386</v>
      </c>
      <c r="D2130" s="746" t="s">
        <v>137</v>
      </c>
      <c r="E2130" s="747">
        <v>48</v>
      </c>
      <c r="F2130" s="775"/>
      <c r="G2130" s="917">
        <f>E2130*F2130</f>
        <v>0</v>
      </c>
      <c r="H2130" s="721"/>
      <c r="I2130" s="721"/>
      <c r="J2130" s="721"/>
      <c r="K2130" s="721"/>
      <c r="L2130" s="721"/>
      <c r="M2130" s="721"/>
      <c r="N2130" s="721"/>
      <c r="O2130" s="721"/>
      <c r="P2130" s="721"/>
      <c r="Q2130" s="721"/>
      <c r="R2130" s="721"/>
      <c r="S2130" s="721"/>
      <c r="T2130" s="721"/>
      <c r="U2130" s="721"/>
      <c r="V2130" s="721"/>
      <c r="W2130" s="721"/>
      <c r="X2130" s="721"/>
      <c r="Y2130" s="721"/>
      <c r="Z2130" s="721"/>
      <c r="AA2130" s="721"/>
      <c r="AB2130" s="721"/>
      <c r="AC2130" s="721"/>
      <c r="AD2130" s="721"/>
      <c r="AE2130" s="721"/>
      <c r="AF2130" s="721"/>
      <c r="AG2130" s="721"/>
      <c r="AH2130" s="721"/>
    </row>
    <row r="2131" spans="1:34" s="872" customFormat="1" ht="72">
      <c r="A2131" s="776"/>
      <c r="B2131" s="877"/>
      <c r="C2131" s="585" t="s">
        <v>2677</v>
      </c>
      <c r="D2131" s="746"/>
      <c r="E2131" s="747"/>
      <c r="F2131" s="775"/>
      <c r="G2131" s="775">
        <f t="shared" si="91"/>
        <v>0</v>
      </c>
      <c r="H2131" s="721"/>
      <c r="I2131" s="721"/>
      <c r="J2131" s="721"/>
      <c r="K2131" s="721"/>
      <c r="L2131" s="721"/>
      <c r="M2131" s="721"/>
      <c r="N2131" s="721"/>
      <c r="O2131" s="721"/>
      <c r="P2131" s="721"/>
      <c r="Q2131" s="721"/>
      <c r="R2131" s="721"/>
      <c r="S2131" s="721"/>
      <c r="T2131" s="721"/>
      <c r="U2131" s="721"/>
      <c r="V2131" s="721"/>
      <c r="W2131" s="721"/>
      <c r="X2131" s="721"/>
      <c r="Y2131" s="721"/>
      <c r="Z2131" s="721"/>
      <c r="AA2131" s="721"/>
      <c r="AB2131" s="721"/>
      <c r="AC2131" s="721"/>
      <c r="AD2131" s="721"/>
      <c r="AE2131" s="721"/>
      <c r="AF2131" s="721"/>
      <c r="AG2131" s="721"/>
      <c r="AH2131" s="721"/>
    </row>
    <row r="2132" spans="1:34" s="872" customFormat="1">
      <c r="A2132" s="776"/>
      <c r="B2132" s="877"/>
      <c r="C2132" s="879" t="s">
        <v>2388</v>
      </c>
      <c r="D2132" s="746"/>
      <c r="E2132" s="747"/>
      <c r="F2132" s="775"/>
      <c r="G2132" s="775"/>
      <c r="H2132" s="721"/>
      <c r="I2132" s="721"/>
      <c r="J2132" s="721"/>
      <c r="K2132" s="721"/>
      <c r="L2132" s="721"/>
      <c r="M2132" s="721"/>
      <c r="N2132" s="721"/>
      <c r="O2132" s="721"/>
      <c r="P2132" s="721"/>
      <c r="Q2132" s="721"/>
      <c r="R2132" s="721"/>
      <c r="S2132" s="721"/>
      <c r="T2132" s="721"/>
      <c r="U2132" s="721"/>
      <c r="V2132" s="721"/>
      <c r="W2132" s="721"/>
      <c r="X2132" s="721"/>
      <c r="Y2132" s="721"/>
      <c r="Z2132" s="721"/>
      <c r="AA2132" s="721"/>
      <c r="AB2132" s="721"/>
      <c r="AC2132" s="721"/>
      <c r="AD2132" s="721"/>
      <c r="AE2132" s="721"/>
      <c r="AF2132" s="721"/>
      <c r="AG2132" s="721"/>
      <c r="AH2132" s="721"/>
    </row>
    <row r="2133" spans="1:34" s="872" customFormat="1">
      <c r="A2133" s="776"/>
      <c r="B2133" s="877"/>
      <c r="C2133" s="586"/>
      <c r="D2133" s="878"/>
      <c r="E2133" s="747"/>
      <c r="F2133" s="778"/>
      <c r="G2133" s="775"/>
      <c r="H2133" s="721"/>
      <c r="I2133" s="721"/>
      <c r="J2133" s="721"/>
      <c r="K2133" s="721"/>
      <c r="L2133" s="721"/>
      <c r="M2133" s="721"/>
      <c r="N2133" s="721"/>
      <c r="O2133" s="721"/>
      <c r="P2133" s="721"/>
      <c r="Q2133" s="721"/>
      <c r="R2133" s="721"/>
      <c r="S2133" s="721"/>
      <c r="T2133" s="721"/>
      <c r="U2133" s="721"/>
      <c r="V2133" s="721"/>
      <c r="W2133" s="721"/>
      <c r="X2133" s="721"/>
      <c r="Y2133" s="721"/>
      <c r="Z2133" s="721"/>
      <c r="AA2133" s="721"/>
      <c r="AB2133" s="721"/>
      <c r="AC2133" s="721"/>
      <c r="AD2133" s="721"/>
      <c r="AE2133" s="721"/>
      <c r="AF2133" s="721"/>
      <c r="AG2133" s="721"/>
      <c r="AH2133" s="721"/>
    </row>
    <row r="2134" spans="1:34" s="872" customFormat="1">
      <c r="A2134" s="776" t="str">
        <f t="shared" si="92"/>
        <v>XIV.</v>
      </c>
      <c r="B2134" s="877">
        <f>COUNT($A$2076:$B2133)+1</f>
        <v>7</v>
      </c>
      <c r="C2134" s="163" t="s">
        <v>3129</v>
      </c>
      <c r="D2134" s="878"/>
      <c r="E2134" s="747"/>
      <c r="F2134" s="778"/>
      <c r="G2134" s="775">
        <f t="shared" si="91"/>
        <v>0</v>
      </c>
      <c r="H2134" s="721"/>
      <c r="I2134" s="721"/>
      <c r="J2134" s="721"/>
      <c r="K2134" s="721"/>
      <c r="L2134" s="721"/>
      <c r="M2134" s="721"/>
      <c r="N2134" s="721"/>
      <c r="O2134" s="721"/>
      <c r="P2134" s="721"/>
      <c r="Q2134" s="721"/>
      <c r="R2134" s="721"/>
      <c r="S2134" s="721"/>
      <c r="T2134" s="721"/>
      <c r="U2134" s="721"/>
      <c r="V2134" s="721"/>
      <c r="W2134" s="721"/>
      <c r="X2134" s="721"/>
      <c r="Y2134" s="721"/>
      <c r="Z2134" s="721"/>
      <c r="AA2134" s="721"/>
      <c r="AB2134" s="721"/>
      <c r="AC2134" s="721"/>
      <c r="AD2134" s="721"/>
      <c r="AE2134" s="721"/>
      <c r="AF2134" s="721"/>
      <c r="AG2134" s="721"/>
      <c r="AH2134" s="721"/>
    </row>
    <row r="2135" spans="1:34" s="872" customFormat="1" ht="60">
      <c r="A2135" s="776"/>
      <c r="B2135" s="877"/>
      <c r="C2135" s="244" t="s">
        <v>3130</v>
      </c>
      <c r="D2135" s="878"/>
      <c r="E2135" s="747"/>
      <c r="F2135" s="778"/>
      <c r="G2135" s="775">
        <f t="shared" si="91"/>
        <v>0</v>
      </c>
      <c r="H2135" s="721"/>
      <c r="I2135" s="721"/>
      <c r="J2135" s="721"/>
      <c r="K2135" s="721"/>
      <c r="L2135" s="721"/>
      <c r="M2135" s="721"/>
      <c r="N2135" s="721"/>
      <c r="O2135" s="721"/>
      <c r="P2135" s="721"/>
      <c r="Q2135" s="721"/>
      <c r="R2135" s="721"/>
      <c r="S2135" s="721"/>
      <c r="T2135" s="721"/>
      <c r="U2135" s="721"/>
      <c r="V2135" s="721"/>
      <c r="W2135" s="721"/>
      <c r="X2135" s="721"/>
      <c r="Y2135" s="721"/>
      <c r="Z2135" s="721"/>
      <c r="AA2135" s="721"/>
      <c r="AB2135" s="721"/>
      <c r="AC2135" s="721"/>
      <c r="AD2135" s="721"/>
      <c r="AE2135" s="721"/>
      <c r="AF2135" s="721"/>
      <c r="AG2135" s="721"/>
      <c r="AH2135" s="721"/>
    </row>
    <row r="2136" spans="1:34" s="872" customFormat="1">
      <c r="A2136" s="776"/>
      <c r="B2136" s="877"/>
      <c r="C2136" s="585" t="s">
        <v>3131</v>
      </c>
      <c r="D2136" s="878" t="s">
        <v>188</v>
      </c>
      <c r="E2136" s="747">
        <v>1</v>
      </c>
      <c r="F2136" s="778"/>
      <c r="G2136" s="917">
        <f>E2136*F2136</f>
        <v>0</v>
      </c>
      <c r="H2136" s="721"/>
      <c r="I2136" s="721"/>
      <c r="J2136" s="721"/>
      <c r="K2136" s="721"/>
      <c r="L2136" s="721"/>
      <c r="M2136" s="721"/>
      <c r="N2136" s="721"/>
      <c r="O2136" s="721"/>
      <c r="P2136" s="721"/>
      <c r="Q2136" s="721"/>
      <c r="R2136" s="721"/>
      <c r="S2136" s="721"/>
      <c r="T2136" s="721"/>
      <c r="U2136" s="721"/>
      <c r="V2136" s="721"/>
      <c r="W2136" s="721"/>
      <c r="X2136" s="721"/>
      <c r="Y2136" s="721"/>
      <c r="Z2136" s="721"/>
      <c r="AA2136" s="721"/>
      <c r="AB2136" s="721"/>
      <c r="AC2136" s="721"/>
      <c r="AD2136" s="721"/>
      <c r="AE2136" s="721"/>
      <c r="AF2136" s="721"/>
      <c r="AG2136" s="721"/>
      <c r="AH2136" s="721"/>
    </row>
    <row r="2137" spans="1:34" s="872" customFormat="1">
      <c r="A2137" s="776"/>
      <c r="B2137" s="877"/>
      <c r="C2137" s="585" t="s">
        <v>3132</v>
      </c>
      <c r="D2137" s="878" t="s">
        <v>188</v>
      </c>
      <c r="E2137" s="747">
        <v>3</v>
      </c>
      <c r="F2137" s="778"/>
      <c r="G2137" s="917">
        <f>E2137*F2137</f>
        <v>0</v>
      </c>
      <c r="H2137" s="721"/>
      <c r="I2137" s="721"/>
      <c r="J2137" s="721"/>
      <c r="K2137" s="721"/>
      <c r="L2137" s="721"/>
      <c r="M2137" s="721"/>
      <c r="N2137" s="721"/>
      <c r="O2137" s="721"/>
      <c r="P2137" s="721"/>
      <c r="Q2137" s="721"/>
      <c r="R2137" s="721"/>
      <c r="S2137" s="721"/>
      <c r="T2137" s="721"/>
      <c r="U2137" s="721"/>
      <c r="V2137" s="721"/>
      <c r="W2137" s="721"/>
      <c r="X2137" s="721"/>
      <c r="Y2137" s="721"/>
      <c r="Z2137" s="721"/>
      <c r="AA2137" s="721"/>
      <c r="AB2137" s="721"/>
      <c r="AC2137" s="721"/>
      <c r="AD2137" s="721"/>
      <c r="AE2137" s="721"/>
      <c r="AF2137" s="721"/>
      <c r="AG2137" s="721"/>
      <c r="AH2137" s="721"/>
    </row>
    <row r="2138" spans="1:34" s="872" customFormat="1">
      <c r="A2138" s="776"/>
      <c r="B2138" s="877"/>
      <c r="C2138" s="586"/>
      <c r="D2138" s="878"/>
      <c r="E2138" s="747"/>
      <c r="F2138" s="778"/>
      <c r="G2138" s="775">
        <f t="shared" si="91"/>
        <v>0</v>
      </c>
      <c r="H2138" s="721"/>
      <c r="I2138" s="721"/>
      <c r="J2138" s="721"/>
      <c r="K2138" s="721"/>
      <c r="L2138" s="721"/>
      <c r="M2138" s="721"/>
      <c r="N2138" s="721"/>
      <c r="O2138" s="721"/>
      <c r="P2138" s="721"/>
      <c r="Q2138" s="721"/>
      <c r="R2138" s="721"/>
      <c r="S2138" s="721"/>
      <c r="T2138" s="721"/>
      <c r="U2138" s="721"/>
      <c r="V2138" s="721"/>
      <c r="W2138" s="721"/>
      <c r="X2138" s="721"/>
      <c r="Y2138" s="721"/>
      <c r="Z2138" s="721"/>
      <c r="AA2138" s="721"/>
      <c r="AB2138" s="721"/>
      <c r="AC2138" s="721"/>
      <c r="AD2138" s="721"/>
      <c r="AE2138" s="721"/>
      <c r="AF2138" s="721"/>
      <c r="AG2138" s="721"/>
      <c r="AH2138" s="721"/>
    </row>
    <row r="2139" spans="1:34" s="872" customFormat="1">
      <c r="A2139" s="776" t="str">
        <f t="shared" si="92"/>
        <v>XIV.</v>
      </c>
      <c r="B2139" s="877">
        <f>COUNT($A$2076:$B2138)+1</f>
        <v>8</v>
      </c>
      <c r="C2139" s="165" t="s">
        <v>2767</v>
      </c>
      <c r="D2139" s="878"/>
      <c r="E2139" s="747"/>
      <c r="F2139" s="778"/>
      <c r="G2139" s="775">
        <f t="shared" si="91"/>
        <v>0</v>
      </c>
      <c r="H2139" s="721"/>
      <c r="I2139" s="721"/>
      <c r="J2139" s="721"/>
      <c r="K2139" s="721"/>
      <c r="L2139" s="721"/>
      <c r="M2139" s="721"/>
      <c r="N2139" s="721"/>
      <c r="O2139" s="721"/>
      <c r="P2139" s="721"/>
      <c r="Q2139" s="721"/>
      <c r="R2139" s="721"/>
      <c r="S2139" s="721"/>
      <c r="T2139" s="721"/>
      <c r="U2139" s="721"/>
      <c r="V2139" s="721"/>
      <c r="W2139" s="721"/>
      <c r="X2139" s="721"/>
      <c r="Y2139" s="721"/>
      <c r="Z2139" s="721"/>
      <c r="AA2139" s="721"/>
      <c r="AB2139" s="721"/>
      <c r="AC2139" s="721"/>
      <c r="AD2139" s="721"/>
      <c r="AE2139" s="721"/>
      <c r="AF2139" s="721"/>
      <c r="AG2139" s="721"/>
      <c r="AH2139" s="721"/>
    </row>
    <row r="2140" spans="1:34" s="872" customFormat="1" ht="72">
      <c r="A2140" s="776"/>
      <c r="B2140" s="877"/>
      <c r="C2140" s="881" t="s">
        <v>2768</v>
      </c>
      <c r="D2140" s="878"/>
      <c r="E2140" s="747"/>
      <c r="F2140" s="778"/>
      <c r="G2140" s="775">
        <f t="shared" ref="G2140:G2151" si="93">E2140*F2140</f>
        <v>0</v>
      </c>
      <c r="H2140" s="721"/>
      <c r="I2140" s="721"/>
      <c r="J2140" s="721"/>
      <c r="K2140" s="721"/>
      <c r="L2140" s="721"/>
      <c r="M2140" s="721"/>
      <c r="N2140" s="721"/>
      <c r="O2140" s="721"/>
      <c r="P2140" s="721"/>
      <c r="Q2140" s="721"/>
      <c r="R2140" s="721"/>
      <c r="S2140" s="721"/>
      <c r="T2140" s="721"/>
      <c r="U2140" s="721"/>
      <c r="V2140" s="721"/>
      <c r="W2140" s="721"/>
      <c r="X2140" s="721"/>
      <c r="Y2140" s="721"/>
      <c r="Z2140" s="721"/>
      <c r="AA2140" s="721"/>
      <c r="AB2140" s="721"/>
      <c r="AC2140" s="721"/>
      <c r="AD2140" s="721"/>
      <c r="AE2140" s="721"/>
      <c r="AF2140" s="721"/>
      <c r="AG2140" s="721"/>
      <c r="AH2140" s="721"/>
    </row>
    <row r="2141" spans="1:34" s="872" customFormat="1">
      <c r="A2141" s="776"/>
      <c r="B2141" s="877"/>
      <c r="C2141" s="866" t="s">
        <v>3133</v>
      </c>
      <c r="D2141" s="878" t="s">
        <v>188</v>
      </c>
      <c r="E2141" s="747">
        <v>1</v>
      </c>
      <c r="F2141" s="778"/>
      <c r="G2141" s="917">
        <f>E2141*F2141</f>
        <v>0</v>
      </c>
      <c r="H2141" s="721"/>
      <c r="I2141" s="721"/>
      <c r="J2141" s="721"/>
      <c r="K2141" s="721"/>
      <c r="L2141" s="721"/>
      <c r="M2141" s="721"/>
      <c r="N2141" s="721"/>
      <c r="O2141" s="721"/>
      <c r="P2141" s="721"/>
      <c r="Q2141" s="721"/>
      <c r="R2141" s="721"/>
      <c r="S2141" s="721"/>
      <c r="T2141" s="721"/>
      <c r="U2141" s="721"/>
      <c r="V2141" s="721"/>
      <c r="W2141" s="721"/>
      <c r="X2141" s="721"/>
      <c r="Y2141" s="721"/>
      <c r="Z2141" s="721"/>
      <c r="AA2141" s="721"/>
      <c r="AB2141" s="721"/>
      <c r="AC2141" s="721"/>
      <c r="AD2141" s="721"/>
      <c r="AE2141" s="721"/>
      <c r="AF2141" s="721"/>
      <c r="AG2141" s="721"/>
      <c r="AH2141" s="721"/>
    </row>
    <row r="2142" spans="1:34" s="872" customFormat="1">
      <c r="A2142" s="776"/>
      <c r="B2142" s="877"/>
      <c r="C2142" s="586"/>
      <c r="D2142" s="878"/>
      <c r="E2142" s="747"/>
      <c r="F2142" s="778"/>
      <c r="G2142" s="775">
        <f t="shared" si="93"/>
        <v>0</v>
      </c>
      <c r="H2142" s="721"/>
      <c r="I2142" s="721"/>
      <c r="J2142" s="721"/>
      <c r="K2142" s="721"/>
      <c r="L2142" s="721"/>
      <c r="M2142" s="721"/>
      <c r="N2142" s="721"/>
      <c r="O2142" s="721"/>
      <c r="P2142" s="721"/>
      <c r="Q2142" s="721"/>
      <c r="R2142" s="721"/>
      <c r="S2142" s="721"/>
      <c r="T2142" s="721"/>
      <c r="U2142" s="721"/>
      <c r="V2142" s="721"/>
      <c r="W2142" s="721"/>
      <c r="X2142" s="721"/>
      <c r="Y2142" s="721"/>
      <c r="Z2142" s="721"/>
      <c r="AA2142" s="721"/>
      <c r="AB2142" s="721"/>
      <c r="AC2142" s="721"/>
      <c r="AD2142" s="721"/>
      <c r="AE2142" s="721"/>
      <c r="AF2142" s="721"/>
      <c r="AG2142" s="721"/>
      <c r="AH2142" s="721"/>
    </row>
    <row r="2143" spans="1:34" s="872" customFormat="1">
      <c r="A2143" s="776" t="str">
        <f t="shared" si="92"/>
        <v>XIV.</v>
      </c>
      <c r="B2143" s="877">
        <f>COUNT($A$2076:$B2142)+1</f>
        <v>9</v>
      </c>
      <c r="C2143" s="165" t="s">
        <v>1844</v>
      </c>
      <c r="D2143" s="746" t="s">
        <v>187</v>
      </c>
      <c r="E2143" s="747">
        <v>68</v>
      </c>
      <c r="F2143" s="775"/>
      <c r="G2143" s="917">
        <f>E2143*F2143</f>
        <v>0</v>
      </c>
      <c r="H2143" s="721"/>
      <c r="I2143" s="721"/>
      <c r="J2143" s="721"/>
      <c r="K2143" s="721"/>
      <c r="L2143" s="721"/>
      <c r="M2143" s="721"/>
      <c r="N2143" s="721"/>
      <c r="O2143" s="721"/>
      <c r="P2143" s="721"/>
      <c r="Q2143" s="721"/>
      <c r="R2143" s="721"/>
      <c r="S2143" s="721"/>
      <c r="T2143" s="721"/>
      <c r="U2143" s="721"/>
      <c r="V2143" s="721"/>
      <c r="W2143" s="721"/>
      <c r="X2143" s="721"/>
      <c r="Y2143" s="721"/>
      <c r="Z2143" s="721"/>
      <c r="AA2143" s="721"/>
      <c r="AB2143" s="721"/>
      <c r="AC2143" s="721"/>
      <c r="AD2143" s="721"/>
      <c r="AE2143" s="721"/>
      <c r="AF2143" s="721"/>
      <c r="AG2143" s="721"/>
      <c r="AH2143" s="721"/>
    </row>
    <row r="2144" spans="1:34" s="872" customFormat="1" ht="108">
      <c r="A2144" s="776"/>
      <c r="B2144" s="877"/>
      <c r="C2144" s="585" t="s">
        <v>2685</v>
      </c>
      <c r="D2144" s="746"/>
      <c r="E2144" s="747"/>
      <c r="F2144" s="775"/>
      <c r="G2144" s="775">
        <f t="shared" si="93"/>
        <v>0</v>
      </c>
      <c r="H2144" s="721"/>
      <c r="I2144" s="721"/>
      <c r="J2144" s="721"/>
      <c r="K2144" s="721"/>
      <c r="L2144" s="721"/>
      <c r="M2144" s="721"/>
      <c r="N2144" s="721"/>
      <c r="O2144" s="721"/>
      <c r="P2144" s="721"/>
      <c r="Q2144" s="721"/>
      <c r="R2144" s="721"/>
      <c r="S2144" s="721"/>
      <c r="T2144" s="721"/>
      <c r="U2144" s="721"/>
      <c r="V2144" s="721"/>
      <c r="W2144" s="721"/>
      <c r="X2144" s="721"/>
      <c r="Y2144" s="721"/>
      <c r="Z2144" s="721"/>
      <c r="AA2144" s="721"/>
      <c r="AB2144" s="721"/>
      <c r="AC2144" s="721"/>
      <c r="AD2144" s="721"/>
      <c r="AE2144" s="721"/>
      <c r="AF2144" s="721"/>
      <c r="AG2144" s="721"/>
      <c r="AH2144" s="721"/>
    </row>
    <row r="2145" spans="1:34" s="872" customFormat="1">
      <c r="A2145" s="776"/>
      <c r="B2145" s="877"/>
      <c r="C2145" s="879" t="s">
        <v>2686</v>
      </c>
      <c r="D2145" s="746"/>
      <c r="E2145" s="747"/>
      <c r="F2145" s="775"/>
      <c r="G2145" s="775">
        <f t="shared" si="93"/>
        <v>0</v>
      </c>
      <c r="H2145" s="721"/>
      <c r="I2145" s="721"/>
      <c r="J2145" s="721"/>
      <c r="K2145" s="721"/>
      <c r="L2145" s="721"/>
      <c r="M2145" s="721"/>
      <c r="N2145" s="721"/>
      <c r="O2145" s="721"/>
      <c r="P2145" s="721"/>
      <c r="Q2145" s="721"/>
      <c r="R2145" s="721"/>
      <c r="S2145" s="721"/>
      <c r="T2145" s="721"/>
      <c r="U2145" s="721"/>
      <c r="V2145" s="721"/>
      <c r="W2145" s="721"/>
      <c r="X2145" s="721"/>
      <c r="Y2145" s="721"/>
      <c r="Z2145" s="721"/>
      <c r="AA2145" s="721"/>
      <c r="AB2145" s="721"/>
      <c r="AC2145" s="721"/>
      <c r="AD2145" s="721"/>
      <c r="AE2145" s="721"/>
      <c r="AF2145" s="721"/>
      <c r="AG2145" s="721"/>
      <c r="AH2145" s="721"/>
    </row>
    <row r="2146" spans="1:34" s="872" customFormat="1">
      <c r="A2146" s="776"/>
      <c r="B2146" s="877"/>
      <c r="C2146" s="165"/>
      <c r="D2146" s="746"/>
      <c r="E2146" s="747"/>
      <c r="F2146" s="775"/>
      <c r="G2146" s="775">
        <f t="shared" si="93"/>
        <v>0</v>
      </c>
      <c r="H2146" s="721"/>
      <c r="I2146" s="721"/>
      <c r="J2146" s="721"/>
      <c r="K2146" s="721"/>
      <c r="L2146" s="721"/>
      <c r="M2146" s="721"/>
      <c r="N2146" s="721"/>
      <c r="O2146" s="721"/>
      <c r="P2146" s="721"/>
      <c r="Q2146" s="721"/>
      <c r="R2146" s="721"/>
      <c r="S2146" s="721"/>
      <c r="T2146" s="721"/>
      <c r="U2146" s="721"/>
      <c r="V2146" s="721"/>
      <c r="W2146" s="721"/>
      <c r="X2146" s="721"/>
      <c r="Y2146" s="721"/>
      <c r="Z2146" s="721"/>
      <c r="AA2146" s="721"/>
      <c r="AB2146" s="721"/>
      <c r="AC2146" s="721"/>
      <c r="AD2146" s="721"/>
      <c r="AE2146" s="721"/>
      <c r="AF2146" s="721"/>
      <c r="AG2146" s="721"/>
      <c r="AH2146" s="721"/>
    </row>
    <row r="2147" spans="1:34" s="872" customFormat="1">
      <c r="A2147" s="776" t="str">
        <f t="shared" si="92"/>
        <v>XIV.</v>
      </c>
      <c r="B2147" s="877">
        <f>COUNT($A$2076:$B2146)+1</f>
        <v>10</v>
      </c>
      <c r="C2147" s="165" t="s">
        <v>2687</v>
      </c>
      <c r="D2147" s="746" t="s">
        <v>125</v>
      </c>
      <c r="E2147" s="747">
        <v>1</v>
      </c>
      <c r="F2147" s="775"/>
      <c r="G2147" s="917">
        <f>E2147*F2147</f>
        <v>0</v>
      </c>
      <c r="H2147" s="721"/>
      <c r="I2147" s="721"/>
      <c r="J2147" s="721"/>
      <c r="K2147" s="721"/>
      <c r="L2147" s="721"/>
      <c r="M2147" s="721"/>
      <c r="N2147" s="721"/>
      <c r="O2147" s="721"/>
      <c r="P2147" s="721"/>
      <c r="Q2147" s="721"/>
      <c r="R2147" s="721"/>
      <c r="S2147" s="721"/>
      <c r="T2147" s="721"/>
      <c r="U2147" s="721"/>
      <c r="V2147" s="721"/>
      <c r="W2147" s="721"/>
      <c r="X2147" s="721"/>
      <c r="Y2147" s="721"/>
      <c r="Z2147" s="721"/>
      <c r="AA2147" s="721"/>
      <c r="AB2147" s="721"/>
      <c r="AC2147" s="721"/>
      <c r="AD2147" s="721"/>
      <c r="AE2147" s="721"/>
      <c r="AF2147" s="721"/>
      <c r="AG2147" s="721"/>
      <c r="AH2147" s="721"/>
    </row>
    <row r="2148" spans="1:34" s="872" customFormat="1" ht="60">
      <c r="A2148" s="776"/>
      <c r="B2148" s="877"/>
      <c r="C2148" s="585" t="s">
        <v>2688</v>
      </c>
      <c r="D2148" s="746"/>
      <c r="E2148" s="747"/>
      <c r="F2148" s="775"/>
      <c r="G2148" s="775">
        <f t="shared" si="93"/>
        <v>0</v>
      </c>
      <c r="H2148" s="721"/>
      <c r="I2148" s="721"/>
      <c r="J2148" s="721"/>
      <c r="K2148" s="721"/>
      <c r="L2148" s="721"/>
      <c r="M2148" s="721"/>
      <c r="N2148" s="721"/>
      <c r="O2148" s="721"/>
      <c r="P2148" s="721"/>
      <c r="Q2148" s="721"/>
      <c r="R2148" s="721"/>
      <c r="S2148" s="721"/>
      <c r="T2148" s="721"/>
      <c r="U2148" s="721"/>
      <c r="V2148" s="721"/>
      <c r="W2148" s="721"/>
      <c r="X2148" s="721"/>
      <c r="Y2148" s="721"/>
      <c r="Z2148" s="721"/>
      <c r="AA2148" s="721"/>
      <c r="AB2148" s="721"/>
      <c r="AC2148" s="721"/>
      <c r="AD2148" s="721"/>
      <c r="AE2148" s="721"/>
      <c r="AF2148" s="721"/>
      <c r="AG2148" s="721"/>
      <c r="AH2148" s="721"/>
    </row>
    <row r="2149" spans="1:34" s="872" customFormat="1">
      <c r="A2149" s="776"/>
      <c r="B2149" s="877"/>
      <c r="C2149" s="585"/>
      <c r="D2149" s="746"/>
      <c r="E2149" s="747"/>
      <c r="F2149" s="775"/>
      <c r="G2149" s="775">
        <f t="shared" si="93"/>
        <v>0</v>
      </c>
      <c r="H2149" s="721"/>
      <c r="I2149" s="721"/>
      <c r="J2149" s="721"/>
      <c r="K2149" s="721"/>
      <c r="L2149" s="721"/>
      <c r="M2149" s="721"/>
      <c r="N2149" s="721"/>
      <c r="O2149" s="721"/>
      <c r="P2149" s="721"/>
      <c r="Q2149" s="721"/>
      <c r="R2149" s="721"/>
      <c r="S2149" s="721"/>
      <c r="T2149" s="721"/>
      <c r="U2149" s="721"/>
      <c r="V2149" s="721"/>
      <c r="W2149" s="721"/>
      <c r="X2149" s="721"/>
      <c r="Y2149" s="721"/>
      <c r="Z2149" s="721"/>
      <c r="AA2149" s="721"/>
      <c r="AB2149" s="721"/>
      <c r="AC2149" s="721"/>
      <c r="AD2149" s="721"/>
      <c r="AE2149" s="721"/>
      <c r="AF2149" s="721"/>
      <c r="AG2149" s="721"/>
      <c r="AH2149" s="721"/>
    </row>
    <row r="2150" spans="1:34" s="872" customFormat="1">
      <c r="A2150" s="776" t="str">
        <f t="shared" si="92"/>
        <v>XIV.</v>
      </c>
      <c r="B2150" s="877">
        <f>COUNT($A$2076:$B2149)+1</f>
        <v>11</v>
      </c>
      <c r="C2150" s="165" t="s">
        <v>2689</v>
      </c>
      <c r="D2150" s="746" t="s">
        <v>2690</v>
      </c>
      <c r="E2150" s="747">
        <v>1</v>
      </c>
      <c r="F2150" s="775"/>
      <c r="G2150" s="917">
        <f>E2150*F2150</f>
        <v>0</v>
      </c>
      <c r="H2150" s="721"/>
      <c r="I2150" s="721"/>
      <c r="J2150" s="721"/>
      <c r="K2150" s="721"/>
      <c r="L2150" s="721"/>
      <c r="M2150" s="721"/>
      <c r="N2150" s="721"/>
      <c r="O2150" s="721"/>
      <c r="P2150" s="721"/>
      <c r="Q2150" s="721"/>
      <c r="R2150" s="721"/>
      <c r="S2150" s="721"/>
      <c r="T2150" s="721"/>
      <c r="U2150" s="721"/>
      <c r="V2150" s="721"/>
      <c r="W2150" s="721"/>
      <c r="X2150" s="721"/>
      <c r="Y2150" s="721"/>
      <c r="Z2150" s="721"/>
      <c r="AA2150" s="721"/>
      <c r="AB2150" s="721"/>
      <c r="AC2150" s="721"/>
      <c r="AD2150" s="721"/>
      <c r="AE2150" s="721"/>
      <c r="AF2150" s="721"/>
      <c r="AG2150" s="721"/>
      <c r="AH2150" s="721"/>
    </row>
    <row r="2151" spans="1:34" s="872" customFormat="1" ht="84">
      <c r="A2151" s="875"/>
      <c r="B2151" s="875"/>
      <c r="C2151" s="585" t="s">
        <v>2691</v>
      </c>
      <c r="D2151" s="746"/>
      <c r="E2151" s="747"/>
      <c r="F2151" s="775"/>
      <c r="G2151" s="775">
        <f t="shared" si="93"/>
        <v>0</v>
      </c>
      <c r="H2151" s="721"/>
      <c r="I2151" s="721"/>
      <c r="J2151" s="721"/>
      <c r="K2151" s="721"/>
      <c r="L2151" s="721"/>
      <c r="M2151" s="721"/>
      <c r="N2151" s="721"/>
      <c r="O2151" s="721"/>
      <c r="P2151" s="721"/>
      <c r="Q2151" s="721"/>
      <c r="R2151" s="721"/>
      <c r="S2151" s="721"/>
      <c r="T2151" s="721"/>
      <c r="U2151" s="721"/>
      <c r="V2151" s="721"/>
      <c r="W2151" s="721"/>
      <c r="X2151" s="721"/>
      <c r="Y2151" s="721"/>
      <c r="Z2151" s="721"/>
      <c r="AA2151" s="721"/>
      <c r="AB2151" s="721"/>
      <c r="AC2151" s="721"/>
      <c r="AD2151" s="721"/>
      <c r="AE2151" s="721"/>
      <c r="AF2151" s="721"/>
      <c r="AG2151" s="721"/>
      <c r="AH2151" s="721"/>
    </row>
    <row r="2152" spans="1:34" s="872" customFormat="1">
      <c r="A2152" s="875"/>
      <c r="B2152" s="875"/>
      <c r="C2152" s="586"/>
      <c r="D2152" s="878"/>
      <c r="E2152" s="747"/>
      <c r="F2152" s="778"/>
      <c r="G2152" s="775"/>
      <c r="H2152" s="721"/>
      <c r="I2152" s="721"/>
      <c r="J2152" s="721"/>
      <c r="K2152" s="721"/>
      <c r="L2152" s="721"/>
      <c r="M2152" s="721"/>
      <c r="N2152" s="721"/>
      <c r="O2152" s="721"/>
      <c r="P2152" s="721"/>
      <c r="Q2152" s="721"/>
      <c r="R2152" s="721"/>
      <c r="S2152" s="721"/>
      <c r="T2152" s="721"/>
      <c r="U2152" s="721"/>
      <c r="V2152" s="721"/>
      <c r="W2152" s="721"/>
      <c r="X2152" s="721"/>
      <c r="Y2152" s="721"/>
      <c r="Z2152" s="721"/>
      <c r="AA2152" s="721"/>
      <c r="AB2152" s="721"/>
      <c r="AC2152" s="721"/>
      <c r="AD2152" s="721"/>
      <c r="AE2152" s="721"/>
      <c r="AF2152" s="721"/>
      <c r="AG2152" s="721"/>
      <c r="AH2152" s="721"/>
    </row>
    <row r="2153" spans="1:34" s="872" customFormat="1" ht="13.5" thickBot="1">
      <c r="A2153" s="882"/>
      <c r="B2153" s="882"/>
      <c r="C2153" s="882" t="str">
        <f>CONCATENATE($B$2074," ",$C$2074," - SKUPAJ:")</f>
        <v>XIV. PREZRAČEVANJE SUŠILNICE - SKUPAJ:</v>
      </c>
      <c r="D2153" s="882"/>
      <c r="E2153" s="882"/>
      <c r="F2153" s="882"/>
      <c r="G2153" s="1205">
        <f>SUM(G2076:G2150)</f>
        <v>0</v>
      </c>
      <c r="H2153" s="721"/>
      <c r="I2153" s="721"/>
      <c r="J2153" s="721"/>
      <c r="K2153" s="721"/>
      <c r="L2153" s="721"/>
      <c r="M2153" s="721"/>
      <c r="N2153" s="721"/>
      <c r="O2153" s="721"/>
      <c r="P2153" s="721"/>
      <c r="Q2153" s="721"/>
      <c r="R2153" s="721"/>
      <c r="S2153" s="721"/>
      <c r="T2153" s="721"/>
      <c r="U2153" s="721"/>
      <c r="V2153" s="721"/>
      <c r="W2153" s="721"/>
      <c r="X2153" s="721"/>
      <c r="Y2153" s="721"/>
      <c r="Z2153" s="721"/>
      <c r="AA2153" s="721"/>
      <c r="AB2153" s="721"/>
      <c r="AC2153" s="721"/>
      <c r="AD2153" s="721"/>
      <c r="AE2153" s="721"/>
      <c r="AF2153" s="721"/>
      <c r="AG2153" s="721"/>
      <c r="AH2153" s="721"/>
    </row>
    <row r="2154" spans="1:34" s="872" customFormat="1">
      <c r="A2154" s="825"/>
      <c r="B2154" s="825"/>
      <c r="C2154" s="586"/>
      <c r="D2154" s="757"/>
      <c r="E2154" s="757"/>
      <c r="F2154" s="720"/>
      <c r="G2154" s="883"/>
      <c r="H2154" s="721"/>
      <c r="I2154" s="721"/>
      <c r="J2154" s="721"/>
      <c r="K2154" s="721"/>
      <c r="L2154" s="721"/>
      <c r="M2154" s="721"/>
      <c r="N2154" s="721"/>
      <c r="O2154" s="721"/>
      <c r="P2154" s="721"/>
      <c r="Q2154" s="721"/>
      <c r="R2154" s="721"/>
      <c r="S2154" s="721"/>
      <c r="T2154" s="721"/>
      <c r="U2154" s="721"/>
      <c r="V2154" s="721"/>
      <c r="W2154" s="721"/>
      <c r="X2154" s="721"/>
      <c r="Y2154" s="721"/>
      <c r="Z2154" s="721"/>
      <c r="AA2154" s="721"/>
      <c r="AB2154" s="721"/>
      <c r="AC2154" s="721"/>
      <c r="AD2154" s="721"/>
      <c r="AE2154" s="721"/>
      <c r="AF2154" s="721"/>
      <c r="AG2154" s="721"/>
      <c r="AH2154" s="721"/>
    </row>
    <row r="2155" spans="1:34" s="872" customFormat="1" ht="19.5" thickBot="1">
      <c r="A2155" s="884" t="s">
        <v>3134</v>
      </c>
      <c r="B2155" s="884"/>
      <c r="C2155" s="835"/>
      <c r="D2155" s="836"/>
      <c r="E2155" s="836"/>
      <c r="F2155" s="885"/>
      <c r="G2155" s="885"/>
      <c r="H2155" s="721"/>
      <c r="I2155" s="721"/>
      <c r="J2155" s="721"/>
      <c r="K2155" s="721"/>
      <c r="L2155" s="721"/>
      <c r="M2155" s="721"/>
      <c r="N2155" s="721"/>
      <c r="O2155" s="721"/>
      <c r="P2155" s="721"/>
      <c r="Q2155" s="721"/>
      <c r="R2155" s="721"/>
      <c r="S2155" s="721"/>
      <c r="T2155" s="721"/>
      <c r="U2155" s="721"/>
      <c r="V2155" s="721"/>
      <c r="W2155" s="721"/>
      <c r="X2155" s="721"/>
      <c r="Y2155" s="721"/>
      <c r="Z2155" s="721"/>
      <c r="AA2155" s="721"/>
      <c r="AB2155" s="721"/>
      <c r="AC2155" s="721"/>
      <c r="AD2155" s="721"/>
      <c r="AE2155" s="721"/>
      <c r="AF2155" s="721"/>
      <c r="AG2155" s="721"/>
      <c r="AH2155" s="721"/>
    </row>
    <row r="2156" spans="1:34" s="872" customFormat="1">
      <c r="A2156" s="586"/>
      <c r="B2156" s="586"/>
      <c r="C2156" s="863"/>
      <c r="D2156" s="844"/>
      <c r="E2156" s="844"/>
      <c r="F2156" s="748"/>
      <c r="G2156" s="861"/>
      <c r="H2156" s="721"/>
      <c r="I2156" s="721"/>
      <c r="J2156" s="721"/>
      <c r="K2156" s="721"/>
      <c r="L2156" s="721"/>
      <c r="M2156" s="721"/>
      <c r="N2156" s="721"/>
      <c r="O2156" s="721"/>
      <c r="P2156" s="721"/>
      <c r="Q2156" s="721"/>
      <c r="R2156" s="721"/>
      <c r="S2156" s="721"/>
      <c r="T2156" s="721"/>
      <c r="U2156" s="721"/>
      <c r="V2156" s="721"/>
      <c r="W2156" s="721"/>
      <c r="X2156" s="721"/>
      <c r="Y2156" s="721"/>
      <c r="Z2156" s="721"/>
      <c r="AA2156" s="721"/>
      <c r="AB2156" s="721"/>
      <c r="AC2156" s="721"/>
      <c r="AD2156" s="721"/>
      <c r="AE2156" s="721"/>
      <c r="AF2156" s="721"/>
      <c r="AG2156" s="721"/>
      <c r="AH2156" s="721"/>
    </row>
    <row r="2157" spans="1:34" s="872" customFormat="1">
      <c r="A2157" s="586" t="s">
        <v>2014</v>
      </c>
      <c r="B2157" s="586"/>
      <c r="C2157" s="866"/>
      <c r="D2157" s="886"/>
      <c r="E2157" s="886"/>
      <c r="F2157" s="748"/>
      <c r="G2157" s="748"/>
      <c r="H2157" s="721"/>
      <c r="I2157" s="721"/>
      <c r="J2157" s="721"/>
      <c r="K2157" s="721"/>
      <c r="L2157" s="721"/>
      <c r="M2157" s="721"/>
      <c r="N2157" s="721"/>
      <c r="O2157" s="721"/>
      <c r="P2157" s="721"/>
      <c r="Q2157" s="721"/>
      <c r="R2157" s="721"/>
      <c r="S2157" s="721"/>
      <c r="T2157" s="721"/>
      <c r="U2157" s="721"/>
      <c r="V2157" s="721"/>
      <c r="W2157" s="721"/>
      <c r="X2157" s="721"/>
      <c r="Y2157" s="721"/>
      <c r="Z2157" s="721"/>
      <c r="AA2157" s="721"/>
      <c r="AB2157" s="721"/>
      <c r="AC2157" s="721"/>
      <c r="AD2157" s="721"/>
      <c r="AE2157" s="721"/>
      <c r="AF2157" s="721"/>
      <c r="AG2157" s="721"/>
      <c r="AH2157" s="721"/>
    </row>
    <row r="2158" spans="1:34" s="872" customFormat="1">
      <c r="A2158" s="586"/>
      <c r="B2158" s="586"/>
      <c r="C2158" s="866"/>
      <c r="D2158" s="886"/>
      <c r="E2158" s="886"/>
      <c r="F2158" s="748"/>
      <c r="G2158" s="748"/>
      <c r="H2158" s="721"/>
      <c r="I2158" s="721"/>
      <c r="J2158" s="721"/>
      <c r="K2158" s="721"/>
      <c r="L2158" s="721"/>
      <c r="M2158" s="721"/>
      <c r="N2158" s="721"/>
      <c r="O2158" s="721"/>
      <c r="P2158" s="721"/>
      <c r="Q2158" s="721"/>
      <c r="R2158" s="721"/>
      <c r="S2158" s="721"/>
      <c r="T2158" s="721"/>
      <c r="U2158" s="721"/>
      <c r="V2158" s="721"/>
      <c r="W2158" s="721"/>
      <c r="X2158" s="721"/>
      <c r="Y2158" s="721"/>
      <c r="Z2158" s="721"/>
      <c r="AA2158" s="721"/>
      <c r="AB2158" s="721"/>
      <c r="AC2158" s="721"/>
      <c r="AD2158" s="721"/>
      <c r="AE2158" s="721"/>
      <c r="AF2158" s="721"/>
      <c r="AG2158" s="721"/>
      <c r="AH2158" s="721"/>
    </row>
    <row r="2159" spans="1:34" s="872" customFormat="1">
      <c r="A2159" s="586"/>
      <c r="B2159" s="887" t="str">
        <f>B8</f>
        <v>I.</v>
      </c>
      <c r="C2159" s="842" t="str">
        <f>C8</f>
        <v xml:space="preserve">PREZRAČEVANJE TRAKT A </v>
      </c>
      <c r="D2159" s="844"/>
      <c r="E2159" s="844"/>
      <c r="F2159" s="748"/>
      <c r="G2159" s="831">
        <f>G190</f>
        <v>0</v>
      </c>
      <c r="H2159" s="721"/>
      <c r="I2159" s="721"/>
      <c r="J2159" s="721"/>
      <c r="K2159" s="721"/>
      <c r="L2159" s="721"/>
      <c r="M2159" s="721"/>
      <c r="N2159" s="721"/>
      <c r="O2159" s="721"/>
      <c r="P2159" s="721"/>
      <c r="Q2159" s="721"/>
      <c r="R2159" s="721"/>
      <c r="S2159" s="721"/>
      <c r="T2159" s="721"/>
      <c r="U2159" s="721"/>
      <c r="V2159" s="721"/>
      <c r="W2159" s="721"/>
      <c r="X2159" s="721"/>
      <c r="Y2159" s="721"/>
      <c r="Z2159" s="721"/>
      <c r="AA2159" s="721"/>
      <c r="AB2159" s="721"/>
      <c r="AC2159" s="721"/>
      <c r="AD2159" s="721"/>
      <c r="AE2159" s="721"/>
      <c r="AF2159" s="721"/>
      <c r="AG2159" s="721"/>
      <c r="AH2159" s="721"/>
    </row>
    <row r="2160" spans="1:34" s="872" customFormat="1">
      <c r="A2160" s="586"/>
      <c r="B2160" s="586"/>
      <c r="C2160" s="866"/>
      <c r="D2160" s="886"/>
      <c r="E2160" s="886"/>
      <c r="F2160" s="748"/>
      <c r="G2160" s="748"/>
      <c r="H2160" s="721"/>
      <c r="I2160" s="721"/>
      <c r="J2160" s="721"/>
      <c r="K2160" s="721"/>
      <c r="L2160" s="721"/>
      <c r="M2160" s="721"/>
      <c r="N2160" s="721"/>
      <c r="O2160" s="721"/>
      <c r="P2160" s="721"/>
      <c r="Q2160" s="721"/>
      <c r="R2160" s="721"/>
      <c r="S2160" s="721"/>
      <c r="T2160" s="721"/>
      <c r="U2160" s="721"/>
      <c r="V2160" s="721"/>
      <c r="W2160" s="721"/>
      <c r="X2160" s="721"/>
      <c r="Y2160" s="721"/>
      <c r="Z2160" s="721"/>
      <c r="AA2160" s="721"/>
      <c r="AB2160" s="721"/>
      <c r="AC2160" s="721"/>
      <c r="AD2160" s="721"/>
      <c r="AE2160" s="721"/>
      <c r="AF2160" s="721"/>
      <c r="AG2160" s="721"/>
      <c r="AH2160" s="721"/>
    </row>
    <row r="2161" spans="1:34" s="872" customFormat="1">
      <c r="A2161" s="586"/>
      <c r="B2161" s="887" t="str">
        <f>B192</f>
        <v>II.</v>
      </c>
      <c r="C2161" s="842" t="str">
        <f>C192</f>
        <v>PREZRAČEVANJE TRAKT B</v>
      </c>
      <c r="D2161" s="844"/>
      <c r="E2161" s="844"/>
      <c r="F2161" s="748"/>
      <c r="G2161" s="831">
        <f>G351</f>
        <v>0</v>
      </c>
      <c r="H2161" s="721"/>
      <c r="I2161" s="721"/>
      <c r="J2161" s="721"/>
      <c r="K2161" s="721"/>
      <c r="L2161" s="721"/>
      <c r="M2161" s="721"/>
      <c r="N2161" s="721"/>
      <c r="O2161" s="721"/>
      <c r="P2161" s="721"/>
      <c r="Q2161" s="721"/>
      <c r="R2161" s="721"/>
      <c r="S2161" s="721"/>
      <c r="T2161" s="721"/>
      <c r="U2161" s="721"/>
      <c r="V2161" s="721"/>
      <c r="W2161" s="721"/>
      <c r="X2161" s="721"/>
      <c r="Y2161" s="721"/>
      <c r="Z2161" s="721"/>
      <c r="AA2161" s="721"/>
      <c r="AB2161" s="721"/>
      <c r="AC2161" s="721"/>
      <c r="AD2161" s="721"/>
      <c r="AE2161" s="721"/>
      <c r="AF2161" s="721"/>
      <c r="AG2161" s="721"/>
      <c r="AH2161" s="721"/>
    </row>
    <row r="2162" spans="1:34" s="872" customFormat="1">
      <c r="A2162" s="586"/>
      <c r="B2162" s="887"/>
      <c r="C2162" s="842"/>
      <c r="D2162" s="844"/>
      <c r="E2162" s="844"/>
      <c r="F2162" s="748"/>
      <c r="G2162" s="831"/>
      <c r="H2162" s="721"/>
      <c r="I2162" s="721"/>
      <c r="J2162" s="721"/>
      <c r="K2162" s="721"/>
      <c r="L2162" s="721"/>
      <c r="M2162" s="721"/>
      <c r="N2162" s="721"/>
      <c r="O2162" s="721"/>
      <c r="P2162" s="721"/>
      <c r="Q2162" s="721"/>
      <c r="R2162" s="721"/>
      <c r="S2162" s="721"/>
      <c r="T2162" s="721"/>
      <c r="U2162" s="721"/>
      <c r="V2162" s="721"/>
      <c r="W2162" s="721"/>
      <c r="X2162" s="721"/>
      <c r="Y2162" s="721"/>
      <c r="Z2162" s="721"/>
      <c r="AA2162" s="721"/>
      <c r="AB2162" s="721"/>
      <c r="AC2162" s="721"/>
      <c r="AD2162" s="721"/>
      <c r="AE2162" s="721"/>
      <c r="AF2162" s="721"/>
      <c r="AG2162" s="721"/>
      <c r="AH2162" s="721"/>
    </row>
    <row r="2163" spans="1:34" s="511" customFormat="1">
      <c r="A2163" s="171"/>
      <c r="B2163" s="531" t="str">
        <f>B353</f>
        <v>III.</v>
      </c>
      <c r="C2163" s="344" t="str">
        <f>C353</f>
        <v>PREZRAČEVANJE TRAKT C</v>
      </c>
      <c r="D2163" s="532"/>
      <c r="E2163" s="532"/>
      <c r="F2163" s="634"/>
      <c r="G2163" s="627">
        <f>G531</f>
        <v>0</v>
      </c>
      <c r="H2163" s="286"/>
      <c r="I2163" s="286"/>
      <c r="J2163" s="286"/>
      <c r="K2163" s="286"/>
      <c r="L2163" s="286"/>
      <c r="M2163" s="286"/>
      <c r="N2163" s="286"/>
      <c r="O2163" s="286"/>
      <c r="P2163" s="286"/>
      <c r="Q2163" s="286"/>
      <c r="R2163" s="286"/>
      <c r="S2163" s="286"/>
      <c r="T2163" s="286"/>
      <c r="U2163" s="286"/>
      <c r="V2163" s="286"/>
      <c r="W2163" s="286"/>
      <c r="X2163" s="286"/>
      <c r="Y2163" s="286"/>
      <c r="Z2163" s="286"/>
      <c r="AA2163" s="286"/>
      <c r="AB2163" s="286"/>
      <c r="AC2163" s="286"/>
      <c r="AD2163" s="286"/>
      <c r="AE2163" s="286"/>
      <c r="AF2163" s="286"/>
      <c r="AG2163" s="286"/>
      <c r="AH2163" s="286"/>
    </row>
    <row r="2164" spans="1:34" s="511" customFormat="1">
      <c r="A2164" s="171"/>
      <c r="B2164" s="531"/>
      <c r="C2164" s="344"/>
      <c r="D2164" s="532"/>
      <c r="E2164" s="532"/>
      <c r="F2164" s="634"/>
      <c r="G2164" s="627"/>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286"/>
      <c r="AF2164" s="286"/>
      <c r="AG2164" s="286"/>
      <c r="AH2164" s="286"/>
    </row>
    <row r="2165" spans="1:34" s="511" customFormat="1">
      <c r="A2165" s="171"/>
      <c r="B2165" s="531" t="str">
        <f>B533</f>
        <v>IV.</v>
      </c>
      <c r="C2165" s="344" t="str">
        <f>C533</f>
        <v>PREZRAČEVANJE SKUPNIH PROSTOROV</v>
      </c>
      <c r="D2165" s="532"/>
      <c r="E2165" s="532"/>
      <c r="F2165" s="634"/>
      <c r="G2165" s="627">
        <f>G729</f>
        <v>0</v>
      </c>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286"/>
      <c r="AF2165" s="286"/>
      <c r="AG2165" s="286"/>
      <c r="AH2165" s="286"/>
    </row>
    <row r="2166" spans="1:34">
      <c r="A2166" s="171"/>
      <c r="B2166" s="531"/>
      <c r="C2166" s="344"/>
      <c r="D2166" s="532"/>
      <c r="E2166" s="532"/>
      <c r="F2166" s="634"/>
      <c r="G2166" s="627"/>
    </row>
    <row r="2167" spans="1:34">
      <c r="A2167" s="171"/>
      <c r="B2167" s="89" t="str">
        <f>B731</f>
        <v>V.</v>
      </c>
      <c r="C2167" s="344" t="str">
        <f>C731</f>
        <v>PREZRAČEVANJE KLETI</v>
      </c>
      <c r="D2167" s="532"/>
      <c r="E2167" s="532"/>
      <c r="F2167" s="634"/>
      <c r="G2167" s="627">
        <f>G866</f>
        <v>0</v>
      </c>
    </row>
    <row r="2168" spans="1:34">
      <c r="A2168" s="171"/>
      <c r="B2168" s="89"/>
      <c r="C2168" s="344"/>
      <c r="D2168" s="532"/>
      <c r="E2168" s="532"/>
      <c r="F2168" s="634"/>
      <c r="G2168" s="627"/>
    </row>
    <row r="2169" spans="1:34">
      <c r="A2169" s="171"/>
      <c r="B2169" s="89" t="str">
        <f>B868</f>
        <v>VI.</v>
      </c>
      <c r="C2169" s="344" t="str">
        <f>C868</f>
        <v>PREZRAČEVANJE JEDILNICE</v>
      </c>
      <c r="D2169" s="532"/>
      <c r="E2169" s="532"/>
      <c r="F2169" s="634"/>
      <c r="G2169" s="627">
        <f>G970</f>
        <v>0</v>
      </c>
    </row>
    <row r="2170" spans="1:34">
      <c r="A2170" s="171"/>
      <c r="B2170" s="89"/>
      <c r="C2170" s="344"/>
      <c r="D2170" s="532"/>
      <c r="E2170" s="532"/>
      <c r="F2170" s="634"/>
      <c r="G2170" s="627"/>
    </row>
    <row r="2171" spans="1:34">
      <c r="A2171" s="171"/>
      <c r="B2171" s="89" t="str">
        <f>B972</f>
        <v>VII.</v>
      </c>
      <c r="C2171" s="344" t="str">
        <f>C972</f>
        <v>PREZRAČEVANJE KUHINJE</v>
      </c>
      <c r="D2171" s="532"/>
      <c r="E2171" s="532"/>
      <c r="F2171" s="634"/>
      <c r="G2171" s="627">
        <f>G1375</f>
        <v>0</v>
      </c>
    </row>
    <row r="2172" spans="1:34">
      <c r="A2172" s="171"/>
      <c r="B2172" s="89"/>
      <c r="C2172" s="344"/>
      <c r="D2172" s="532"/>
      <c r="E2172" s="532"/>
      <c r="F2172" s="634"/>
      <c r="G2172" s="627"/>
    </row>
    <row r="2173" spans="1:34">
      <c r="A2173" s="171"/>
      <c r="B2173" s="89" t="str">
        <f>B1377</f>
        <v>VIII.</v>
      </c>
      <c r="C2173" s="344" t="str">
        <f>C1377</f>
        <v>PREZRAČEVANJE UPRAVA</v>
      </c>
      <c r="D2173" s="532"/>
      <c r="E2173" s="532"/>
      <c r="F2173" s="634"/>
      <c r="G2173" s="627">
        <f>G1508</f>
        <v>0</v>
      </c>
    </row>
    <row r="2174" spans="1:34">
      <c r="A2174" s="171"/>
      <c r="B2174" s="89"/>
      <c r="C2174" s="344"/>
      <c r="D2174" s="532"/>
      <c r="E2174" s="532"/>
      <c r="F2174" s="634"/>
      <c r="G2174" s="627"/>
    </row>
    <row r="2175" spans="1:34">
      <c r="A2175" s="171"/>
      <c r="B2175" s="89" t="str">
        <f>B1510</f>
        <v>IX.</v>
      </c>
      <c r="C2175" s="344" t="str">
        <f>C1510</f>
        <v>PREZRAČEVANJE GARDEROBA</v>
      </c>
      <c r="D2175" s="532"/>
      <c r="E2175" s="532"/>
      <c r="F2175" s="634"/>
      <c r="G2175" s="627">
        <f>G1631</f>
        <v>0</v>
      </c>
    </row>
    <row r="2176" spans="1:34">
      <c r="A2176" s="171"/>
      <c r="B2176" s="89"/>
      <c r="C2176" s="344"/>
      <c r="D2176" s="532"/>
      <c r="E2176" s="532"/>
      <c r="F2176" s="634"/>
      <c r="G2176" s="627"/>
    </row>
    <row r="2177" spans="1:7">
      <c r="A2177" s="171"/>
      <c r="B2177" s="89" t="str">
        <f>B1633</f>
        <v>X.</v>
      </c>
      <c r="C2177" s="344" t="str">
        <f>C1633</f>
        <v>PREZRAČEVANJE SIVA CONA</v>
      </c>
      <c r="D2177" s="532"/>
      <c r="E2177" s="532"/>
      <c r="F2177" s="634"/>
      <c r="G2177" s="627">
        <f>G1765</f>
        <v>0</v>
      </c>
    </row>
    <row r="2178" spans="1:7">
      <c r="A2178" s="171"/>
      <c r="B2178" s="89"/>
      <c r="C2178" s="344"/>
      <c r="D2178" s="532"/>
      <c r="E2178" s="532"/>
      <c r="F2178" s="634"/>
      <c r="G2178" s="627"/>
    </row>
    <row r="2179" spans="1:7">
      <c r="A2179" s="171"/>
      <c r="B2179" s="89" t="str">
        <f>$B$1767</f>
        <v>XI.</v>
      </c>
      <c r="C2179" s="344" t="str">
        <f>C1767</f>
        <v>PREZRAČEVANJE RDEČA CONA</v>
      </c>
      <c r="D2179" s="532"/>
      <c r="E2179" s="532"/>
      <c r="F2179" s="634"/>
      <c r="G2179" s="627">
        <f>G1897</f>
        <v>0</v>
      </c>
    </row>
    <row r="2180" spans="1:7">
      <c r="A2180" s="171"/>
      <c r="B2180" s="89"/>
      <c r="C2180" s="344"/>
      <c r="D2180" s="532"/>
      <c r="E2180" s="532"/>
      <c r="F2180" s="634"/>
      <c r="G2180" s="627"/>
    </row>
    <row r="2181" spans="1:7">
      <c r="A2181" s="171"/>
      <c r="B2181" s="89" t="str">
        <f>B1899</f>
        <v>XII.</v>
      </c>
      <c r="C2181" s="344" t="str">
        <f>C1899</f>
        <v>PREZRAČEVANJE DNEVNI CENTER</v>
      </c>
      <c r="D2181" s="532"/>
      <c r="E2181" s="532"/>
      <c r="F2181" s="634"/>
      <c r="G2181" s="627">
        <f>G2017</f>
        <v>0</v>
      </c>
    </row>
    <row r="2182" spans="1:7">
      <c r="A2182" s="171"/>
      <c r="B2182" s="89"/>
      <c r="C2182" s="344"/>
      <c r="D2182" s="532"/>
      <c r="E2182" s="532"/>
      <c r="F2182" s="634"/>
      <c r="G2182" s="627"/>
    </row>
    <row r="2183" spans="1:7">
      <c r="A2183" s="171"/>
      <c r="B2183" s="89" t="str">
        <f>B2019</f>
        <v>XIII.</v>
      </c>
      <c r="C2183" s="344" t="str">
        <f>C2019</f>
        <v>PREZRAČEVANJE OSTALI PROSTORI</v>
      </c>
      <c r="D2183" s="532"/>
      <c r="E2183" s="532"/>
      <c r="F2183" s="634"/>
      <c r="G2183" s="627">
        <f>G2072</f>
        <v>0</v>
      </c>
    </row>
    <row r="2184" spans="1:7">
      <c r="A2184" s="171"/>
      <c r="B2184" s="89"/>
      <c r="C2184" s="344"/>
      <c r="D2184" s="532"/>
      <c r="E2184" s="532"/>
      <c r="F2184" s="634"/>
      <c r="G2184" s="627"/>
    </row>
    <row r="2185" spans="1:7">
      <c r="A2185" s="171"/>
      <c r="B2185" s="89" t="str">
        <f>B2074</f>
        <v>XIV.</v>
      </c>
      <c r="C2185" s="344" t="str">
        <f>C2074</f>
        <v>PREZRAČEVANJE SUŠILNICE</v>
      </c>
      <c r="D2185" s="532"/>
      <c r="E2185" s="532"/>
      <c r="F2185" s="634"/>
      <c r="G2185" s="627">
        <f>G2153</f>
        <v>0</v>
      </c>
    </row>
    <row r="2186" spans="1:7">
      <c r="A2186" s="171"/>
      <c r="B2186" s="89"/>
      <c r="C2186" s="344"/>
      <c r="D2186" s="532"/>
      <c r="E2186" s="532"/>
      <c r="F2186" s="634"/>
      <c r="G2186" s="627"/>
    </row>
    <row r="2187" spans="1:7" ht="13.5" thickBot="1">
      <c r="A2187" s="533"/>
      <c r="B2187" s="534"/>
      <c r="C2187" s="507" t="str">
        <f>CONCATENATE(A2,"",C2," - SKUPAJ:")</f>
        <v>S3.PREZRAČEVANJE  - SKUPAJ:</v>
      </c>
      <c r="D2187" s="533"/>
      <c r="E2187" s="533"/>
      <c r="F2187" s="682"/>
      <c r="G2187" s="682">
        <f>SUM(G2159:G2186)</f>
        <v>0</v>
      </c>
    </row>
    <row r="2188" spans="1:7">
      <c r="C2188" s="287"/>
      <c r="D2188" s="655"/>
      <c r="E2188" s="655"/>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61" manualBreakCount="61">
    <brk id="48" max="6" man="1"/>
    <brk id="84" max="6" man="1"/>
    <brk id="108" max="6" man="1"/>
    <brk id="137" max="6" man="1"/>
    <brk id="171" max="6" man="1"/>
    <brk id="190" max="6" man="1"/>
    <brk id="244" max="6" man="1"/>
    <brk id="306" max="6" man="1"/>
    <brk id="337" max="6" man="1"/>
    <brk id="351" max="6" man="1"/>
    <brk id="442" max="6" man="1"/>
    <brk id="475" max="6" man="1"/>
    <brk id="532" max="6" man="1"/>
    <brk id="588" max="6" man="1"/>
    <brk id="623" max="6" man="1"/>
    <brk id="651" max="6" man="1"/>
    <brk id="719" max="6" man="1"/>
    <brk id="729" max="6" man="1"/>
    <brk id="787" max="6" man="1"/>
    <brk id="814" max="6" man="1"/>
    <brk id="846" max="6" man="1"/>
    <brk id="867" max="16383" man="1"/>
    <brk id="920" max="6" man="1"/>
    <brk id="948" max="6" man="1"/>
    <brk id="970" max="6" man="1"/>
    <brk id="1006" max="6" man="1"/>
    <brk id="1040" max="6" man="1"/>
    <brk id="1059" max="6" man="1"/>
    <brk id="1091" max="6" man="1"/>
    <brk id="1127" max="6" man="1"/>
    <brk id="1173" max="6" man="1"/>
    <brk id="1212" max="6" man="1"/>
    <brk id="1273" max="6" man="1"/>
    <brk id="1326" max="6" man="1"/>
    <brk id="1353" max="6" man="1"/>
    <brk id="1435" max="6" man="1"/>
    <brk id="1459" max="6" man="1"/>
    <brk id="1489" max="6" man="1"/>
    <brk id="1508" max="6" man="1"/>
    <brk id="1561" max="6" man="1"/>
    <brk id="1588" max="6" man="1"/>
    <brk id="1620" max="6" man="1"/>
    <brk id="1631" max="6" man="1"/>
    <brk id="1692" max="16383" man="1"/>
    <brk id="1719" max="6" man="1"/>
    <brk id="1751" max="6" man="1"/>
    <brk id="1765" max="6" man="1"/>
    <brk id="1824" max="6" man="1"/>
    <brk id="1851" max="6" man="1"/>
    <brk id="1883" max="6" man="1"/>
    <brk id="1897" max="6" man="1"/>
    <brk id="1950" max="6" man="1"/>
    <brk id="1977" max="6" man="1"/>
    <brk id="2006" max="6" man="1"/>
    <brk id="2017" max="6" man="1"/>
    <brk id="2042" max="6" man="1"/>
    <brk id="2067" max="6" man="1"/>
    <brk id="2072" max="6" man="1"/>
    <brk id="2113" max="6" man="1"/>
    <brk id="2133" max="6" man="1"/>
    <brk id="2153" max="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0B8AD-DAAD-4CE0-9F1D-4AE9BA305F83}">
  <sheetPr codeName="List61">
    <tabColor theme="4" tint="0.59999389629810485"/>
  </sheetPr>
  <dimension ref="A1:S136"/>
  <sheetViews>
    <sheetView view="pageBreakPreview" topLeftCell="A6" zoomScaleNormal="100" zoomScaleSheetLayoutView="100" workbookViewId="0">
      <selection activeCell="C12" sqref="C12"/>
    </sheetView>
  </sheetViews>
  <sheetFormatPr defaultColWidth="9.140625" defaultRowHeight="12.75"/>
  <cols>
    <col min="1" max="1" width="2.5703125" style="286" customWidth="1"/>
    <col min="2" max="2" width="4.42578125" style="286" customWidth="1"/>
    <col min="3" max="3" width="43.7109375" style="287" customWidth="1"/>
    <col min="4" max="4" width="6.28515625" style="655" customWidth="1"/>
    <col min="5" max="5" width="7.5703125" style="655" customWidth="1"/>
    <col min="6" max="6" width="10" style="656" customWidth="1"/>
    <col min="7" max="7" width="13.28515625" style="656" customWidth="1"/>
    <col min="8" max="9" width="20" style="518" customWidth="1"/>
    <col min="10" max="11" width="20" style="288" customWidth="1"/>
    <col min="12" max="16384" width="9.140625" style="286"/>
  </cols>
  <sheetData>
    <row r="1" spans="1:19" s="1" customFormat="1" ht="15.75" customHeight="1">
      <c r="A1" s="246"/>
      <c r="B1" s="292"/>
      <c r="C1" s="246"/>
      <c r="D1" s="592"/>
      <c r="E1" s="592"/>
      <c r="F1" s="653"/>
      <c r="G1" s="653"/>
      <c r="H1" s="513"/>
      <c r="I1" s="513"/>
      <c r="J1" s="247"/>
      <c r="K1" s="247"/>
    </row>
    <row r="2" spans="1:19" s="62" customFormat="1" ht="18">
      <c r="A2" s="290" t="s">
        <v>3314</v>
      </c>
      <c r="B2" s="300"/>
      <c r="C2" s="290" t="s">
        <v>3315</v>
      </c>
      <c r="D2" s="592"/>
      <c r="E2" s="592"/>
      <c r="F2" s="654"/>
      <c r="G2" s="654"/>
      <c r="H2" s="515"/>
      <c r="I2" s="515"/>
      <c r="J2" s="399"/>
      <c r="K2" s="399"/>
    </row>
    <row r="3" spans="1:19" ht="14.25" customHeight="1">
      <c r="A3" s="3" t="s">
        <v>107</v>
      </c>
      <c r="B3" s="3"/>
    </row>
    <row r="4" spans="1:19" ht="168">
      <c r="C4" s="122" t="s">
        <v>1672</v>
      </c>
      <c r="D4" s="657"/>
      <c r="E4" s="657"/>
      <c r="F4" s="621"/>
      <c r="G4" s="621"/>
    </row>
    <row r="5" spans="1:19">
      <c r="A5" s="3" t="s">
        <v>1673</v>
      </c>
      <c r="B5" s="3"/>
      <c r="C5" s="122"/>
      <c r="D5" s="657"/>
      <c r="E5" s="657"/>
      <c r="F5" s="621"/>
      <c r="G5" s="621"/>
    </row>
    <row r="6" spans="1:19" s="626" customFormat="1">
      <c r="A6" s="685" t="s">
        <v>29</v>
      </c>
      <c r="B6" s="619"/>
      <c r="C6" s="619" t="s">
        <v>30</v>
      </c>
      <c r="D6" s="667" t="s">
        <v>31</v>
      </c>
      <c r="E6" s="667" t="s">
        <v>183</v>
      </c>
      <c r="F6" s="668" t="s">
        <v>184</v>
      </c>
      <c r="G6" s="686" t="s">
        <v>185</v>
      </c>
      <c r="H6" s="684"/>
      <c r="I6" s="684"/>
    </row>
    <row r="7" spans="1:19" ht="12" customHeight="1">
      <c r="A7" s="301"/>
      <c r="B7" s="301"/>
      <c r="C7" s="450"/>
      <c r="F7" s="607"/>
      <c r="G7" s="607"/>
    </row>
    <row r="8" spans="1:19" ht="12.75" customHeight="1" thickBot="1">
      <c r="A8" s="555"/>
      <c r="B8" s="556" t="s">
        <v>105</v>
      </c>
      <c r="C8" s="557" t="s">
        <v>3135</v>
      </c>
      <c r="D8" s="669"/>
      <c r="E8" s="670"/>
      <c r="F8" s="671"/>
      <c r="G8" s="671"/>
      <c r="M8" s="306"/>
      <c r="N8" s="306"/>
      <c r="O8" s="307"/>
      <c r="P8" s="306"/>
      <c r="Q8" s="308"/>
      <c r="R8" s="308"/>
      <c r="S8" s="308"/>
    </row>
    <row r="9" spans="1:19" s="565" customFormat="1" ht="15.75">
      <c r="A9" s="559"/>
      <c r="B9" s="560"/>
      <c r="C9" s="561"/>
      <c r="D9" s="672"/>
      <c r="E9" s="673"/>
      <c r="F9" s="674"/>
      <c r="G9" s="674"/>
      <c r="H9" s="562"/>
      <c r="I9" s="562"/>
      <c r="J9" s="564"/>
      <c r="K9" s="564"/>
    </row>
    <row r="10" spans="1:19" s="570" customFormat="1">
      <c r="A10" s="566" t="str">
        <f>$B$8</f>
        <v>I.</v>
      </c>
      <c r="B10" s="567">
        <f>COUNT(#REF!)+1</f>
        <v>1</v>
      </c>
      <c r="C10" s="568" t="s">
        <v>3136</v>
      </c>
      <c r="D10" s="675" t="s">
        <v>125</v>
      </c>
      <c r="E10" s="676">
        <v>1</v>
      </c>
      <c r="F10" s="677"/>
      <c r="G10" s="1179">
        <f>E10*F10</f>
        <v>0</v>
      </c>
      <c r="H10" s="569"/>
      <c r="I10" s="569"/>
      <c r="J10" s="563"/>
      <c r="K10" s="563"/>
    </row>
    <row r="11" spans="1:19" s="298" customFormat="1" ht="240.75" customHeight="1">
      <c r="A11" s="311"/>
      <c r="B11" s="293"/>
      <c r="C11" s="326" t="s">
        <v>3137</v>
      </c>
      <c r="D11" s="629"/>
      <c r="E11" s="630"/>
      <c r="F11" s="660"/>
      <c r="G11" s="677"/>
      <c r="H11" s="550"/>
      <c r="I11" s="550"/>
      <c r="J11" s="571"/>
      <c r="K11" s="571"/>
    </row>
    <row r="12" spans="1:19" ht="24.75" customHeight="1">
      <c r="A12" s="311"/>
      <c r="B12" s="293"/>
      <c r="C12" s="326" t="s">
        <v>3138</v>
      </c>
      <c r="D12" s="629"/>
      <c r="E12" s="630"/>
      <c r="F12" s="660"/>
      <c r="G12" s="677"/>
      <c r="H12" s="558"/>
      <c r="I12" s="558"/>
      <c r="J12" s="518"/>
      <c r="K12" s="518"/>
    </row>
    <row r="13" spans="1:19" s="296" customFormat="1" ht="12">
      <c r="A13" s="311"/>
      <c r="B13" s="293"/>
      <c r="C13" s="510" t="s">
        <v>3139</v>
      </c>
      <c r="D13" s="629"/>
      <c r="E13" s="630"/>
      <c r="F13" s="660"/>
      <c r="G13" s="677"/>
      <c r="H13" s="535"/>
      <c r="I13" s="503"/>
      <c r="J13" s="572"/>
      <c r="K13" s="550"/>
    </row>
    <row r="14" spans="1:19" s="296" customFormat="1" ht="12">
      <c r="A14" s="311"/>
      <c r="B14" s="293"/>
      <c r="C14" s="522"/>
      <c r="D14" s="629"/>
      <c r="E14" s="630"/>
      <c r="F14" s="660"/>
      <c r="G14" s="677"/>
      <c r="H14" s="535"/>
      <c r="I14" s="503"/>
      <c r="J14" s="572"/>
      <c r="K14" s="550"/>
    </row>
    <row r="15" spans="1:19" s="296" customFormat="1" ht="12">
      <c r="A15" s="311" t="str">
        <f>$B$8</f>
        <v>I.</v>
      </c>
      <c r="B15" s="293">
        <f>COUNT($A$10:B14)+1</f>
        <v>2</v>
      </c>
      <c r="C15" s="336" t="s">
        <v>3140</v>
      </c>
      <c r="D15" s="629" t="s">
        <v>125</v>
      </c>
      <c r="E15" s="630">
        <v>1</v>
      </c>
      <c r="F15" s="660"/>
      <c r="G15" s="1179">
        <f>E15*F15</f>
        <v>0</v>
      </c>
      <c r="H15" s="535"/>
      <c r="I15" s="503"/>
      <c r="J15" s="572"/>
      <c r="K15" s="550"/>
    </row>
    <row r="16" spans="1:19" s="296" customFormat="1" ht="24">
      <c r="A16" s="311"/>
      <c r="B16" s="293"/>
      <c r="C16" s="326" t="s">
        <v>3141</v>
      </c>
      <c r="D16" s="629"/>
      <c r="E16" s="630"/>
      <c r="F16" s="660"/>
      <c r="G16" s="677"/>
      <c r="H16" s="535"/>
      <c r="I16" s="503"/>
      <c r="J16" s="572"/>
      <c r="K16" s="550"/>
    </row>
    <row r="17" spans="1:11" s="296" customFormat="1" ht="13.5" customHeight="1">
      <c r="A17" s="311"/>
      <c r="B17" s="293"/>
      <c r="C17" s="522"/>
      <c r="D17" s="629"/>
      <c r="E17" s="630"/>
      <c r="F17" s="660"/>
      <c r="G17" s="677"/>
      <c r="H17" s="535"/>
      <c r="I17" s="503"/>
      <c r="J17" s="572"/>
      <c r="K17" s="550"/>
    </row>
    <row r="18" spans="1:11" s="296" customFormat="1" ht="12">
      <c r="A18" s="311" t="str">
        <f>$B$8</f>
        <v>I.</v>
      </c>
      <c r="B18" s="293">
        <f>COUNT($A$10:B17)+1</f>
        <v>3</v>
      </c>
      <c r="C18" s="524" t="s">
        <v>3142</v>
      </c>
      <c r="D18" s="629" t="s">
        <v>188</v>
      </c>
      <c r="E18" s="630">
        <v>2</v>
      </c>
      <c r="F18" s="660"/>
      <c r="G18" s="1179">
        <f>E18*F18</f>
        <v>0</v>
      </c>
      <c r="H18" s="535"/>
      <c r="I18" s="503"/>
      <c r="J18" s="572"/>
      <c r="K18" s="550"/>
    </row>
    <row r="19" spans="1:11" s="296" customFormat="1" ht="24">
      <c r="A19" s="311"/>
      <c r="B19" s="293"/>
      <c r="C19" s="326" t="s">
        <v>3143</v>
      </c>
      <c r="D19" s="629"/>
      <c r="E19" s="630"/>
      <c r="F19" s="660"/>
      <c r="G19" s="677"/>
      <c r="H19" s="535"/>
      <c r="I19" s="503"/>
      <c r="J19" s="572"/>
      <c r="K19" s="550"/>
    </row>
    <row r="20" spans="1:11" s="296" customFormat="1" ht="12">
      <c r="A20" s="311"/>
      <c r="B20" s="293"/>
      <c r="C20" s="573" t="s">
        <v>3144</v>
      </c>
      <c r="D20" s="629"/>
      <c r="E20" s="630"/>
      <c r="F20" s="660"/>
      <c r="G20" s="677"/>
      <c r="H20" s="535"/>
      <c r="I20" s="503"/>
      <c r="J20" s="572"/>
      <c r="K20" s="550"/>
    </row>
    <row r="21" spans="1:11" s="296" customFormat="1" ht="12">
      <c r="A21" s="311"/>
      <c r="B21" s="293"/>
      <c r="C21" s="573"/>
      <c r="D21" s="629"/>
      <c r="E21" s="630"/>
      <c r="F21" s="660"/>
      <c r="G21" s="677"/>
      <c r="H21" s="535"/>
      <c r="I21" s="503"/>
      <c r="J21" s="572"/>
      <c r="K21" s="550"/>
    </row>
    <row r="22" spans="1:11" s="296" customFormat="1" ht="12">
      <c r="A22" s="311" t="str">
        <f>$B$8</f>
        <v>I.</v>
      </c>
      <c r="B22" s="293">
        <f>COUNT($A$10:B20)+1</f>
        <v>4</v>
      </c>
      <c r="C22" s="524" t="s">
        <v>3145</v>
      </c>
      <c r="D22" s="629" t="s">
        <v>186</v>
      </c>
      <c r="E22" s="630">
        <v>85</v>
      </c>
      <c r="F22" s="660"/>
      <c r="G22" s="1179">
        <f>E22*F22</f>
        <v>0</v>
      </c>
      <c r="H22" s="535"/>
      <c r="I22" s="503"/>
      <c r="J22" s="572"/>
      <c r="K22" s="550"/>
    </row>
    <row r="23" spans="1:11" s="296" customFormat="1" ht="72">
      <c r="A23" s="311"/>
      <c r="B23" s="293"/>
      <c r="C23" s="326" t="s">
        <v>3146</v>
      </c>
      <c r="D23" s="629"/>
      <c r="E23" s="630"/>
      <c r="F23" s="660"/>
      <c r="G23" s="677"/>
      <c r="H23" s="535"/>
      <c r="I23" s="503"/>
      <c r="J23" s="572"/>
      <c r="K23" s="550"/>
    </row>
    <row r="24" spans="1:11" s="296" customFormat="1" ht="12">
      <c r="A24" s="311"/>
      <c r="B24" s="293"/>
      <c r="C24" s="122" t="s">
        <v>3147</v>
      </c>
      <c r="D24" s="629"/>
      <c r="E24" s="630"/>
      <c r="F24" s="660"/>
      <c r="G24" s="677"/>
      <c r="H24" s="535"/>
      <c r="I24" s="503"/>
      <c r="J24" s="572"/>
      <c r="K24" s="550"/>
    </row>
    <row r="25" spans="1:11" s="296" customFormat="1" ht="11.25" customHeight="1">
      <c r="A25" s="311"/>
      <c r="B25" s="293"/>
      <c r="C25" s="122"/>
      <c r="D25" s="629"/>
      <c r="E25" s="630"/>
      <c r="F25" s="660"/>
      <c r="G25" s="677"/>
      <c r="H25" s="535"/>
      <c r="I25" s="503"/>
      <c r="J25" s="572"/>
      <c r="K25" s="550"/>
    </row>
    <row r="26" spans="1:11" s="296" customFormat="1" ht="12">
      <c r="A26" s="311" t="str">
        <f>$B$8</f>
        <v>I.</v>
      </c>
      <c r="B26" s="293">
        <f>COUNT($A$10:B24)+1</f>
        <v>5</v>
      </c>
      <c r="C26" s="336" t="s">
        <v>3148</v>
      </c>
      <c r="D26" s="629" t="s">
        <v>186</v>
      </c>
      <c r="E26" s="630">
        <v>85</v>
      </c>
      <c r="F26" s="660"/>
      <c r="G26" s="1179">
        <f>E26*F26</f>
        <v>0</v>
      </c>
      <c r="H26" s="535"/>
      <c r="I26" s="503"/>
      <c r="J26" s="572"/>
      <c r="K26" s="550"/>
    </row>
    <row r="27" spans="1:11" s="296" customFormat="1" ht="24">
      <c r="A27" s="311"/>
      <c r="B27" s="293"/>
      <c r="C27" s="242" t="s">
        <v>3149</v>
      </c>
      <c r="D27" s="629"/>
      <c r="E27" s="630"/>
      <c r="F27" s="660"/>
      <c r="G27" s="677"/>
      <c r="H27" s="535"/>
      <c r="I27" s="503"/>
      <c r="J27" s="572"/>
      <c r="K27" s="550"/>
    </row>
    <row r="28" spans="1:11" s="296" customFormat="1" ht="12">
      <c r="A28" s="311"/>
      <c r="B28" s="293"/>
      <c r="C28" s="326" t="s">
        <v>3150</v>
      </c>
      <c r="D28" s="629"/>
      <c r="E28" s="630"/>
      <c r="F28" s="660"/>
      <c r="G28" s="677"/>
      <c r="H28" s="535"/>
      <c r="I28" s="503"/>
      <c r="J28" s="572"/>
      <c r="K28" s="550"/>
    </row>
    <row r="29" spans="1:11" s="296" customFormat="1" ht="12">
      <c r="A29" s="311"/>
      <c r="B29" s="293"/>
      <c r="C29" s="326"/>
      <c r="D29" s="629"/>
      <c r="E29" s="630"/>
      <c r="F29" s="660"/>
      <c r="G29" s="677"/>
      <c r="H29" s="535"/>
      <c r="I29" s="503"/>
      <c r="J29" s="572"/>
      <c r="K29" s="550"/>
    </row>
    <row r="30" spans="1:11" s="296" customFormat="1" ht="12">
      <c r="A30" s="311" t="str">
        <f>$B$8</f>
        <v>I.</v>
      </c>
      <c r="B30" s="293">
        <f>COUNT($A$10:B28)+1</f>
        <v>6</v>
      </c>
      <c r="C30" s="336" t="s">
        <v>3151</v>
      </c>
      <c r="D30" s="636"/>
      <c r="E30" s="638"/>
      <c r="F30" s="678"/>
      <c r="G30" s="677"/>
      <c r="H30" s="535"/>
      <c r="I30" s="503"/>
      <c r="J30" s="572"/>
      <c r="K30" s="550"/>
    </row>
    <row r="31" spans="1:11" s="296" customFormat="1" ht="48">
      <c r="A31" s="311"/>
      <c r="B31" s="293"/>
      <c r="C31" s="326" t="s">
        <v>3152</v>
      </c>
      <c r="D31" s="636"/>
      <c r="E31" s="638"/>
      <c r="F31" s="678"/>
      <c r="G31" s="677"/>
      <c r="H31" s="535"/>
      <c r="I31" s="503"/>
      <c r="J31" s="572"/>
      <c r="K31" s="550"/>
    </row>
    <row r="32" spans="1:11" s="296" customFormat="1" ht="12">
      <c r="A32" s="311"/>
      <c r="B32" s="293"/>
      <c r="C32" s="242" t="s">
        <v>1704</v>
      </c>
      <c r="D32" s="605" t="s">
        <v>186</v>
      </c>
      <c r="E32" s="603">
        <v>6</v>
      </c>
      <c r="F32" s="679"/>
      <c r="G32" s="1179">
        <f>E32*F32</f>
        <v>0</v>
      </c>
      <c r="H32" s="535"/>
      <c r="I32" s="503"/>
      <c r="J32" s="572"/>
      <c r="K32" s="550"/>
    </row>
    <row r="33" spans="1:11" s="296" customFormat="1" ht="12">
      <c r="A33" s="311"/>
      <c r="B33" s="293"/>
      <c r="C33" s="574"/>
      <c r="D33" s="605"/>
      <c r="E33" s="603"/>
      <c r="F33" s="679"/>
      <c r="G33" s="677"/>
      <c r="H33" s="535"/>
      <c r="I33" s="503"/>
      <c r="J33" s="572"/>
      <c r="K33" s="550"/>
    </row>
    <row r="34" spans="1:11" s="296" customFormat="1" ht="12">
      <c r="A34" s="311" t="str">
        <f>$B$8</f>
        <v>I.</v>
      </c>
      <c r="B34" s="293">
        <f>COUNT($A$10:B32)+1</f>
        <v>7</v>
      </c>
      <c r="C34" s="523" t="s">
        <v>3153</v>
      </c>
      <c r="D34" s="629" t="s">
        <v>137</v>
      </c>
      <c r="E34" s="630">
        <v>1</v>
      </c>
      <c r="F34" s="660"/>
      <c r="G34" s="1179">
        <f>E34*F34</f>
        <v>0</v>
      </c>
      <c r="H34" s="535"/>
      <c r="I34" s="503"/>
      <c r="J34" s="572"/>
      <c r="K34" s="550"/>
    </row>
    <row r="35" spans="1:11" s="296" customFormat="1" ht="26.25" customHeight="1">
      <c r="A35" s="311"/>
      <c r="B35" s="293"/>
      <c r="C35" s="326" t="s">
        <v>3154</v>
      </c>
      <c r="D35" s="680"/>
      <c r="E35" s="630"/>
      <c r="F35" s="660"/>
      <c r="G35" s="677"/>
      <c r="H35" s="535"/>
      <c r="I35" s="503"/>
      <c r="J35" s="572"/>
      <c r="K35" s="550"/>
    </row>
    <row r="36" spans="1:11" s="296" customFormat="1" ht="12">
      <c r="A36" s="311"/>
      <c r="B36" s="293"/>
      <c r="C36" s="510"/>
      <c r="D36" s="629"/>
      <c r="E36" s="630"/>
      <c r="F36" s="660"/>
      <c r="G36" s="677"/>
      <c r="H36" s="535"/>
      <c r="I36" s="503"/>
      <c r="J36" s="572"/>
      <c r="K36" s="550"/>
    </row>
    <row r="37" spans="1:11" s="296" customFormat="1" ht="12">
      <c r="A37" s="311" t="str">
        <f>$B$8</f>
        <v>I.</v>
      </c>
      <c r="B37" s="293">
        <f>COUNT($A$10:B35)+1</f>
        <v>8</v>
      </c>
      <c r="C37" s="523" t="s">
        <v>3155</v>
      </c>
      <c r="D37" s="629" t="s">
        <v>137</v>
      </c>
      <c r="E37" s="630">
        <v>1</v>
      </c>
      <c r="F37" s="660"/>
      <c r="G37" s="1179">
        <f>E37*F37</f>
        <v>0</v>
      </c>
      <c r="H37" s="535"/>
      <c r="I37" s="503"/>
      <c r="J37" s="572"/>
      <c r="K37" s="550"/>
    </row>
    <row r="38" spans="1:11" s="296" customFormat="1" ht="36">
      <c r="A38" s="311"/>
      <c r="B38" s="293"/>
      <c r="C38" s="326" t="s">
        <v>3156</v>
      </c>
      <c r="D38" s="532"/>
      <c r="E38" s="630"/>
      <c r="F38" s="660"/>
      <c r="G38" s="677"/>
      <c r="H38" s="535"/>
      <c r="I38" s="503"/>
      <c r="J38" s="572"/>
      <c r="K38" s="550"/>
    </row>
    <row r="39" spans="1:11" s="296" customFormat="1" ht="12">
      <c r="A39" s="311"/>
      <c r="B39" s="293"/>
      <c r="C39" s="326"/>
      <c r="D39" s="629"/>
      <c r="E39" s="603"/>
      <c r="F39" s="660"/>
      <c r="G39" s="677"/>
      <c r="H39" s="535"/>
      <c r="I39" s="503"/>
      <c r="J39" s="572"/>
      <c r="K39" s="550"/>
    </row>
    <row r="40" spans="1:11" s="296" customFormat="1">
      <c r="A40" s="311" t="str">
        <f>$B$8</f>
        <v>I.</v>
      </c>
      <c r="B40" s="293">
        <f>COUNT($A$10:B38)+1</f>
        <v>9</v>
      </c>
      <c r="C40" s="523" t="s">
        <v>3157</v>
      </c>
      <c r="D40" s="532"/>
      <c r="E40" s="630"/>
      <c r="F40" s="660"/>
      <c r="G40" s="677"/>
      <c r="H40" s="535"/>
      <c r="I40" s="503"/>
      <c r="J40" s="572"/>
      <c r="K40" s="550"/>
    </row>
    <row r="41" spans="1:11" s="296" customFormat="1" ht="48">
      <c r="A41" s="311"/>
      <c r="B41" s="293"/>
      <c r="C41" s="326" t="s">
        <v>3158</v>
      </c>
      <c r="D41" s="532"/>
      <c r="E41" s="630"/>
      <c r="F41" s="660"/>
      <c r="G41" s="677"/>
      <c r="H41" s="535"/>
      <c r="I41" s="503"/>
      <c r="J41" s="572"/>
      <c r="K41" s="550"/>
    </row>
    <row r="42" spans="1:11" s="296" customFormat="1" ht="12">
      <c r="A42" s="311"/>
      <c r="B42" s="293"/>
      <c r="C42" s="242" t="s">
        <v>1705</v>
      </c>
      <c r="D42" s="605" t="s">
        <v>186</v>
      </c>
      <c r="E42" s="603">
        <v>4</v>
      </c>
      <c r="F42" s="679"/>
      <c r="G42" s="1179">
        <f>E42*F42</f>
        <v>0</v>
      </c>
      <c r="H42" s="535"/>
      <c r="I42" s="503"/>
      <c r="J42" s="572"/>
      <c r="K42" s="550"/>
    </row>
    <row r="43" spans="1:11" s="296" customFormat="1" ht="12">
      <c r="A43" s="311"/>
      <c r="B43" s="293"/>
      <c r="C43" s="326"/>
      <c r="D43" s="629"/>
      <c r="E43" s="630"/>
      <c r="F43" s="660"/>
      <c r="G43" s="677"/>
      <c r="H43" s="535"/>
      <c r="I43" s="503"/>
      <c r="J43" s="572"/>
      <c r="K43" s="550"/>
    </row>
    <row r="44" spans="1:11" s="296" customFormat="1" ht="12">
      <c r="A44" s="311" t="str">
        <f>$B$8</f>
        <v>I.</v>
      </c>
      <c r="B44" s="293">
        <f>COUNT($A$10:B42)+1</f>
        <v>10</v>
      </c>
      <c r="C44" s="575" t="s">
        <v>3159</v>
      </c>
      <c r="D44" s="629" t="s">
        <v>125</v>
      </c>
      <c r="E44" s="630">
        <v>1</v>
      </c>
      <c r="F44" s="660"/>
      <c r="G44" s="1179">
        <f>E44*F44</f>
        <v>0</v>
      </c>
      <c r="H44" s="535"/>
      <c r="I44" s="503"/>
      <c r="J44" s="572"/>
      <c r="K44" s="550"/>
    </row>
    <row r="45" spans="1:11" s="296" customFormat="1" ht="60.75" customHeight="1">
      <c r="A45" s="311"/>
      <c r="B45" s="293"/>
      <c r="C45" s="576" t="s">
        <v>3160</v>
      </c>
      <c r="D45" s="629"/>
      <c r="E45" s="630"/>
      <c r="F45" s="660"/>
      <c r="G45" s="677"/>
      <c r="H45" s="535"/>
      <c r="I45" s="503"/>
      <c r="J45" s="572"/>
      <c r="K45" s="550"/>
    </row>
    <row r="46" spans="1:11" s="296" customFormat="1" ht="12">
      <c r="A46" s="311"/>
      <c r="B46" s="293"/>
      <c r="C46" s="576"/>
      <c r="D46" s="629"/>
      <c r="E46" s="630"/>
      <c r="F46" s="660"/>
      <c r="G46" s="677"/>
      <c r="H46" s="535"/>
      <c r="I46" s="503"/>
      <c r="J46" s="572"/>
      <c r="K46" s="550"/>
    </row>
    <row r="47" spans="1:11" s="296" customFormat="1" ht="12">
      <c r="A47" s="311" t="str">
        <f>$B$8</f>
        <v>I.</v>
      </c>
      <c r="B47" s="293">
        <f>COUNT($A$10:B44)+1</f>
        <v>11</v>
      </c>
      <c r="C47" s="336" t="s">
        <v>3161</v>
      </c>
      <c r="D47" s="629" t="s">
        <v>188</v>
      </c>
      <c r="E47" s="630">
        <v>2</v>
      </c>
      <c r="F47" s="660"/>
      <c r="G47" s="1179">
        <f>E47*F47</f>
        <v>0</v>
      </c>
      <c r="H47" s="535"/>
      <c r="I47" s="503"/>
      <c r="J47" s="572"/>
      <c r="K47" s="550"/>
    </row>
    <row r="48" spans="1:11" s="296" customFormat="1" ht="84">
      <c r="A48" s="311"/>
      <c r="B48" s="293"/>
      <c r="C48" s="326" t="s">
        <v>3162</v>
      </c>
      <c r="D48" s="629"/>
      <c r="E48" s="630"/>
      <c r="F48" s="660"/>
      <c r="G48" s="677"/>
      <c r="H48" s="535"/>
      <c r="I48" s="503"/>
      <c r="J48" s="572"/>
      <c r="K48" s="550"/>
    </row>
    <row r="49" spans="1:11" s="296" customFormat="1" ht="12">
      <c r="A49" s="311"/>
      <c r="B49" s="293"/>
      <c r="C49" s="576"/>
      <c r="D49" s="629"/>
      <c r="E49" s="630"/>
      <c r="F49" s="660"/>
      <c r="G49" s="677"/>
      <c r="H49" s="535"/>
      <c r="I49" s="503"/>
      <c r="J49" s="572"/>
      <c r="K49" s="550"/>
    </row>
    <row r="50" spans="1:11" s="296" customFormat="1" ht="12">
      <c r="A50" s="311" t="str">
        <f>$B$8</f>
        <v>I.</v>
      </c>
      <c r="B50" s="293">
        <f>COUNT($A$10:B48)+1</f>
        <v>12</v>
      </c>
      <c r="C50" s="575" t="s">
        <v>3163</v>
      </c>
      <c r="D50" s="629" t="s">
        <v>125</v>
      </c>
      <c r="E50" s="630">
        <v>2</v>
      </c>
      <c r="F50" s="660"/>
      <c r="G50" s="1179">
        <f>E50*F50</f>
        <v>0</v>
      </c>
      <c r="H50" s="535"/>
      <c r="I50" s="503"/>
      <c r="J50" s="572"/>
      <c r="K50" s="550"/>
    </row>
    <row r="51" spans="1:11" s="296" customFormat="1" ht="48">
      <c r="A51" s="311"/>
      <c r="B51" s="293"/>
      <c r="C51" s="326" t="s">
        <v>3164</v>
      </c>
      <c r="D51" s="629"/>
      <c r="E51" s="630"/>
      <c r="F51" s="660"/>
      <c r="G51" s="677"/>
      <c r="H51" s="535"/>
      <c r="I51" s="503"/>
      <c r="J51" s="572"/>
      <c r="K51" s="550"/>
    </row>
    <row r="52" spans="1:11" s="296" customFormat="1" ht="12">
      <c r="A52" s="311"/>
      <c r="B52" s="293"/>
      <c r="C52" s="782"/>
      <c r="D52" s="629"/>
      <c r="E52" s="630"/>
      <c r="F52" s="660"/>
      <c r="G52" s="677"/>
      <c r="H52" s="535"/>
      <c r="I52" s="503"/>
      <c r="J52" s="572"/>
      <c r="K52" s="550"/>
    </row>
    <row r="53" spans="1:11" s="296" customFormat="1" ht="12">
      <c r="A53" s="311" t="str">
        <f>$B$8</f>
        <v>I.</v>
      </c>
      <c r="B53" s="293">
        <f>COUNT($A$10:B51)+1</f>
        <v>13</v>
      </c>
      <c r="C53" s="336" t="s">
        <v>3165</v>
      </c>
      <c r="D53" s="629" t="s">
        <v>188</v>
      </c>
      <c r="E53" s="630">
        <v>1</v>
      </c>
      <c r="F53" s="660"/>
      <c r="G53" s="1179">
        <f>E53*F53</f>
        <v>0</v>
      </c>
      <c r="H53" s="535"/>
      <c r="I53" s="503"/>
      <c r="J53" s="572"/>
      <c r="K53" s="550"/>
    </row>
    <row r="54" spans="1:11" s="296" customFormat="1" ht="48">
      <c r="A54" s="311"/>
      <c r="B54" s="293"/>
      <c r="C54" s="326" t="s">
        <v>3166</v>
      </c>
      <c r="D54" s="629"/>
      <c r="E54" s="630"/>
      <c r="F54" s="660"/>
      <c r="G54" s="677"/>
      <c r="H54" s="535"/>
      <c r="I54" s="503"/>
      <c r="J54" s="572"/>
      <c r="K54" s="550"/>
    </row>
    <row r="55" spans="1:11" s="296" customFormat="1" ht="12">
      <c r="A55" s="311"/>
      <c r="B55" s="293"/>
      <c r="C55" s="326"/>
      <c r="D55" s="629"/>
      <c r="E55" s="630"/>
      <c r="F55" s="660"/>
      <c r="G55" s="677"/>
      <c r="H55" s="535"/>
      <c r="I55" s="503"/>
      <c r="J55" s="572"/>
      <c r="K55" s="550"/>
    </row>
    <row r="56" spans="1:11" s="296" customFormat="1" ht="12">
      <c r="A56" s="311" t="str">
        <f>$B$8</f>
        <v>I.</v>
      </c>
      <c r="B56" s="293">
        <f>COUNT($A$10:B55)+1</f>
        <v>14</v>
      </c>
      <c r="C56" s="241" t="s">
        <v>3167</v>
      </c>
      <c r="D56" s="629" t="s">
        <v>188</v>
      </c>
      <c r="E56" s="630">
        <v>1</v>
      </c>
      <c r="F56" s="660"/>
      <c r="G56" s="1179">
        <f>E56*F56</f>
        <v>0</v>
      </c>
      <c r="H56" s="535"/>
      <c r="I56" s="503"/>
      <c r="J56" s="572"/>
      <c r="K56" s="550"/>
    </row>
    <row r="57" spans="1:11" s="296" customFormat="1" ht="60">
      <c r="A57" s="311"/>
      <c r="B57" s="293"/>
      <c r="C57" s="428" t="s">
        <v>3168</v>
      </c>
      <c r="D57" s="629"/>
      <c r="E57" s="630"/>
      <c r="F57" s="660"/>
      <c r="G57" s="677"/>
      <c r="H57" s="535"/>
      <c r="I57" s="503"/>
      <c r="J57" s="572"/>
      <c r="K57" s="550"/>
    </row>
    <row r="58" spans="1:11" s="296" customFormat="1" ht="12">
      <c r="A58" s="311"/>
      <c r="B58" s="293"/>
      <c r="C58" s="510"/>
      <c r="D58" s="629"/>
      <c r="E58" s="630"/>
      <c r="F58" s="660"/>
      <c r="G58" s="677"/>
      <c r="H58" s="535"/>
      <c r="I58" s="503"/>
      <c r="J58" s="572"/>
      <c r="K58" s="550"/>
    </row>
    <row r="59" spans="1:11" s="296" customFormat="1" ht="12">
      <c r="A59" s="311" t="str">
        <f>$B$8</f>
        <v>I.</v>
      </c>
      <c r="B59" s="293">
        <f>COUNT($A$10:B58)+1</f>
        <v>15</v>
      </c>
      <c r="C59" s="241" t="s">
        <v>3169</v>
      </c>
      <c r="D59" s="629" t="s">
        <v>188</v>
      </c>
      <c r="E59" s="630">
        <v>1</v>
      </c>
      <c r="F59" s="660"/>
      <c r="G59" s="1179">
        <f>E59*F59</f>
        <v>0</v>
      </c>
      <c r="H59" s="535"/>
      <c r="I59" s="503"/>
      <c r="J59" s="572"/>
      <c r="K59" s="550"/>
    </row>
    <row r="60" spans="1:11" s="296" customFormat="1" ht="48">
      <c r="A60" s="311"/>
      <c r="B60" s="293"/>
      <c r="C60" s="428" t="s">
        <v>3170</v>
      </c>
      <c r="D60" s="629"/>
      <c r="E60" s="630"/>
      <c r="F60" s="660"/>
      <c r="G60" s="677"/>
      <c r="H60" s="535"/>
      <c r="I60" s="503"/>
      <c r="J60" s="572"/>
      <c r="K60" s="550"/>
    </row>
    <row r="61" spans="1:11" s="296" customFormat="1" ht="12.75" customHeight="1">
      <c r="A61" s="311"/>
      <c r="B61" s="293"/>
      <c r="C61" s="326"/>
      <c r="D61" s="629"/>
      <c r="E61" s="630"/>
      <c r="F61" s="660"/>
      <c r="G61" s="677"/>
      <c r="H61" s="535"/>
      <c r="I61" s="503"/>
      <c r="J61" s="572"/>
      <c r="K61" s="550"/>
    </row>
    <row r="62" spans="1:11" s="296" customFormat="1" ht="12">
      <c r="A62" s="311" t="str">
        <f>$B$8</f>
        <v>I.</v>
      </c>
      <c r="B62" s="293">
        <f>COUNT($A$10:B61)+1</f>
        <v>16</v>
      </c>
      <c r="C62" s="336" t="s">
        <v>3171</v>
      </c>
      <c r="D62" s="629" t="s">
        <v>188</v>
      </c>
      <c r="E62" s="630">
        <v>1</v>
      </c>
      <c r="F62" s="660"/>
      <c r="G62" s="1179">
        <f>E62*F62</f>
        <v>0</v>
      </c>
      <c r="H62" s="535"/>
      <c r="I62" s="503"/>
      <c r="J62" s="572"/>
      <c r="K62" s="550"/>
    </row>
    <row r="63" spans="1:11" s="296" customFormat="1" ht="60">
      <c r="A63" s="311"/>
      <c r="B63" s="293"/>
      <c r="C63" s="326" t="s">
        <v>3172</v>
      </c>
      <c r="D63" s="629"/>
      <c r="E63" s="630"/>
      <c r="F63" s="660"/>
      <c r="G63" s="677"/>
      <c r="H63" s="535"/>
      <c r="I63" s="503"/>
      <c r="J63" s="572"/>
      <c r="K63" s="550"/>
    </row>
    <row r="64" spans="1:11" s="296" customFormat="1">
      <c r="A64" s="311"/>
      <c r="B64" s="293"/>
      <c r="C64" s="326"/>
      <c r="D64" s="623"/>
      <c r="E64" s="623"/>
      <c r="F64" s="623"/>
      <c r="G64" s="677"/>
      <c r="H64" s="535"/>
      <c r="I64" s="503"/>
      <c r="J64" s="572"/>
      <c r="K64" s="550"/>
    </row>
    <row r="65" spans="1:11" s="296" customFormat="1" ht="12">
      <c r="A65" s="311" t="str">
        <f>$B$8</f>
        <v>I.</v>
      </c>
      <c r="B65" s="293">
        <f>COUNT($A$10:B64)+1</f>
        <v>17</v>
      </c>
      <c r="C65" s="373" t="s">
        <v>3173</v>
      </c>
      <c r="D65" s="629" t="s">
        <v>188</v>
      </c>
      <c r="E65" s="630">
        <v>1</v>
      </c>
      <c r="F65" s="660"/>
      <c r="G65" s="1179">
        <f>E65*F65</f>
        <v>0</v>
      </c>
      <c r="H65" s="535"/>
      <c r="I65" s="503"/>
      <c r="J65" s="572"/>
      <c r="K65" s="550"/>
    </row>
    <row r="66" spans="1:11" s="296" customFormat="1" ht="36">
      <c r="A66" s="311"/>
      <c r="B66" s="293"/>
      <c r="C66" s="242" t="s">
        <v>3174</v>
      </c>
      <c r="D66" s="623"/>
      <c r="E66" s="623"/>
      <c r="F66" s="623"/>
      <c r="G66" s="677"/>
      <c r="H66" s="535"/>
      <c r="I66" s="171"/>
      <c r="J66" s="171"/>
      <c r="K66" s="171"/>
    </row>
    <row r="67" spans="1:11" s="296" customFormat="1">
      <c r="A67" s="311"/>
      <c r="B67" s="293"/>
      <c r="C67" s="242"/>
      <c r="D67" s="629"/>
      <c r="E67" s="630"/>
      <c r="F67" s="660"/>
      <c r="G67" s="677"/>
      <c r="H67" s="535"/>
      <c r="I67" s="171"/>
      <c r="J67" s="171"/>
      <c r="K67" s="171"/>
    </row>
    <row r="68" spans="1:11" s="296" customFormat="1">
      <c r="A68" s="311" t="str">
        <f>$B$8</f>
        <v>I.</v>
      </c>
      <c r="B68" s="293">
        <f>COUNT($A$10:B66)+1</f>
        <v>18</v>
      </c>
      <c r="C68" s="373" t="s">
        <v>3175</v>
      </c>
      <c r="D68" s="629" t="s">
        <v>188</v>
      </c>
      <c r="E68" s="630">
        <v>1</v>
      </c>
      <c r="F68" s="660"/>
      <c r="G68" s="1179">
        <f>E68*F68</f>
        <v>0</v>
      </c>
      <c r="H68" s="535"/>
      <c r="I68" s="171"/>
      <c r="J68" s="171"/>
      <c r="K68" s="171"/>
    </row>
    <row r="69" spans="1:11" s="296" customFormat="1" ht="36">
      <c r="A69" s="311"/>
      <c r="B69" s="293"/>
      <c r="C69" s="242" t="s">
        <v>3176</v>
      </c>
      <c r="D69" s="629"/>
      <c r="E69" s="630"/>
      <c r="F69" s="660"/>
      <c r="G69" s="677"/>
      <c r="H69" s="535"/>
      <c r="I69" s="171"/>
      <c r="J69" s="171"/>
      <c r="K69" s="171"/>
    </row>
    <row r="70" spans="1:11" s="296" customFormat="1">
      <c r="A70" s="311"/>
      <c r="B70" s="293"/>
      <c r="C70" s="242"/>
      <c r="D70" s="629"/>
      <c r="E70" s="630"/>
      <c r="F70" s="660"/>
      <c r="G70" s="677"/>
      <c r="H70" s="535"/>
      <c r="I70" s="171"/>
      <c r="J70" s="171"/>
      <c r="K70" s="171"/>
    </row>
    <row r="71" spans="1:11" s="296" customFormat="1">
      <c r="A71" s="311" t="str">
        <f>$B$8</f>
        <v>I.</v>
      </c>
      <c r="B71" s="293">
        <f>COUNT($A$10:B69)+1</f>
        <v>19</v>
      </c>
      <c r="C71" s="373" t="s">
        <v>3177</v>
      </c>
      <c r="D71" s="629" t="s">
        <v>188</v>
      </c>
      <c r="E71" s="630">
        <v>2</v>
      </c>
      <c r="F71" s="660"/>
      <c r="G71" s="1179">
        <f>E71*F71</f>
        <v>0</v>
      </c>
      <c r="H71" s="535"/>
      <c r="I71" s="171"/>
      <c r="J71" s="171"/>
      <c r="K71" s="171"/>
    </row>
    <row r="72" spans="1:11" s="296" customFormat="1" ht="60" customHeight="1">
      <c r="A72" s="311"/>
      <c r="B72" s="293"/>
      <c r="C72" s="242" t="s">
        <v>3178</v>
      </c>
      <c r="D72" s="629"/>
      <c r="E72" s="630"/>
      <c r="F72" s="660"/>
      <c r="G72" s="677"/>
      <c r="H72" s="535"/>
      <c r="I72" s="171"/>
      <c r="J72" s="171"/>
      <c r="K72" s="171"/>
    </row>
    <row r="73" spans="1:11" s="296" customFormat="1">
      <c r="A73" s="311"/>
      <c r="B73" s="293"/>
      <c r="C73" s="242"/>
      <c r="D73" s="629"/>
      <c r="E73" s="630"/>
      <c r="F73" s="660"/>
      <c r="G73" s="677"/>
      <c r="H73" s="535"/>
      <c r="I73" s="171"/>
      <c r="J73" s="171"/>
      <c r="K73" s="171"/>
    </row>
    <row r="74" spans="1:11" s="296" customFormat="1">
      <c r="A74" s="311" t="str">
        <f>$B$8</f>
        <v>I.</v>
      </c>
      <c r="B74" s="293">
        <f>COUNT($A$10:B72)+1</f>
        <v>20</v>
      </c>
      <c r="C74" s="373" t="s">
        <v>3179</v>
      </c>
      <c r="D74" s="629" t="s">
        <v>186</v>
      </c>
      <c r="E74" s="630">
        <v>85</v>
      </c>
      <c r="F74" s="660"/>
      <c r="G74" s="1179">
        <f>E74*F74</f>
        <v>0</v>
      </c>
      <c r="H74" s="535"/>
      <c r="I74" s="171"/>
      <c r="J74" s="171"/>
      <c r="K74" s="171"/>
    </row>
    <row r="75" spans="1:11" s="296" customFormat="1" ht="60">
      <c r="A75" s="311"/>
      <c r="B75" s="293"/>
      <c r="C75" s="577" t="s">
        <v>3180</v>
      </c>
      <c r="D75" s="629"/>
      <c r="E75" s="630"/>
      <c r="F75" s="660"/>
      <c r="G75" s="677"/>
      <c r="H75" s="535"/>
      <c r="I75" s="171"/>
      <c r="J75" s="171"/>
      <c r="K75" s="171"/>
    </row>
    <row r="76" spans="1:11" s="296" customFormat="1">
      <c r="A76" s="311"/>
      <c r="B76" s="293"/>
      <c r="C76" s="326"/>
      <c r="D76" s="661"/>
      <c r="E76" s="662"/>
      <c r="F76" s="681"/>
      <c r="G76" s="677"/>
      <c r="H76" s="535"/>
      <c r="I76" s="171"/>
      <c r="J76" s="171"/>
      <c r="K76" s="171"/>
    </row>
    <row r="77" spans="1:11" s="296" customFormat="1">
      <c r="A77" s="311" t="str">
        <f t="shared" ref="A77:A81" si="0">$B$8</f>
        <v>I.</v>
      </c>
      <c r="B77" s="293">
        <f>COUNT($A$10:B76)+1</f>
        <v>21</v>
      </c>
      <c r="C77" s="241" t="s">
        <v>1844</v>
      </c>
      <c r="D77" s="629" t="s">
        <v>187</v>
      </c>
      <c r="E77" s="630">
        <v>12</v>
      </c>
      <c r="F77" s="660"/>
      <c r="G77" s="1179">
        <f>E77*F77</f>
        <v>0</v>
      </c>
      <c r="H77" s="535"/>
      <c r="I77" s="171"/>
      <c r="J77" s="171"/>
      <c r="K77" s="171"/>
    </row>
    <row r="78" spans="1:11" s="296" customFormat="1" ht="108">
      <c r="A78" s="311"/>
      <c r="B78" s="293"/>
      <c r="C78" s="326" t="s">
        <v>3181</v>
      </c>
      <c r="D78" s="629"/>
      <c r="E78" s="630"/>
      <c r="F78" s="660"/>
      <c r="G78" s="677"/>
      <c r="H78" s="535"/>
      <c r="I78" s="171"/>
      <c r="J78" s="171"/>
      <c r="K78" s="171"/>
    </row>
    <row r="79" spans="1:11" s="296" customFormat="1">
      <c r="A79" s="311"/>
      <c r="B79" s="293"/>
      <c r="C79" s="510" t="s">
        <v>2686</v>
      </c>
      <c r="D79" s="629"/>
      <c r="E79" s="630"/>
      <c r="F79" s="660"/>
      <c r="G79" s="677"/>
      <c r="H79" s="535"/>
      <c r="I79" s="171"/>
      <c r="J79" s="171"/>
      <c r="K79" s="171"/>
    </row>
    <row r="80" spans="1:11" s="296" customFormat="1" ht="12">
      <c r="A80" s="311"/>
      <c r="B80" s="293"/>
      <c r="C80" s="326"/>
      <c r="D80" s="629"/>
      <c r="E80" s="630"/>
      <c r="F80" s="660"/>
      <c r="G80" s="677"/>
      <c r="H80" s="535"/>
      <c r="I80" s="503"/>
      <c r="J80" s="572"/>
      <c r="K80" s="550"/>
    </row>
    <row r="81" spans="1:11" s="296" customFormat="1" ht="12.75" customHeight="1">
      <c r="A81" s="311" t="str">
        <f t="shared" si="0"/>
        <v>I.</v>
      </c>
      <c r="B81" s="293">
        <f>COUNT($A$10:B80)+1</f>
        <v>22</v>
      </c>
      <c r="C81" s="523" t="s">
        <v>3182</v>
      </c>
      <c r="D81" s="629" t="s">
        <v>125</v>
      </c>
      <c r="E81" s="630">
        <v>1</v>
      </c>
      <c r="F81" s="660"/>
      <c r="G81" s="1179">
        <f>E81*F81</f>
        <v>0</v>
      </c>
      <c r="H81" s="535"/>
      <c r="I81" s="503"/>
      <c r="J81" s="572"/>
      <c r="K81" s="550"/>
    </row>
    <row r="82" spans="1:11" s="296" customFormat="1" ht="48">
      <c r="A82" s="311"/>
      <c r="B82" s="293"/>
      <c r="C82" s="326" t="s">
        <v>3183</v>
      </c>
      <c r="D82" s="663"/>
      <c r="E82" s="630"/>
      <c r="F82" s="660"/>
      <c r="G82" s="677"/>
      <c r="H82" s="535"/>
      <c r="I82" s="503"/>
      <c r="J82" s="572"/>
      <c r="K82" s="550"/>
    </row>
    <row r="83" spans="1:11" s="296" customFormat="1" ht="12">
      <c r="A83" s="311"/>
      <c r="B83" s="293"/>
      <c r="C83" s="218"/>
      <c r="D83" s="605"/>
      <c r="E83" s="603"/>
      <c r="F83" s="679"/>
      <c r="G83" s="660"/>
      <c r="H83" s="535"/>
      <c r="I83" s="503"/>
      <c r="J83" s="572"/>
      <c r="K83" s="550"/>
    </row>
    <row r="84" spans="1:11" s="296" customFormat="1" ht="26.25" thickBot="1">
      <c r="A84" s="441"/>
      <c r="B84" s="506"/>
      <c r="C84" s="507" t="str">
        <f>CONCATENATE($B$8," ",$C$8," - SKUPAJ:")</f>
        <v>I. ZUNANJA PLINSKA INSTALACIJA - SKUPAJ:</v>
      </c>
      <c r="D84" s="533"/>
      <c r="E84" s="533"/>
      <c r="F84" s="642"/>
      <c r="G84" s="642">
        <f>SUM(G10:G81)</f>
        <v>0</v>
      </c>
      <c r="H84" s="535"/>
      <c r="I84" s="503"/>
      <c r="J84" s="572"/>
      <c r="K84" s="550"/>
    </row>
    <row r="85" spans="1:11" s="296" customFormat="1">
      <c r="A85" s="429"/>
      <c r="B85" s="89"/>
      <c r="C85" s="526"/>
      <c r="D85" s="532"/>
      <c r="E85" s="532"/>
      <c r="F85" s="614"/>
      <c r="G85" s="614"/>
      <c r="H85" s="535"/>
      <c r="I85" s="503"/>
      <c r="J85" s="572"/>
      <c r="K85" s="550"/>
    </row>
    <row r="86" spans="1:11" s="296" customFormat="1" ht="16.5" thickBot="1">
      <c r="A86" s="502"/>
      <c r="B86" s="158" t="s">
        <v>106</v>
      </c>
      <c r="C86" s="65" t="s">
        <v>3184</v>
      </c>
      <c r="D86" s="599"/>
      <c r="E86" s="600"/>
      <c r="F86" s="658"/>
      <c r="G86" s="658"/>
      <c r="H86" s="535"/>
      <c r="I86" s="503"/>
      <c r="J86" s="572"/>
      <c r="K86" s="550"/>
    </row>
    <row r="87" spans="1:11" s="296" customFormat="1" ht="15.75">
      <c r="A87" s="521"/>
      <c r="B87" s="355"/>
      <c r="C87" s="356"/>
      <c r="D87" s="655"/>
      <c r="E87" s="622"/>
      <c r="F87" s="659"/>
      <c r="G87" s="659"/>
      <c r="H87" s="535"/>
      <c r="I87" s="503"/>
      <c r="J87" s="572"/>
      <c r="K87" s="550"/>
    </row>
    <row r="88" spans="1:11" s="296" customFormat="1" ht="12">
      <c r="A88" s="311" t="str">
        <f>$B$86</f>
        <v>II.</v>
      </c>
      <c r="B88" s="293">
        <f>COUNT(#REF!)+1</f>
        <v>1</v>
      </c>
      <c r="C88" s="336" t="s">
        <v>3185</v>
      </c>
      <c r="D88" s="629" t="s">
        <v>125</v>
      </c>
      <c r="E88" s="630">
        <v>2</v>
      </c>
      <c r="F88" s="660"/>
      <c r="G88" s="1178">
        <f>E88*F88</f>
        <v>0</v>
      </c>
      <c r="H88" s="535"/>
      <c r="I88" s="503"/>
      <c r="J88" s="572"/>
      <c r="K88" s="550"/>
    </row>
    <row r="89" spans="1:11" s="296" customFormat="1" ht="63.75" customHeight="1">
      <c r="A89" s="311"/>
      <c r="B89" s="293"/>
      <c r="C89" s="326" t="s">
        <v>3186</v>
      </c>
      <c r="D89" s="629"/>
      <c r="E89" s="630"/>
      <c r="F89" s="660"/>
      <c r="G89" s="660">
        <f t="shared" ref="G89:G132" si="1">E89*F89</f>
        <v>0</v>
      </c>
      <c r="H89" s="535"/>
      <c r="I89" s="503"/>
      <c r="J89" s="572"/>
      <c r="K89" s="550"/>
    </row>
    <row r="90" spans="1:11" s="296" customFormat="1" ht="12">
      <c r="A90" s="311"/>
      <c r="B90" s="293"/>
      <c r="C90" s="326" t="s">
        <v>66</v>
      </c>
      <c r="D90" s="629"/>
      <c r="E90" s="630"/>
      <c r="F90" s="660"/>
      <c r="G90" s="660">
        <f t="shared" si="1"/>
        <v>0</v>
      </c>
      <c r="H90" s="535"/>
      <c r="I90" s="503"/>
      <c r="J90" s="572"/>
      <c r="K90" s="550"/>
    </row>
    <row r="91" spans="1:11" s="296" customFormat="1" ht="12">
      <c r="A91" s="311"/>
      <c r="B91" s="293"/>
      <c r="C91" s="326"/>
      <c r="D91" s="629"/>
      <c r="E91" s="630"/>
      <c r="F91" s="660"/>
      <c r="G91" s="660">
        <f t="shared" si="1"/>
        <v>0</v>
      </c>
      <c r="H91" s="535"/>
      <c r="I91" s="503"/>
      <c r="J91" s="572"/>
      <c r="K91" s="550"/>
    </row>
    <row r="92" spans="1:11" s="296" customFormat="1" ht="12">
      <c r="A92" s="311" t="str">
        <f t="shared" ref="A92:A123" si="2">$B$86</f>
        <v>II.</v>
      </c>
      <c r="B92" s="293">
        <f>COUNT($A$86:B90)+1</f>
        <v>2</v>
      </c>
      <c r="C92" s="241" t="s">
        <v>3187</v>
      </c>
      <c r="D92" s="629" t="s">
        <v>125</v>
      </c>
      <c r="E92" s="630">
        <v>1</v>
      </c>
      <c r="F92" s="660"/>
      <c r="G92" s="1178">
        <f>E92*F92</f>
        <v>0</v>
      </c>
      <c r="H92" s="535"/>
      <c r="I92" s="503"/>
      <c r="J92" s="572"/>
      <c r="K92" s="550"/>
    </row>
    <row r="93" spans="1:11" s="296" customFormat="1" ht="60.75" customHeight="1">
      <c r="A93" s="311"/>
      <c r="B93" s="293"/>
      <c r="C93" s="576" t="s">
        <v>3188</v>
      </c>
      <c r="D93" s="629"/>
      <c r="E93" s="630"/>
      <c r="F93" s="660"/>
      <c r="G93" s="660">
        <f t="shared" si="1"/>
        <v>0</v>
      </c>
      <c r="H93" s="535"/>
      <c r="I93" s="503"/>
      <c r="J93" s="572"/>
      <c r="K93" s="550"/>
    </row>
    <row r="94" spans="1:11" s="296" customFormat="1" ht="12">
      <c r="A94" s="311"/>
      <c r="B94" s="293"/>
      <c r="C94" s="326" t="s">
        <v>66</v>
      </c>
      <c r="D94" s="629"/>
      <c r="E94" s="630"/>
      <c r="F94" s="660"/>
      <c r="G94" s="660">
        <f t="shared" si="1"/>
        <v>0</v>
      </c>
      <c r="H94" s="535"/>
      <c r="I94" s="503"/>
      <c r="J94" s="572"/>
      <c r="K94" s="550"/>
    </row>
    <row r="95" spans="1:11" s="296" customFormat="1" ht="12">
      <c r="A95" s="311"/>
      <c r="B95" s="293"/>
      <c r="C95" s="326"/>
      <c r="D95" s="629"/>
      <c r="E95" s="603"/>
      <c r="F95" s="660"/>
      <c r="G95" s="660">
        <f t="shared" si="1"/>
        <v>0</v>
      </c>
      <c r="H95" s="535"/>
      <c r="I95" s="503"/>
      <c r="J95" s="572"/>
      <c r="K95" s="550"/>
    </row>
    <row r="96" spans="1:11" s="296" customFormat="1" ht="12">
      <c r="A96" s="311" t="str">
        <f t="shared" si="2"/>
        <v>II.</v>
      </c>
      <c r="B96" s="293">
        <f>COUNT($A$86:B95)+1</f>
        <v>3</v>
      </c>
      <c r="C96" s="373" t="s">
        <v>3189</v>
      </c>
      <c r="D96" s="629" t="s">
        <v>125</v>
      </c>
      <c r="E96" s="630">
        <v>3</v>
      </c>
      <c r="F96" s="660"/>
      <c r="G96" s="1178">
        <f>E96*F96</f>
        <v>0</v>
      </c>
      <c r="H96" s="535"/>
      <c r="I96" s="503"/>
      <c r="J96" s="572"/>
      <c r="K96" s="550"/>
    </row>
    <row r="97" spans="1:11" s="296" customFormat="1" ht="192">
      <c r="A97" s="311"/>
      <c r="B97" s="293"/>
      <c r="C97" s="326" t="s">
        <v>3190</v>
      </c>
      <c r="D97" s="629"/>
      <c r="E97" s="630"/>
      <c r="F97" s="660"/>
      <c r="G97" s="660">
        <f t="shared" si="1"/>
        <v>0</v>
      </c>
      <c r="H97" s="535"/>
      <c r="I97" s="503"/>
      <c r="J97" s="572"/>
      <c r="K97" s="550"/>
    </row>
    <row r="98" spans="1:11" s="296" customFormat="1" ht="12">
      <c r="A98" s="311"/>
      <c r="B98" s="293"/>
      <c r="C98" s="573" t="s">
        <v>3191</v>
      </c>
      <c r="D98" s="629"/>
      <c r="E98" s="630"/>
      <c r="F98" s="660"/>
      <c r="G98" s="660">
        <f t="shared" si="1"/>
        <v>0</v>
      </c>
      <c r="H98" s="535"/>
      <c r="I98" s="503"/>
      <c r="J98" s="572"/>
      <c r="K98" s="550"/>
    </row>
    <row r="99" spans="1:11" s="296" customFormat="1" ht="12">
      <c r="A99" s="311"/>
      <c r="B99" s="293"/>
      <c r="C99" s="573"/>
      <c r="D99" s="629"/>
      <c r="E99" s="630"/>
      <c r="F99" s="660"/>
      <c r="G99" s="660">
        <f t="shared" si="1"/>
        <v>0</v>
      </c>
      <c r="H99" s="535"/>
      <c r="I99" s="503"/>
      <c r="J99" s="572"/>
      <c r="K99" s="550"/>
    </row>
    <row r="100" spans="1:11" s="296" customFormat="1" ht="12">
      <c r="A100" s="311" t="str">
        <f t="shared" si="2"/>
        <v>II.</v>
      </c>
      <c r="B100" s="293">
        <f>COUNT($A$86:B97)+1</f>
        <v>4</v>
      </c>
      <c r="C100" s="336" t="s">
        <v>3192</v>
      </c>
      <c r="D100" s="629"/>
      <c r="E100" s="630"/>
      <c r="F100" s="660"/>
      <c r="G100" s="660">
        <f t="shared" si="1"/>
        <v>0</v>
      </c>
      <c r="H100" s="535"/>
      <c r="I100" s="503"/>
      <c r="J100" s="572"/>
      <c r="K100" s="550"/>
    </row>
    <row r="101" spans="1:11" s="296" customFormat="1" ht="36">
      <c r="A101" s="311"/>
      <c r="B101" s="293"/>
      <c r="C101" s="326" t="s">
        <v>3193</v>
      </c>
      <c r="D101" s="629"/>
      <c r="E101" s="630"/>
      <c r="F101" s="660"/>
      <c r="G101" s="660">
        <f t="shared" si="1"/>
        <v>0</v>
      </c>
      <c r="H101" s="535"/>
      <c r="I101" s="171"/>
      <c r="J101" s="171"/>
      <c r="K101" s="171"/>
    </row>
    <row r="102" spans="1:11" s="296" customFormat="1" ht="12">
      <c r="A102" s="311"/>
      <c r="B102" s="293"/>
      <c r="C102" s="326" t="s">
        <v>1717</v>
      </c>
      <c r="D102" s="629" t="s">
        <v>188</v>
      </c>
      <c r="E102" s="630">
        <v>13</v>
      </c>
      <c r="F102" s="660"/>
      <c r="G102" s="1178">
        <f>E102*F102</f>
        <v>0</v>
      </c>
      <c r="H102" s="535"/>
      <c r="I102" s="503"/>
      <c r="J102" s="572"/>
      <c r="K102" s="550"/>
    </row>
    <row r="103" spans="1:11" s="3" customFormat="1" ht="12">
      <c r="A103" s="311"/>
      <c r="B103" s="293"/>
      <c r="C103" s="510"/>
      <c r="D103" s="629"/>
      <c r="E103" s="630"/>
      <c r="F103" s="660"/>
      <c r="G103" s="660">
        <f t="shared" si="1"/>
        <v>0</v>
      </c>
      <c r="H103" s="554"/>
      <c r="I103" s="505"/>
      <c r="J103" s="578"/>
      <c r="K103" s="558"/>
    </row>
    <row r="104" spans="1:11" s="3" customFormat="1" ht="12">
      <c r="A104" s="311" t="str">
        <f t="shared" si="2"/>
        <v>II.</v>
      </c>
      <c r="B104" s="293">
        <f>COUNT($A$86:B103)+1</f>
        <v>5</v>
      </c>
      <c r="C104" s="336" t="s">
        <v>3194</v>
      </c>
      <c r="D104" s="629"/>
      <c r="E104" s="630"/>
      <c r="F104" s="660"/>
      <c r="G104" s="660">
        <f t="shared" si="1"/>
        <v>0</v>
      </c>
      <c r="H104" s="554"/>
      <c r="I104" s="505"/>
      <c r="J104" s="578"/>
      <c r="K104" s="558"/>
    </row>
    <row r="105" spans="1:11" s="3" customFormat="1" ht="48.75" customHeight="1">
      <c r="A105" s="311"/>
      <c r="B105" s="293"/>
      <c r="C105" s="326" t="s">
        <v>3195</v>
      </c>
      <c r="D105" s="629"/>
      <c r="E105" s="630"/>
      <c r="F105" s="660"/>
      <c r="G105" s="660">
        <f t="shared" si="1"/>
        <v>0</v>
      </c>
      <c r="H105" s="554"/>
      <c r="I105" s="505"/>
      <c r="J105" s="578"/>
      <c r="K105" s="558"/>
    </row>
    <row r="106" spans="1:11" s="3" customFormat="1" ht="12">
      <c r="A106" s="311"/>
      <c r="B106" s="293"/>
      <c r="C106" s="218" t="s">
        <v>1703</v>
      </c>
      <c r="D106" s="629" t="s">
        <v>188</v>
      </c>
      <c r="E106" s="630">
        <v>2</v>
      </c>
      <c r="F106" s="660"/>
      <c r="G106" s="1178">
        <f>E106*F106</f>
        <v>0</v>
      </c>
      <c r="H106" s="554"/>
      <c r="I106" s="505"/>
      <c r="J106" s="578"/>
      <c r="K106" s="558"/>
    </row>
    <row r="107" spans="1:11" s="3" customFormat="1" ht="12">
      <c r="A107" s="311"/>
      <c r="B107" s="293"/>
      <c r="C107" s="218" t="s">
        <v>1702</v>
      </c>
      <c r="D107" s="629" t="s">
        <v>188</v>
      </c>
      <c r="E107" s="630">
        <v>13</v>
      </c>
      <c r="F107" s="660"/>
      <c r="G107" s="1178">
        <f>E107*F107</f>
        <v>0</v>
      </c>
      <c r="H107" s="554"/>
      <c r="I107" s="505"/>
      <c r="J107" s="578"/>
      <c r="K107" s="558"/>
    </row>
    <row r="108" spans="1:11" s="3" customFormat="1" ht="12">
      <c r="A108" s="311"/>
      <c r="B108" s="293"/>
      <c r="C108" s="574"/>
      <c r="D108" s="605"/>
      <c r="E108" s="603"/>
      <c r="F108" s="679"/>
      <c r="G108" s="660">
        <f t="shared" si="1"/>
        <v>0</v>
      </c>
      <c r="H108" s="554"/>
      <c r="I108" s="505"/>
      <c r="J108" s="578"/>
      <c r="K108" s="558"/>
    </row>
    <row r="109" spans="1:11" s="3" customFormat="1" ht="12" customHeight="1">
      <c r="A109" s="311" t="str">
        <f t="shared" si="2"/>
        <v>II.</v>
      </c>
      <c r="B109" s="293">
        <f>COUNT($A$86:B108)+1</f>
        <v>6</v>
      </c>
      <c r="C109" s="336" t="s">
        <v>3196</v>
      </c>
      <c r="D109" s="629" t="s">
        <v>188</v>
      </c>
      <c r="E109" s="630">
        <v>13</v>
      </c>
      <c r="F109" s="660"/>
      <c r="G109" s="1178">
        <f>E109*F109</f>
        <v>0</v>
      </c>
      <c r="H109" s="554"/>
      <c r="I109" s="505"/>
      <c r="J109" s="578"/>
      <c r="K109" s="558"/>
    </row>
    <row r="110" spans="1:11" s="3" customFormat="1" ht="61.5" customHeight="1">
      <c r="A110" s="311"/>
      <c r="B110" s="293"/>
      <c r="C110" s="326" t="s">
        <v>3197</v>
      </c>
      <c r="D110" s="629"/>
      <c r="E110" s="630"/>
      <c r="F110" s="660"/>
      <c r="G110" s="660">
        <f t="shared" si="1"/>
        <v>0</v>
      </c>
      <c r="H110" s="554"/>
      <c r="I110" s="505"/>
      <c r="J110" s="578"/>
      <c r="K110" s="558"/>
    </row>
    <row r="111" spans="1:11" s="3" customFormat="1" ht="12">
      <c r="A111" s="311"/>
      <c r="B111" s="293"/>
      <c r="C111" s="505"/>
      <c r="D111" s="679"/>
      <c r="E111" s="679"/>
      <c r="F111" s="679"/>
      <c r="G111" s="660">
        <f t="shared" si="1"/>
        <v>0</v>
      </c>
      <c r="H111" s="554"/>
      <c r="I111" s="505"/>
      <c r="J111" s="578"/>
      <c r="K111" s="558"/>
    </row>
    <row r="112" spans="1:11">
      <c r="A112" s="311" t="str">
        <f t="shared" si="2"/>
        <v>II.</v>
      </c>
      <c r="B112" s="293">
        <f>COUNT($A$86:B111)+1</f>
        <v>7</v>
      </c>
      <c r="C112" s="336" t="s">
        <v>3151</v>
      </c>
      <c r="D112" s="636"/>
      <c r="E112" s="638"/>
      <c r="F112" s="678"/>
      <c r="G112" s="660">
        <f t="shared" si="1"/>
        <v>0</v>
      </c>
    </row>
    <row r="113" spans="1:7" ht="48">
      <c r="A113" s="311"/>
      <c r="B113" s="293"/>
      <c r="C113" s="326" t="s">
        <v>3152</v>
      </c>
      <c r="D113" s="636"/>
      <c r="E113" s="638"/>
      <c r="F113" s="678"/>
      <c r="G113" s="660">
        <f t="shared" si="1"/>
        <v>0</v>
      </c>
    </row>
    <row r="114" spans="1:7">
      <c r="A114" s="311"/>
      <c r="B114" s="293"/>
      <c r="C114" s="242" t="s">
        <v>1703</v>
      </c>
      <c r="D114" s="605" t="s">
        <v>186</v>
      </c>
      <c r="E114" s="603">
        <v>23</v>
      </c>
      <c r="F114" s="679"/>
      <c r="G114" s="1178">
        <f>E114*F114</f>
        <v>0</v>
      </c>
    </row>
    <row r="115" spans="1:7">
      <c r="A115" s="311"/>
      <c r="B115" s="293"/>
      <c r="C115" s="242" t="s">
        <v>1702</v>
      </c>
      <c r="D115" s="605" t="s">
        <v>186</v>
      </c>
      <c r="E115" s="603">
        <v>36</v>
      </c>
      <c r="F115" s="679"/>
      <c r="G115" s="1178">
        <f>E115*F115</f>
        <v>0</v>
      </c>
    </row>
    <row r="116" spans="1:7">
      <c r="A116" s="311"/>
      <c r="B116" s="293"/>
      <c r="C116" s="574"/>
      <c r="D116" s="605"/>
      <c r="E116" s="603"/>
      <c r="F116" s="679"/>
      <c r="G116" s="660">
        <f t="shared" si="1"/>
        <v>0</v>
      </c>
    </row>
    <row r="117" spans="1:7">
      <c r="A117" s="311" t="str">
        <f t="shared" si="2"/>
        <v>II.</v>
      </c>
      <c r="B117" s="293">
        <f>COUNT($A$86:B116)+1</f>
        <v>8</v>
      </c>
      <c r="C117" s="523" t="s">
        <v>3153</v>
      </c>
      <c r="D117" s="629" t="s">
        <v>137</v>
      </c>
      <c r="E117" s="630">
        <v>9</v>
      </c>
      <c r="F117" s="660"/>
      <c r="G117" s="1178">
        <f>E117*F117</f>
        <v>0</v>
      </c>
    </row>
    <row r="118" spans="1:7" ht="24">
      <c r="A118" s="311"/>
      <c r="B118" s="293"/>
      <c r="C118" s="326" t="s">
        <v>3198</v>
      </c>
      <c r="D118" s="680"/>
      <c r="E118" s="630"/>
      <c r="F118" s="660"/>
      <c r="G118" s="660">
        <f t="shared" si="1"/>
        <v>0</v>
      </c>
    </row>
    <row r="119" spans="1:7">
      <c r="A119" s="311"/>
      <c r="B119" s="293"/>
      <c r="C119" s="510"/>
      <c r="D119" s="629"/>
      <c r="E119" s="630"/>
      <c r="F119" s="660"/>
      <c r="G119" s="660">
        <f t="shared" si="1"/>
        <v>0</v>
      </c>
    </row>
    <row r="120" spans="1:7">
      <c r="A120" s="311" t="str">
        <f t="shared" si="2"/>
        <v>II.</v>
      </c>
      <c r="B120" s="293">
        <f>COUNT($A$86:B119)+1</f>
        <v>9</v>
      </c>
      <c r="C120" s="523" t="s">
        <v>3155</v>
      </c>
      <c r="D120" s="629" t="s">
        <v>137</v>
      </c>
      <c r="E120" s="630">
        <v>9</v>
      </c>
      <c r="F120" s="660"/>
      <c r="G120" s="1178">
        <f>E120*F120</f>
        <v>0</v>
      </c>
    </row>
    <row r="121" spans="1:7" ht="36">
      <c r="A121" s="311"/>
      <c r="B121" s="293"/>
      <c r="C121" s="326" t="s">
        <v>3199</v>
      </c>
      <c r="D121" s="532"/>
      <c r="E121" s="630"/>
      <c r="F121" s="660"/>
      <c r="G121" s="660">
        <f t="shared" si="1"/>
        <v>0</v>
      </c>
    </row>
    <row r="122" spans="1:7">
      <c r="A122" s="311"/>
      <c r="B122" s="293"/>
      <c r="C122" s="326"/>
      <c r="D122" s="629"/>
      <c r="E122" s="603"/>
      <c r="F122" s="660"/>
      <c r="G122" s="660">
        <f t="shared" si="1"/>
        <v>0</v>
      </c>
    </row>
    <row r="123" spans="1:7">
      <c r="A123" s="311" t="str">
        <f t="shared" si="2"/>
        <v>II.</v>
      </c>
      <c r="B123" s="293">
        <f>COUNT($A$86:B122)+1</f>
        <v>10</v>
      </c>
      <c r="C123" s="523" t="s">
        <v>3200</v>
      </c>
      <c r="D123" s="532"/>
      <c r="E123" s="630"/>
      <c r="F123" s="660"/>
      <c r="G123" s="660">
        <f t="shared" si="1"/>
        <v>0</v>
      </c>
    </row>
    <row r="124" spans="1:7" ht="60">
      <c r="A124" s="311"/>
      <c r="B124" s="293"/>
      <c r="C124" s="326" t="s">
        <v>3201</v>
      </c>
      <c r="D124" s="532"/>
      <c r="E124" s="630"/>
      <c r="F124" s="660"/>
      <c r="G124" s="660">
        <f t="shared" si="1"/>
        <v>0</v>
      </c>
    </row>
    <row r="125" spans="1:7">
      <c r="A125" s="311"/>
      <c r="B125" s="293"/>
      <c r="C125" s="242" t="s">
        <v>1705</v>
      </c>
      <c r="D125" s="605" t="s">
        <v>188</v>
      </c>
      <c r="E125" s="603">
        <v>1</v>
      </c>
      <c r="F125" s="679"/>
      <c r="G125" s="1178">
        <f>E125*F125</f>
        <v>0</v>
      </c>
    </row>
    <row r="126" spans="1:7">
      <c r="A126" s="311"/>
      <c r="B126" s="293"/>
      <c r="C126" s="510"/>
      <c r="D126" s="629"/>
      <c r="E126" s="630"/>
      <c r="F126" s="660"/>
      <c r="G126" s="660">
        <f t="shared" si="1"/>
        <v>0</v>
      </c>
    </row>
    <row r="127" spans="1:7">
      <c r="A127" s="311" t="str">
        <f>$B$86</f>
        <v>II.</v>
      </c>
      <c r="B127" s="293">
        <f>COUNT($A$86:B126)+1</f>
        <v>11</v>
      </c>
      <c r="C127" s="241" t="s">
        <v>1844</v>
      </c>
      <c r="D127" s="629" t="s">
        <v>187</v>
      </c>
      <c r="E127" s="630">
        <v>39</v>
      </c>
      <c r="F127" s="660"/>
      <c r="G127" s="1178">
        <f>E127*F127</f>
        <v>0</v>
      </c>
    </row>
    <row r="128" spans="1:7" ht="108">
      <c r="A128" s="311"/>
      <c r="B128" s="293"/>
      <c r="C128" s="326" t="s">
        <v>3181</v>
      </c>
      <c r="D128" s="629"/>
      <c r="E128" s="630"/>
      <c r="F128" s="660"/>
      <c r="G128" s="660">
        <f t="shared" si="1"/>
        <v>0</v>
      </c>
    </row>
    <row r="129" spans="1:7">
      <c r="A129" s="311"/>
      <c r="B129" s="293"/>
      <c r="C129" s="510" t="s">
        <v>2686</v>
      </c>
      <c r="D129" s="629"/>
      <c r="E129" s="630"/>
      <c r="F129" s="660"/>
      <c r="G129" s="660">
        <f t="shared" si="1"/>
        <v>0</v>
      </c>
    </row>
    <row r="130" spans="1:7">
      <c r="A130" s="311"/>
      <c r="B130" s="293"/>
      <c r="C130" s="510"/>
      <c r="D130" s="629"/>
      <c r="E130" s="630"/>
      <c r="F130" s="660"/>
      <c r="G130" s="660">
        <f t="shared" si="1"/>
        <v>0</v>
      </c>
    </row>
    <row r="131" spans="1:7">
      <c r="A131" s="311" t="str">
        <f>$B$86</f>
        <v>II.</v>
      </c>
      <c r="B131" s="293">
        <f>COUNT($A$86:B129)+1</f>
        <v>12</v>
      </c>
      <c r="C131" s="523" t="s">
        <v>3182</v>
      </c>
      <c r="D131" s="629" t="s">
        <v>125</v>
      </c>
      <c r="E131" s="630">
        <v>1</v>
      </c>
      <c r="F131" s="660"/>
      <c r="G131" s="1178">
        <f>E131*F131</f>
        <v>0</v>
      </c>
    </row>
    <row r="132" spans="1:7" ht="48">
      <c r="A132" s="311"/>
      <c r="B132" s="293"/>
      <c r="C132" s="326" t="s">
        <v>3183</v>
      </c>
      <c r="D132" s="663"/>
      <c r="E132" s="630"/>
      <c r="F132" s="660"/>
      <c r="G132" s="660">
        <f t="shared" si="1"/>
        <v>0</v>
      </c>
    </row>
    <row r="133" spans="1:7">
      <c r="A133" s="311"/>
      <c r="B133" s="293"/>
      <c r="C133" s="218"/>
      <c r="D133" s="605"/>
      <c r="E133" s="603"/>
      <c r="F133" s="679"/>
      <c r="G133" s="660"/>
    </row>
    <row r="134" spans="1:7" ht="26.25" thickBot="1">
      <c r="A134" s="441"/>
      <c r="B134" s="506"/>
      <c r="C134" s="507" t="str">
        <f>CONCATENATE($B$86," ",$C$86," - SKUPAJ:")</f>
        <v>II. NOTRANJA PLINSKA INSTALACIJA - SKUPAJ:</v>
      </c>
      <c r="D134" s="533"/>
      <c r="E134" s="533"/>
      <c r="F134" s="642"/>
      <c r="G134" s="642">
        <f>SUM(G88:G131)</f>
        <v>0</v>
      </c>
    </row>
    <row r="136" spans="1:7" ht="30.75" thickBot="1">
      <c r="A136" s="533"/>
      <c r="B136" s="534"/>
      <c r="C136" s="1167" t="str">
        <f>CONCATENATE(A2,"",C2," - SKUPAJ:")</f>
        <v>S4.PLINSKA INSTALACIJA - SKUPAJ:</v>
      </c>
      <c r="D136" s="1168"/>
      <c r="E136" s="1168"/>
      <c r="F136" s="1169"/>
      <c r="G136" s="1169">
        <f>G84+G134</f>
        <v>0</v>
      </c>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5" manualBreakCount="5">
    <brk id="21" max="6" man="1"/>
    <brk id="52" max="6" man="1"/>
    <brk id="76" max="6" man="1"/>
    <brk id="84" max="6" man="1"/>
    <brk id="108" max="6"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BEBF6-8BA7-4D52-BCF9-F4FDA0D914A1}">
  <sheetPr codeName="List62">
    <tabColor theme="4" tint="-0.249977111117893"/>
  </sheetPr>
  <dimension ref="A1:L112"/>
  <sheetViews>
    <sheetView view="pageBreakPreview" zoomScaleNormal="100" zoomScaleSheetLayoutView="100" workbookViewId="0">
      <selection activeCell="L20" sqref="L20"/>
    </sheetView>
  </sheetViews>
  <sheetFormatPr defaultColWidth="9.140625" defaultRowHeight="12.75"/>
  <cols>
    <col min="1" max="1" width="5.5703125" style="286" customWidth="1"/>
    <col min="2" max="2" width="44.7109375" style="287" customWidth="1"/>
    <col min="3" max="3" width="7.28515625" style="332" bestFit="1" customWidth="1"/>
    <col min="4" max="4" width="7.5703125" style="369" customWidth="1"/>
    <col min="5" max="5" width="3" style="332" customWidth="1"/>
    <col min="6" max="6" width="20" style="332" customWidth="1"/>
    <col min="7" max="7" width="9.140625" style="286"/>
    <col min="8" max="8" width="16.7109375" style="286" customWidth="1"/>
    <col min="9" max="9" width="9.85546875" style="286" customWidth="1"/>
    <col min="10" max="10" width="2.5703125" style="286" bestFit="1" customWidth="1"/>
    <col min="11" max="11" width="9.140625" style="286"/>
    <col min="12" max="12" width="9" style="286" customWidth="1"/>
    <col min="13" max="16384" width="9.140625" style="286"/>
  </cols>
  <sheetData>
    <row r="1" spans="1:12" s="1" customFormat="1" ht="18">
      <c r="A1" s="246"/>
      <c r="B1" s="292"/>
      <c r="C1" s="484"/>
      <c r="D1" s="362"/>
      <c r="E1" s="483"/>
      <c r="F1" s="362"/>
      <c r="J1" s="248"/>
    </row>
    <row r="2" spans="1:12" s="1" customFormat="1" ht="18">
      <c r="A2" s="246"/>
      <c r="B2" s="292"/>
      <c r="C2" s="484"/>
      <c r="D2" s="362"/>
      <c r="E2" s="483"/>
      <c r="F2" s="362"/>
      <c r="J2" s="248"/>
    </row>
    <row r="3" spans="1:12" s="254" customFormat="1" ht="12.75" customHeight="1">
      <c r="A3" s="252" t="s">
        <v>1665</v>
      </c>
      <c r="B3" s="253"/>
      <c r="C3" s="392"/>
      <c r="D3" s="392"/>
      <c r="E3" s="392"/>
      <c r="F3" s="392"/>
    </row>
    <row r="4" spans="1:12" s="260" customFormat="1">
      <c r="A4" s="255"/>
      <c r="B4" s="256"/>
      <c r="C4" s="485"/>
      <c r="D4" s="486"/>
      <c r="E4" s="486"/>
      <c r="F4" s="486" t="s">
        <v>185</v>
      </c>
      <c r="I4" s="261"/>
      <c r="K4" s="262"/>
      <c r="L4" s="262"/>
    </row>
    <row r="5" spans="1:12" s="1233" customFormat="1">
      <c r="A5" s="1229"/>
      <c r="B5" s="1230"/>
      <c r="C5" s="1241"/>
      <c r="D5" s="1242"/>
      <c r="E5" s="1242"/>
      <c r="F5" s="1242"/>
      <c r="I5" s="1234"/>
      <c r="K5" s="1235"/>
      <c r="L5" s="1235"/>
    </row>
    <row r="6" spans="1:12" s="263" customFormat="1" ht="21" customHeight="1">
      <c r="A6" s="1240" t="s">
        <v>108</v>
      </c>
      <c r="B6" s="266"/>
      <c r="C6" s="335"/>
      <c r="D6" s="340"/>
      <c r="E6" s="340"/>
      <c r="F6" s="340"/>
      <c r="I6" s="254"/>
      <c r="K6" s="264"/>
      <c r="L6" s="264"/>
    </row>
    <row r="7" spans="1:12" s="263" customFormat="1" ht="21" customHeight="1">
      <c r="A7" s="265"/>
      <c r="B7" s="266"/>
      <c r="C7" s="335"/>
      <c r="D7" s="340"/>
      <c r="E7" s="340"/>
      <c r="F7" s="340"/>
      <c r="I7" s="254"/>
      <c r="K7" s="264"/>
      <c r="L7" s="264"/>
    </row>
    <row r="8" spans="1:12" s="267" customFormat="1" ht="15" customHeight="1">
      <c r="A8" s="1207" t="s">
        <v>3312</v>
      </c>
      <c r="B8" s="1207" t="s">
        <v>3316</v>
      </c>
      <c r="C8" s="1219"/>
      <c r="D8" s="1220"/>
      <c r="E8" s="1219"/>
      <c r="F8" s="1225">
        <f>'TPP+Vročevod'!G294</f>
        <v>0</v>
      </c>
    </row>
    <row r="9" spans="1:12" s="267" customFormat="1" ht="15" customHeight="1">
      <c r="A9" s="1209"/>
      <c r="B9" s="1210"/>
      <c r="C9" s="1222"/>
      <c r="D9" s="1223"/>
      <c r="E9" s="1222"/>
      <c r="F9" s="1224"/>
    </row>
    <row r="10" spans="1:12" s="252" customFormat="1" ht="12">
      <c r="A10" s="278"/>
      <c r="B10" s="279"/>
      <c r="C10" s="491"/>
      <c r="D10" s="492"/>
      <c r="E10" s="492"/>
      <c r="F10" s="493"/>
      <c r="L10" s="283"/>
    </row>
    <row r="11" spans="1:12" s="267" customFormat="1" ht="30">
      <c r="A11" s="44"/>
      <c r="B11" s="1228" t="s">
        <v>3759</v>
      </c>
      <c r="C11" s="489"/>
      <c r="D11" s="490" t="s">
        <v>710</v>
      </c>
      <c r="E11" s="489"/>
      <c r="F11" s="487">
        <f>F8</f>
        <v>0</v>
      </c>
    </row>
    <row r="12" spans="1:12" s="267" customFormat="1" ht="15">
      <c r="A12" s="44"/>
      <c r="B12" s="271"/>
      <c r="C12" s="489"/>
      <c r="D12" s="490"/>
      <c r="E12" s="489"/>
      <c r="F12" s="487"/>
    </row>
    <row r="13" spans="1:12" s="252" customFormat="1" ht="12">
      <c r="B13" s="398"/>
      <c r="C13" s="392"/>
      <c r="D13" s="494"/>
      <c r="E13" s="392"/>
      <c r="F13" s="392"/>
    </row>
    <row r="14" spans="1:12" s="3" customFormat="1" ht="12">
      <c r="B14" s="284"/>
      <c r="C14" s="333"/>
      <c r="D14" s="495"/>
      <c r="E14" s="333"/>
      <c r="F14" s="333"/>
    </row>
    <row r="15" spans="1:12" s="3" customFormat="1" ht="12">
      <c r="B15" s="284"/>
      <c r="C15" s="333"/>
      <c r="D15" s="495"/>
      <c r="E15" s="333"/>
      <c r="F15" s="333"/>
    </row>
    <row r="16" spans="1:12" s="3" customFormat="1" ht="12">
      <c r="B16" s="284"/>
      <c r="C16" s="333"/>
      <c r="D16" s="495"/>
      <c r="E16" s="333"/>
      <c r="F16" s="333"/>
    </row>
    <row r="17" spans="1:6" s="355" customFormat="1" ht="16.5" thickBot="1">
      <c r="A17" s="496" t="s">
        <v>93</v>
      </c>
      <c r="B17" s="497"/>
      <c r="D17" s="406"/>
    </row>
    <row r="18" spans="1:6" s="291" customFormat="1" ht="12">
      <c r="A18" s="314"/>
      <c r="B18" s="294"/>
      <c r="D18" s="402"/>
      <c r="F18" s="403"/>
    </row>
    <row r="19" spans="1:6" s="498" customFormat="1" ht="36">
      <c r="A19" s="285">
        <v>1</v>
      </c>
      <c r="B19" s="245" t="s">
        <v>1666</v>
      </c>
      <c r="D19" s="499"/>
      <c r="F19" s="500"/>
    </row>
    <row r="20" spans="1:6" s="498" customFormat="1" ht="36">
      <c r="A20" s="285">
        <v>2</v>
      </c>
      <c r="B20" s="245" t="s">
        <v>53</v>
      </c>
      <c r="D20" s="499"/>
      <c r="F20" s="500"/>
    </row>
    <row r="21" spans="1:6" s="498" customFormat="1" ht="36">
      <c r="A21" s="285">
        <v>3</v>
      </c>
      <c r="B21" s="245" t="s">
        <v>886</v>
      </c>
      <c r="D21" s="499"/>
      <c r="F21" s="500"/>
    </row>
    <row r="22" spans="1:6" s="498" customFormat="1" ht="36">
      <c r="A22" s="285"/>
      <c r="B22" s="245" t="s">
        <v>6</v>
      </c>
      <c r="D22" s="499"/>
      <c r="F22" s="500"/>
    </row>
    <row r="23" spans="1:6" s="498" customFormat="1" ht="72">
      <c r="A23" s="285">
        <v>5</v>
      </c>
      <c r="B23" s="245" t="s">
        <v>94</v>
      </c>
      <c r="D23" s="499"/>
      <c r="F23" s="500"/>
    </row>
    <row r="24" spans="1:6" s="498" customFormat="1" ht="36">
      <c r="A24" s="285">
        <v>6</v>
      </c>
      <c r="B24" s="294" t="s">
        <v>1667</v>
      </c>
      <c r="D24" s="499"/>
      <c r="F24" s="500"/>
    </row>
    <row r="25" spans="1:6" s="498" customFormat="1" ht="24">
      <c r="A25" s="285">
        <v>7</v>
      </c>
      <c r="B25" s="294" t="s">
        <v>713</v>
      </c>
      <c r="D25" s="499"/>
      <c r="F25" s="500"/>
    </row>
    <row r="26" spans="1:6" s="498" customFormat="1" ht="36">
      <c r="A26" s="285">
        <v>8</v>
      </c>
      <c r="B26" s="294" t="s">
        <v>714</v>
      </c>
      <c r="D26" s="499"/>
      <c r="F26" s="500"/>
    </row>
    <row r="27" spans="1:6" s="498" customFormat="1" ht="24">
      <c r="A27" s="285">
        <v>9</v>
      </c>
      <c r="B27" s="294" t="s">
        <v>59</v>
      </c>
      <c r="D27" s="499"/>
      <c r="F27" s="500"/>
    </row>
    <row r="28" spans="1:6" s="498" customFormat="1" ht="36">
      <c r="A28" s="285">
        <v>10</v>
      </c>
      <c r="B28" s="294" t="s">
        <v>60</v>
      </c>
      <c r="D28" s="499"/>
      <c r="F28" s="500"/>
    </row>
    <row r="29" spans="1:6" s="498" customFormat="1" ht="24">
      <c r="A29" s="285"/>
      <c r="B29" s="294" t="s">
        <v>900</v>
      </c>
      <c r="D29" s="499"/>
      <c r="F29" s="500"/>
    </row>
    <row r="30" spans="1:6" s="291" customFormat="1" ht="36">
      <c r="A30" s="285"/>
      <c r="B30" s="294" t="s">
        <v>716</v>
      </c>
      <c r="D30" s="402"/>
      <c r="F30" s="403"/>
    </row>
    <row r="31" spans="1:6" s="291" customFormat="1" ht="36">
      <c r="A31" s="285"/>
      <c r="B31" s="294" t="s">
        <v>717</v>
      </c>
      <c r="D31" s="402"/>
      <c r="F31" s="403"/>
    </row>
    <row r="32" spans="1:6" s="296" customFormat="1" ht="36">
      <c r="A32" s="285"/>
      <c r="B32" s="294" t="s">
        <v>718</v>
      </c>
      <c r="D32" s="400"/>
    </row>
    <row r="33" spans="1:5" s="296" customFormat="1" ht="48">
      <c r="A33" s="285"/>
      <c r="B33" s="294" t="s">
        <v>887</v>
      </c>
      <c r="D33" s="400"/>
    </row>
    <row r="34" spans="1:5" s="296" customFormat="1" ht="36">
      <c r="A34" s="285"/>
      <c r="B34" s="294" t="s">
        <v>719</v>
      </c>
      <c r="D34" s="400"/>
    </row>
    <row r="35" spans="1:5" s="296" customFormat="1" ht="48">
      <c r="A35" s="285"/>
      <c r="B35" s="294" t="s">
        <v>720</v>
      </c>
      <c r="D35" s="400"/>
    </row>
    <row r="36" spans="1:5" s="296" customFormat="1" ht="36">
      <c r="A36" s="285"/>
      <c r="B36" s="294" t="s">
        <v>721</v>
      </c>
      <c r="D36" s="400"/>
    </row>
    <row r="37" spans="1:5" s="296" customFormat="1" ht="36">
      <c r="A37" s="285"/>
      <c r="B37" s="294" t="s">
        <v>722</v>
      </c>
      <c r="D37" s="400"/>
    </row>
    <row r="38" spans="1:5" s="296" customFormat="1" ht="24">
      <c r="A38" s="285"/>
      <c r="B38" s="294" t="s">
        <v>723</v>
      </c>
      <c r="D38" s="400"/>
    </row>
    <row r="39" spans="1:5" s="296" customFormat="1" ht="12">
      <c r="A39" s="285"/>
      <c r="B39" s="294" t="s">
        <v>724</v>
      </c>
      <c r="D39" s="400"/>
    </row>
    <row r="40" spans="1:5" s="296" customFormat="1" ht="24">
      <c r="A40" s="285"/>
      <c r="B40" s="294" t="s">
        <v>725</v>
      </c>
      <c r="D40" s="400"/>
    </row>
    <row r="41" spans="1:5" s="296" customFormat="1" ht="12" customHeight="1">
      <c r="A41" s="285"/>
      <c r="B41" s="294" t="s">
        <v>1668</v>
      </c>
      <c r="D41" s="400"/>
    </row>
    <row r="42" spans="1:5" s="296" customFormat="1" ht="12">
      <c r="B42" s="294" t="s">
        <v>1669</v>
      </c>
      <c r="E42" s="737"/>
    </row>
    <row r="43" spans="1:5" s="296" customFormat="1" ht="12">
      <c r="B43" s="294" t="s">
        <v>1670</v>
      </c>
      <c r="D43" s="400"/>
    </row>
    <row r="44" spans="1:5" s="298" customFormat="1">
      <c r="B44" s="294" t="s">
        <v>1671</v>
      </c>
      <c r="D44" s="357"/>
    </row>
    <row r="45" spans="1:5" s="298" customFormat="1">
      <c r="B45" s="299"/>
      <c r="D45" s="357"/>
    </row>
    <row r="46" spans="1:5" s="298" customFormat="1">
      <c r="B46" s="299"/>
      <c r="D46" s="357"/>
    </row>
    <row r="47" spans="1:5" s="298" customFormat="1">
      <c r="B47" s="299"/>
      <c r="D47" s="357"/>
    </row>
    <row r="48" spans="1:5" s="298" customFormat="1">
      <c r="B48" s="299"/>
      <c r="D48" s="357"/>
    </row>
    <row r="49" spans="2:6" s="298" customFormat="1">
      <c r="B49" s="299"/>
      <c r="D49" s="357"/>
    </row>
    <row r="50" spans="2:6" s="3" customFormat="1" ht="12">
      <c r="B50" s="284"/>
      <c r="C50" s="333"/>
      <c r="D50" s="495"/>
      <c r="E50" s="333"/>
      <c r="F50" s="333"/>
    </row>
    <row r="51" spans="2:6" s="3" customFormat="1" ht="12">
      <c r="B51" s="284"/>
      <c r="C51" s="333"/>
      <c r="D51" s="495"/>
      <c r="E51" s="333"/>
      <c r="F51" s="333"/>
    </row>
    <row r="52" spans="2:6" s="3" customFormat="1" ht="12">
      <c r="B52" s="284"/>
      <c r="C52" s="333"/>
      <c r="D52" s="495"/>
      <c r="E52" s="333"/>
      <c r="F52" s="333"/>
    </row>
    <row r="53" spans="2:6" s="3" customFormat="1" ht="12">
      <c r="B53" s="284"/>
      <c r="C53" s="333"/>
      <c r="D53" s="495"/>
      <c r="E53" s="333"/>
      <c r="F53" s="333"/>
    </row>
    <row r="54" spans="2:6" s="3" customFormat="1" ht="12">
      <c r="B54" s="284"/>
      <c r="C54" s="333"/>
      <c r="D54" s="495"/>
      <c r="E54" s="333"/>
      <c r="F54" s="333"/>
    </row>
    <row r="55" spans="2:6" s="3" customFormat="1" ht="12">
      <c r="B55" s="284"/>
      <c r="C55" s="333"/>
      <c r="D55" s="495"/>
      <c r="E55" s="333"/>
      <c r="F55" s="333"/>
    </row>
    <row r="56" spans="2:6" s="3" customFormat="1" ht="12">
      <c r="B56" s="284"/>
      <c r="C56" s="333"/>
      <c r="D56" s="495"/>
      <c r="E56" s="333"/>
      <c r="F56" s="333"/>
    </row>
    <row r="57" spans="2:6" s="3" customFormat="1" ht="12">
      <c r="B57" s="284"/>
      <c r="C57" s="333"/>
      <c r="D57" s="495"/>
      <c r="E57" s="333"/>
      <c r="F57" s="333"/>
    </row>
    <row r="58" spans="2:6" s="3" customFormat="1" ht="12">
      <c r="B58" s="284"/>
      <c r="C58" s="333"/>
      <c r="D58" s="495"/>
      <c r="E58" s="333"/>
      <c r="F58" s="333"/>
    </row>
    <row r="59" spans="2:6" s="3" customFormat="1" ht="12">
      <c r="B59" s="284"/>
      <c r="C59" s="333"/>
      <c r="D59" s="495"/>
      <c r="E59" s="333"/>
      <c r="F59" s="333"/>
    </row>
    <row r="60" spans="2:6" s="3" customFormat="1" ht="12">
      <c r="B60" s="284"/>
      <c r="C60" s="333"/>
      <c r="D60" s="495"/>
      <c r="E60" s="333"/>
      <c r="F60" s="333"/>
    </row>
    <row r="61" spans="2:6" s="3" customFormat="1" ht="12">
      <c r="B61" s="284"/>
      <c r="C61" s="333"/>
      <c r="D61" s="495"/>
      <c r="E61" s="333"/>
      <c r="F61" s="333"/>
    </row>
    <row r="62" spans="2:6" s="3" customFormat="1" ht="12">
      <c r="B62" s="284"/>
      <c r="C62" s="333"/>
      <c r="D62" s="495"/>
      <c r="E62" s="333"/>
      <c r="F62" s="333"/>
    </row>
    <row r="63" spans="2:6" s="3" customFormat="1" ht="12">
      <c r="B63" s="284"/>
      <c r="C63" s="333"/>
      <c r="D63" s="495"/>
      <c r="E63" s="333"/>
      <c r="F63" s="333"/>
    </row>
    <row r="64" spans="2:6" s="3" customFormat="1" ht="12">
      <c r="B64" s="284"/>
      <c r="C64" s="333"/>
      <c r="D64" s="495"/>
      <c r="E64" s="333"/>
      <c r="F64" s="333"/>
    </row>
    <row r="65" spans="2:6" s="3" customFormat="1" ht="12">
      <c r="B65" s="284"/>
      <c r="C65" s="333"/>
      <c r="D65" s="495"/>
      <c r="E65" s="333"/>
      <c r="F65" s="333"/>
    </row>
    <row r="66" spans="2:6" s="3" customFormat="1" ht="12">
      <c r="B66" s="284"/>
      <c r="C66" s="333"/>
      <c r="D66" s="495"/>
      <c r="E66" s="333"/>
      <c r="F66" s="333"/>
    </row>
    <row r="67" spans="2:6" s="3" customFormat="1" ht="12">
      <c r="B67" s="284"/>
      <c r="C67" s="333"/>
      <c r="D67" s="495"/>
      <c r="E67" s="333"/>
      <c r="F67" s="333"/>
    </row>
    <row r="68" spans="2:6" s="3" customFormat="1" ht="12">
      <c r="B68" s="284"/>
      <c r="C68" s="333"/>
      <c r="D68" s="495"/>
      <c r="E68" s="333"/>
      <c r="F68" s="333"/>
    </row>
    <row r="69" spans="2:6" s="3" customFormat="1" ht="12">
      <c r="B69" s="284"/>
      <c r="C69" s="333"/>
      <c r="D69" s="495"/>
      <c r="E69" s="333"/>
      <c r="F69" s="333"/>
    </row>
    <row r="70" spans="2:6" s="3" customFormat="1" ht="12">
      <c r="B70" s="284"/>
      <c r="C70" s="333"/>
      <c r="D70" s="495"/>
      <c r="E70" s="333"/>
      <c r="F70" s="333"/>
    </row>
    <row r="71" spans="2:6" s="3" customFormat="1" ht="12">
      <c r="B71" s="284"/>
      <c r="C71" s="333"/>
      <c r="D71" s="495"/>
      <c r="E71" s="333"/>
      <c r="F71" s="333"/>
    </row>
    <row r="72" spans="2:6" s="3" customFormat="1" ht="12">
      <c r="B72" s="284"/>
      <c r="C72" s="333"/>
      <c r="D72" s="495"/>
      <c r="E72" s="333"/>
      <c r="F72" s="333"/>
    </row>
    <row r="73" spans="2:6" s="3" customFormat="1" ht="12">
      <c r="B73" s="284"/>
      <c r="C73" s="333"/>
      <c r="D73" s="495"/>
      <c r="E73" s="333"/>
      <c r="F73" s="333"/>
    </row>
    <row r="74" spans="2:6" s="3" customFormat="1" ht="12">
      <c r="B74" s="284"/>
      <c r="C74" s="333"/>
      <c r="D74" s="495"/>
      <c r="E74" s="333"/>
      <c r="F74" s="333"/>
    </row>
    <row r="75" spans="2:6" s="3" customFormat="1" ht="12">
      <c r="B75" s="284"/>
      <c r="C75" s="333"/>
      <c r="D75" s="495"/>
      <c r="E75" s="333"/>
      <c r="F75" s="333"/>
    </row>
    <row r="76" spans="2:6" s="3" customFormat="1" ht="12">
      <c r="B76" s="284"/>
      <c r="C76" s="333"/>
      <c r="D76" s="495"/>
      <c r="E76" s="333"/>
      <c r="F76" s="333"/>
    </row>
    <row r="77" spans="2:6" s="3" customFormat="1" ht="12">
      <c r="B77" s="284"/>
      <c r="C77" s="333"/>
      <c r="D77" s="495"/>
      <c r="E77" s="333"/>
      <c r="F77" s="333"/>
    </row>
    <row r="78" spans="2:6" s="3" customFormat="1" ht="12">
      <c r="B78" s="284"/>
      <c r="C78" s="333"/>
      <c r="D78" s="495"/>
      <c r="E78" s="333"/>
      <c r="F78" s="333"/>
    </row>
    <row r="79" spans="2:6" s="3" customFormat="1" ht="12">
      <c r="B79" s="284"/>
      <c r="C79" s="333"/>
      <c r="D79" s="495"/>
      <c r="E79" s="333"/>
      <c r="F79" s="333"/>
    </row>
    <row r="80" spans="2:6" s="3" customFormat="1" ht="12">
      <c r="B80" s="284"/>
      <c r="C80" s="333"/>
      <c r="D80" s="495"/>
      <c r="E80" s="333"/>
      <c r="F80" s="333"/>
    </row>
    <row r="81" spans="2:6" s="3" customFormat="1" ht="12">
      <c r="B81" s="284"/>
      <c r="C81" s="333"/>
      <c r="D81" s="495"/>
      <c r="E81" s="333"/>
      <c r="F81" s="333"/>
    </row>
    <row r="82" spans="2:6" s="3" customFormat="1" ht="12">
      <c r="B82" s="284"/>
      <c r="C82" s="333"/>
      <c r="D82" s="495"/>
      <c r="E82" s="333"/>
      <c r="F82" s="333"/>
    </row>
    <row r="83" spans="2:6" s="3" customFormat="1" ht="12">
      <c r="B83" s="284"/>
      <c r="C83" s="333"/>
      <c r="D83" s="495"/>
      <c r="E83" s="333"/>
      <c r="F83" s="333"/>
    </row>
    <row r="84" spans="2:6" s="3" customFormat="1" ht="12">
      <c r="B84" s="284"/>
      <c r="C84" s="333"/>
      <c r="D84" s="495"/>
      <c r="E84" s="333"/>
      <c r="F84" s="333"/>
    </row>
    <row r="85" spans="2:6" s="3" customFormat="1" ht="12">
      <c r="B85" s="284"/>
      <c r="C85" s="333"/>
      <c r="D85" s="495"/>
      <c r="E85" s="333"/>
      <c r="F85" s="333"/>
    </row>
    <row r="86" spans="2:6" s="3" customFormat="1" ht="12">
      <c r="B86" s="284"/>
      <c r="C86" s="333"/>
      <c r="D86" s="495"/>
      <c r="E86" s="333"/>
      <c r="F86" s="333"/>
    </row>
    <row r="87" spans="2:6" s="3" customFormat="1" ht="12">
      <c r="B87" s="284"/>
      <c r="C87" s="333"/>
      <c r="D87" s="495"/>
      <c r="E87" s="333"/>
      <c r="F87" s="333"/>
    </row>
    <row r="88" spans="2:6" s="3" customFormat="1" ht="12">
      <c r="B88" s="284"/>
      <c r="C88" s="333"/>
      <c r="D88" s="495"/>
      <c r="E88" s="333"/>
      <c r="F88" s="333"/>
    </row>
    <row r="89" spans="2:6" s="3" customFormat="1" ht="12">
      <c r="B89" s="284"/>
      <c r="C89" s="333"/>
      <c r="D89" s="495"/>
      <c r="E89" s="333"/>
      <c r="F89" s="333"/>
    </row>
    <row r="90" spans="2:6" s="3" customFormat="1" ht="12">
      <c r="B90" s="284"/>
      <c r="C90" s="333"/>
      <c r="D90" s="495"/>
      <c r="E90" s="333"/>
      <c r="F90" s="333"/>
    </row>
    <row r="91" spans="2:6" s="3" customFormat="1" ht="12">
      <c r="B91" s="284"/>
      <c r="C91" s="333"/>
      <c r="D91" s="495"/>
      <c r="E91" s="333"/>
      <c r="F91" s="333"/>
    </row>
    <row r="92" spans="2:6" s="3" customFormat="1" ht="12">
      <c r="B92" s="284"/>
      <c r="C92" s="333"/>
      <c r="D92" s="495"/>
      <c r="E92" s="333"/>
      <c r="F92" s="333"/>
    </row>
    <row r="93" spans="2:6" s="3" customFormat="1" ht="12">
      <c r="B93" s="284"/>
      <c r="C93" s="333"/>
      <c r="D93" s="495"/>
      <c r="E93" s="333"/>
      <c r="F93" s="333"/>
    </row>
    <row r="94" spans="2:6" s="3" customFormat="1" ht="12">
      <c r="B94" s="284"/>
      <c r="C94" s="333"/>
      <c r="D94" s="495"/>
      <c r="E94" s="333"/>
      <c r="F94" s="333"/>
    </row>
    <row r="95" spans="2:6" s="3" customFormat="1" ht="12">
      <c r="B95" s="284"/>
      <c r="C95" s="333"/>
      <c r="D95" s="495"/>
      <c r="E95" s="333"/>
      <c r="F95" s="333"/>
    </row>
    <row r="96" spans="2:6" s="3" customFormat="1" ht="12">
      <c r="B96" s="284"/>
      <c r="C96" s="333"/>
      <c r="D96" s="495"/>
      <c r="E96" s="333"/>
      <c r="F96" s="333"/>
    </row>
    <row r="97" spans="2:6" s="3" customFormat="1" ht="12">
      <c r="B97" s="284"/>
      <c r="C97" s="333"/>
      <c r="D97" s="495"/>
      <c r="E97" s="333"/>
      <c r="F97" s="333"/>
    </row>
    <row r="98" spans="2:6" s="3" customFormat="1" ht="12">
      <c r="B98" s="284"/>
      <c r="C98" s="333"/>
      <c r="D98" s="495"/>
      <c r="E98" s="333"/>
      <c r="F98" s="333"/>
    </row>
    <row r="99" spans="2:6" s="3" customFormat="1" ht="12">
      <c r="B99" s="284"/>
      <c r="C99" s="333"/>
      <c r="D99" s="495"/>
      <c r="E99" s="333"/>
      <c r="F99" s="333"/>
    </row>
    <row r="100" spans="2:6" s="3" customFormat="1" ht="12">
      <c r="B100" s="284"/>
      <c r="C100" s="333"/>
      <c r="D100" s="495"/>
      <c r="E100" s="333"/>
      <c r="F100" s="333"/>
    </row>
    <row r="101" spans="2:6" s="3" customFormat="1" ht="12">
      <c r="B101" s="284"/>
      <c r="C101" s="333"/>
      <c r="D101" s="495"/>
      <c r="E101" s="333"/>
      <c r="F101" s="333"/>
    </row>
    <row r="102" spans="2:6" s="3" customFormat="1" ht="12">
      <c r="B102" s="284"/>
      <c r="C102" s="333"/>
      <c r="D102" s="495"/>
      <c r="E102" s="333"/>
      <c r="F102" s="333"/>
    </row>
    <row r="103" spans="2:6" s="3" customFormat="1" ht="12">
      <c r="B103" s="284"/>
      <c r="C103" s="333"/>
      <c r="D103" s="495"/>
      <c r="E103" s="333"/>
      <c r="F103" s="333"/>
    </row>
    <row r="104" spans="2:6" s="3" customFormat="1" ht="12">
      <c r="B104" s="284"/>
      <c r="C104" s="333"/>
      <c r="D104" s="495"/>
      <c r="E104" s="333"/>
      <c r="F104" s="333"/>
    </row>
    <row r="105" spans="2:6" s="3" customFormat="1" ht="12">
      <c r="B105" s="284"/>
      <c r="C105" s="333"/>
      <c r="D105" s="495"/>
      <c r="E105" s="333"/>
      <c r="F105" s="333"/>
    </row>
    <row r="106" spans="2:6" s="3" customFormat="1" ht="12">
      <c r="B106" s="284"/>
      <c r="C106" s="333"/>
      <c r="D106" s="495"/>
      <c r="E106" s="333"/>
      <c r="F106" s="333"/>
    </row>
    <row r="107" spans="2:6" s="3" customFormat="1" ht="12">
      <c r="B107" s="284"/>
      <c r="C107" s="333"/>
      <c r="D107" s="495"/>
      <c r="E107" s="333"/>
      <c r="F107" s="333"/>
    </row>
    <row r="108" spans="2:6" s="3" customFormat="1" ht="12">
      <c r="B108" s="284"/>
      <c r="C108" s="333"/>
      <c r="D108" s="495"/>
      <c r="E108" s="333"/>
      <c r="F108" s="333"/>
    </row>
    <row r="109" spans="2:6" s="3" customFormat="1" ht="12">
      <c r="B109" s="284"/>
      <c r="C109" s="333"/>
      <c r="D109" s="495"/>
      <c r="E109" s="333"/>
      <c r="F109" s="333"/>
    </row>
    <row r="110" spans="2:6" s="3" customFormat="1" ht="12">
      <c r="B110" s="284"/>
      <c r="C110" s="333"/>
      <c r="D110" s="495"/>
      <c r="E110" s="333"/>
      <c r="F110" s="333"/>
    </row>
    <row r="111" spans="2:6" s="3" customFormat="1" ht="12">
      <c r="B111" s="284"/>
      <c r="C111" s="333"/>
      <c r="D111" s="495"/>
      <c r="E111" s="333"/>
      <c r="F111" s="333"/>
    </row>
    <row r="112" spans="2:6" s="3" customFormat="1" ht="12">
      <c r="B112" s="284"/>
      <c r="C112" s="333"/>
      <c r="D112" s="495"/>
      <c r="E112" s="333"/>
      <c r="F112" s="333"/>
    </row>
  </sheetData>
  <pageMargins left="0.98425196850393704" right="0.39370078740157483" top="0.98425196850393704" bottom="0.74803149606299213" header="0" footer="0.39370078740157483"/>
  <pageSetup paperSize="9" firstPageNumber="0" orientation="portrait" verticalDpi="300" r:id="rId1"/>
  <headerFooter alignWithMargins="0">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sheetPr>
  <dimension ref="A1:K22"/>
  <sheetViews>
    <sheetView view="pageBreakPreview" zoomScaleNormal="100" zoomScaleSheetLayoutView="100" workbookViewId="0">
      <selection activeCell="F8" sqref="F8"/>
    </sheetView>
  </sheetViews>
  <sheetFormatPr defaultColWidth="9.140625" defaultRowHeight="12.75"/>
  <cols>
    <col min="1" max="1" width="3.140625" style="2" customWidth="1"/>
    <col min="2" max="2" width="4.42578125" style="2" customWidth="1"/>
    <col min="3" max="3" width="43.7109375" style="25" customWidth="1"/>
    <col min="4" max="4" width="6.28515625" style="101" customWidth="1"/>
    <col min="5" max="5" width="7.85546875" style="113" customWidth="1"/>
    <col min="6" max="6" width="9.5703125" style="98" customWidth="1"/>
    <col min="7" max="7" width="13.85546875" style="98" customWidth="1"/>
    <col min="8" max="8" width="9.85546875" style="196" customWidth="1"/>
    <col min="9" max="9" width="2.5703125" style="196" bestFit="1" customWidth="1"/>
    <col min="10" max="10" width="9.140625" style="196"/>
    <col min="11" max="11" width="9" style="196" customWidth="1"/>
    <col min="12" max="16384" width="9.140625" style="196"/>
  </cols>
  <sheetData>
    <row r="1" spans="1:11">
      <c r="C1" s="112"/>
      <c r="D1" s="102"/>
      <c r="E1" s="109"/>
      <c r="F1" s="102"/>
      <c r="G1" s="102"/>
      <c r="H1" s="209"/>
    </row>
    <row r="2" spans="1:11" ht="12.75" customHeight="1">
      <c r="A2" s="15" t="s">
        <v>109</v>
      </c>
      <c r="B2" s="15"/>
      <c r="C2" s="30"/>
      <c r="D2" s="102"/>
      <c r="E2" s="109"/>
      <c r="F2" s="102"/>
      <c r="G2" s="102"/>
      <c r="H2" s="3"/>
    </row>
    <row r="3" spans="1:11" s="34" customFormat="1">
      <c r="A3" s="16" t="s">
        <v>29</v>
      </c>
      <c r="B3" s="16"/>
      <c r="C3" s="45" t="s">
        <v>30</v>
      </c>
      <c r="D3" s="103" t="s">
        <v>31</v>
      </c>
      <c r="E3" s="114" t="s">
        <v>183</v>
      </c>
      <c r="F3" s="104" t="s">
        <v>184</v>
      </c>
      <c r="G3" s="104" t="s">
        <v>185</v>
      </c>
      <c r="H3" s="196"/>
      <c r="J3" s="35"/>
      <c r="K3" s="35"/>
    </row>
    <row r="4" spans="1:11">
      <c r="C4" s="46"/>
      <c r="G4" s="105"/>
    </row>
    <row r="5" spans="1:11" s="66" customFormat="1" ht="16.5" thickBot="1">
      <c r="A5" s="63"/>
      <c r="B5" s="64" t="s">
        <v>106</v>
      </c>
      <c r="C5" s="158" t="s">
        <v>3499</v>
      </c>
      <c r="D5" s="106"/>
      <c r="E5" s="115"/>
      <c r="F5" s="107"/>
      <c r="G5" s="108"/>
    </row>
    <row r="6" spans="1:11">
      <c r="A6" s="57"/>
      <c r="B6" s="26"/>
      <c r="C6" s="46"/>
      <c r="G6" s="105"/>
    </row>
    <row r="7" spans="1:11" ht="48">
      <c r="A7" s="199" t="str">
        <f>$B$5</f>
        <v>II.</v>
      </c>
      <c r="B7" s="198">
        <f>1</f>
        <v>1</v>
      </c>
      <c r="C7" s="126" t="s">
        <v>555</v>
      </c>
      <c r="D7" s="1253" t="s">
        <v>186</v>
      </c>
      <c r="E7" s="1254">
        <v>13.6</v>
      </c>
      <c r="F7" s="1255"/>
      <c r="G7" s="1255">
        <f>E7*F7</f>
        <v>0</v>
      </c>
    </row>
    <row r="8" spans="1:11">
      <c r="A8" s="199"/>
      <c r="B8" s="198"/>
      <c r="C8" s="201"/>
      <c r="D8" s="1253"/>
      <c r="E8" s="1254"/>
      <c r="F8" s="1255"/>
      <c r="G8" s="1255"/>
    </row>
    <row r="9" spans="1:11" ht="60">
      <c r="A9" s="199" t="str">
        <f>$B$5</f>
        <v>II.</v>
      </c>
      <c r="B9" s="198">
        <f>COUNT($A$7:B8)+1</f>
        <v>2</v>
      </c>
      <c r="C9" s="201" t="s">
        <v>556</v>
      </c>
      <c r="D9" s="1253" t="s">
        <v>136</v>
      </c>
      <c r="E9" s="1254">
        <v>1.8</v>
      </c>
      <c r="F9" s="1255"/>
      <c r="G9" s="1255">
        <f>E9*F9</f>
        <v>0</v>
      </c>
    </row>
    <row r="10" spans="1:11">
      <c r="A10" s="199"/>
      <c r="B10" s="198"/>
      <c r="C10" s="201"/>
      <c r="D10" s="1253"/>
      <c r="E10" s="1254"/>
      <c r="F10" s="1255"/>
      <c r="G10" s="1255"/>
    </row>
    <row r="11" spans="1:11" ht="72">
      <c r="A11" s="199" t="str">
        <f>$B$5</f>
        <v>II.</v>
      </c>
      <c r="B11" s="198">
        <f>COUNT($A$7:B10)+1</f>
        <v>3</v>
      </c>
      <c r="C11" s="201" t="s">
        <v>697</v>
      </c>
      <c r="D11" s="235"/>
      <c r="E11" s="235"/>
      <c r="F11" s="235"/>
      <c r="G11" s="235"/>
    </row>
    <row r="12" spans="1:11" s="10" customFormat="1">
      <c r="A12" s="59"/>
      <c r="B12" s="59" t="s">
        <v>113</v>
      </c>
      <c r="C12" s="134" t="s">
        <v>290</v>
      </c>
      <c r="D12" s="1253" t="s">
        <v>188</v>
      </c>
      <c r="E12" s="1254">
        <v>2</v>
      </c>
      <c r="F12" s="1255"/>
      <c r="G12" s="1255">
        <f>E12*F12</f>
        <v>0</v>
      </c>
      <c r="H12" s="196"/>
      <c r="I12" s="196"/>
      <c r="J12" s="196"/>
      <c r="K12" s="195"/>
    </row>
    <row r="13" spans="1:11" s="10" customFormat="1">
      <c r="A13" s="59"/>
      <c r="B13" s="55"/>
      <c r="C13" s="134"/>
      <c r="D13" s="1253"/>
      <c r="E13" s="1254"/>
      <c r="F13" s="1255"/>
      <c r="G13" s="1255"/>
      <c r="H13" s="196"/>
      <c r="I13" s="196"/>
      <c r="J13" s="196"/>
      <c r="K13" s="195"/>
    </row>
    <row r="14" spans="1:11" s="10" customFormat="1" ht="60">
      <c r="A14" s="199" t="str">
        <f>$B$5</f>
        <v>II.</v>
      </c>
      <c r="B14" s="198">
        <f>COUNT($A$7:B13)+1</f>
        <v>4</v>
      </c>
      <c r="C14" s="201" t="s">
        <v>346</v>
      </c>
      <c r="D14" s="1253"/>
      <c r="E14" s="1254"/>
      <c r="F14" s="1255"/>
      <c r="G14" s="1255"/>
      <c r="H14" s="196"/>
      <c r="I14" s="196"/>
      <c r="J14" s="196"/>
      <c r="K14" s="195"/>
    </row>
    <row r="15" spans="1:11" s="10" customFormat="1">
      <c r="A15" s="59"/>
      <c r="B15" s="155" t="s">
        <v>113</v>
      </c>
      <c r="C15" s="134" t="s">
        <v>285</v>
      </c>
      <c r="D15" s="1253" t="s">
        <v>188</v>
      </c>
      <c r="E15" s="1254">
        <v>15</v>
      </c>
      <c r="F15" s="1255"/>
      <c r="G15" s="1255">
        <f>E15*F15</f>
        <v>0</v>
      </c>
      <c r="H15" s="196"/>
      <c r="I15" s="196"/>
      <c r="J15" s="196"/>
      <c r="K15" s="195"/>
    </row>
    <row r="16" spans="1:11" s="10" customFormat="1">
      <c r="A16" s="59"/>
      <c r="B16" s="155" t="s">
        <v>113</v>
      </c>
      <c r="C16" s="134" t="s">
        <v>265</v>
      </c>
      <c r="D16" s="1253" t="s">
        <v>188</v>
      </c>
      <c r="E16" s="1254">
        <v>10</v>
      </c>
      <c r="F16" s="1255"/>
      <c r="G16" s="1255">
        <f>E16*F16</f>
        <v>0</v>
      </c>
      <c r="H16" s="196"/>
      <c r="I16" s="196"/>
      <c r="J16" s="196"/>
      <c r="K16" s="195"/>
    </row>
    <row r="17" spans="1:11" s="10" customFormat="1">
      <c r="A17" s="59"/>
      <c r="B17" s="155" t="s">
        <v>113</v>
      </c>
      <c r="C17" s="134" t="s">
        <v>263</v>
      </c>
      <c r="D17" s="1253" t="s">
        <v>188</v>
      </c>
      <c r="E17" s="1254">
        <v>5</v>
      </c>
      <c r="F17" s="1255"/>
      <c r="G17" s="1255">
        <f>E17*F17</f>
        <v>0</v>
      </c>
      <c r="H17" s="196"/>
      <c r="I17" s="196"/>
      <c r="J17" s="196"/>
      <c r="K17" s="195"/>
    </row>
    <row r="18" spans="1:11" s="10" customFormat="1">
      <c r="A18" s="59"/>
      <c r="B18" s="55"/>
      <c r="C18" s="134"/>
      <c r="D18" s="800"/>
      <c r="E18" s="801"/>
      <c r="F18" s="801"/>
      <c r="G18" s="801"/>
      <c r="H18" s="40"/>
      <c r="I18" s="8"/>
      <c r="J18" s="197"/>
      <c r="K18" s="195"/>
    </row>
    <row r="19" spans="1:11" s="51" customFormat="1" ht="13.5" thickBot="1">
      <c r="A19" s="60"/>
      <c r="B19" s="56"/>
      <c r="C19" s="127"/>
      <c r="D19" s="110"/>
      <c r="E19" s="50" t="s">
        <v>3761</v>
      </c>
      <c r="F19" s="375"/>
      <c r="G19" s="606">
        <f>SUM(G7:G17)</f>
        <v>0</v>
      </c>
    </row>
    <row r="22" spans="1:11">
      <c r="C22" s="196"/>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81489-7256-46AA-AB16-A2AE788D8132}">
  <sheetPr codeName="List63">
    <tabColor theme="4" tint="-0.249977111117893"/>
  </sheetPr>
  <dimension ref="A1:N294"/>
  <sheetViews>
    <sheetView view="pageBreakPreview" zoomScaleNormal="100" zoomScaleSheetLayoutView="100" workbookViewId="0">
      <selection activeCell="C4" sqref="C4"/>
    </sheetView>
  </sheetViews>
  <sheetFormatPr defaultColWidth="9.140625" defaultRowHeight="12.75"/>
  <cols>
    <col min="1" max="1" width="2.5703125" style="286" customWidth="1"/>
    <col min="2" max="2" width="4.42578125" style="286" customWidth="1"/>
    <col min="3" max="3" width="43.7109375" style="287" customWidth="1"/>
    <col min="4" max="4" width="6.28515625" style="655" customWidth="1"/>
    <col min="5" max="5" width="7.5703125" style="655" customWidth="1"/>
    <col min="6" max="6" width="10" style="656" customWidth="1"/>
    <col min="7" max="7" width="13.28515625" style="656" customWidth="1"/>
    <col min="8" max="8" width="21" style="517" customWidth="1"/>
    <col min="9" max="14" width="21" style="518" customWidth="1"/>
    <col min="15" max="26" width="21" style="286" customWidth="1"/>
    <col min="27" max="16384" width="9.140625" style="286"/>
  </cols>
  <sheetData>
    <row r="1" spans="1:14" s="1" customFormat="1" ht="18">
      <c r="A1" s="246"/>
      <c r="B1" s="292"/>
      <c r="C1" s="246"/>
      <c r="D1" s="592"/>
      <c r="E1" s="592"/>
      <c r="F1" s="653"/>
      <c r="G1" s="653"/>
      <c r="H1" s="512"/>
      <c r="I1" s="513"/>
      <c r="J1" s="513"/>
      <c r="K1" s="513"/>
      <c r="L1" s="513"/>
      <c r="M1" s="513"/>
      <c r="N1" s="513"/>
    </row>
    <row r="2" spans="1:14" s="62" customFormat="1" ht="18">
      <c r="A2" s="290" t="s">
        <v>3312</v>
      </c>
      <c r="B2" s="300"/>
      <c r="C2" s="290" t="s">
        <v>3316</v>
      </c>
      <c r="D2" s="592"/>
      <c r="E2" s="592"/>
      <c r="F2" s="653"/>
      <c r="G2" s="653"/>
      <c r="H2" s="514"/>
      <c r="I2" s="515"/>
      <c r="J2" s="515"/>
      <c r="K2" s="515"/>
      <c r="L2" s="515"/>
      <c r="M2" s="515"/>
      <c r="N2" s="515"/>
    </row>
    <row r="3" spans="1:14">
      <c r="A3" s="3" t="s">
        <v>107</v>
      </c>
      <c r="B3" s="3"/>
    </row>
    <row r="4" spans="1:14" ht="174" customHeight="1">
      <c r="C4" s="122" t="s">
        <v>1672</v>
      </c>
      <c r="D4" s="657"/>
      <c r="E4" s="657"/>
      <c r="F4" s="621"/>
      <c r="G4" s="621"/>
    </row>
    <row r="5" spans="1:14">
      <c r="A5" s="3" t="s">
        <v>1673</v>
      </c>
      <c r="B5" s="3"/>
      <c r="C5" s="122"/>
      <c r="D5" s="657"/>
      <c r="E5" s="657"/>
      <c r="F5" s="621"/>
      <c r="G5" s="621"/>
    </row>
    <row r="6" spans="1:14" s="617" customFormat="1">
      <c r="A6" s="618" t="s">
        <v>29</v>
      </c>
      <c r="B6" s="618"/>
      <c r="C6" s="619" t="s">
        <v>30</v>
      </c>
      <c r="D6" s="667" t="s">
        <v>31</v>
      </c>
      <c r="E6" s="667" t="s">
        <v>183</v>
      </c>
      <c r="F6" s="668" t="s">
        <v>184</v>
      </c>
      <c r="G6" s="668" t="s">
        <v>185</v>
      </c>
      <c r="H6" s="666"/>
      <c r="I6" s="666"/>
      <c r="J6" s="666"/>
      <c r="K6" s="666"/>
      <c r="L6" s="666"/>
      <c r="M6" s="666"/>
      <c r="N6" s="666"/>
    </row>
    <row r="7" spans="1:14" s="301" customFormat="1">
      <c r="C7" s="450"/>
      <c r="D7" s="655"/>
      <c r="E7" s="655"/>
      <c r="F7" s="607"/>
      <c r="G7" s="607"/>
      <c r="H7" s="519"/>
      <c r="I7" s="520"/>
      <c r="J7" s="520"/>
      <c r="K7" s="520"/>
      <c r="L7" s="520"/>
      <c r="M7" s="520"/>
      <c r="N7" s="520"/>
    </row>
    <row r="8" spans="1:14" s="301" customFormat="1" ht="16.5" thickBot="1">
      <c r="A8" s="502"/>
      <c r="B8" s="158" t="s">
        <v>105</v>
      </c>
      <c r="C8" s="65" t="s">
        <v>3202</v>
      </c>
      <c r="D8" s="599"/>
      <c r="E8" s="600"/>
      <c r="F8" s="1171"/>
      <c r="G8" s="1171"/>
      <c r="H8" s="519"/>
      <c r="I8" s="520"/>
      <c r="J8" s="520"/>
      <c r="K8" s="520"/>
      <c r="L8" s="520"/>
      <c r="M8" s="520"/>
      <c r="N8" s="520"/>
    </row>
    <row r="9" spans="1:14" s="301" customFormat="1" ht="15.75">
      <c r="A9" s="521"/>
      <c r="B9" s="355"/>
      <c r="C9" s="356"/>
      <c r="D9" s="655"/>
      <c r="E9" s="622"/>
      <c r="F9" s="656"/>
      <c r="G9" s="656"/>
      <c r="H9" s="519"/>
      <c r="I9" s="520"/>
      <c r="J9" s="520"/>
      <c r="K9" s="520"/>
      <c r="L9" s="520"/>
      <c r="M9" s="520"/>
      <c r="N9" s="520"/>
    </row>
    <row r="10" spans="1:14" s="298" customFormat="1">
      <c r="A10" s="429"/>
      <c r="B10" s="89"/>
      <c r="C10" s="89" t="s">
        <v>3203</v>
      </c>
      <c r="D10" s="532"/>
      <c r="E10" s="532"/>
      <c r="F10" s="610"/>
      <c r="G10" s="610"/>
      <c r="H10" s="579"/>
      <c r="I10" s="571"/>
      <c r="J10" s="571"/>
      <c r="K10" s="571"/>
      <c r="L10" s="571"/>
      <c r="M10" s="571"/>
      <c r="N10" s="571"/>
    </row>
    <row r="11" spans="1:14" s="298" customFormat="1">
      <c r="A11" s="429"/>
      <c r="B11" s="89"/>
      <c r="C11" s="89"/>
      <c r="D11" s="532"/>
      <c r="E11" s="532"/>
      <c r="F11" s="610"/>
      <c r="G11" s="610"/>
      <c r="H11" s="579"/>
      <c r="I11" s="571"/>
      <c r="J11" s="571"/>
      <c r="K11" s="571"/>
      <c r="L11" s="571"/>
      <c r="M11" s="571"/>
      <c r="N11" s="571"/>
    </row>
    <row r="12" spans="1:14" s="301" customFormat="1">
      <c r="A12" s="411" t="str">
        <f>$B$8</f>
        <v>I.</v>
      </c>
      <c r="B12" s="412">
        <f>COUNT(#REF!)+1</f>
        <v>1</v>
      </c>
      <c r="C12" s="241" t="s">
        <v>3204</v>
      </c>
      <c r="D12" s="629" t="s">
        <v>125</v>
      </c>
      <c r="E12" s="630">
        <v>1</v>
      </c>
      <c r="F12" s="679"/>
      <c r="G12" s="1177">
        <f>E12*F12</f>
        <v>0</v>
      </c>
      <c r="H12" s="519"/>
      <c r="I12" s="520"/>
      <c r="J12" s="520"/>
      <c r="K12" s="520"/>
      <c r="L12" s="520"/>
      <c r="M12" s="520"/>
      <c r="N12" s="520"/>
    </row>
    <row r="13" spans="1:14" s="301" customFormat="1" ht="72">
      <c r="A13" s="411"/>
      <c r="B13" s="412"/>
      <c r="C13" s="326" t="s">
        <v>3205</v>
      </c>
      <c r="D13" s="629"/>
      <c r="E13" s="630"/>
      <c r="F13" s="679"/>
      <c r="G13" s="679">
        <f t="shared" ref="G13:G40" si="0">E13*F13</f>
        <v>0</v>
      </c>
      <c r="H13" s="519"/>
      <c r="I13" s="520"/>
      <c r="J13" s="520"/>
      <c r="K13" s="520"/>
      <c r="L13" s="520"/>
      <c r="M13" s="520"/>
      <c r="N13" s="520"/>
    </row>
    <row r="14" spans="1:14" s="301" customFormat="1" ht="60">
      <c r="A14" s="411"/>
      <c r="B14" s="412"/>
      <c r="C14" s="510" t="s">
        <v>3206</v>
      </c>
      <c r="D14" s="629"/>
      <c r="E14" s="630"/>
      <c r="F14" s="679"/>
      <c r="G14" s="679">
        <f t="shared" si="0"/>
        <v>0</v>
      </c>
      <c r="H14" s="519"/>
      <c r="I14" s="520"/>
      <c r="J14" s="520"/>
      <c r="K14" s="520"/>
      <c r="L14" s="520"/>
      <c r="M14" s="520"/>
      <c r="N14" s="520"/>
    </row>
    <row r="15" spans="1:14" s="301" customFormat="1">
      <c r="A15" s="411"/>
      <c r="B15" s="412"/>
      <c r="C15" s="510"/>
      <c r="D15" s="629"/>
      <c r="E15" s="630"/>
      <c r="F15" s="679"/>
      <c r="G15" s="679"/>
      <c r="H15" s="519"/>
      <c r="I15" s="520"/>
      <c r="J15" s="520"/>
      <c r="K15" s="520"/>
      <c r="L15" s="520"/>
      <c r="M15" s="520"/>
      <c r="N15" s="520"/>
    </row>
    <row r="16" spans="1:14" s="301" customFormat="1">
      <c r="A16" s="411" t="str">
        <f>$B$8</f>
        <v>I.</v>
      </c>
      <c r="B16" s="412">
        <f>COUNT($A$12:B15)+1</f>
        <v>2</v>
      </c>
      <c r="C16" s="241" t="s">
        <v>3207</v>
      </c>
      <c r="D16" s="629" t="s">
        <v>125</v>
      </c>
      <c r="E16" s="630">
        <v>1</v>
      </c>
      <c r="F16" s="679"/>
      <c r="G16" s="1177">
        <f>E16*F16</f>
        <v>0</v>
      </c>
      <c r="H16" s="519"/>
      <c r="I16" s="520"/>
      <c r="J16" s="520"/>
      <c r="K16" s="520"/>
      <c r="L16" s="520"/>
      <c r="M16" s="520"/>
      <c r="N16" s="520"/>
    </row>
    <row r="17" spans="1:14" s="301" customFormat="1" ht="156">
      <c r="A17" s="411"/>
      <c r="B17" s="412"/>
      <c r="C17" s="326" t="s">
        <v>3208</v>
      </c>
      <c r="D17" s="629"/>
      <c r="E17" s="630"/>
      <c r="F17" s="679"/>
      <c r="G17" s="679">
        <f t="shared" ref="G17" si="1">E17*F17</f>
        <v>0</v>
      </c>
      <c r="H17" s="519"/>
      <c r="I17" s="520"/>
      <c r="J17" s="520"/>
      <c r="K17" s="520"/>
      <c r="L17" s="520"/>
      <c r="M17" s="520"/>
      <c r="N17" s="520"/>
    </row>
    <row r="18" spans="1:14" s="301" customFormat="1">
      <c r="A18" s="411"/>
      <c r="B18" s="412"/>
      <c r="C18" s="510"/>
      <c r="D18" s="629"/>
      <c r="E18" s="630"/>
      <c r="F18" s="679"/>
      <c r="G18" s="679"/>
      <c r="H18" s="519"/>
      <c r="I18" s="520"/>
      <c r="J18" s="520"/>
      <c r="K18" s="520"/>
      <c r="L18" s="520"/>
      <c r="M18" s="520"/>
      <c r="N18" s="520"/>
    </row>
    <row r="19" spans="1:14" s="301" customFormat="1">
      <c r="A19" s="411" t="str">
        <f>$B$8</f>
        <v>I.</v>
      </c>
      <c r="B19" s="412">
        <f>COUNT($A$12:B18)+1</f>
        <v>3</v>
      </c>
      <c r="C19" s="241" t="s">
        <v>3209</v>
      </c>
      <c r="D19" s="629" t="s">
        <v>125</v>
      </c>
      <c r="E19" s="630">
        <v>1</v>
      </c>
      <c r="F19" s="679"/>
      <c r="G19" s="1177">
        <f>E19*F19</f>
        <v>0</v>
      </c>
      <c r="H19" s="519"/>
      <c r="I19" s="520"/>
      <c r="J19" s="520"/>
      <c r="K19" s="520"/>
      <c r="L19" s="520"/>
      <c r="M19" s="520"/>
      <c r="N19" s="520"/>
    </row>
    <row r="20" spans="1:14" s="301" customFormat="1" ht="144">
      <c r="A20" s="411"/>
      <c r="B20" s="412"/>
      <c r="C20" s="326" t="s">
        <v>3210</v>
      </c>
      <c r="D20" s="629"/>
      <c r="E20" s="630"/>
      <c r="F20" s="679"/>
      <c r="G20" s="679">
        <f t="shared" si="0"/>
        <v>0</v>
      </c>
      <c r="H20" s="519"/>
      <c r="I20" s="520"/>
      <c r="J20" s="520"/>
      <c r="K20" s="520"/>
      <c r="L20" s="520"/>
      <c r="M20" s="520"/>
      <c r="N20" s="520"/>
    </row>
    <row r="21" spans="1:14" s="301" customFormat="1">
      <c r="A21" s="411"/>
      <c r="B21" s="412"/>
      <c r="C21" s="580"/>
      <c r="D21" s="629"/>
      <c r="E21" s="630"/>
      <c r="F21" s="679"/>
      <c r="G21" s="679"/>
      <c r="H21" s="519"/>
      <c r="I21" s="520"/>
      <c r="J21" s="520"/>
      <c r="K21" s="520"/>
      <c r="L21" s="520"/>
      <c r="M21" s="520"/>
      <c r="N21" s="520"/>
    </row>
    <row r="22" spans="1:14" s="301" customFormat="1">
      <c r="A22" s="411" t="str">
        <f>$B$8</f>
        <v>I.</v>
      </c>
      <c r="B22" s="412">
        <f>COUNT($A$12:B21)+1</f>
        <v>4</v>
      </c>
      <c r="C22" s="241" t="s">
        <v>3211</v>
      </c>
      <c r="D22" s="629"/>
      <c r="E22" s="630"/>
      <c r="F22" s="679"/>
      <c r="G22" s="679">
        <f t="shared" ref="G22:G23" si="2">E22*F22</f>
        <v>0</v>
      </c>
      <c r="H22" s="519"/>
      <c r="I22" s="520"/>
      <c r="J22" s="520"/>
      <c r="K22" s="520"/>
      <c r="L22" s="520"/>
      <c r="M22" s="520"/>
      <c r="N22" s="520"/>
    </row>
    <row r="23" spans="1:14" s="301" customFormat="1" ht="72">
      <c r="A23" s="411"/>
      <c r="B23" s="412"/>
      <c r="C23" s="218" t="s">
        <v>3212</v>
      </c>
      <c r="D23" s="629"/>
      <c r="E23" s="630"/>
      <c r="F23" s="679"/>
      <c r="G23" s="679">
        <f t="shared" si="2"/>
        <v>0</v>
      </c>
      <c r="H23" s="519"/>
      <c r="I23" s="520"/>
      <c r="J23" s="520"/>
      <c r="K23" s="520"/>
      <c r="L23" s="520"/>
      <c r="M23" s="520"/>
      <c r="N23" s="520"/>
    </row>
    <row r="24" spans="1:14" s="301" customFormat="1" ht="48.95" customHeight="1">
      <c r="A24" s="411"/>
      <c r="B24" s="412"/>
      <c r="C24" s="510" t="s">
        <v>3213</v>
      </c>
      <c r="D24" s="629" t="s">
        <v>188</v>
      </c>
      <c r="E24" s="630">
        <v>1</v>
      </c>
      <c r="F24" s="679"/>
      <c r="G24" s="1177">
        <f>E24*F24</f>
        <v>0</v>
      </c>
      <c r="H24" s="519"/>
      <c r="I24" s="520"/>
      <c r="J24" s="520"/>
      <c r="K24" s="520"/>
      <c r="L24" s="520"/>
      <c r="M24" s="520"/>
      <c r="N24" s="520"/>
    </row>
    <row r="25" spans="1:14" s="301" customFormat="1">
      <c r="A25" s="411"/>
      <c r="B25" s="412"/>
      <c r="C25" s="510"/>
      <c r="D25" s="629"/>
      <c r="E25" s="630"/>
      <c r="F25" s="679"/>
      <c r="G25" s="679">
        <f t="shared" si="0"/>
        <v>0</v>
      </c>
      <c r="H25" s="519"/>
      <c r="I25" s="520"/>
      <c r="J25" s="520"/>
      <c r="K25" s="520"/>
      <c r="L25" s="520"/>
      <c r="M25" s="520"/>
      <c r="N25" s="520"/>
    </row>
    <row r="26" spans="1:14" s="301" customFormat="1">
      <c r="A26" s="411" t="str">
        <f t="shared" ref="A26:A32" si="3">$B$8</f>
        <v>I.</v>
      </c>
      <c r="B26" s="412">
        <f>COUNT($A$12:B25)+1</f>
        <v>5</v>
      </c>
      <c r="C26" s="241" t="s">
        <v>1699</v>
      </c>
      <c r="D26" s="629"/>
      <c r="E26" s="630"/>
      <c r="F26" s="679"/>
      <c r="G26" s="679">
        <f t="shared" si="0"/>
        <v>0</v>
      </c>
      <c r="H26" s="519"/>
      <c r="I26" s="520"/>
      <c r="J26" s="520"/>
      <c r="K26" s="520"/>
      <c r="L26" s="520"/>
      <c r="M26" s="520"/>
      <c r="N26" s="520"/>
    </row>
    <row r="27" spans="1:14" s="301" customFormat="1" ht="36" customHeight="1">
      <c r="A27" s="411"/>
      <c r="B27" s="412"/>
      <c r="C27" s="218" t="s">
        <v>3214</v>
      </c>
      <c r="D27" s="629"/>
      <c r="E27" s="630"/>
      <c r="F27" s="679"/>
      <c r="G27" s="679">
        <f t="shared" si="0"/>
        <v>0</v>
      </c>
      <c r="H27" s="519"/>
      <c r="I27" s="520"/>
      <c r="J27" s="520"/>
      <c r="K27" s="520"/>
      <c r="L27" s="520"/>
      <c r="M27" s="520"/>
      <c r="N27" s="520"/>
    </row>
    <row r="28" spans="1:14" s="301" customFormat="1" ht="24">
      <c r="A28" s="411"/>
      <c r="B28" s="412"/>
      <c r="C28" s="218" t="s">
        <v>3215</v>
      </c>
      <c r="D28" s="629"/>
      <c r="E28" s="630"/>
      <c r="F28" s="679"/>
      <c r="G28" s="679">
        <f t="shared" si="0"/>
        <v>0</v>
      </c>
      <c r="H28" s="519"/>
      <c r="I28" s="520"/>
      <c r="J28" s="520"/>
      <c r="K28" s="520"/>
      <c r="L28" s="520"/>
      <c r="M28" s="520"/>
      <c r="N28" s="520"/>
    </row>
    <row r="29" spans="1:14" s="301" customFormat="1">
      <c r="A29" s="411"/>
      <c r="B29" s="412"/>
      <c r="C29" s="218" t="s">
        <v>2168</v>
      </c>
      <c r="D29" s="629" t="s">
        <v>188</v>
      </c>
      <c r="E29" s="630">
        <v>4</v>
      </c>
      <c r="F29" s="679"/>
      <c r="G29" s="1177">
        <f>E29*F29</f>
        <v>0</v>
      </c>
      <c r="H29" s="519"/>
      <c r="I29" s="520"/>
      <c r="J29" s="520"/>
      <c r="K29" s="520"/>
      <c r="L29" s="520"/>
      <c r="M29" s="520"/>
      <c r="N29" s="520"/>
    </row>
    <row r="30" spans="1:14" s="301" customFormat="1">
      <c r="A30" s="411"/>
      <c r="B30" s="412"/>
      <c r="C30" s="218" t="s">
        <v>1701</v>
      </c>
      <c r="D30" s="629" t="s">
        <v>188</v>
      </c>
      <c r="E30" s="630">
        <v>2</v>
      </c>
      <c r="F30" s="679"/>
      <c r="G30" s="1177">
        <f>E30*F30</f>
        <v>0</v>
      </c>
      <c r="H30" s="519"/>
      <c r="I30" s="520"/>
      <c r="J30" s="520"/>
      <c r="K30" s="520"/>
      <c r="L30" s="520"/>
      <c r="M30" s="520"/>
      <c r="N30" s="520"/>
    </row>
    <row r="31" spans="1:14" s="301" customFormat="1">
      <c r="A31" s="411"/>
      <c r="B31" s="412"/>
      <c r="C31" s="581"/>
      <c r="D31" s="629"/>
      <c r="E31" s="630"/>
      <c r="F31" s="679"/>
      <c r="G31" s="679">
        <f t="shared" si="0"/>
        <v>0</v>
      </c>
      <c r="H31" s="519"/>
      <c r="I31" s="520"/>
      <c r="J31" s="520"/>
      <c r="K31" s="520"/>
      <c r="L31" s="520"/>
      <c r="M31" s="520"/>
      <c r="N31" s="520"/>
    </row>
    <row r="32" spans="1:14" s="301" customFormat="1">
      <c r="A32" s="411" t="str">
        <f t="shared" si="3"/>
        <v>I.</v>
      </c>
      <c r="B32" s="412">
        <f>COUNT($A$12:B31)+1</f>
        <v>6</v>
      </c>
      <c r="C32" s="241" t="s">
        <v>3216</v>
      </c>
      <c r="D32" s="629"/>
      <c r="E32" s="630"/>
      <c r="F32" s="679"/>
      <c r="G32" s="679">
        <f t="shared" si="0"/>
        <v>0</v>
      </c>
      <c r="H32" s="519"/>
      <c r="I32" s="520"/>
      <c r="J32" s="520"/>
      <c r="K32" s="520"/>
      <c r="L32" s="520"/>
      <c r="M32" s="520"/>
      <c r="N32" s="520"/>
    </row>
    <row r="33" spans="1:14" s="301" customFormat="1" ht="96">
      <c r="A33" s="411"/>
      <c r="B33" s="412"/>
      <c r="C33" s="218" t="s">
        <v>3217</v>
      </c>
      <c r="D33" s="629"/>
      <c r="E33" s="630"/>
      <c r="F33" s="679"/>
      <c r="G33" s="679">
        <f t="shared" si="0"/>
        <v>0</v>
      </c>
      <c r="H33" s="519"/>
      <c r="I33" s="520"/>
      <c r="J33" s="520"/>
      <c r="K33" s="520"/>
      <c r="L33" s="520"/>
      <c r="M33" s="520"/>
      <c r="N33" s="520"/>
    </row>
    <row r="34" spans="1:14" s="301" customFormat="1" ht="24">
      <c r="A34" s="411"/>
      <c r="B34" s="412"/>
      <c r="C34" s="218" t="s">
        <v>3218</v>
      </c>
      <c r="D34" s="629"/>
      <c r="E34" s="630"/>
      <c r="F34" s="679"/>
      <c r="G34" s="679">
        <f t="shared" si="0"/>
        <v>0</v>
      </c>
      <c r="H34" s="519"/>
      <c r="I34" s="520"/>
      <c r="J34" s="520"/>
      <c r="K34" s="520"/>
      <c r="L34" s="520"/>
      <c r="M34" s="520"/>
      <c r="N34" s="520"/>
    </row>
    <row r="35" spans="1:14" s="301" customFormat="1">
      <c r="A35" s="411"/>
      <c r="B35" s="412"/>
      <c r="C35" s="218" t="s">
        <v>1702</v>
      </c>
      <c r="D35" s="629" t="s">
        <v>188</v>
      </c>
      <c r="E35" s="630">
        <v>1</v>
      </c>
      <c r="F35" s="679"/>
      <c r="G35" s="1177">
        <f>E35*F35</f>
        <v>0</v>
      </c>
      <c r="H35" s="519"/>
      <c r="I35" s="520"/>
      <c r="J35" s="520"/>
      <c r="K35" s="520"/>
      <c r="L35" s="520"/>
      <c r="M35" s="520"/>
      <c r="N35" s="520"/>
    </row>
    <row r="36" spans="1:14" s="301" customFormat="1">
      <c r="A36" s="411"/>
      <c r="B36" s="412"/>
      <c r="C36" s="218" t="s">
        <v>1705</v>
      </c>
      <c r="D36" s="629" t="s">
        <v>188</v>
      </c>
      <c r="E36" s="630">
        <v>2</v>
      </c>
      <c r="F36" s="679"/>
      <c r="G36" s="1177">
        <f>E36*F36</f>
        <v>0</v>
      </c>
      <c r="H36" s="519"/>
      <c r="I36" s="520"/>
      <c r="J36" s="520"/>
      <c r="K36" s="520"/>
      <c r="L36" s="520"/>
      <c r="M36" s="520"/>
      <c r="N36" s="520"/>
    </row>
    <row r="37" spans="1:14" s="301" customFormat="1">
      <c r="A37" s="411"/>
      <c r="B37" s="412"/>
      <c r="C37" s="218" t="s">
        <v>1713</v>
      </c>
      <c r="D37" s="629" t="s">
        <v>188</v>
      </c>
      <c r="E37" s="630">
        <v>2</v>
      </c>
      <c r="F37" s="679"/>
      <c r="G37" s="1177">
        <f>E37*F37</f>
        <v>0</v>
      </c>
      <c r="H37" s="519"/>
      <c r="I37" s="520"/>
      <c r="J37" s="520"/>
      <c r="K37" s="520"/>
      <c r="L37" s="520"/>
      <c r="M37" s="520"/>
      <c r="N37" s="520"/>
    </row>
    <row r="38" spans="1:14" s="301" customFormat="1">
      <c r="A38" s="411"/>
      <c r="B38" s="412"/>
      <c r="C38" s="581"/>
      <c r="D38" s="629"/>
      <c r="E38" s="630"/>
      <c r="F38" s="679"/>
      <c r="G38" s="679">
        <f t="shared" si="0"/>
        <v>0</v>
      </c>
      <c r="H38" s="519"/>
      <c r="I38" s="520"/>
      <c r="J38" s="520"/>
      <c r="K38" s="520"/>
      <c r="L38" s="520"/>
      <c r="M38" s="520"/>
      <c r="N38" s="520"/>
    </row>
    <row r="39" spans="1:14" s="301" customFormat="1">
      <c r="A39" s="411" t="str">
        <f t="shared" ref="A39" si="4">$B$8</f>
        <v>I.</v>
      </c>
      <c r="B39" s="412">
        <f>COUNT($A$12:B38)+1</f>
        <v>7</v>
      </c>
      <c r="C39" s="523" t="s">
        <v>3219</v>
      </c>
      <c r="D39" s="629"/>
      <c r="E39" s="630"/>
      <c r="F39" s="679"/>
      <c r="G39" s="679">
        <f t="shared" si="0"/>
        <v>0</v>
      </c>
      <c r="H39" s="519"/>
      <c r="I39" s="520"/>
      <c r="J39" s="520"/>
      <c r="K39" s="520"/>
      <c r="L39" s="520"/>
      <c r="M39" s="520"/>
      <c r="N39" s="520"/>
    </row>
    <row r="40" spans="1:14" s="301" customFormat="1" ht="36">
      <c r="A40" s="411"/>
      <c r="B40" s="412"/>
      <c r="C40" s="218" t="s">
        <v>3220</v>
      </c>
      <c r="D40" s="629"/>
      <c r="E40" s="630"/>
      <c r="F40" s="679"/>
      <c r="G40" s="679">
        <f t="shared" si="0"/>
        <v>0</v>
      </c>
      <c r="H40" s="519"/>
      <c r="I40" s="520"/>
      <c r="J40" s="520"/>
      <c r="K40" s="520"/>
      <c r="L40" s="520"/>
      <c r="M40" s="520"/>
      <c r="N40" s="520"/>
    </row>
    <row r="41" spans="1:14" s="301" customFormat="1" ht="24">
      <c r="A41" s="411"/>
      <c r="B41" s="412"/>
      <c r="C41" s="218" t="s">
        <v>3221</v>
      </c>
      <c r="D41" s="629"/>
      <c r="E41" s="630"/>
      <c r="F41" s="679"/>
      <c r="G41" s="679"/>
      <c r="H41" s="519"/>
      <c r="I41" s="520"/>
      <c r="J41" s="520"/>
      <c r="K41" s="520"/>
      <c r="L41" s="520"/>
      <c r="M41" s="520"/>
      <c r="N41" s="520"/>
    </row>
    <row r="42" spans="1:14" s="301" customFormat="1">
      <c r="A42" s="411"/>
      <c r="B42" s="412"/>
      <c r="C42" s="326" t="s">
        <v>1713</v>
      </c>
      <c r="D42" s="629" t="s">
        <v>188</v>
      </c>
      <c r="E42" s="630">
        <v>1</v>
      </c>
      <c r="F42" s="679"/>
      <c r="G42" s="1177">
        <f>E42*F42</f>
        <v>0</v>
      </c>
      <c r="H42" s="519"/>
      <c r="I42" s="520"/>
      <c r="J42" s="520"/>
      <c r="K42" s="520"/>
      <c r="L42" s="520"/>
      <c r="M42" s="520"/>
      <c r="N42" s="520"/>
    </row>
    <row r="43" spans="1:14" s="301" customFormat="1">
      <c r="A43" s="411"/>
      <c r="B43" s="412"/>
      <c r="C43" s="326"/>
      <c r="D43" s="629"/>
      <c r="E43" s="630"/>
      <c r="F43" s="679"/>
      <c r="G43" s="679">
        <f t="shared" ref="G43:G84" si="5">E43*F43</f>
        <v>0</v>
      </c>
      <c r="H43" s="519"/>
      <c r="I43" s="520"/>
      <c r="J43" s="520"/>
      <c r="K43" s="520"/>
      <c r="L43" s="520"/>
      <c r="M43" s="520"/>
      <c r="N43" s="520"/>
    </row>
    <row r="44" spans="1:14" s="301" customFormat="1">
      <c r="A44" s="411" t="str">
        <f>$B$8</f>
        <v>I.</v>
      </c>
      <c r="B44" s="412">
        <f>COUNT($A$12:B43)+1</f>
        <v>8</v>
      </c>
      <c r="C44" s="241" t="s">
        <v>3222</v>
      </c>
      <c r="D44" s="629"/>
      <c r="E44" s="630"/>
      <c r="F44" s="679"/>
      <c r="G44" s="679">
        <f t="shared" si="5"/>
        <v>0</v>
      </c>
      <c r="H44" s="519"/>
      <c r="I44" s="520"/>
      <c r="J44" s="520"/>
      <c r="K44" s="520"/>
      <c r="L44" s="520"/>
      <c r="M44" s="520"/>
      <c r="N44" s="520"/>
    </row>
    <row r="45" spans="1:14" s="301" customFormat="1" ht="36" customHeight="1">
      <c r="A45" s="411"/>
      <c r="B45" s="412"/>
      <c r="C45" s="218" t="s">
        <v>3223</v>
      </c>
      <c r="D45" s="629"/>
      <c r="E45" s="630"/>
      <c r="F45" s="679"/>
      <c r="G45" s="679">
        <f t="shared" si="5"/>
        <v>0</v>
      </c>
      <c r="H45" s="519"/>
      <c r="I45" s="520"/>
      <c r="J45" s="520"/>
      <c r="K45" s="520"/>
      <c r="L45" s="520"/>
      <c r="M45" s="520"/>
      <c r="N45" s="520"/>
    </row>
    <row r="46" spans="1:14" s="301" customFormat="1" ht="24">
      <c r="A46" s="411"/>
      <c r="B46" s="412"/>
      <c r="C46" s="218" t="s">
        <v>3224</v>
      </c>
      <c r="D46" s="629"/>
      <c r="E46" s="630"/>
      <c r="F46" s="679"/>
      <c r="G46" s="679"/>
      <c r="H46" s="519"/>
      <c r="I46" s="520"/>
      <c r="J46" s="520"/>
      <c r="K46" s="520"/>
      <c r="L46" s="520"/>
      <c r="M46" s="520"/>
      <c r="N46" s="520"/>
    </row>
    <row r="47" spans="1:14" s="301" customFormat="1">
      <c r="A47" s="411"/>
      <c r="B47" s="412"/>
      <c r="C47" s="326" t="s">
        <v>1713</v>
      </c>
      <c r="D47" s="629" t="s">
        <v>188</v>
      </c>
      <c r="E47" s="630">
        <v>1</v>
      </c>
      <c r="F47" s="679"/>
      <c r="G47" s="1177">
        <f>E47*F47</f>
        <v>0</v>
      </c>
      <c r="H47" s="519"/>
      <c r="I47" s="520"/>
      <c r="J47" s="520"/>
      <c r="K47" s="520"/>
      <c r="L47" s="520"/>
      <c r="M47" s="520"/>
      <c r="N47" s="520"/>
    </row>
    <row r="48" spans="1:14" s="301" customFormat="1">
      <c r="A48" s="411"/>
      <c r="B48" s="412"/>
      <c r="C48" s="326"/>
      <c r="D48" s="629"/>
      <c r="E48" s="630"/>
      <c r="F48" s="679"/>
      <c r="G48" s="679">
        <f t="shared" si="5"/>
        <v>0</v>
      </c>
      <c r="H48" s="519"/>
      <c r="I48" s="520"/>
      <c r="J48" s="520"/>
      <c r="K48" s="520"/>
      <c r="L48" s="520"/>
      <c r="M48" s="520"/>
      <c r="N48" s="520"/>
    </row>
    <row r="49" spans="1:14" s="301" customFormat="1">
      <c r="A49" s="411" t="str">
        <f>$B$8</f>
        <v>I.</v>
      </c>
      <c r="B49" s="412">
        <f>COUNT($A$12:B48)+1</f>
        <v>9</v>
      </c>
      <c r="C49" s="241" t="s">
        <v>2179</v>
      </c>
      <c r="D49" s="629"/>
      <c r="E49" s="630"/>
      <c r="F49" s="679"/>
      <c r="G49" s="679"/>
      <c r="H49" s="519"/>
      <c r="I49" s="520"/>
      <c r="J49" s="520"/>
      <c r="K49" s="520"/>
      <c r="L49" s="520"/>
      <c r="M49" s="520"/>
      <c r="N49" s="520"/>
    </row>
    <row r="50" spans="1:14" s="301" customFormat="1" ht="48.75" customHeight="1">
      <c r="A50" s="411"/>
      <c r="B50" s="412"/>
      <c r="C50" s="218" t="s">
        <v>3225</v>
      </c>
      <c r="D50" s="629"/>
      <c r="E50" s="630"/>
      <c r="F50" s="679"/>
      <c r="G50" s="679"/>
      <c r="H50" s="519"/>
      <c r="I50" s="520"/>
      <c r="J50" s="520"/>
      <c r="K50" s="520"/>
      <c r="L50" s="520"/>
      <c r="M50" s="520"/>
      <c r="N50" s="520"/>
    </row>
    <row r="51" spans="1:14" s="301" customFormat="1">
      <c r="A51" s="411"/>
      <c r="B51" s="412"/>
      <c r="C51" s="582" t="s">
        <v>3226</v>
      </c>
      <c r="D51" s="629"/>
      <c r="E51" s="630"/>
      <c r="F51" s="679"/>
      <c r="G51" s="679"/>
      <c r="H51" s="519"/>
      <c r="I51" s="520"/>
      <c r="J51" s="520"/>
      <c r="K51" s="520"/>
      <c r="L51" s="520"/>
      <c r="M51" s="520"/>
      <c r="N51" s="520"/>
    </row>
    <row r="52" spans="1:14" s="301" customFormat="1" ht="24">
      <c r="A52" s="411"/>
      <c r="B52" s="412"/>
      <c r="C52" s="218" t="s">
        <v>3227</v>
      </c>
      <c r="D52" s="629"/>
      <c r="E52" s="630"/>
      <c r="F52" s="679"/>
      <c r="G52" s="679"/>
      <c r="H52" s="519"/>
      <c r="I52" s="520"/>
      <c r="J52" s="520"/>
      <c r="K52" s="520"/>
      <c r="L52" s="520"/>
      <c r="M52" s="520"/>
      <c r="N52" s="520"/>
    </row>
    <row r="53" spans="1:14" s="301" customFormat="1">
      <c r="A53" s="411"/>
      <c r="B53" s="412"/>
      <c r="C53" s="582" t="s">
        <v>1701</v>
      </c>
      <c r="D53" s="629" t="s">
        <v>188</v>
      </c>
      <c r="E53" s="630">
        <v>2</v>
      </c>
      <c r="F53" s="679"/>
      <c r="G53" s="1177">
        <f>E53*F53</f>
        <v>0</v>
      </c>
      <c r="H53" s="519"/>
      <c r="I53" s="520"/>
      <c r="J53" s="520"/>
      <c r="K53" s="520"/>
      <c r="L53" s="520"/>
      <c r="M53" s="520"/>
      <c r="N53" s="520"/>
    </row>
    <row r="54" spans="1:14" s="301" customFormat="1">
      <c r="A54" s="411"/>
      <c r="B54" s="412"/>
      <c r="C54" s="582"/>
      <c r="D54" s="629"/>
      <c r="E54" s="630"/>
      <c r="F54" s="679"/>
      <c r="G54" s="679">
        <f t="shared" si="5"/>
        <v>0</v>
      </c>
      <c r="H54" s="519"/>
      <c r="I54" s="520"/>
      <c r="J54" s="520"/>
      <c r="K54" s="520"/>
      <c r="L54" s="520"/>
      <c r="M54" s="520"/>
      <c r="N54" s="520"/>
    </row>
    <row r="55" spans="1:14" s="301" customFormat="1">
      <c r="A55" s="411" t="str">
        <f>$B$8</f>
        <v>I.</v>
      </c>
      <c r="B55" s="412">
        <f>COUNT($A$12:B54)+1</f>
        <v>10</v>
      </c>
      <c r="C55" s="241" t="s">
        <v>3228</v>
      </c>
      <c r="D55" s="629"/>
      <c r="E55" s="630"/>
      <c r="F55" s="679"/>
      <c r="G55" s="679"/>
      <c r="H55" s="519"/>
      <c r="I55" s="520"/>
      <c r="J55" s="520"/>
      <c r="K55" s="520"/>
      <c r="L55" s="520"/>
      <c r="M55" s="520"/>
      <c r="N55" s="520"/>
    </row>
    <row r="56" spans="1:14" s="301" customFormat="1" ht="36">
      <c r="A56" s="411"/>
      <c r="B56" s="412"/>
      <c r="C56" s="218" t="s">
        <v>3229</v>
      </c>
      <c r="D56" s="629"/>
      <c r="E56" s="630"/>
      <c r="F56" s="679"/>
      <c r="G56" s="679"/>
      <c r="H56" s="519"/>
      <c r="I56" s="520"/>
      <c r="J56" s="520"/>
      <c r="K56" s="520"/>
      <c r="L56" s="520"/>
      <c r="M56" s="520"/>
      <c r="N56" s="520"/>
    </row>
    <row r="57" spans="1:14" s="301" customFormat="1">
      <c r="A57" s="411"/>
      <c r="B57" s="412"/>
      <c r="C57" s="218" t="s">
        <v>3230</v>
      </c>
      <c r="D57" s="629" t="s">
        <v>188</v>
      </c>
      <c r="E57" s="630">
        <v>4</v>
      </c>
      <c r="F57" s="679"/>
      <c r="G57" s="1177">
        <f>E57*F57</f>
        <v>0</v>
      </c>
      <c r="H57" s="519"/>
      <c r="I57" s="520"/>
      <c r="J57" s="520"/>
      <c r="K57" s="520"/>
      <c r="L57" s="520"/>
      <c r="M57" s="520"/>
      <c r="N57" s="520"/>
    </row>
    <row r="58" spans="1:14" s="301" customFormat="1">
      <c r="A58" s="411"/>
      <c r="B58" s="412"/>
      <c r="C58" s="218"/>
      <c r="D58" s="629"/>
      <c r="E58" s="630"/>
      <c r="F58" s="679"/>
      <c r="G58" s="679"/>
      <c r="H58" s="519"/>
      <c r="I58" s="520"/>
      <c r="J58" s="520"/>
      <c r="K58" s="520"/>
      <c r="L58" s="520"/>
      <c r="M58" s="520"/>
      <c r="N58" s="520"/>
    </row>
    <row r="59" spans="1:14" s="301" customFormat="1">
      <c r="A59" s="411" t="str">
        <f>$B$8</f>
        <v>I.</v>
      </c>
      <c r="B59" s="412">
        <f>COUNT($A$12:B58)+1</f>
        <v>11</v>
      </c>
      <c r="C59" s="241" t="s">
        <v>3231</v>
      </c>
      <c r="D59" s="629" t="s">
        <v>188</v>
      </c>
      <c r="E59" s="630">
        <v>16</v>
      </c>
      <c r="F59" s="679"/>
      <c r="G59" s="1177">
        <f>E59*F59</f>
        <v>0</v>
      </c>
      <c r="H59" s="519"/>
      <c r="I59" s="520"/>
      <c r="J59" s="520"/>
      <c r="K59" s="520"/>
      <c r="L59" s="520"/>
      <c r="M59" s="520"/>
      <c r="N59" s="520"/>
    </row>
    <row r="60" spans="1:14" s="301" customFormat="1" ht="48">
      <c r="A60" s="411"/>
      <c r="B60" s="412"/>
      <c r="C60" s="218" t="s">
        <v>3232</v>
      </c>
      <c r="D60" s="629"/>
      <c r="E60" s="630"/>
      <c r="F60" s="679"/>
      <c r="G60" s="679"/>
      <c r="H60" s="519"/>
      <c r="I60" s="520"/>
      <c r="J60" s="520"/>
      <c r="K60" s="520"/>
      <c r="L60" s="520"/>
      <c r="M60" s="520"/>
      <c r="N60" s="520"/>
    </row>
    <row r="61" spans="1:14" s="301" customFormat="1">
      <c r="A61" s="411"/>
      <c r="B61" s="412"/>
      <c r="C61" s="582"/>
      <c r="D61" s="629"/>
      <c r="E61" s="630"/>
      <c r="F61" s="679"/>
      <c r="G61" s="679">
        <f t="shared" si="5"/>
        <v>0</v>
      </c>
      <c r="H61" s="519"/>
      <c r="I61" s="520"/>
      <c r="J61" s="520"/>
      <c r="K61" s="520"/>
      <c r="L61" s="520"/>
      <c r="M61" s="520"/>
      <c r="N61" s="520"/>
    </row>
    <row r="62" spans="1:14" s="301" customFormat="1">
      <c r="A62" s="411" t="str">
        <f>$B$8</f>
        <v>I.</v>
      </c>
      <c r="B62" s="412">
        <f>COUNT($A$12:B61)+1</f>
        <v>12</v>
      </c>
      <c r="C62" s="241" t="s">
        <v>1722</v>
      </c>
      <c r="D62" s="629"/>
      <c r="E62" s="630"/>
      <c r="F62" s="679"/>
      <c r="G62" s="679"/>
      <c r="H62" s="519"/>
      <c r="I62" s="520"/>
      <c r="J62" s="520"/>
      <c r="K62" s="520"/>
      <c r="L62" s="520"/>
      <c r="M62" s="520"/>
      <c r="N62" s="520"/>
    </row>
    <row r="63" spans="1:14" s="301" customFormat="1" ht="37.5" customHeight="1">
      <c r="A63" s="411"/>
      <c r="B63" s="412"/>
      <c r="C63" s="218" t="s">
        <v>2539</v>
      </c>
      <c r="D63" s="629"/>
      <c r="E63" s="630"/>
      <c r="F63" s="679"/>
      <c r="G63" s="679">
        <f t="shared" si="5"/>
        <v>0</v>
      </c>
      <c r="H63" s="519"/>
      <c r="I63" s="520"/>
      <c r="J63" s="520"/>
      <c r="K63" s="520"/>
      <c r="L63" s="520"/>
      <c r="M63" s="520"/>
      <c r="N63" s="520"/>
    </row>
    <row r="64" spans="1:14" s="301" customFormat="1">
      <c r="A64" s="411"/>
      <c r="B64" s="412"/>
      <c r="C64" s="326" t="s">
        <v>3233</v>
      </c>
      <c r="D64" s="629" t="s">
        <v>188</v>
      </c>
      <c r="E64" s="630">
        <v>4</v>
      </c>
      <c r="F64" s="679"/>
      <c r="G64" s="1177">
        <f>E64*F64</f>
        <v>0</v>
      </c>
      <c r="H64" s="519"/>
      <c r="I64" s="520"/>
      <c r="J64" s="520"/>
      <c r="K64" s="520"/>
      <c r="L64" s="520"/>
      <c r="M64" s="520"/>
      <c r="N64" s="520"/>
    </row>
    <row r="65" spans="1:14" s="301" customFormat="1">
      <c r="A65" s="411"/>
      <c r="B65" s="412"/>
      <c r="C65" s="218"/>
      <c r="D65" s="629"/>
      <c r="E65" s="630"/>
      <c r="F65" s="679"/>
      <c r="G65" s="679"/>
      <c r="H65" s="519"/>
      <c r="I65" s="520"/>
      <c r="J65" s="520"/>
      <c r="K65" s="520"/>
      <c r="L65" s="520"/>
      <c r="M65" s="520"/>
      <c r="N65" s="520"/>
    </row>
    <row r="66" spans="1:14" s="301" customFormat="1">
      <c r="A66" s="411" t="str">
        <f>$B$8</f>
        <v>I.</v>
      </c>
      <c r="B66" s="412">
        <f>COUNT($A$12:B64)+1</f>
        <v>13</v>
      </c>
      <c r="C66" s="241" t="s">
        <v>1724</v>
      </c>
      <c r="D66" s="629"/>
      <c r="E66" s="630"/>
      <c r="F66" s="679"/>
      <c r="G66" s="679"/>
      <c r="H66" s="519"/>
      <c r="I66" s="520"/>
      <c r="J66" s="520"/>
      <c r="K66" s="520"/>
      <c r="L66" s="520"/>
      <c r="M66" s="520"/>
      <c r="N66" s="520"/>
    </row>
    <row r="67" spans="1:14" s="301" customFormat="1" ht="62.25" customHeight="1">
      <c r="A67" s="411"/>
      <c r="B67" s="412"/>
      <c r="C67" s="218" t="s">
        <v>3234</v>
      </c>
      <c r="D67" s="629"/>
      <c r="E67" s="630"/>
      <c r="F67" s="679"/>
      <c r="G67" s="679"/>
      <c r="H67" s="519"/>
      <c r="I67" s="520"/>
      <c r="J67" s="520"/>
      <c r="K67" s="520"/>
      <c r="L67" s="520"/>
      <c r="M67" s="520"/>
      <c r="N67" s="520"/>
    </row>
    <row r="68" spans="1:14" s="301" customFormat="1">
      <c r="A68" s="411"/>
      <c r="B68" s="412"/>
      <c r="C68" s="326" t="s">
        <v>3235</v>
      </c>
      <c r="D68" s="629" t="s">
        <v>188</v>
      </c>
      <c r="E68" s="630">
        <v>4</v>
      </c>
      <c r="F68" s="679"/>
      <c r="G68" s="1177">
        <f>E68*F68</f>
        <v>0</v>
      </c>
      <c r="H68" s="519"/>
      <c r="I68" s="520"/>
      <c r="J68" s="520"/>
      <c r="K68" s="520"/>
      <c r="L68" s="520"/>
      <c r="M68" s="520"/>
      <c r="N68" s="520"/>
    </row>
    <row r="69" spans="1:14" s="301" customFormat="1">
      <c r="A69" s="411"/>
      <c r="B69" s="412"/>
      <c r="C69" s="218"/>
      <c r="D69" s="629"/>
      <c r="E69" s="630"/>
      <c r="F69" s="679"/>
      <c r="G69" s="679"/>
      <c r="H69" s="519"/>
      <c r="I69" s="520"/>
      <c r="J69" s="520"/>
      <c r="K69" s="520"/>
      <c r="L69" s="520"/>
      <c r="M69" s="520"/>
      <c r="N69" s="520"/>
    </row>
    <row r="70" spans="1:14" s="301" customFormat="1">
      <c r="A70" s="411" t="str">
        <f>$B$8</f>
        <v>I.</v>
      </c>
      <c r="B70" s="412">
        <f>COUNT($A$12:B69)+1</f>
        <v>14</v>
      </c>
      <c r="C70" s="336" t="s">
        <v>2187</v>
      </c>
      <c r="D70" s="629" t="s">
        <v>188</v>
      </c>
      <c r="E70" s="630">
        <v>2</v>
      </c>
      <c r="F70" s="679"/>
      <c r="G70" s="1177">
        <f>E70*F70</f>
        <v>0</v>
      </c>
      <c r="H70" s="519"/>
      <c r="I70" s="520"/>
      <c r="J70" s="520"/>
      <c r="K70" s="520"/>
      <c r="L70" s="520"/>
      <c r="M70" s="520"/>
      <c r="N70" s="520"/>
    </row>
    <row r="71" spans="1:14" s="301" customFormat="1" ht="60.6" customHeight="1">
      <c r="A71" s="411"/>
      <c r="B71" s="412"/>
      <c r="C71" s="218" t="s">
        <v>2188</v>
      </c>
      <c r="D71" s="629"/>
      <c r="E71" s="630"/>
      <c r="F71" s="679"/>
      <c r="G71" s="679">
        <f t="shared" si="5"/>
        <v>0</v>
      </c>
      <c r="H71" s="519"/>
      <c r="I71" s="520"/>
      <c r="J71" s="520"/>
      <c r="K71" s="520"/>
      <c r="L71" s="520"/>
      <c r="M71" s="520"/>
      <c r="N71" s="520"/>
    </row>
    <row r="72" spans="1:14" s="301" customFormat="1">
      <c r="A72" s="411"/>
      <c r="B72" s="412"/>
      <c r="C72" s="529"/>
      <c r="D72" s="629"/>
      <c r="E72" s="630"/>
      <c r="F72" s="679"/>
      <c r="G72" s="679">
        <f t="shared" si="5"/>
        <v>0</v>
      </c>
      <c r="H72" s="519"/>
      <c r="I72" s="520"/>
      <c r="J72" s="520"/>
      <c r="K72" s="520"/>
      <c r="L72" s="520"/>
      <c r="M72" s="520"/>
      <c r="N72" s="520"/>
    </row>
    <row r="73" spans="1:14" s="301" customFormat="1">
      <c r="A73" s="411" t="str">
        <f>$B$8</f>
        <v>I.</v>
      </c>
      <c r="B73" s="412">
        <f>COUNT($A$12:B72)+1</f>
        <v>15</v>
      </c>
      <c r="C73" s="241" t="s">
        <v>3236</v>
      </c>
      <c r="D73" s="629"/>
      <c r="E73" s="630"/>
      <c r="F73" s="679"/>
      <c r="G73" s="679">
        <f t="shared" si="5"/>
        <v>0</v>
      </c>
      <c r="H73" s="519"/>
      <c r="I73" s="520"/>
      <c r="J73" s="520"/>
      <c r="K73" s="520"/>
      <c r="L73" s="520"/>
      <c r="M73" s="520"/>
      <c r="N73" s="520"/>
    </row>
    <row r="74" spans="1:14" s="301" customFormat="1" ht="60">
      <c r="A74" s="411"/>
      <c r="B74" s="412"/>
      <c r="C74" s="218" t="s">
        <v>3237</v>
      </c>
      <c r="D74" s="629"/>
      <c r="E74" s="630"/>
      <c r="F74" s="679"/>
      <c r="G74" s="679">
        <f t="shared" si="5"/>
        <v>0</v>
      </c>
      <c r="H74" s="519"/>
      <c r="I74" s="520"/>
      <c r="J74" s="520"/>
      <c r="K74" s="520"/>
      <c r="L74" s="520"/>
      <c r="M74" s="520"/>
      <c r="N74" s="520"/>
    </row>
    <row r="75" spans="1:14" s="301" customFormat="1">
      <c r="A75" s="411"/>
      <c r="B75" s="412"/>
      <c r="C75" s="390" t="s">
        <v>2168</v>
      </c>
      <c r="D75" s="629" t="s">
        <v>186</v>
      </c>
      <c r="E75" s="630">
        <v>18</v>
      </c>
      <c r="F75" s="679"/>
      <c r="G75" s="1177">
        <f>E75*F75</f>
        <v>0</v>
      </c>
      <c r="H75" s="519"/>
      <c r="I75" s="520"/>
      <c r="J75" s="520"/>
      <c r="K75" s="520"/>
      <c r="L75" s="520"/>
      <c r="M75" s="520"/>
      <c r="N75" s="520"/>
    </row>
    <row r="76" spans="1:14" s="301" customFormat="1">
      <c r="A76" s="411"/>
      <c r="B76" s="412"/>
      <c r="C76" s="390" t="s">
        <v>1701</v>
      </c>
      <c r="D76" s="629" t="s">
        <v>186</v>
      </c>
      <c r="E76" s="630">
        <v>12</v>
      </c>
      <c r="F76" s="679"/>
      <c r="G76" s="1177">
        <f>E76*F76</f>
        <v>0</v>
      </c>
      <c r="H76" s="519"/>
      <c r="I76" s="520"/>
      <c r="J76" s="520"/>
      <c r="K76" s="520"/>
      <c r="L76" s="520"/>
      <c r="M76" s="520"/>
      <c r="N76" s="520"/>
    </row>
    <row r="77" spans="1:14" s="301" customFormat="1">
      <c r="A77" s="411"/>
      <c r="B77" s="412"/>
      <c r="C77" s="390" t="s">
        <v>1705</v>
      </c>
      <c r="D77" s="629" t="s">
        <v>186</v>
      </c>
      <c r="E77" s="630">
        <v>16</v>
      </c>
      <c r="F77" s="679"/>
      <c r="G77" s="1177">
        <f>E77*F77</f>
        <v>0</v>
      </c>
      <c r="H77" s="519"/>
      <c r="I77" s="520"/>
      <c r="J77" s="520"/>
      <c r="K77" s="520"/>
      <c r="L77" s="520"/>
      <c r="M77" s="520"/>
      <c r="N77" s="520"/>
    </row>
    <row r="78" spans="1:14" s="301" customFormat="1">
      <c r="A78" s="411"/>
      <c r="B78" s="412"/>
      <c r="C78" s="390" t="s">
        <v>1713</v>
      </c>
      <c r="D78" s="629" t="s">
        <v>186</v>
      </c>
      <c r="E78" s="630">
        <v>6</v>
      </c>
      <c r="F78" s="679"/>
      <c r="G78" s="1177">
        <f>E78*F78</f>
        <v>0</v>
      </c>
      <c r="H78" s="519"/>
      <c r="I78" s="520"/>
      <c r="J78" s="520"/>
      <c r="K78" s="520"/>
      <c r="L78" s="520"/>
      <c r="M78" s="520"/>
      <c r="N78" s="520"/>
    </row>
    <row r="79" spans="1:14" s="301" customFormat="1">
      <c r="A79" s="411"/>
      <c r="B79" s="412"/>
      <c r="C79" s="390"/>
      <c r="D79" s="629"/>
      <c r="E79" s="630"/>
      <c r="F79" s="679"/>
      <c r="G79" s="679"/>
      <c r="H79" s="519"/>
      <c r="I79" s="520"/>
      <c r="J79" s="520"/>
      <c r="K79" s="520"/>
      <c r="L79" s="520"/>
      <c r="M79" s="520"/>
      <c r="N79" s="520"/>
    </row>
    <row r="80" spans="1:14" s="301" customFormat="1">
      <c r="A80" s="411" t="str">
        <f>$B$8</f>
        <v>I.</v>
      </c>
      <c r="B80" s="412">
        <f>COUNT($A$12:B78)+1</f>
        <v>16</v>
      </c>
      <c r="C80" s="523" t="s">
        <v>3238</v>
      </c>
      <c r="D80" s="629" t="s">
        <v>137</v>
      </c>
      <c r="E80" s="630">
        <v>8</v>
      </c>
      <c r="F80" s="679"/>
      <c r="G80" s="1177">
        <f>E80*F80</f>
        <v>0</v>
      </c>
      <c r="H80" s="519"/>
      <c r="I80" s="520"/>
      <c r="J80" s="520"/>
      <c r="K80" s="520"/>
      <c r="L80" s="520"/>
      <c r="M80" s="520"/>
      <c r="N80" s="520"/>
    </row>
    <row r="81" spans="1:14" s="301" customFormat="1" ht="36">
      <c r="A81" s="411"/>
      <c r="B81" s="412"/>
      <c r="C81" s="326" t="s">
        <v>3239</v>
      </c>
      <c r="D81" s="629"/>
      <c r="E81" s="630"/>
      <c r="F81" s="679"/>
      <c r="G81" s="679">
        <f t="shared" ref="G81" si="6">E81*F81</f>
        <v>0</v>
      </c>
      <c r="H81" s="519"/>
      <c r="I81" s="520"/>
      <c r="J81" s="520"/>
      <c r="K81" s="520"/>
      <c r="L81" s="520"/>
      <c r="M81" s="520"/>
      <c r="N81" s="520"/>
    </row>
    <row r="82" spans="1:14" s="301" customFormat="1">
      <c r="A82" s="411"/>
      <c r="B82" s="412"/>
      <c r="C82" s="530"/>
      <c r="D82" s="661"/>
      <c r="E82" s="662"/>
      <c r="F82" s="679"/>
      <c r="G82" s="679">
        <f t="shared" si="5"/>
        <v>0</v>
      </c>
      <c r="H82" s="519"/>
      <c r="I82" s="520"/>
      <c r="J82" s="520"/>
      <c r="K82" s="520"/>
      <c r="L82" s="520"/>
      <c r="M82" s="520"/>
      <c r="N82" s="520"/>
    </row>
    <row r="83" spans="1:14" s="301" customFormat="1">
      <c r="A83" s="411" t="str">
        <f>$B$8</f>
        <v>I.</v>
      </c>
      <c r="B83" s="412">
        <f>COUNT($A$12:B82)+1</f>
        <v>17</v>
      </c>
      <c r="C83" s="241" t="s">
        <v>3240</v>
      </c>
      <c r="D83" s="663"/>
      <c r="E83" s="663"/>
      <c r="F83" s="679"/>
      <c r="G83" s="679">
        <f t="shared" si="5"/>
        <v>0</v>
      </c>
      <c r="H83" s="519"/>
      <c r="I83" s="520"/>
      <c r="J83" s="520"/>
      <c r="K83" s="520"/>
      <c r="L83" s="520"/>
      <c r="M83" s="520"/>
      <c r="N83" s="520"/>
    </row>
    <row r="84" spans="1:14" s="301" customFormat="1" ht="96">
      <c r="A84" s="411"/>
      <c r="B84" s="412"/>
      <c r="C84" s="218" t="s">
        <v>3241</v>
      </c>
      <c r="D84" s="663"/>
      <c r="E84" s="663"/>
      <c r="F84" s="679"/>
      <c r="G84" s="679">
        <f t="shared" si="5"/>
        <v>0</v>
      </c>
      <c r="H84" s="519"/>
      <c r="I84" s="520"/>
      <c r="J84" s="520"/>
      <c r="K84" s="520"/>
      <c r="L84" s="520"/>
      <c r="M84" s="520"/>
      <c r="N84" s="520"/>
    </row>
    <row r="85" spans="1:14" s="301" customFormat="1">
      <c r="A85" s="411"/>
      <c r="B85" s="412"/>
      <c r="C85" s="218" t="s">
        <v>3242</v>
      </c>
      <c r="D85" s="629" t="s">
        <v>186</v>
      </c>
      <c r="E85" s="630">
        <v>16</v>
      </c>
      <c r="F85" s="679"/>
      <c r="G85" s="1177">
        <f>E85*F85</f>
        <v>0</v>
      </c>
      <c r="H85" s="519"/>
      <c r="I85" s="520"/>
      <c r="J85" s="520"/>
      <c r="K85" s="520"/>
      <c r="L85" s="520"/>
      <c r="M85" s="520"/>
      <c r="N85" s="520"/>
    </row>
    <row r="86" spans="1:14" s="301" customFormat="1">
      <c r="A86" s="411"/>
      <c r="B86" s="412"/>
      <c r="C86" s="218" t="s">
        <v>3243</v>
      </c>
      <c r="D86" s="629" t="s">
        <v>186</v>
      </c>
      <c r="E86" s="630">
        <v>6</v>
      </c>
      <c r="F86" s="679"/>
      <c r="G86" s="1177">
        <f>E86*F86</f>
        <v>0</v>
      </c>
      <c r="H86" s="519"/>
      <c r="I86" s="520"/>
      <c r="J86" s="520"/>
      <c r="K86" s="520"/>
      <c r="L86" s="520"/>
      <c r="M86" s="520"/>
      <c r="N86" s="520"/>
    </row>
    <row r="87" spans="1:14" s="301" customFormat="1">
      <c r="A87" s="411"/>
      <c r="B87" s="412"/>
      <c r="C87" s="218" t="s">
        <v>3244</v>
      </c>
      <c r="D87" s="629" t="s">
        <v>137</v>
      </c>
      <c r="E87" s="630">
        <v>3</v>
      </c>
      <c r="F87" s="679"/>
      <c r="G87" s="1177">
        <f>E87*F87</f>
        <v>0</v>
      </c>
      <c r="H87" s="519"/>
      <c r="I87" s="520"/>
      <c r="J87" s="520"/>
      <c r="K87" s="520"/>
      <c r="L87" s="520"/>
      <c r="M87" s="520"/>
      <c r="N87" s="520"/>
    </row>
    <row r="88" spans="1:14" s="301" customFormat="1">
      <c r="A88" s="411"/>
      <c r="B88" s="412"/>
      <c r="C88" s="218"/>
      <c r="D88" s="629"/>
      <c r="E88" s="630"/>
      <c r="F88" s="679"/>
      <c r="G88" s="679"/>
      <c r="H88" s="519"/>
      <c r="I88" s="520"/>
      <c r="J88" s="520"/>
      <c r="K88" s="520"/>
      <c r="L88" s="520"/>
      <c r="M88" s="520"/>
      <c r="N88" s="520"/>
    </row>
    <row r="89" spans="1:14" s="301" customFormat="1">
      <c r="A89" s="411" t="str">
        <f>$B$8</f>
        <v>I.</v>
      </c>
      <c r="B89" s="412">
        <f>COUNT($A$12:B87)+1</f>
        <v>18</v>
      </c>
      <c r="C89" s="523" t="s">
        <v>3245</v>
      </c>
      <c r="D89" s="629" t="s">
        <v>125</v>
      </c>
      <c r="E89" s="630">
        <v>1</v>
      </c>
      <c r="F89" s="679"/>
      <c r="G89" s="1177">
        <f>E89*F89</f>
        <v>0</v>
      </c>
      <c r="H89" s="519"/>
      <c r="I89" s="520"/>
      <c r="J89" s="520"/>
      <c r="K89" s="520"/>
      <c r="L89" s="520"/>
      <c r="M89" s="520"/>
      <c r="N89" s="520"/>
    </row>
    <row r="90" spans="1:14" s="301" customFormat="1" ht="24">
      <c r="A90" s="411"/>
      <c r="B90" s="412"/>
      <c r="C90" s="326" t="s">
        <v>3246</v>
      </c>
      <c r="D90" s="629"/>
      <c r="E90" s="630"/>
      <c r="F90" s="679"/>
      <c r="G90" s="679">
        <f t="shared" ref="G90" si="7">E90*F90</f>
        <v>0</v>
      </c>
      <c r="H90" s="519"/>
      <c r="I90" s="520"/>
      <c r="J90" s="520"/>
      <c r="K90" s="520"/>
      <c r="L90" s="520"/>
      <c r="M90" s="520"/>
      <c r="N90" s="520"/>
    </row>
    <row r="91" spans="1:14" s="301" customFormat="1">
      <c r="A91" s="411"/>
      <c r="B91" s="412"/>
      <c r="C91" s="326"/>
      <c r="D91" s="629"/>
      <c r="E91" s="630"/>
      <c r="F91" s="679"/>
      <c r="G91" s="679"/>
      <c r="H91" s="519"/>
      <c r="I91" s="520"/>
      <c r="J91" s="520"/>
      <c r="K91" s="520"/>
      <c r="L91" s="520"/>
      <c r="M91" s="520"/>
      <c r="N91" s="520"/>
    </row>
    <row r="92" spans="1:14" s="301" customFormat="1">
      <c r="A92" s="411" t="str">
        <f>$B$8</f>
        <v>I.</v>
      </c>
      <c r="B92" s="412">
        <f>COUNT($A$12:B91)+1</f>
        <v>19</v>
      </c>
      <c r="C92" s="241" t="s">
        <v>1844</v>
      </c>
      <c r="D92" s="629" t="s">
        <v>187</v>
      </c>
      <c r="E92" s="630">
        <v>45</v>
      </c>
      <c r="F92" s="679"/>
      <c r="G92" s="1177">
        <f>E92*F92</f>
        <v>0</v>
      </c>
      <c r="H92" s="519"/>
      <c r="I92" s="520"/>
      <c r="J92" s="520"/>
      <c r="K92" s="520"/>
      <c r="L92" s="520"/>
      <c r="M92" s="520"/>
      <c r="N92" s="520"/>
    </row>
    <row r="93" spans="1:14" s="301" customFormat="1" ht="87.75" customHeight="1">
      <c r="A93" s="411"/>
      <c r="B93" s="412"/>
      <c r="C93" s="218" t="s">
        <v>3247</v>
      </c>
      <c r="D93" s="629"/>
      <c r="E93" s="630"/>
      <c r="F93" s="679"/>
      <c r="G93" s="679">
        <f t="shared" ref="G93" si="8">E93*F93</f>
        <v>0</v>
      </c>
      <c r="H93" s="519"/>
      <c r="I93" s="520"/>
      <c r="J93" s="520"/>
      <c r="K93" s="520"/>
      <c r="L93" s="520"/>
      <c r="M93" s="520"/>
      <c r="N93" s="520"/>
    </row>
    <row r="94" spans="1:14" s="301" customFormat="1">
      <c r="A94" s="411"/>
      <c r="B94" s="412"/>
      <c r="C94" s="218"/>
      <c r="D94" s="629"/>
      <c r="E94" s="630"/>
      <c r="F94" s="679"/>
      <c r="G94" s="679"/>
      <c r="H94" s="519"/>
      <c r="I94" s="520"/>
      <c r="J94" s="520"/>
      <c r="K94" s="520"/>
      <c r="L94" s="520"/>
      <c r="M94" s="520"/>
      <c r="N94" s="520"/>
    </row>
    <row r="95" spans="1:14" s="301" customFormat="1">
      <c r="A95" s="411" t="str">
        <f>$B$8</f>
        <v>I.</v>
      </c>
      <c r="B95" s="412">
        <f>COUNT($A$12:B94)+1</f>
        <v>20</v>
      </c>
      <c r="C95" s="241" t="s">
        <v>3248</v>
      </c>
      <c r="D95" s="629" t="s">
        <v>187</v>
      </c>
      <c r="E95" s="630">
        <v>135</v>
      </c>
      <c r="F95" s="679"/>
      <c r="G95" s="1177">
        <f>E95*F95</f>
        <v>0</v>
      </c>
      <c r="H95" s="519"/>
      <c r="I95" s="520"/>
      <c r="J95" s="520"/>
      <c r="K95" s="520"/>
      <c r="L95" s="520"/>
      <c r="M95" s="520"/>
      <c r="N95" s="520"/>
    </row>
    <row r="96" spans="1:14" s="301" customFormat="1" ht="48">
      <c r="A96" s="411"/>
      <c r="B96" s="412"/>
      <c r="C96" s="218" t="s">
        <v>3249</v>
      </c>
      <c r="D96" s="629"/>
      <c r="E96" s="630"/>
      <c r="F96" s="679"/>
      <c r="G96" s="679">
        <f t="shared" ref="G96" si="9">E96*F96</f>
        <v>0</v>
      </c>
      <c r="H96" s="519"/>
      <c r="I96" s="520"/>
      <c r="J96" s="520"/>
      <c r="K96" s="520"/>
      <c r="L96" s="520"/>
      <c r="M96" s="520"/>
      <c r="N96" s="520"/>
    </row>
    <row r="97" spans="1:14" s="301" customFormat="1">
      <c r="A97" s="411"/>
      <c r="B97" s="412"/>
      <c r="C97" s="218"/>
      <c r="D97" s="629"/>
      <c r="E97" s="630"/>
      <c r="F97" s="679"/>
      <c r="G97" s="679"/>
      <c r="H97" s="519"/>
      <c r="I97" s="520"/>
      <c r="J97" s="520"/>
      <c r="K97" s="520"/>
      <c r="L97" s="520"/>
      <c r="M97" s="520"/>
      <c r="N97" s="520"/>
    </row>
    <row r="98" spans="1:14" s="301" customFormat="1">
      <c r="A98" s="411"/>
      <c r="B98" s="412"/>
      <c r="C98" s="583" t="s">
        <v>3250</v>
      </c>
      <c r="D98" s="629"/>
      <c r="E98" s="630"/>
      <c r="F98" s="679"/>
      <c r="G98" s="679"/>
      <c r="H98" s="519"/>
      <c r="I98" s="520"/>
      <c r="J98" s="520"/>
      <c r="K98" s="520"/>
      <c r="L98" s="520"/>
      <c r="M98" s="520"/>
      <c r="N98" s="520"/>
    </row>
    <row r="99" spans="1:14" s="301" customFormat="1">
      <c r="A99" s="411"/>
      <c r="B99" s="412"/>
      <c r="C99" s="218"/>
      <c r="D99" s="629"/>
      <c r="E99" s="630"/>
      <c r="F99" s="679"/>
      <c r="G99" s="679"/>
      <c r="H99" s="519"/>
      <c r="I99" s="520"/>
      <c r="J99" s="520"/>
      <c r="K99" s="520"/>
      <c r="L99" s="520"/>
      <c r="M99" s="520"/>
      <c r="N99" s="520"/>
    </row>
    <row r="100" spans="1:14" s="301" customFormat="1">
      <c r="A100" s="411" t="str">
        <f>$B$8</f>
        <v>I.</v>
      </c>
      <c r="B100" s="412">
        <f>COUNT($A$12:B99)+1</f>
        <v>21</v>
      </c>
      <c r="C100" s="241" t="s">
        <v>3204</v>
      </c>
      <c r="D100" s="629" t="s">
        <v>125</v>
      </c>
      <c r="E100" s="630">
        <v>1</v>
      </c>
      <c r="F100" s="679"/>
      <c r="G100" s="1177">
        <f>E100*F100</f>
        <v>0</v>
      </c>
      <c r="H100" s="519"/>
      <c r="I100" s="520"/>
      <c r="J100" s="520"/>
      <c r="K100" s="520"/>
      <c r="L100" s="520"/>
      <c r="M100" s="520"/>
      <c r="N100" s="520"/>
    </row>
    <row r="101" spans="1:14" s="301" customFormat="1" ht="74.25" customHeight="1">
      <c r="A101" s="411"/>
      <c r="B101" s="412"/>
      <c r="C101" s="326" t="s">
        <v>3251</v>
      </c>
      <c r="D101" s="629"/>
      <c r="E101" s="630"/>
      <c r="F101" s="679"/>
      <c r="G101" s="679">
        <f t="shared" ref="G101:G102" si="10">E101*F101</f>
        <v>0</v>
      </c>
      <c r="H101" s="519"/>
      <c r="I101" s="520"/>
      <c r="J101" s="520"/>
      <c r="K101" s="520"/>
      <c r="L101" s="520"/>
      <c r="M101" s="520"/>
      <c r="N101" s="520"/>
    </row>
    <row r="102" spans="1:14" s="301" customFormat="1" ht="60">
      <c r="A102" s="411"/>
      <c r="B102" s="412"/>
      <c r="C102" s="510" t="s">
        <v>3252</v>
      </c>
      <c r="D102" s="629"/>
      <c r="E102" s="630"/>
      <c r="F102" s="679"/>
      <c r="G102" s="679">
        <f t="shared" si="10"/>
        <v>0</v>
      </c>
      <c r="H102" s="519"/>
      <c r="I102" s="520"/>
      <c r="J102" s="520"/>
      <c r="K102" s="520"/>
      <c r="L102" s="520"/>
      <c r="M102" s="520"/>
      <c r="N102" s="520"/>
    </row>
    <row r="103" spans="1:14" s="301" customFormat="1">
      <c r="A103" s="411"/>
      <c r="B103" s="412"/>
      <c r="C103" s="510"/>
      <c r="D103" s="629"/>
      <c r="E103" s="630"/>
      <c r="F103" s="679"/>
      <c r="G103" s="679"/>
      <c r="H103" s="519"/>
      <c r="I103" s="520"/>
      <c r="J103" s="520"/>
      <c r="K103" s="520"/>
      <c r="L103" s="520"/>
      <c r="M103" s="520"/>
      <c r="N103" s="520"/>
    </row>
    <row r="104" spans="1:14" s="301" customFormat="1">
      <c r="A104" s="411" t="str">
        <f>$B$8</f>
        <v>I.</v>
      </c>
      <c r="B104" s="412">
        <f>COUNT($A$12:B103)+1</f>
        <v>22</v>
      </c>
      <c r="C104" s="241" t="s">
        <v>3207</v>
      </c>
      <c r="D104" s="629" t="s">
        <v>125</v>
      </c>
      <c r="E104" s="630">
        <v>1</v>
      </c>
      <c r="F104" s="679"/>
      <c r="G104" s="1177">
        <f>E104*F104</f>
        <v>0</v>
      </c>
      <c r="H104" s="519"/>
      <c r="I104" s="520"/>
      <c r="J104" s="520"/>
      <c r="K104" s="520"/>
      <c r="L104" s="520"/>
      <c r="M104" s="520"/>
      <c r="N104" s="520"/>
    </row>
    <row r="105" spans="1:14" s="301" customFormat="1" ht="156">
      <c r="A105" s="411"/>
      <c r="B105" s="412"/>
      <c r="C105" s="326" t="s">
        <v>3253</v>
      </c>
      <c r="D105" s="629"/>
      <c r="E105" s="630"/>
      <c r="F105" s="679"/>
      <c r="G105" s="679">
        <f t="shared" ref="G105" si="11">E105*F105</f>
        <v>0</v>
      </c>
      <c r="H105" s="519"/>
      <c r="I105" s="520"/>
      <c r="J105" s="520"/>
      <c r="K105" s="520"/>
      <c r="L105" s="520"/>
      <c r="M105" s="520"/>
      <c r="N105" s="520"/>
    </row>
    <row r="106" spans="1:14" s="301" customFormat="1">
      <c r="A106" s="411"/>
      <c r="B106" s="412"/>
      <c r="C106" s="510"/>
      <c r="D106" s="629"/>
      <c r="E106" s="630"/>
      <c r="F106" s="679"/>
      <c r="G106" s="679"/>
      <c r="H106" s="519"/>
      <c r="I106" s="520"/>
      <c r="J106" s="520"/>
      <c r="K106" s="520"/>
      <c r="L106" s="520"/>
      <c r="M106" s="520"/>
      <c r="N106" s="520"/>
    </row>
    <row r="107" spans="1:14" s="301" customFormat="1">
      <c r="A107" s="411" t="str">
        <f>$B$8</f>
        <v>I.</v>
      </c>
      <c r="B107" s="412">
        <f>COUNT($A$12:B106)+1</f>
        <v>23</v>
      </c>
      <c r="C107" s="241" t="s">
        <v>3209</v>
      </c>
      <c r="D107" s="629" t="s">
        <v>125</v>
      </c>
      <c r="E107" s="630">
        <v>1</v>
      </c>
      <c r="F107" s="679"/>
      <c r="G107" s="1177">
        <f>E107*F107</f>
        <v>0</v>
      </c>
      <c r="H107" s="519"/>
      <c r="I107" s="520"/>
      <c r="J107" s="520"/>
      <c r="K107" s="520"/>
      <c r="L107" s="520"/>
      <c r="M107" s="520"/>
      <c r="N107" s="520"/>
    </row>
    <row r="108" spans="1:14" s="301" customFormat="1" ht="144">
      <c r="A108" s="411"/>
      <c r="B108" s="412"/>
      <c r="C108" s="326" t="s">
        <v>3254</v>
      </c>
      <c r="D108" s="629"/>
      <c r="E108" s="630"/>
      <c r="F108" s="679"/>
      <c r="G108" s="679"/>
      <c r="H108" s="519"/>
      <c r="I108" s="520"/>
      <c r="J108" s="520"/>
      <c r="K108" s="520"/>
      <c r="L108" s="520"/>
      <c r="M108" s="520"/>
      <c r="N108" s="520"/>
    </row>
    <row r="109" spans="1:14" s="301" customFormat="1">
      <c r="A109" s="411"/>
      <c r="B109" s="412"/>
      <c r="C109" s="580"/>
      <c r="D109" s="629"/>
      <c r="E109" s="630"/>
      <c r="F109" s="679"/>
      <c r="G109" s="679"/>
      <c r="H109" s="519"/>
      <c r="I109" s="520"/>
      <c r="J109" s="520"/>
      <c r="K109" s="520"/>
      <c r="L109" s="520"/>
      <c r="M109" s="520"/>
      <c r="N109" s="520"/>
    </row>
    <row r="110" spans="1:14" s="301" customFormat="1">
      <c r="A110" s="411" t="str">
        <f>$B$8</f>
        <v>I.</v>
      </c>
      <c r="B110" s="412">
        <f>COUNT($A$12:B109)+1</f>
        <v>24</v>
      </c>
      <c r="C110" s="241" t="s">
        <v>3211</v>
      </c>
      <c r="D110" s="629"/>
      <c r="E110" s="630"/>
      <c r="F110" s="679"/>
      <c r="G110" s="679"/>
      <c r="H110" s="519"/>
      <c r="I110" s="520"/>
      <c r="J110" s="520"/>
      <c r="K110" s="520"/>
      <c r="L110" s="520"/>
      <c r="M110" s="520"/>
      <c r="N110" s="520"/>
    </row>
    <row r="111" spans="1:14" s="301" customFormat="1" ht="72">
      <c r="A111" s="411"/>
      <c r="B111" s="412"/>
      <c r="C111" s="218" t="s">
        <v>3212</v>
      </c>
      <c r="D111" s="629"/>
      <c r="E111" s="630"/>
      <c r="F111" s="679"/>
      <c r="G111" s="679"/>
      <c r="H111" s="519"/>
      <c r="I111" s="520"/>
      <c r="J111" s="520"/>
      <c r="K111" s="520"/>
      <c r="L111" s="520"/>
      <c r="M111" s="520"/>
      <c r="N111" s="520"/>
    </row>
    <row r="112" spans="1:14" s="301" customFormat="1" ht="50.1" customHeight="1">
      <c r="A112" s="411"/>
      <c r="B112" s="412"/>
      <c r="C112" s="510" t="s">
        <v>3255</v>
      </c>
      <c r="D112" s="629" t="s">
        <v>188</v>
      </c>
      <c r="E112" s="630">
        <v>1</v>
      </c>
      <c r="F112" s="679"/>
      <c r="G112" s="1177">
        <f>E112*F112</f>
        <v>0</v>
      </c>
      <c r="H112" s="519"/>
      <c r="I112" s="520"/>
      <c r="J112" s="520"/>
      <c r="K112" s="520"/>
      <c r="L112" s="520"/>
      <c r="M112" s="520"/>
      <c r="N112" s="520"/>
    </row>
    <row r="113" spans="1:14" s="301" customFormat="1">
      <c r="A113" s="411"/>
      <c r="B113" s="412"/>
      <c r="C113" s="510"/>
      <c r="D113" s="629"/>
      <c r="E113" s="630"/>
      <c r="F113" s="679"/>
      <c r="G113" s="679"/>
      <c r="H113" s="519"/>
      <c r="I113" s="520"/>
      <c r="J113" s="520"/>
      <c r="K113" s="520"/>
      <c r="L113" s="520"/>
      <c r="M113" s="520"/>
      <c r="N113" s="520"/>
    </row>
    <row r="114" spans="1:14" s="301" customFormat="1">
      <c r="A114" s="411" t="str">
        <f t="shared" ref="A114:A120" si="12">$B$8</f>
        <v>I.</v>
      </c>
      <c r="B114" s="412">
        <f>COUNT($A$12:B113)+1</f>
        <v>25</v>
      </c>
      <c r="C114" s="241" t="s">
        <v>1699</v>
      </c>
      <c r="D114" s="629"/>
      <c r="E114" s="630"/>
      <c r="F114" s="679"/>
      <c r="G114" s="679"/>
      <c r="H114" s="519"/>
      <c r="I114" s="520"/>
      <c r="J114" s="520"/>
      <c r="K114" s="520"/>
      <c r="L114" s="520"/>
      <c r="M114" s="520"/>
      <c r="N114" s="520"/>
    </row>
    <row r="115" spans="1:14" s="301" customFormat="1" ht="36" customHeight="1">
      <c r="A115" s="411"/>
      <c r="B115" s="412"/>
      <c r="C115" s="218" t="s">
        <v>3214</v>
      </c>
      <c r="D115" s="629"/>
      <c r="E115" s="630"/>
      <c r="F115" s="679"/>
      <c r="G115" s="679"/>
      <c r="H115" s="519"/>
      <c r="I115" s="520"/>
      <c r="J115" s="520"/>
      <c r="K115" s="520"/>
      <c r="L115" s="520"/>
      <c r="M115" s="520"/>
      <c r="N115" s="520"/>
    </row>
    <row r="116" spans="1:14" s="301" customFormat="1" ht="24">
      <c r="A116" s="411"/>
      <c r="B116" s="412"/>
      <c r="C116" s="218" t="s">
        <v>3215</v>
      </c>
      <c r="D116" s="629"/>
      <c r="E116" s="630"/>
      <c r="F116" s="679"/>
      <c r="G116" s="679"/>
      <c r="H116" s="519"/>
      <c r="I116" s="520"/>
      <c r="J116" s="520"/>
      <c r="K116" s="520"/>
      <c r="L116" s="520"/>
      <c r="M116" s="520"/>
      <c r="N116" s="520"/>
    </row>
    <row r="117" spans="1:14" s="301" customFormat="1">
      <c r="A117" s="411"/>
      <c r="B117" s="412"/>
      <c r="C117" s="218" t="s">
        <v>2168</v>
      </c>
      <c r="D117" s="629" t="s">
        <v>188</v>
      </c>
      <c r="E117" s="630">
        <v>4</v>
      </c>
      <c r="F117" s="679"/>
      <c r="G117" s="1177">
        <f>E117*F117</f>
        <v>0</v>
      </c>
      <c r="H117" s="519"/>
      <c r="I117" s="520"/>
      <c r="J117" s="520"/>
      <c r="K117" s="520"/>
      <c r="L117" s="520"/>
      <c r="M117" s="520"/>
      <c r="N117" s="520"/>
    </row>
    <row r="118" spans="1:14" s="301" customFormat="1">
      <c r="A118" s="411"/>
      <c r="B118" s="412"/>
      <c r="C118" s="218" t="s">
        <v>1701</v>
      </c>
      <c r="D118" s="629" t="s">
        <v>188</v>
      </c>
      <c r="E118" s="630">
        <v>2</v>
      </c>
      <c r="F118" s="679"/>
      <c r="G118" s="1177">
        <f>E118*F118</f>
        <v>0</v>
      </c>
      <c r="H118" s="519"/>
      <c r="I118" s="520"/>
      <c r="J118" s="520"/>
      <c r="K118" s="520"/>
      <c r="L118" s="520"/>
      <c r="M118" s="520"/>
      <c r="N118" s="520"/>
    </row>
    <row r="119" spans="1:14" s="301" customFormat="1">
      <c r="A119" s="411"/>
      <c r="B119" s="412"/>
      <c r="C119" s="581"/>
      <c r="D119" s="629"/>
      <c r="E119" s="630"/>
      <c r="F119" s="679"/>
      <c r="G119" s="679">
        <f t="shared" ref="G119:G126" si="13">E119*F119</f>
        <v>0</v>
      </c>
      <c r="H119" s="519"/>
      <c r="I119" s="520"/>
      <c r="J119" s="520"/>
      <c r="K119" s="520"/>
      <c r="L119" s="520"/>
      <c r="M119" s="520"/>
      <c r="N119" s="520"/>
    </row>
    <row r="120" spans="1:14" s="301" customFormat="1">
      <c r="A120" s="411" t="str">
        <f t="shared" si="12"/>
        <v>I.</v>
      </c>
      <c r="B120" s="412">
        <f>COUNT($A$12:B119)+1</f>
        <v>26</v>
      </c>
      <c r="C120" s="241" t="s">
        <v>3216</v>
      </c>
      <c r="D120" s="629"/>
      <c r="E120" s="630"/>
      <c r="F120" s="679"/>
      <c r="G120" s="679">
        <f t="shared" si="13"/>
        <v>0</v>
      </c>
      <c r="H120" s="519"/>
      <c r="I120" s="520"/>
      <c r="J120" s="520"/>
      <c r="K120" s="520"/>
      <c r="L120" s="520"/>
      <c r="M120" s="520"/>
      <c r="N120" s="520"/>
    </row>
    <row r="121" spans="1:14" s="301" customFormat="1" ht="96">
      <c r="A121" s="411"/>
      <c r="B121" s="412"/>
      <c r="C121" s="218" t="s">
        <v>3217</v>
      </c>
      <c r="D121" s="629"/>
      <c r="E121" s="630"/>
      <c r="F121" s="679"/>
      <c r="G121" s="679">
        <f t="shared" si="13"/>
        <v>0</v>
      </c>
      <c r="H121" s="519"/>
      <c r="I121" s="520"/>
      <c r="J121" s="520"/>
      <c r="K121" s="520"/>
      <c r="L121" s="520"/>
      <c r="M121" s="520"/>
      <c r="N121" s="520"/>
    </row>
    <row r="122" spans="1:14" s="301" customFormat="1" ht="24">
      <c r="A122" s="411"/>
      <c r="B122" s="412"/>
      <c r="C122" s="218" t="s">
        <v>3218</v>
      </c>
      <c r="D122" s="629"/>
      <c r="E122" s="630"/>
      <c r="F122" s="679"/>
      <c r="G122" s="679">
        <f t="shared" si="13"/>
        <v>0</v>
      </c>
      <c r="H122" s="519"/>
      <c r="I122" s="520"/>
      <c r="J122" s="520"/>
      <c r="K122" s="520"/>
      <c r="L122" s="520"/>
      <c r="M122" s="520"/>
      <c r="N122" s="520"/>
    </row>
    <row r="123" spans="1:14" s="301" customFormat="1">
      <c r="A123" s="411"/>
      <c r="B123" s="412"/>
      <c r="C123" s="218" t="s">
        <v>1704</v>
      </c>
      <c r="D123" s="629" t="s">
        <v>188</v>
      </c>
      <c r="E123" s="630">
        <v>5</v>
      </c>
      <c r="F123" s="679"/>
      <c r="G123" s="1177">
        <f>E123*F123</f>
        <v>0</v>
      </c>
      <c r="H123" s="519"/>
      <c r="I123" s="520"/>
      <c r="J123" s="520"/>
      <c r="K123" s="520"/>
      <c r="L123" s="520"/>
      <c r="M123" s="520"/>
      <c r="N123" s="520"/>
    </row>
    <row r="124" spans="1:14" s="301" customFormat="1">
      <c r="A124" s="411"/>
      <c r="B124" s="412"/>
      <c r="C124" s="581"/>
      <c r="D124" s="629"/>
      <c r="E124" s="630"/>
      <c r="F124" s="679"/>
      <c r="G124" s="679">
        <f t="shared" si="13"/>
        <v>0</v>
      </c>
      <c r="H124" s="519"/>
      <c r="I124" s="520"/>
      <c r="J124" s="520"/>
      <c r="K124" s="520"/>
      <c r="L124" s="520"/>
      <c r="M124" s="520"/>
      <c r="N124" s="520"/>
    </row>
    <row r="125" spans="1:14" s="301" customFormat="1">
      <c r="A125" s="411" t="str">
        <f t="shared" ref="A125" si="14">$B$8</f>
        <v>I.</v>
      </c>
      <c r="B125" s="412">
        <f>COUNT($A$12:B124)+1</f>
        <v>27</v>
      </c>
      <c r="C125" s="523" t="s">
        <v>3219</v>
      </c>
      <c r="D125" s="629"/>
      <c r="E125" s="630"/>
      <c r="F125" s="679"/>
      <c r="G125" s="679">
        <f t="shared" si="13"/>
        <v>0</v>
      </c>
      <c r="H125" s="519"/>
      <c r="I125" s="520"/>
      <c r="J125" s="520"/>
      <c r="K125" s="520"/>
      <c r="L125" s="520"/>
      <c r="M125" s="520"/>
      <c r="N125" s="520"/>
    </row>
    <row r="126" spans="1:14" s="301" customFormat="1" ht="36">
      <c r="A126" s="411"/>
      <c r="B126" s="412"/>
      <c r="C126" s="218" t="s">
        <v>3220</v>
      </c>
      <c r="D126" s="629"/>
      <c r="E126" s="630"/>
      <c r="F126" s="679"/>
      <c r="G126" s="679">
        <f t="shared" si="13"/>
        <v>0</v>
      </c>
      <c r="H126" s="519"/>
      <c r="I126" s="520"/>
      <c r="J126" s="520"/>
      <c r="K126" s="520"/>
      <c r="L126" s="520"/>
      <c r="M126" s="520"/>
      <c r="N126" s="520"/>
    </row>
    <row r="127" spans="1:14" s="301" customFormat="1" ht="24">
      <c r="A127" s="411"/>
      <c r="B127" s="412"/>
      <c r="C127" s="218" t="s">
        <v>3221</v>
      </c>
      <c r="D127" s="629"/>
      <c r="E127" s="630"/>
      <c r="F127" s="679"/>
      <c r="G127" s="679"/>
      <c r="H127" s="519"/>
      <c r="I127" s="520"/>
      <c r="J127" s="520"/>
      <c r="K127" s="520"/>
      <c r="L127" s="520"/>
      <c r="M127" s="520"/>
      <c r="N127" s="520"/>
    </row>
    <row r="128" spans="1:14" s="301" customFormat="1">
      <c r="A128" s="411"/>
      <c r="B128" s="412"/>
      <c r="C128" s="326" t="s">
        <v>1704</v>
      </c>
      <c r="D128" s="629" t="s">
        <v>188</v>
      </c>
      <c r="E128" s="630">
        <v>1</v>
      </c>
      <c r="F128" s="679"/>
      <c r="G128" s="1177">
        <f>E128*F128</f>
        <v>0</v>
      </c>
      <c r="H128" s="519"/>
      <c r="I128" s="520"/>
      <c r="J128" s="520"/>
      <c r="K128" s="520"/>
      <c r="L128" s="520"/>
      <c r="M128" s="520"/>
      <c r="N128" s="520"/>
    </row>
    <row r="129" spans="1:14" s="301" customFormat="1">
      <c r="A129" s="411"/>
      <c r="B129" s="412"/>
      <c r="C129" s="326"/>
      <c r="D129" s="629"/>
      <c r="E129" s="630"/>
      <c r="F129" s="679"/>
      <c r="G129" s="679">
        <f t="shared" ref="G129:G131" si="15">E129*F129</f>
        <v>0</v>
      </c>
      <c r="H129" s="519"/>
      <c r="I129" s="520"/>
      <c r="J129" s="520"/>
      <c r="K129" s="520"/>
      <c r="L129" s="520"/>
      <c r="M129" s="520"/>
      <c r="N129" s="520"/>
    </row>
    <row r="130" spans="1:14" s="301" customFormat="1">
      <c r="A130" s="411" t="str">
        <f>$B$8</f>
        <v>I.</v>
      </c>
      <c r="B130" s="412">
        <f>COUNT($A$12:B129)+1</f>
        <v>28</v>
      </c>
      <c r="C130" s="241" t="s">
        <v>3222</v>
      </c>
      <c r="D130" s="629"/>
      <c r="E130" s="630"/>
      <c r="F130" s="679"/>
      <c r="G130" s="679">
        <f t="shared" si="15"/>
        <v>0</v>
      </c>
      <c r="H130" s="519"/>
      <c r="I130" s="520"/>
      <c r="J130" s="520"/>
      <c r="K130" s="520"/>
      <c r="L130" s="520"/>
      <c r="M130" s="520"/>
      <c r="N130" s="520"/>
    </row>
    <row r="131" spans="1:14" s="301" customFormat="1" ht="36" customHeight="1">
      <c r="A131" s="411"/>
      <c r="B131" s="412"/>
      <c r="C131" s="218" t="s">
        <v>3223</v>
      </c>
      <c r="D131" s="629"/>
      <c r="E131" s="630"/>
      <c r="F131" s="679"/>
      <c r="G131" s="679">
        <f t="shared" si="15"/>
        <v>0</v>
      </c>
      <c r="H131" s="519"/>
      <c r="I131" s="520"/>
      <c r="J131" s="520"/>
      <c r="K131" s="520"/>
      <c r="L131" s="520"/>
      <c r="M131" s="520"/>
      <c r="N131" s="520"/>
    </row>
    <row r="132" spans="1:14" s="301" customFormat="1" ht="24">
      <c r="A132" s="411"/>
      <c r="B132" s="412"/>
      <c r="C132" s="218" t="s">
        <v>3224</v>
      </c>
      <c r="D132" s="629"/>
      <c r="E132" s="630"/>
      <c r="F132" s="679"/>
      <c r="G132" s="679"/>
      <c r="H132" s="519"/>
      <c r="I132" s="520"/>
      <c r="J132" s="520"/>
      <c r="K132" s="520"/>
      <c r="L132" s="520"/>
      <c r="M132" s="520"/>
      <c r="N132" s="520"/>
    </row>
    <row r="133" spans="1:14" s="301" customFormat="1">
      <c r="A133" s="411"/>
      <c r="B133" s="412"/>
      <c r="C133" s="326" t="s">
        <v>1704</v>
      </c>
      <c r="D133" s="629" t="s">
        <v>188</v>
      </c>
      <c r="E133" s="630">
        <v>1</v>
      </c>
      <c r="F133" s="679"/>
      <c r="G133" s="1177">
        <f>E133*F133</f>
        <v>0</v>
      </c>
      <c r="H133" s="519"/>
      <c r="I133" s="520"/>
      <c r="J133" s="520"/>
      <c r="K133" s="520"/>
      <c r="L133" s="520"/>
      <c r="M133" s="520"/>
      <c r="N133" s="520"/>
    </row>
    <row r="134" spans="1:14" s="301" customFormat="1">
      <c r="A134" s="411"/>
      <c r="B134" s="412"/>
      <c r="C134" s="326"/>
      <c r="D134" s="629"/>
      <c r="E134" s="630"/>
      <c r="F134" s="679"/>
      <c r="G134" s="679">
        <f t="shared" ref="G134:G145" si="16">E134*F134</f>
        <v>0</v>
      </c>
      <c r="H134" s="519"/>
      <c r="I134" s="520"/>
      <c r="J134" s="520"/>
      <c r="K134" s="520"/>
      <c r="L134" s="520"/>
      <c r="M134" s="520"/>
      <c r="N134" s="520"/>
    </row>
    <row r="135" spans="1:14" s="301" customFormat="1">
      <c r="A135" s="411" t="str">
        <f>$B$8</f>
        <v>I.</v>
      </c>
      <c r="B135" s="412">
        <f>COUNT($A$12:B134)+1</f>
        <v>29</v>
      </c>
      <c r="C135" s="241" t="s">
        <v>3256</v>
      </c>
      <c r="D135" s="629"/>
      <c r="E135" s="630"/>
      <c r="F135" s="679"/>
      <c r="G135" s="679">
        <f t="shared" si="16"/>
        <v>0</v>
      </c>
      <c r="H135" s="519"/>
      <c r="I135" s="520"/>
      <c r="J135" s="520"/>
      <c r="K135" s="520"/>
      <c r="L135" s="520"/>
      <c r="M135" s="520"/>
      <c r="N135" s="520"/>
    </row>
    <row r="136" spans="1:14" s="301" customFormat="1" ht="36" customHeight="1">
      <c r="A136" s="411"/>
      <c r="B136" s="412"/>
      <c r="C136" s="218" t="s">
        <v>3257</v>
      </c>
      <c r="D136" s="629"/>
      <c r="E136" s="630"/>
      <c r="F136" s="679"/>
      <c r="G136" s="679">
        <f t="shared" si="16"/>
        <v>0</v>
      </c>
      <c r="H136" s="519"/>
      <c r="I136" s="520"/>
      <c r="J136" s="520"/>
      <c r="K136" s="520"/>
      <c r="L136" s="520"/>
      <c r="M136" s="520"/>
      <c r="N136" s="520"/>
    </row>
    <row r="137" spans="1:14" s="301" customFormat="1" ht="24">
      <c r="A137" s="411"/>
      <c r="B137" s="412"/>
      <c r="C137" s="218" t="s">
        <v>3221</v>
      </c>
      <c r="D137" s="629"/>
      <c r="E137" s="630"/>
      <c r="F137" s="679"/>
      <c r="G137" s="679"/>
      <c r="H137" s="519"/>
      <c r="I137" s="520"/>
      <c r="J137" s="520"/>
      <c r="K137" s="520"/>
      <c r="L137" s="520"/>
      <c r="M137" s="520"/>
      <c r="N137" s="520"/>
    </row>
    <row r="138" spans="1:14" s="301" customFormat="1">
      <c r="A138" s="411"/>
      <c r="B138" s="412"/>
      <c r="C138" s="326" t="s">
        <v>1704</v>
      </c>
      <c r="D138" s="629" t="s">
        <v>188</v>
      </c>
      <c r="E138" s="630">
        <v>1</v>
      </c>
      <c r="F138" s="679"/>
      <c r="G138" s="1177">
        <f>E138*F138</f>
        <v>0</v>
      </c>
      <c r="H138" s="519"/>
      <c r="I138" s="520"/>
      <c r="J138" s="520"/>
      <c r="K138" s="520"/>
      <c r="L138" s="520"/>
      <c r="M138" s="520"/>
      <c r="N138" s="520"/>
    </row>
    <row r="139" spans="1:14" s="301" customFormat="1">
      <c r="A139" s="411"/>
      <c r="B139" s="412"/>
      <c r="C139" s="326"/>
      <c r="D139" s="629"/>
      <c r="E139" s="630"/>
      <c r="F139" s="679"/>
      <c r="G139" s="679"/>
      <c r="H139" s="519"/>
      <c r="I139" s="520"/>
      <c r="J139" s="520"/>
      <c r="K139" s="520"/>
      <c r="L139" s="520"/>
      <c r="M139" s="520"/>
      <c r="N139" s="520"/>
    </row>
    <row r="140" spans="1:14" s="301" customFormat="1">
      <c r="A140" s="411" t="str">
        <f>$B$8</f>
        <v>I.</v>
      </c>
      <c r="B140" s="412">
        <f>COUNT($A$12:B136)+1</f>
        <v>30</v>
      </c>
      <c r="C140" s="523" t="s">
        <v>2137</v>
      </c>
      <c r="D140" s="629"/>
      <c r="E140" s="630"/>
      <c r="F140" s="679"/>
      <c r="G140" s="679">
        <f t="shared" ref="G140:G141" si="17">E140*F140</f>
        <v>0</v>
      </c>
      <c r="H140" s="519"/>
      <c r="I140" s="520"/>
      <c r="J140" s="520"/>
      <c r="K140" s="520"/>
      <c r="L140" s="520"/>
      <c r="M140" s="520"/>
      <c r="N140" s="520"/>
    </row>
    <row r="141" spans="1:14" s="301" customFormat="1" ht="132">
      <c r="A141" s="411"/>
      <c r="B141" s="412"/>
      <c r="C141" s="218" t="s">
        <v>3258</v>
      </c>
      <c r="D141" s="629"/>
      <c r="E141" s="630"/>
      <c r="F141" s="679"/>
      <c r="G141" s="679">
        <f t="shared" si="17"/>
        <v>0</v>
      </c>
      <c r="H141" s="519"/>
      <c r="I141" s="520"/>
      <c r="J141" s="520"/>
      <c r="K141" s="520"/>
      <c r="L141" s="520"/>
      <c r="M141" s="520"/>
      <c r="N141" s="520"/>
    </row>
    <row r="142" spans="1:14" s="301" customFormat="1" ht="72">
      <c r="A142" s="411"/>
      <c r="B142" s="412"/>
      <c r="C142" s="326" t="s">
        <v>3259</v>
      </c>
      <c r="D142" s="629" t="s">
        <v>188</v>
      </c>
      <c r="E142" s="630">
        <v>1</v>
      </c>
      <c r="F142" s="679"/>
      <c r="G142" s="1177">
        <f>E142*F142</f>
        <v>0</v>
      </c>
      <c r="H142" s="519"/>
      <c r="I142" s="520"/>
      <c r="J142" s="520"/>
      <c r="K142" s="520"/>
      <c r="L142" s="520"/>
      <c r="M142" s="520"/>
      <c r="N142" s="520"/>
    </row>
    <row r="143" spans="1:14" s="301" customFormat="1">
      <c r="A143" s="411"/>
      <c r="B143" s="412"/>
      <c r="C143" s="510"/>
      <c r="D143" s="629"/>
      <c r="E143" s="630"/>
      <c r="F143" s="679"/>
      <c r="G143" s="679"/>
      <c r="H143" s="519"/>
      <c r="I143" s="520"/>
      <c r="J143" s="520"/>
      <c r="K143" s="520"/>
      <c r="L143" s="520"/>
      <c r="M143" s="520"/>
      <c r="N143" s="520"/>
    </row>
    <row r="144" spans="1:14" s="301" customFormat="1">
      <c r="A144" s="411" t="str">
        <f>$B$8</f>
        <v>I.</v>
      </c>
      <c r="B144" s="412">
        <f>COUNT($A$12:B140)+1</f>
        <v>31</v>
      </c>
      <c r="C144" s="523" t="s">
        <v>2324</v>
      </c>
      <c r="D144" s="629"/>
      <c r="E144" s="630"/>
      <c r="F144" s="679"/>
      <c r="G144" s="679">
        <f t="shared" si="16"/>
        <v>0</v>
      </c>
      <c r="H144" s="519"/>
      <c r="I144" s="520"/>
      <c r="J144" s="520"/>
      <c r="K144" s="520"/>
      <c r="L144" s="520"/>
      <c r="M144" s="520"/>
      <c r="N144" s="520"/>
    </row>
    <row r="145" spans="1:14" s="301" customFormat="1" ht="132">
      <c r="A145" s="411"/>
      <c r="B145" s="412"/>
      <c r="C145" s="218" t="s">
        <v>3260</v>
      </c>
      <c r="D145" s="629"/>
      <c r="E145" s="630"/>
      <c r="F145" s="679"/>
      <c r="G145" s="679">
        <f t="shared" si="16"/>
        <v>0</v>
      </c>
      <c r="H145" s="519"/>
      <c r="I145" s="520"/>
      <c r="J145" s="520"/>
      <c r="K145" s="520"/>
      <c r="L145" s="520"/>
      <c r="M145" s="520"/>
      <c r="N145" s="520"/>
    </row>
    <row r="146" spans="1:14" s="301" customFormat="1">
      <c r="A146" s="411"/>
      <c r="B146" s="412"/>
      <c r="C146" s="510" t="s">
        <v>3261</v>
      </c>
      <c r="D146" s="629" t="s">
        <v>188</v>
      </c>
      <c r="E146" s="630">
        <v>1</v>
      </c>
      <c r="F146" s="679"/>
      <c r="G146" s="1177">
        <f>E146*F146</f>
        <v>0</v>
      </c>
      <c r="H146" s="519"/>
      <c r="I146" s="520"/>
      <c r="J146" s="520"/>
      <c r="K146" s="520"/>
      <c r="L146" s="520"/>
      <c r="M146" s="520"/>
      <c r="N146" s="520"/>
    </row>
    <row r="147" spans="1:14" s="301" customFormat="1">
      <c r="A147" s="411"/>
      <c r="B147" s="412"/>
      <c r="C147" s="510"/>
      <c r="D147" s="629"/>
      <c r="E147" s="630"/>
      <c r="F147" s="679"/>
      <c r="G147" s="679"/>
      <c r="H147" s="519"/>
      <c r="I147" s="520"/>
      <c r="J147" s="520"/>
      <c r="K147" s="520"/>
      <c r="L147" s="520"/>
      <c r="M147" s="520"/>
      <c r="N147" s="520"/>
    </row>
    <row r="148" spans="1:14" s="301" customFormat="1">
      <c r="A148" s="411" t="str">
        <f>$B$8</f>
        <v>I.</v>
      </c>
      <c r="B148" s="412">
        <f>COUNT($A$12:B147)+1</f>
        <v>32</v>
      </c>
      <c r="C148" s="241" t="s">
        <v>2179</v>
      </c>
      <c r="D148" s="629"/>
      <c r="E148" s="630"/>
      <c r="F148" s="679"/>
      <c r="G148" s="679"/>
      <c r="H148" s="519"/>
      <c r="I148" s="520"/>
      <c r="J148" s="520"/>
      <c r="K148" s="520"/>
      <c r="L148" s="520"/>
      <c r="M148" s="520"/>
      <c r="N148" s="520"/>
    </row>
    <row r="149" spans="1:14" s="301" customFormat="1" ht="48.75" customHeight="1">
      <c r="A149" s="411"/>
      <c r="B149" s="412"/>
      <c r="C149" s="218" t="s">
        <v>3225</v>
      </c>
      <c r="D149" s="629"/>
      <c r="E149" s="630"/>
      <c r="F149" s="679"/>
      <c r="G149" s="679"/>
      <c r="H149" s="519"/>
      <c r="I149" s="520"/>
      <c r="J149" s="520"/>
      <c r="K149" s="520"/>
      <c r="L149" s="520"/>
      <c r="M149" s="520"/>
      <c r="N149" s="520"/>
    </row>
    <row r="150" spans="1:14" s="301" customFormat="1">
      <c r="A150" s="411"/>
      <c r="B150" s="412"/>
      <c r="C150" s="582" t="s">
        <v>3226</v>
      </c>
      <c r="D150" s="629"/>
      <c r="E150" s="630"/>
      <c r="F150" s="679"/>
      <c r="G150" s="679"/>
      <c r="H150" s="519"/>
      <c r="I150" s="520"/>
      <c r="J150" s="520"/>
      <c r="K150" s="520"/>
      <c r="L150" s="520"/>
      <c r="M150" s="520"/>
      <c r="N150" s="520"/>
    </row>
    <row r="151" spans="1:14" s="301" customFormat="1" ht="24">
      <c r="A151" s="411"/>
      <c r="B151" s="412"/>
      <c r="C151" s="218" t="s">
        <v>3227</v>
      </c>
      <c r="D151" s="629"/>
      <c r="E151" s="630"/>
      <c r="F151" s="679"/>
      <c r="G151" s="679"/>
      <c r="H151" s="519"/>
      <c r="I151" s="520"/>
      <c r="J151" s="520"/>
      <c r="K151" s="520"/>
      <c r="L151" s="520"/>
      <c r="M151" s="520"/>
      <c r="N151" s="520"/>
    </row>
    <row r="152" spans="1:14" s="301" customFormat="1">
      <c r="A152" s="411"/>
      <c r="B152" s="412"/>
      <c r="C152" s="582" t="s">
        <v>1701</v>
      </c>
      <c r="D152" s="629" t="s">
        <v>188</v>
      </c>
      <c r="E152" s="630">
        <v>2</v>
      </c>
      <c r="F152" s="679"/>
      <c r="G152" s="1177">
        <f>E152*F152</f>
        <v>0</v>
      </c>
      <c r="H152" s="519"/>
      <c r="I152" s="520"/>
      <c r="J152" s="520"/>
      <c r="K152" s="520"/>
      <c r="L152" s="520"/>
      <c r="M152" s="520"/>
      <c r="N152" s="520"/>
    </row>
    <row r="153" spans="1:14" s="301" customFormat="1">
      <c r="A153" s="411"/>
      <c r="B153" s="412"/>
      <c r="C153" s="582"/>
      <c r="D153" s="629"/>
      <c r="E153" s="630"/>
      <c r="F153" s="679"/>
      <c r="G153" s="679">
        <f t="shared" ref="G153" si="18">E153*F153</f>
        <v>0</v>
      </c>
      <c r="H153" s="519"/>
      <c r="I153" s="520"/>
      <c r="J153" s="520"/>
      <c r="K153" s="520"/>
      <c r="L153" s="520"/>
      <c r="M153" s="520"/>
      <c r="N153" s="520"/>
    </row>
    <row r="154" spans="1:14" s="301" customFormat="1">
      <c r="A154" s="411" t="str">
        <f>$B$8</f>
        <v>I.</v>
      </c>
      <c r="B154" s="412">
        <f>COUNT($A$12:B153)+1</f>
        <v>33</v>
      </c>
      <c r="C154" s="241" t="s">
        <v>3228</v>
      </c>
      <c r="D154" s="629"/>
      <c r="E154" s="630"/>
      <c r="F154" s="679"/>
      <c r="G154" s="679"/>
      <c r="H154" s="519"/>
      <c r="I154" s="520"/>
      <c r="J154" s="520"/>
      <c r="K154" s="520"/>
      <c r="L154" s="520"/>
      <c r="M154" s="520"/>
      <c r="N154" s="520"/>
    </row>
    <row r="155" spans="1:14" s="301" customFormat="1" ht="36">
      <c r="A155" s="411"/>
      <c r="B155" s="412"/>
      <c r="C155" s="218" t="s">
        <v>3717</v>
      </c>
      <c r="D155" s="629"/>
      <c r="E155" s="630"/>
      <c r="F155" s="679"/>
      <c r="G155" s="679"/>
      <c r="H155" s="519"/>
      <c r="I155" s="520"/>
      <c r="J155" s="520"/>
      <c r="K155" s="520"/>
      <c r="L155" s="520"/>
      <c r="M155" s="520"/>
      <c r="N155" s="520"/>
    </row>
    <row r="156" spans="1:14" s="301" customFormat="1">
      <c r="A156" s="411"/>
      <c r="B156" s="412"/>
      <c r="C156" s="218" t="s">
        <v>3230</v>
      </c>
      <c r="D156" s="629" t="s">
        <v>188</v>
      </c>
      <c r="E156" s="630">
        <v>4</v>
      </c>
      <c r="F156" s="679"/>
      <c r="G156" s="1177">
        <f>E156*F156</f>
        <v>0</v>
      </c>
      <c r="H156" s="519"/>
      <c r="I156" s="520"/>
      <c r="J156" s="520"/>
      <c r="K156" s="520"/>
      <c r="L156" s="520"/>
      <c r="M156" s="520"/>
      <c r="N156" s="520"/>
    </row>
    <row r="157" spans="1:14" s="301" customFormat="1">
      <c r="A157" s="411"/>
      <c r="B157" s="412"/>
      <c r="C157" s="218"/>
      <c r="D157" s="629"/>
      <c r="E157" s="630"/>
      <c r="F157" s="679"/>
      <c r="G157" s="679"/>
      <c r="H157" s="519"/>
      <c r="I157" s="520"/>
      <c r="J157" s="520"/>
      <c r="K157" s="520"/>
      <c r="L157" s="520"/>
      <c r="M157" s="520"/>
      <c r="N157" s="520"/>
    </row>
    <row r="158" spans="1:14" s="301" customFormat="1">
      <c r="A158" s="411" t="str">
        <f>$B$8</f>
        <v>I.</v>
      </c>
      <c r="B158" s="412">
        <f>COUNT($A$12:B157)+1</f>
        <v>34</v>
      </c>
      <c r="C158" s="241" t="s">
        <v>3231</v>
      </c>
      <c r="D158" s="629" t="s">
        <v>188</v>
      </c>
      <c r="E158" s="630">
        <v>16</v>
      </c>
      <c r="F158" s="679"/>
      <c r="G158" s="1177">
        <f>E158*F158</f>
        <v>0</v>
      </c>
      <c r="H158" s="519"/>
      <c r="I158" s="520"/>
      <c r="J158" s="520"/>
      <c r="K158" s="520"/>
      <c r="L158" s="520"/>
      <c r="M158" s="520"/>
      <c r="N158" s="520"/>
    </row>
    <row r="159" spans="1:14" s="301" customFormat="1" ht="48">
      <c r="A159" s="411"/>
      <c r="B159" s="412"/>
      <c r="C159" s="218" t="s">
        <v>3232</v>
      </c>
      <c r="D159" s="629"/>
      <c r="E159" s="630"/>
      <c r="F159" s="679"/>
      <c r="G159" s="679"/>
      <c r="H159" s="519"/>
      <c r="I159" s="520"/>
      <c r="J159" s="520"/>
      <c r="K159" s="520"/>
      <c r="L159" s="520"/>
      <c r="M159" s="520"/>
      <c r="N159" s="520"/>
    </row>
    <row r="160" spans="1:14" s="301" customFormat="1">
      <c r="A160" s="411"/>
      <c r="B160" s="412"/>
      <c r="C160" s="582"/>
      <c r="D160" s="629"/>
      <c r="E160" s="630"/>
      <c r="F160" s="679"/>
      <c r="G160" s="679">
        <f t="shared" ref="G160" si="19">E160*F160</f>
        <v>0</v>
      </c>
      <c r="H160" s="519"/>
      <c r="I160" s="520"/>
      <c r="J160" s="520"/>
      <c r="K160" s="520"/>
      <c r="L160" s="520"/>
      <c r="M160" s="520"/>
      <c r="N160" s="520"/>
    </row>
    <row r="161" spans="1:14" s="301" customFormat="1">
      <c r="A161" s="411" t="str">
        <f>$B$8</f>
        <v>I.</v>
      </c>
      <c r="B161" s="412">
        <f>COUNT($A$12:B160)+1</f>
        <v>35</v>
      </c>
      <c r="C161" s="241" t="s">
        <v>1722</v>
      </c>
      <c r="D161" s="629"/>
      <c r="E161" s="630"/>
      <c r="F161" s="679"/>
      <c r="G161" s="679"/>
      <c r="H161" s="519"/>
      <c r="I161" s="520"/>
      <c r="J161" s="520"/>
      <c r="K161" s="520"/>
      <c r="L161" s="520"/>
      <c r="M161" s="520"/>
      <c r="N161" s="520"/>
    </row>
    <row r="162" spans="1:14" s="301" customFormat="1" ht="37.5" customHeight="1">
      <c r="A162" s="411"/>
      <c r="B162" s="412"/>
      <c r="C162" s="218" t="s">
        <v>2539</v>
      </c>
      <c r="D162" s="629"/>
      <c r="E162" s="630"/>
      <c r="F162" s="679"/>
      <c r="G162" s="679">
        <f t="shared" ref="G162" si="20">E162*F162</f>
        <v>0</v>
      </c>
      <c r="H162" s="519"/>
      <c r="I162" s="520"/>
      <c r="J162" s="520"/>
      <c r="K162" s="520"/>
      <c r="L162" s="520"/>
      <c r="M162" s="520"/>
      <c r="N162" s="520"/>
    </row>
    <row r="163" spans="1:14" s="301" customFormat="1">
      <c r="A163" s="411"/>
      <c r="B163" s="412"/>
      <c r="C163" s="326" t="s">
        <v>3233</v>
      </c>
      <c r="D163" s="629" t="s">
        <v>188</v>
      </c>
      <c r="E163" s="630">
        <v>2</v>
      </c>
      <c r="F163" s="679"/>
      <c r="G163" s="1177">
        <f>E163*F163</f>
        <v>0</v>
      </c>
      <c r="H163" s="519"/>
      <c r="I163" s="520"/>
      <c r="J163" s="520"/>
      <c r="K163" s="520"/>
      <c r="L163" s="520"/>
      <c r="M163" s="520"/>
      <c r="N163" s="520"/>
    </row>
    <row r="164" spans="1:14" s="301" customFormat="1">
      <c r="A164" s="411"/>
      <c r="B164" s="412"/>
      <c r="C164" s="218"/>
      <c r="D164" s="629"/>
      <c r="E164" s="630"/>
      <c r="F164" s="679"/>
      <c r="G164" s="679"/>
      <c r="H164" s="519"/>
      <c r="I164" s="520"/>
      <c r="J164" s="520"/>
      <c r="K164" s="520"/>
      <c r="L164" s="520"/>
      <c r="M164" s="520"/>
      <c r="N164" s="520"/>
    </row>
    <row r="165" spans="1:14" s="301" customFormat="1">
      <c r="A165" s="411" t="str">
        <f>$B$8</f>
        <v>I.</v>
      </c>
      <c r="B165" s="412">
        <f>COUNT($A$12:B163)+1</f>
        <v>36</v>
      </c>
      <c r="C165" s="241" t="s">
        <v>1724</v>
      </c>
      <c r="D165" s="629"/>
      <c r="E165" s="630"/>
      <c r="F165" s="679"/>
      <c r="G165" s="679"/>
      <c r="H165" s="519"/>
      <c r="I165" s="520"/>
      <c r="J165" s="520"/>
      <c r="K165" s="520"/>
      <c r="L165" s="520"/>
      <c r="M165" s="520"/>
      <c r="N165" s="520"/>
    </row>
    <row r="166" spans="1:14" s="301" customFormat="1" ht="72">
      <c r="A166" s="411"/>
      <c r="B166" s="412"/>
      <c r="C166" s="218" t="s">
        <v>3234</v>
      </c>
      <c r="D166" s="629"/>
      <c r="E166" s="630"/>
      <c r="F166" s="679"/>
      <c r="G166" s="679"/>
      <c r="H166" s="519"/>
      <c r="I166" s="520"/>
      <c r="J166" s="520"/>
      <c r="K166" s="520"/>
      <c r="L166" s="520"/>
      <c r="M166" s="520"/>
      <c r="N166" s="520"/>
    </row>
    <row r="167" spans="1:14" s="301" customFormat="1">
      <c r="A167" s="411"/>
      <c r="B167" s="412"/>
      <c r="C167" s="326" t="s">
        <v>3235</v>
      </c>
      <c r="D167" s="629" t="s">
        <v>188</v>
      </c>
      <c r="E167" s="630">
        <v>2</v>
      </c>
      <c r="F167" s="679"/>
      <c r="G167" s="1177">
        <f>E167*F167</f>
        <v>0</v>
      </c>
      <c r="H167" s="519"/>
      <c r="I167" s="520"/>
      <c r="J167" s="520"/>
      <c r="K167" s="520"/>
      <c r="L167" s="520"/>
      <c r="M167" s="520"/>
      <c r="N167" s="520"/>
    </row>
    <row r="168" spans="1:14" s="301" customFormat="1">
      <c r="A168" s="411"/>
      <c r="B168" s="412"/>
      <c r="C168" s="218"/>
      <c r="D168" s="629"/>
      <c r="E168" s="630"/>
      <c r="F168" s="679"/>
      <c r="G168" s="679"/>
      <c r="H168" s="519"/>
      <c r="I168" s="520"/>
      <c r="J168" s="520"/>
      <c r="K168" s="520"/>
      <c r="L168" s="520"/>
      <c r="M168" s="520"/>
      <c r="N168" s="520"/>
    </row>
    <row r="169" spans="1:14" s="301" customFormat="1">
      <c r="A169" s="411" t="str">
        <f>$B$8</f>
        <v>I.</v>
      </c>
      <c r="B169" s="412">
        <f>COUNT($A$12:B168)+1</f>
        <v>37</v>
      </c>
      <c r="C169" s="336" t="s">
        <v>2187</v>
      </c>
      <c r="D169" s="629" t="s">
        <v>188</v>
      </c>
      <c r="E169" s="630">
        <v>2</v>
      </c>
      <c r="F169" s="679"/>
      <c r="G169" s="1177">
        <f>E169*F169</f>
        <v>0</v>
      </c>
      <c r="H169" s="519"/>
      <c r="I169" s="520"/>
      <c r="J169" s="520"/>
      <c r="K169" s="520"/>
      <c r="L169" s="520"/>
      <c r="M169" s="520"/>
      <c r="N169" s="520"/>
    </row>
    <row r="170" spans="1:14" s="301" customFormat="1" ht="72">
      <c r="A170" s="411"/>
      <c r="B170" s="412"/>
      <c r="C170" s="218" t="s">
        <v>2188</v>
      </c>
      <c r="D170" s="629"/>
      <c r="E170" s="630"/>
      <c r="F170" s="679"/>
      <c r="G170" s="679">
        <f t="shared" ref="G170:G173" si="21">E170*F170</f>
        <v>0</v>
      </c>
      <c r="H170" s="519"/>
      <c r="I170" s="520"/>
      <c r="J170" s="520"/>
      <c r="K170" s="520"/>
      <c r="L170" s="520"/>
      <c r="M170" s="520"/>
      <c r="N170" s="520"/>
    </row>
    <row r="171" spans="1:14" s="301" customFormat="1">
      <c r="A171" s="411"/>
      <c r="B171" s="412"/>
      <c r="C171" s="529"/>
      <c r="D171" s="629"/>
      <c r="E171" s="630"/>
      <c r="F171" s="679"/>
      <c r="G171" s="679">
        <f t="shared" si="21"/>
        <v>0</v>
      </c>
      <c r="H171" s="519"/>
      <c r="I171" s="520"/>
      <c r="J171" s="520"/>
      <c r="K171" s="520"/>
      <c r="L171" s="520"/>
      <c r="M171" s="520"/>
      <c r="N171" s="520"/>
    </row>
    <row r="172" spans="1:14" s="301" customFormat="1">
      <c r="A172" s="411" t="str">
        <f>$B$8</f>
        <v>I.</v>
      </c>
      <c r="B172" s="412">
        <f>COUNT($A$12:B171)+1</f>
        <v>38</v>
      </c>
      <c r="C172" s="241" t="s">
        <v>3236</v>
      </c>
      <c r="D172" s="629"/>
      <c r="E172" s="630"/>
      <c r="F172" s="679"/>
      <c r="G172" s="679">
        <f t="shared" si="21"/>
        <v>0</v>
      </c>
      <c r="H172" s="519"/>
      <c r="I172" s="520"/>
      <c r="J172" s="520"/>
      <c r="K172" s="520"/>
      <c r="L172" s="520"/>
      <c r="M172" s="520"/>
      <c r="N172" s="520"/>
    </row>
    <row r="173" spans="1:14" s="301" customFormat="1" ht="60">
      <c r="A173" s="411"/>
      <c r="B173" s="412"/>
      <c r="C173" s="218" t="s">
        <v>3237</v>
      </c>
      <c r="D173" s="629"/>
      <c r="E173" s="630"/>
      <c r="F173" s="679"/>
      <c r="G173" s="679">
        <f t="shared" si="21"/>
        <v>0</v>
      </c>
      <c r="H173" s="519"/>
      <c r="I173" s="520"/>
      <c r="J173" s="520"/>
      <c r="K173" s="520"/>
      <c r="L173" s="520"/>
      <c r="M173" s="520"/>
      <c r="N173" s="520"/>
    </row>
    <row r="174" spans="1:14" s="301" customFormat="1">
      <c r="A174" s="411"/>
      <c r="B174" s="412"/>
      <c r="C174" s="390" t="s">
        <v>2168</v>
      </c>
      <c r="D174" s="629" t="s">
        <v>186</v>
      </c>
      <c r="E174" s="630">
        <v>12</v>
      </c>
      <c r="F174" s="679"/>
      <c r="G174" s="1177">
        <f>E174*F174</f>
        <v>0</v>
      </c>
      <c r="H174" s="519"/>
      <c r="I174" s="520"/>
      <c r="J174" s="520"/>
      <c r="K174" s="520"/>
      <c r="L174" s="520"/>
      <c r="M174" s="520"/>
      <c r="N174" s="520"/>
    </row>
    <row r="175" spans="1:14" s="301" customFormat="1">
      <c r="A175" s="411"/>
      <c r="B175" s="412"/>
      <c r="C175" s="390" t="s">
        <v>1701</v>
      </c>
      <c r="D175" s="629" t="s">
        <v>186</v>
      </c>
      <c r="E175" s="630">
        <v>12</v>
      </c>
      <c r="F175" s="679"/>
      <c r="G175" s="1177">
        <f>E175*F175</f>
        <v>0</v>
      </c>
      <c r="H175" s="519"/>
      <c r="I175" s="520"/>
      <c r="J175" s="520"/>
      <c r="K175" s="520"/>
      <c r="L175" s="520"/>
      <c r="M175" s="520"/>
      <c r="N175" s="520"/>
    </row>
    <row r="176" spans="1:14" s="301" customFormat="1">
      <c r="A176" s="411"/>
      <c r="B176" s="412"/>
      <c r="C176" s="390" t="s">
        <v>1704</v>
      </c>
      <c r="D176" s="629" t="s">
        <v>186</v>
      </c>
      <c r="E176" s="630">
        <v>18</v>
      </c>
      <c r="F176" s="679"/>
      <c r="G176" s="1177">
        <f>E176*F176</f>
        <v>0</v>
      </c>
      <c r="H176" s="519"/>
      <c r="I176" s="520"/>
      <c r="J176" s="520"/>
      <c r="K176" s="520"/>
      <c r="L176" s="520"/>
      <c r="M176" s="520"/>
      <c r="N176" s="520"/>
    </row>
    <row r="177" spans="1:14" s="301" customFormat="1">
      <c r="A177" s="411"/>
      <c r="B177" s="412"/>
      <c r="C177" s="390"/>
      <c r="D177" s="629"/>
      <c r="E177" s="630"/>
      <c r="F177" s="679"/>
      <c r="G177" s="679"/>
      <c r="H177" s="519"/>
      <c r="I177" s="520"/>
      <c r="J177" s="520"/>
      <c r="K177" s="520"/>
      <c r="L177" s="520"/>
      <c r="M177" s="520"/>
      <c r="N177" s="520"/>
    </row>
    <row r="178" spans="1:14" s="301" customFormat="1">
      <c r="A178" s="411" t="str">
        <f>$B$8</f>
        <v>I.</v>
      </c>
      <c r="B178" s="412">
        <f>COUNT($A$12:B176)+1</f>
        <v>39</v>
      </c>
      <c r="C178" s="523" t="s">
        <v>3238</v>
      </c>
      <c r="D178" s="629" t="s">
        <v>137</v>
      </c>
      <c r="E178" s="630">
        <v>5</v>
      </c>
      <c r="F178" s="679"/>
      <c r="G178" s="1177">
        <f>E178*F178</f>
        <v>0</v>
      </c>
      <c r="H178" s="519"/>
      <c r="I178" s="520"/>
      <c r="J178" s="520"/>
      <c r="K178" s="520"/>
      <c r="L178" s="520"/>
      <c r="M178" s="520"/>
      <c r="N178" s="520"/>
    </row>
    <row r="179" spans="1:14" s="301" customFormat="1" ht="36">
      <c r="A179" s="411"/>
      <c r="B179" s="412"/>
      <c r="C179" s="326" t="s">
        <v>3239</v>
      </c>
      <c r="D179" s="629"/>
      <c r="E179" s="630"/>
      <c r="F179" s="679"/>
      <c r="G179" s="679">
        <f t="shared" ref="G179:G182" si="22">E179*F179</f>
        <v>0</v>
      </c>
      <c r="H179" s="519"/>
      <c r="I179" s="520"/>
      <c r="J179" s="520"/>
      <c r="K179" s="520"/>
      <c r="L179" s="520"/>
      <c r="M179" s="520"/>
      <c r="N179" s="520"/>
    </row>
    <row r="180" spans="1:14" s="301" customFormat="1">
      <c r="A180" s="411"/>
      <c r="B180" s="412"/>
      <c r="C180" s="530"/>
      <c r="D180" s="661"/>
      <c r="E180" s="662"/>
      <c r="F180" s="679"/>
      <c r="G180" s="679">
        <f t="shared" si="22"/>
        <v>0</v>
      </c>
      <c r="H180" s="519"/>
      <c r="I180" s="520"/>
      <c r="J180" s="520"/>
      <c r="K180" s="520"/>
      <c r="L180" s="520"/>
      <c r="M180" s="520"/>
      <c r="N180" s="520"/>
    </row>
    <row r="181" spans="1:14" s="301" customFormat="1">
      <c r="A181" s="411" t="str">
        <f>$B$8</f>
        <v>I.</v>
      </c>
      <c r="B181" s="412">
        <f>COUNT($A$12:B180)+1</f>
        <v>40</v>
      </c>
      <c r="C181" s="241" t="s">
        <v>3240</v>
      </c>
      <c r="D181" s="663"/>
      <c r="E181" s="663"/>
      <c r="F181" s="679"/>
      <c r="G181" s="679">
        <f t="shared" si="22"/>
        <v>0</v>
      </c>
      <c r="H181" s="519"/>
      <c r="I181" s="520"/>
      <c r="J181" s="520"/>
      <c r="K181" s="520"/>
      <c r="L181" s="520"/>
      <c r="M181" s="520"/>
      <c r="N181" s="520"/>
    </row>
    <row r="182" spans="1:14" s="301" customFormat="1" ht="96">
      <c r="A182" s="411"/>
      <c r="B182" s="412"/>
      <c r="C182" s="218" t="s">
        <v>3241</v>
      </c>
      <c r="D182" s="663"/>
      <c r="E182" s="663"/>
      <c r="F182" s="679"/>
      <c r="G182" s="679">
        <f t="shared" si="22"/>
        <v>0</v>
      </c>
      <c r="H182" s="519"/>
      <c r="I182" s="520"/>
      <c r="J182" s="520"/>
      <c r="K182" s="520"/>
      <c r="L182" s="520"/>
      <c r="M182" s="520"/>
      <c r="N182" s="520"/>
    </row>
    <row r="183" spans="1:14" s="301" customFormat="1">
      <c r="A183" s="411"/>
      <c r="B183" s="412"/>
      <c r="C183" s="218" t="s">
        <v>3262</v>
      </c>
      <c r="D183" s="629" t="s">
        <v>186</v>
      </c>
      <c r="E183" s="630">
        <v>18</v>
      </c>
      <c r="F183" s="679"/>
      <c r="G183" s="1177">
        <f>E183*F183</f>
        <v>0</v>
      </c>
      <c r="H183" s="519"/>
      <c r="I183" s="520"/>
      <c r="J183" s="520"/>
      <c r="K183" s="520"/>
      <c r="L183" s="520"/>
      <c r="M183" s="520"/>
      <c r="N183" s="520"/>
    </row>
    <row r="184" spans="1:14" s="301" customFormat="1">
      <c r="A184" s="411"/>
      <c r="B184" s="412"/>
      <c r="C184" s="218" t="s">
        <v>3244</v>
      </c>
      <c r="D184" s="629" t="s">
        <v>137</v>
      </c>
      <c r="E184" s="630">
        <v>5</v>
      </c>
      <c r="F184" s="679"/>
      <c r="G184" s="1177">
        <f>E184*F184</f>
        <v>0</v>
      </c>
      <c r="H184" s="519"/>
      <c r="I184" s="520"/>
      <c r="J184" s="520"/>
      <c r="K184" s="520"/>
      <c r="L184" s="520"/>
      <c r="M184" s="520"/>
      <c r="N184" s="520"/>
    </row>
    <row r="185" spans="1:14" s="301" customFormat="1">
      <c r="A185" s="411"/>
      <c r="B185" s="412"/>
      <c r="C185" s="218"/>
      <c r="D185" s="629"/>
      <c r="E185" s="630"/>
      <c r="F185" s="679"/>
      <c r="G185" s="679"/>
      <c r="H185" s="519"/>
      <c r="I185" s="520"/>
      <c r="J185" s="520"/>
      <c r="K185" s="520"/>
      <c r="L185" s="520"/>
      <c r="M185" s="520"/>
      <c r="N185" s="520"/>
    </row>
    <row r="186" spans="1:14" s="301" customFormat="1">
      <c r="A186" s="411" t="str">
        <f>$B$8</f>
        <v>I.</v>
      </c>
      <c r="B186" s="412">
        <f>COUNT($A$12:B184)+1</f>
        <v>41</v>
      </c>
      <c r="C186" s="523" t="s">
        <v>3245</v>
      </c>
      <c r="D186" s="629" t="s">
        <v>125</v>
      </c>
      <c r="E186" s="630">
        <v>1</v>
      </c>
      <c r="F186" s="679"/>
      <c r="G186" s="1177">
        <f>E186*F186</f>
        <v>0</v>
      </c>
      <c r="H186" s="519"/>
      <c r="I186" s="520"/>
      <c r="J186" s="520"/>
      <c r="K186" s="520"/>
      <c r="L186" s="520"/>
      <c r="M186" s="520"/>
      <c r="N186" s="520"/>
    </row>
    <row r="187" spans="1:14" s="301" customFormat="1" ht="24">
      <c r="A187" s="411"/>
      <c r="B187" s="412"/>
      <c r="C187" s="326" t="s">
        <v>3246</v>
      </c>
      <c r="D187" s="629"/>
      <c r="E187" s="630"/>
      <c r="F187" s="679"/>
      <c r="G187" s="679">
        <f t="shared" ref="G187" si="23">E187*F187</f>
        <v>0</v>
      </c>
      <c r="H187" s="519"/>
      <c r="I187" s="520"/>
      <c r="J187" s="520"/>
      <c r="K187" s="520"/>
      <c r="L187" s="520"/>
      <c r="M187" s="520"/>
      <c r="N187" s="520"/>
    </row>
    <row r="188" spans="1:14" s="301" customFormat="1">
      <c r="A188" s="411"/>
      <c r="B188" s="412"/>
      <c r="C188" s="326"/>
      <c r="D188" s="629"/>
      <c r="E188" s="630"/>
      <c r="F188" s="679"/>
      <c r="G188" s="679"/>
      <c r="H188" s="519"/>
      <c r="I188" s="520"/>
      <c r="J188" s="520"/>
      <c r="K188" s="520"/>
      <c r="L188" s="520"/>
      <c r="M188" s="520"/>
      <c r="N188" s="520"/>
    </row>
    <row r="189" spans="1:14" s="301" customFormat="1">
      <c r="A189" s="411" t="str">
        <f>$B$8</f>
        <v>I.</v>
      </c>
      <c r="B189" s="412">
        <f>COUNT($A$12:B188)+1</f>
        <v>42</v>
      </c>
      <c r="C189" s="241" t="s">
        <v>1844</v>
      </c>
      <c r="D189" s="629" t="s">
        <v>187</v>
      </c>
      <c r="E189" s="630">
        <v>45</v>
      </c>
      <c r="F189" s="679"/>
      <c r="G189" s="1177">
        <f>E189*F189</f>
        <v>0</v>
      </c>
      <c r="H189" s="519"/>
      <c r="I189" s="520"/>
      <c r="J189" s="520"/>
      <c r="K189" s="520"/>
      <c r="L189" s="520"/>
      <c r="M189" s="520"/>
      <c r="N189" s="520"/>
    </row>
    <row r="190" spans="1:14" s="301" customFormat="1" ht="84">
      <c r="A190" s="411"/>
      <c r="B190" s="412"/>
      <c r="C190" s="218" t="s">
        <v>3247</v>
      </c>
      <c r="D190" s="629"/>
      <c r="E190" s="630"/>
      <c r="F190" s="679"/>
      <c r="G190" s="679">
        <f t="shared" ref="G190" si="24">E190*F190</f>
        <v>0</v>
      </c>
      <c r="H190" s="519"/>
      <c r="I190" s="520"/>
      <c r="J190" s="520"/>
      <c r="K190" s="520"/>
      <c r="L190" s="520"/>
      <c r="M190" s="520"/>
      <c r="N190" s="520"/>
    </row>
    <row r="191" spans="1:14" s="301" customFormat="1">
      <c r="A191" s="411"/>
      <c r="B191" s="412"/>
      <c r="C191" s="218"/>
      <c r="D191" s="629"/>
      <c r="E191" s="630"/>
      <c r="F191" s="679"/>
      <c r="G191" s="679"/>
      <c r="H191" s="519"/>
      <c r="I191" s="520"/>
      <c r="J191" s="520"/>
      <c r="K191" s="520"/>
      <c r="L191" s="520"/>
      <c r="M191" s="520"/>
      <c r="N191" s="520"/>
    </row>
    <row r="192" spans="1:14" s="301" customFormat="1">
      <c r="A192" s="411" t="str">
        <f>$B$8</f>
        <v>I.</v>
      </c>
      <c r="B192" s="412">
        <f>COUNT($A$12:B191)+1</f>
        <v>43</v>
      </c>
      <c r="C192" s="241" t="s">
        <v>3248</v>
      </c>
      <c r="D192" s="629" t="s">
        <v>187</v>
      </c>
      <c r="E192" s="630">
        <v>150</v>
      </c>
      <c r="F192" s="679"/>
      <c r="G192" s="1177">
        <f>E192*F192</f>
        <v>0</v>
      </c>
      <c r="H192" s="519"/>
      <c r="I192" s="520"/>
      <c r="J192" s="520"/>
      <c r="K192" s="520"/>
      <c r="L192" s="520"/>
      <c r="M192" s="520"/>
      <c r="N192" s="520"/>
    </row>
    <row r="193" spans="1:14" s="301" customFormat="1" ht="48">
      <c r="A193" s="411"/>
      <c r="B193" s="412"/>
      <c r="C193" s="218" t="s">
        <v>3249</v>
      </c>
      <c r="D193" s="629"/>
      <c r="E193" s="630"/>
      <c r="F193" s="679"/>
      <c r="G193" s="679">
        <f t="shared" ref="G193" si="25">E193*F193</f>
        <v>0</v>
      </c>
      <c r="H193" s="519"/>
      <c r="I193" s="520"/>
      <c r="J193" s="520"/>
      <c r="K193" s="520"/>
      <c r="L193" s="520"/>
      <c r="M193" s="520"/>
      <c r="N193" s="520"/>
    </row>
    <row r="194" spans="1:14" s="301" customFormat="1">
      <c r="A194" s="411"/>
      <c r="B194" s="412"/>
      <c r="C194" s="326"/>
      <c r="D194" s="629"/>
      <c r="E194" s="630"/>
      <c r="F194" s="679"/>
      <c r="G194" s="679"/>
      <c r="H194" s="519"/>
      <c r="I194" s="520"/>
      <c r="J194" s="520"/>
      <c r="K194" s="520"/>
      <c r="L194" s="520"/>
      <c r="M194" s="520"/>
      <c r="N194" s="520"/>
    </row>
    <row r="195" spans="1:14" s="301" customFormat="1">
      <c r="A195" s="411"/>
      <c r="B195" s="412"/>
      <c r="C195" s="583" t="s">
        <v>3263</v>
      </c>
      <c r="D195" s="629"/>
      <c r="E195" s="630"/>
      <c r="F195" s="679"/>
      <c r="G195" s="679"/>
      <c r="H195" s="519"/>
      <c r="I195" s="520"/>
      <c r="J195" s="520"/>
      <c r="K195" s="520"/>
      <c r="L195" s="520"/>
      <c r="M195" s="520"/>
      <c r="N195" s="520"/>
    </row>
    <row r="196" spans="1:14" s="301" customFormat="1">
      <c r="A196" s="411"/>
      <c r="B196" s="412"/>
      <c r="C196" s="218"/>
      <c r="D196" s="629"/>
      <c r="E196" s="630"/>
      <c r="F196" s="679"/>
      <c r="G196" s="679"/>
      <c r="H196" s="519"/>
      <c r="I196" s="520"/>
      <c r="J196" s="520"/>
      <c r="K196" s="520"/>
      <c r="L196" s="520"/>
      <c r="M196" s="520"/>
      <c r="N196" s="520"/>
    </row>
    <row r="197" spans="1:14" s="301" customFormat="1">
      <c r="A197" s="411" t="str">
        <f>$B$8</f>
        <v>I.</v>
      </c>
      <c r="B197" s="412">
        <f>COUNT($A$12:B194)+1</f>
        <v>44</v>
      </c>
      <c r="C197" s="241" t="s">
        <v>3264</v>
      </c>
      <c r="D197" s="629"/>
      <c r="E197" s="630"/>
      <c r="F197" s="679"/>
      <c r="G197" s="679">
        <f>E197*F197</f>
        <v>0</v>
      </c>
      <c r="H197" s="519"/>
      <c r="I197" s="520"/>
      <c r="J197" s="520"/>
      <c r="K197" s="520"/>
      <c r="L197" s="520"/>
      <c r="M197" s="520"/>
      <c r="N197" s="520"/>
    </row>
    <row r="198" spans="1:14" s="301" customFormat="1" ht="36">
      <c r="A198" s="411"/>
      <c r="B198" s="412"/>
      <c r="C198" s="326" t="s">
        <v>3265</v>
      </c>
      <c r="D198" s="629"/>
      <c r="E198" s="630"/>
      <c r="F198" s="679"/>
      <c r="G198" s="679">
        <f>E198*F198</f>
        <v>0</v>
      </c>
      <c r="H198" s="519"/>
      <c r="I198" s="520"/>
      <c r="J198" s="520"/>
      <c r="K198" s="520"/>
      <c r="L198" s="520"/>
      <c r="M198" s="520"/>
      <c r="N198" s="520"/>
    </row>
    <row r="199" spans="1:14" s="298" customFormat="1">
      <c r="A199" s="429"/>
      <c r="B199" s="89"/>
      <c r="C199" s="390" t="s">
        <v>1705</v>
      </c>
      <c r="D199" s="629" t="s">
        <v>186</v>
      </c>
      <c r="E199" s="630">
        <v>12</v>
      </c>
      <c r="F199" s="679"/>
      <c r="G199" s="1177">
        <f>E199*F199</f>
        <v>0</v>
      </c>
      <c r="H199" s="579"/>
      <c r="I199" s="571"/>
      <c r="J199" s="571"/>
      <c r="K199" s="571"/>
      <c r="L199" s="571"/>
      <c r="M199" s="571"/>
      <c r="N199" s="571"/>
    </row>
    <row r="200" spans="1:14" s="301" customFormat="1">
      <c r="A200" s="411"/>
      <c r="B200" s="412"/>
      <c r="C200" s="218"/>
      <c r="D200" s="629"/>
      <c r="E200" s="630"/>
      <c r="F200" s="679"/>
      <c r="G200" s="679"/>
      <c r="H200" s="519"/>
      <c r="I200" s="520"/>
      <c r="J200" s="520"/>
      <c r="K200" s="520"/>
      <c r="L200" s="520"/>
      <c r="M200" s="520"/>
      <c r="N200" s="520"/>
    </row>
    <row r="201" spans="1:14" s="301" customFormat="1">
      <c r="A201" s="411" t="str">
        <f>$B$8</f>
        <v>I.</v>
      </c>
      <c r="B201" s="412">
        <f>COUNT($A$12:B198)+1</f>
        <v>45</v>
      </c>
      <c r="C201" s="241" t="s">
        <v>3266</v>
      </c>
      <c r="D201" s="629" t="s">
        <v>188</v>
      </c>
      <c r="E201" s="630">
        <v>1</v>
      </c>
      <c r="F201" s="679"/>
      <c r="G201" s="1177">
        <f>E201*F201</f>
        <v>0</v>
      </c>
      <c r="H201" s="519"/>
      <c r="I201" s="520"/>
      <c r="J201" s="520"/>
      <c r="K201" s="520"/>
      <c r="L201" s="520"/>
      <c r="M201" s="520"/>
      <c r="N201" s="520"/>
    </row>
    <row r="202" spans="1:14" s="301" customFormat="1" ht="48">
      <c r="A202" s="411"/>
      <c r="B202" s="412"/>
      <c r="C202" s="326" t="s">
        <v>3267</v>
      </c>
      <c r="D202" s="629"/>
      <c r="E202" s="630"/>
      <c r="F202" s="679"/>
      <c r="G202" s="679">
        <f>E202*F202</f>
        <v>0</v>
      </c>
      <c r="H202" s="519"/>
      <c r="I202" s="520"/>
      <c r="J202" s="520"/>
      <c r="K202" s="520"/>
      <c r="L202" s="520"/>
      <c r="M202" s="520"/>
      <c r="N202" s="520"/>
    </row>
    <row r="203" spans="1:14" s="298" customFormat="1">
      <c r="A203" s="429"/>
      <c r="B203" s="89"/>
      <c r="C203" s="390"/>
      <c r="D203" s="629"/>
      <c r="E203" s="630"/>
      <c r="F203" s="679"/>
      <c r="G203" s="679"/>
      <c r="H203" s="579"/>
      <c r="I203" s="571"/>
      <c r="J203" s="571"/>
      <c r="K203" s="571"/>
      <c r="L203" s="571"/>
      <c r="M203" s="571"/>
      <c r="N203" s="571"/>
    </row>
    <row r="204" spans="1:14" s="301" customFormat="1">
      <c r="A204" s="411" t="str">
        <f>$B$8</f>
        <v>I.</v>
      </c>
      <c r="B204" s="412">
        <f>COUNT($A$12:B201)+1</f>
        <v>46</v>
      </c>
      <c r="C204" s="241" t="s">
        <v>3268</v>
      </c>
      <c r="D204" s="629"/>
      <c r="E204" s="630"/>
      <c r="F204" s="679"/>
      <c r="G204" s="679"/>
      <c r="H204" s="519"/>
      <c r="I204" s="520"/>
      <c r="J204" s="520"/>
      <c r="K204" s="520"/>
      <c r="L204" s="520"/>
      <c r="M204" s="520"/>
      <c r="N204" s="520"/>
    </row>
    <row r="205" spans="1:14" s="301" customFormat="1" ht="36">
      <c r="A205" s="411"/>
      <c r="B205" s="412"/>
      <c r="C205" s="218" t="s">
        <v>3269</v>
      </c>
      <c r="D205" s="629"/>
      <c r="E205" s="630"/>
      <c r="F205" s="679"/>
      <c r="G205" s="679"/>
      <c r="H205" s="519"/>
      <c r="I205" s="520"/>
      <c r="J205" s="520"/>
      <c r="K205" s="520"/>
      <c r="L205" s="520"/>
      <c r="M205" s="520"/>
      <c r="N205" s="520"/>
    </row>
    <row r="206" spans="1:14" s="298" customFormat="1">
      <c r="A206" s="429"/>
      <c r="B206" s="89"/>
      <c r="C206" s="582" t="s">
        <v>1704</v>
      </c>
      <c r="D206" s="629" t="s">
        <v>188</v>
      </c>
      <c r="E206" s="630">
        <v>8</v>
      </c>
      <c r="F206" s="679"/>
      <c r="G206" s="1177">
        <f>E206*F206</f>
        <v>0</v>
      </c>
      <c r="H206" s="579"/>
      <c r="I206" s="571"/>
      <c r="J206" s="571"/>
      <c r="K206" s="571"/>
      <c r="L206" s="571"/>
      <c r="M206" s="571"/>
      <c r="N206" s="571"/>
    </row>
    <row r="207" spans="1:14" s="298" customFormat="1">
      <c r="A207" s="429"/>
      <c r="B207" s="89"/>
      <c r="C207" s="582" t="s">
        <v>1705</v>
      </c>
      <c r="D207" s="629" t="s">
        <v>188</v>
      </c>
      <c r="E207" s="630">
        <v>8</v>
      </c>
      <c r="F207" s="679"/>
      <c r="G207" s="1177">
        <f>E207*F207</f>
        <v>0</v>
      </c>
      <c r="H207" s="579"/>
      <c r="I207" s="571"/>
      <c r="J207" s="571"/>
      <c r="K207" s="571"/>
      <c r="L207" s="571"/>
      <c r="M207" s="571"/>
      <c r="N207" s="571"/>
    </row>
    <row r="208" spans="1:14" s="298" customFormat="1">
      <c r="A208" s="429"/>
      <c r="B208" s="89"/>
      <c r="C208" s="582" t="s">
        <v>1713</v>
      </c>
      <c r="D208" s="629" t="s">
        <v>188</v>
      </c>
      <c r="E208" s="630">
        <v>4</v>
      </c>
      <c r="F208" s="679"/>
      <c r="G208" s="1177">
        <f>E208*F208</f>
        <v>0</v>
      </c>
      <c r="H208" s="579"/>
      <c r="I208" s="571"/>
      <c r="J208" s="571"/>
      <c r="K208" s="571"/>
      <c r="L208" s="571"/>
      <c r="M208" s="571"/>
      <c r="N208" s="571"/>
    </row>
    <row r="209" spans="1:14" s="301" customFormat="1">
      <c r="A209" s="411"/>
      <c r="B209" s="412"/>
      <c r="C209" s="582"/>
      <c r="D209" s="629"/>
      <c r="E209" s="630"/>
      <c r="F209" s="679"/>
      <c r="G209" s="679"/>
      <c r="H209" s="519"/>
      <c r="I209" s="520"/>
      <c r="J209" s="520"/>
      <c r="K209" s="520"/>
      <c r="L209" s="520"/>
      <c r="M209" s="520"/>
      <c r="N209" s="520"/>
    </row>
    <row r="210" spans="1:14" s="301" customFormat="1">
      <c r="A210" s="411" t="str">
        <f>$B$8</f>
        <v>I.</v>
      </c>
      <c r="B210" s="412">
        <f>COUNT($A$12:B205)+1</f>
        <v>47</v>
      </c>
      <c r="C210" s="525" t="s">
        <v>2227</v>
      </c>
      <c r="D210" s="629" t="s">
        <v>125</v>
      </c>
      <c r="E210" s="630">
        <v>1</v>
      </c>
      <c r="F210" s="679"/>
      <c r="G210" s="1177">
        <f>E210*F210</f>
        <v>0</v>
      </c>
      <c r="H210" s="519"/>
      <c r="I210" s="520"/>
      <c r="J210" s="520"/>
      <c r="K210" s="520"/>
      <c r="L210" s="520"/>
      <c r="M210" s="520"/>
      <c r="N210" s="520"/>
    </row>
    <row r="211" spans="1:14" s="301" customFormat="1" ht="60">
      <c r="A211" s="411"/>
      <c r="B211" s="412"/>
      <c r="C211" s="326" t="s">
        <v>3270</v>
      </c>
      <c r="D211" s="629"/>
      <c r="E211" s="630"/>
      <c r="F211" s="679"/>
      <c r="G211" s="679">
        <f t="shared" ref="G211" si="26">E211*F211</f>
        <v>0</v>
      </c>
      <c r="H211" s="519"/>
      <c r="I211" s="520"/>
      <c r="J211" s="520"/>
      <c r="K211" s="520"/>
      <c r="L211" s="520"/>
      <c r="M211" s="520"/>
      <c r="N211" s="520"/>
    </row>
    <row r="212" spans="1:14" s="298" customFormat="1">
      <c r="A212" s="429"/>
      <c r="B212" s="412"/>
      <c r="C212" s="390"/>
      <c r="D212" s="629"/>
      <c r="E212" s="630"/>
      <c r="F212" s="679"/>
      <c r="G212" s="679"/>
      <c r="H212" s="579"/>
      <c r="I212" s="571"/>
      <c r="J212" s="571"/>
      <c r="K212" s="571"/>
      <c r="L212" s="571"/>
      <c r="M212" s="571"/>
      <c r="N212" s="571"/>
    </row>
    <row r="213" spans="1:14" s="301" customFormat="1">
      <c r="A213" s="411" t="str">
        <f>$B$8</f>
        <v>I.</v>
      </c>
      <c r="B213" s="412">
        <f>COUNT($A$12:B210)+1</f>
        <v>48</v>
      </c>
      <c r="C213" s="241" t="s">
        <v>2230</v>
      </c>
      <c r="D213" s="629" t="s">
        <v>125</v>
      </c>
      <c r="E213" s="630">
        <v>1</v>
      </c>
      <c r="F213" s="679"/>
      <c r="G213" s="1177">
        <f>E213*F213</f>
        <v>0</v>
      </c>
      <c r="H213" s="519"/>
      <c r="I213" s="520"/>
      <c r="J213" s="520"/>
      <c r="K213" s="520"/>
      <c r="L213" s="520"/>
      <c r="M213" s="520"/>
      <c r="N213" s="520"/>
    </row>
    <row r="214" spans="1:14" s="301" customFormat="1" ht="87" customHeight="1">
      <c r="A214" s="411"/>
      <c r="B214" s="412"/>
      <c r="C214" s="326" t="s">
        <v>2231</v>
      </c>
      <c r="D214" s="629"/>
      <c r="E214" s="630"/>
      <c r="F214" s="679"/>
      <c r="G214" s="679">
        <f>E214*F214</f>
        <v>0</v>
      </c>
      <c r="H214" s="519"/>
      <c r="I214" s="520"/>
      <c r="J214" s="520"/>
      <c r="K214" s="520"/>
      <c r="L214" s="520"/>
      <c r="M214" s="520"/>
      <c r="N214" s="520"/>
    </row>
    <row r="215" spans="1:14" s="301" customFormat="1">
      <c r="A215" s="411"/>
      <c r="B215" s="412"/>
      <c r="C215" s="326"/>
      <c r="D215" s="629"/>
      <c r="E215" s="630"/>
      <c r="F215" s="679"/>
      <c r="G215" s="679">
        <f>E215*F215</f>
        <v>0</v>
      </c>
      <c r="H215" s="519"/>
      <c r="I215" s="520"/>
      <c r="J215" s="520"/>
      <c r="K215" s="520"/>
      <c r="L215" s="520"/>
      <c r="M215" s="520"/>
      <c r="N215" s="520"/>
    </row>
    <row r="216" spans="1:14" s="301" customFormat="1" ht="13.5" thickBot="1">
      <c r="A216" s="441"/>
      <c r="B216" s="506"/>
      <c r="C216" s="507" t="str">
        <f>CONCATENATE($B$8," ",$C$8," - SKUPAJ:")</f>
        <v>I. TOPLOTNA POSTAJA-PRIMAR - SKUPAJ:</v>
      </c>
      <c r="D216" s="533"/>
      <c r="E216" s="533"/>
      <c r="F216" s="606"/>
      <c r="G216" s="606">
        <f>SUM(G12:G214)</f>
        <v>0</v>
      </c>
      <c r="H216" s="519"/>
      <c r="I216" s="520"/>
      <c r="J216" s="520"/>
      <c r="K216" s="520"/>
      <c r="L216" s="520"/>
      <c r="M216" s="520"/>
      <c r="N216" s="520"/>
    </row>
    <row r="217" spans="1:14" s="298" customFormat="1">
      <c r="A217" s="429"/>
      <c r="B217" s="89"/>
      <c r="C217" s="429"/>
      <c r="D217" s="532"/>
      <c r="E217" s="532"/>
      <c r="F217" s="610"/>
      <c r="G217" s="610"/>
      <c r="H217" s="579"/>
      <c r="I217" s="571"/>
      <c r="J217" s="571"/>
      <c r="K217" s="571"/>
      <c r="L217" s="571"/>
      <c r="M217" s="571"/>
      <c r="N217" s="571"/>
    </row>
    <row r="218" spans="1:14" s="298" customFormat="1" ht="16.5" thickBot="1">
      <c r="A218" s="502"/>
      <c r="B218" s="158" t="s">
        <v>106</v>
      </c>
      <c r="C218" s="65" t="s">
        <v>3271</v>
      </c>
      <c r="D218" s="599"/>
      <c r="E218" s="600"/>
      <c r="F218" s="1171"/>
      <c r="G218" s="1171"/>
      <c r="H218" s="579"/>
      <c r="I218" s="571"/>
      <c r="J218" s="571"/>
      <c r="K218" s="571"/>
      <c r="L218" s="571"/>
      <c r="M218" s="571"/>
      <c r="N218" s="571"/>
    </row>
    <row r="219" spans="1:14" s="298" customFormat="1">
      <c r="A219" s="429"/>
      <c r="B219" s="89"/>
      <c r="C219" s="429"/>
      <c r="D219" s="532"/>
      <c r="E219" s="532"/>
      <c r="F219" s="610"/>
      <c r="G219" s="610"/>
      <c r="H219" s="579"/>
      <c r="I219" s="571"/>
      <c r="J219" s="571"/>
      <c r="K219" s="571"/>
      <c r="L219" s="571"/>
      <c r="M219" s="571"/>
      <c r="N219" s="571"/>
    </row>
    <row r="220" spans="1:14" s="298" customFormat="1">
      <c r="A220" s="429"/>
      <c r="B220" s="89"/>
      <c r="C220" s="89" t="s">
        <v>3272</v>
      </c>
      <c r="D220" s="532"/>
      <c r="E220" s="532"/>
      <c r="F220" s="610"/>
      <c r="G220" s="610"/>
      <c r="H220" s="579"/>
      <c r="I220" s="571"/>
      <c r="J220" s="571"/>
      <c r="K220" s="571"/>
      <c r="L220" s="571"/>
      <c r="M220" s="571"/>
      <c r="N220" s="571"/>
    </row>
    <row r="221" spans="1:14" s="298" customFormat="1">
      <c r="A221" s="429"/>
      <c r="B221" s="89"/>
      <c r="C221" s="89"/>
      <c r="D221" s="532"/>
      <c r="E221" s="532"/>
      <c r="F221" s="610"/>
      <c r="G221" s="610"/>
      <c r="H221" s="579"/>
      <c r="I221" s="571"/>
      <c r="J221" s="571"/>
      <c r="K221" s="571"/>
      <c r="L221" s="571"/>
      <c r="M221" s="571"/>
      <c r="N221" s="571"/>
    </row>
    <row r="222" spans="1:14" s="298" customFormat="1">
      <c r="A222" s="411" t="str">
        <f>$B$218</f>
        <v>II.</v>
      </c>
      <c r="B222" s="412">
        <f>COUNT($A218:B$219)+1</f>
        <v>1</v>
      </c>
      <c r="C222" s="241" t="s">
        <v>3236</v>
      </c>
      <c r="D222" s="629"/>
      <c r="E222" s="630"/>
      <c r="F222" s="679"/>
      <c r="G222" s="679">
        <f t="shared" ref="G222:G223" si="27">E222*F222</f>
        <v>0</v>
      </c>
      <c r="H222" s="579"/>
      <c r="I222" s="571"/>
      <c r="J222" s="571"/>
      <c r="K222" s="571"/>
      <c r="L222" s="571"/>
      <c r="M222" s="571"/>
      <c r="N222" s="571"/>
    </row>
    <row r="223" spans="1:14" s="298" customFormat="1" ht="60">
      <c r="A223" s="429"/>
      <c r="B223" s="89"/>
      <c r="C223" s="218" t="s">
        <v>3237</v>
      </c>
      <c r="D223" s="629"/>
      <c r="E223" s="630"/>
      <c r="F223" s="679"/>
      <c r="G223" s="679">
        <f t="shared" si="27"/>
        <v>0</v>
      </c>
      <c r="H223" s="579"/>
      <c r="I223" s="571"/>
      <c r="J223" s="571"/>
      <c r="K223" s="571"/>
      <c r="L223" s="571"/>
      <c r="M223" s="571"/>
      <c r="N223" s="571"/>
    </row>
    <row r="224" spans="1:14" s="298" customFormat="1">
      <c r="A224" s="429"/>
      <c r="B224" s="89"/>
      <c r="C224" s="390" t="s">
        <v>1713</v>
      </c>
      <c r="D224" s="629" t="s">
        <v>186</v>
      </c>
      <c r="E224" s="630">
        <v>4</v>
      </c>
      <c r="F224" s="679"/>
      <c r="G224" s="1177">
        <f>E224*F224</f>
        <v>0</v>
      </c>
      <c r="H224" s="579"/>
      <c r="I224" s="571"/>
      <c r="J224" s="571"/>
      <c r="K224" s="571"/>
      <c r="L224" s="571"/>
      <c r="M224" s="571"/>
      <c r="N224" s="571"/>
    </row>
    <row r="225" spans="1:14" s="298" customFormat="1">
      <c r="A225" s="429"/>
      <c r="B225" s="89"/>
      <c r="C225" s="326"/>
      <c r="D225" s="629"/>
      <c r="E225" s="630"/>
      <c r="F225" s="679"/>
      <c r="G225" s="679"/>
      <c r="H225" s="579"/>
      <c r="I225" s="571"/>
      <c r="J225" s="571"/>
      <c r="K225" s="571"/>
      <c r="L225" s="571"/>
      <c r="M225" s="571"/>
      <c r="N225" s="571"/>
    </row>
    <row r="226" spans="1:14" s="298" customFormat="1">
      <c r="A226" s="411" t="str">
        <f>$B$218</f>
        <v>II.</v>
      </c>
      <c r="B226" s="412">
        <f>COUNT($A$219:B224)+1</f>
        <v>2</v>
      </c>
      <c r="C226" s="523" t="s">
        <v>3238</v>
      </c>
      <c r="D226" s="629" t="s">
        <v>137</v>
      </c>
      <c r="E226" s="630">
        <v>1</v>
      </c>
      <c r="F226" s="679"/>
      <c r="G226" s="1177">
        <f>E226*F226</f>
        <v>0</v>
      </c>
      <c r="H226" s="579"/>
      <c r="I226" s="571"/>
      <c r="J226" s="571"/>
      <c r="K226" s="571"/>
      <c r="L226" s="571"/>
      <c r="M226" s="571"/>
      <c r="N226" s="571"/>
    </row>
    <row r="227" spans="1:14" s="298" customFormat="1" ht="84">
      <c r="A227" s="411"/>
      <c r="B227" s="412"/>
      <c r="C227" s="326" t="s">
        <v>3273</v>
      </c>
      <c r="D227" s="629"/>
      <c r="E227" s="630"/>
      <c r="F227" s="679"/>
      <c r="G227" s="679">
        <f t="shared" ref="G227" si="28">E227*F227</f>
        <v>0</v>
      </c>
      <c r="H227" s="579"/>
      <c r="I227" s="571"/>
      <c r="J227" s="571"/>
      <c r="K227" s="571"/>
      <c r="L227" s="571"/>
      <c r="M227" s="571"/>
      <c r="N227" s="571"/>
    </row>
    <row r="228" spans="1:14" s="298" customFormat="1">
      <c r="A228" s="429"/>
      <c r="B228" s="89"/>
      <c r="C228" s="326"/>
      <c r="D228" s="629"/>
      <c r="E228" s="630"/>
      <c r="F228" s="679"/>
      <c r="G228" s="679"/>
      <c r="H228" s="579"/>
      <c r="I228" s="571"/>
      <c r="J228" s="571"/>
      <c r="K228" s="571"/>
      <c r="L228" s="571"/>
      <c r="M228" s="571"/>
      <c r="N228" s="571"/>
    </row>
    <row r="229" spans="1:14" s="298" customFormat="1">
      <c r="A229" s="411" t="str">
        <f>$B$218</f>
        <v>II.</v>
      </c>
      <c r="B229" s="412">
        <f>COUNT($A$219:B227)+1</f>
        <v>3</v>
      </c>
      <c r="C229" s="523" t="s">
        <v>2499</v>
      </c>
      <c r="D229" s="629"/>
      <c r="E229" s="630"/>
      <c r="F229" s="679"/>
      <c r="G229" s="679">
        <f t="shared" ref="G229:G230" si="29">E229*F229</f>
        <v>0</v>
      </c>
      <c r="H229" s="579"/>
      <c r="I229" s="571"/>
      <c r="J229" s="571"/>
      <c r="K229" s="571"/>
      <c r="L229" s="571"/>
      <c r="M229" s="571"/>
      <c r="N229" s="571"/>
    </row>
    <row r="230" spans="1:14" s="298" customFormat="1" ht="117" customHeight="1">
      <c r="A230" s="411"/>
      <c r="B230" s="412"/>
      <c r="C230" s="218" t="s">
        <v>3274</v>
      </c>
      <c r="D230" s="629"/>
      <c r="E230" s="630"/>
      <c r="F230" s="679"/>
      <c r="G230" s="679">
        <f t="shared" si="29"/>
        <v>0</v>
      </c>
      <c r="H230" s="579"/>
      <c r="I230" s="571"/>
      <c r="J230" s="571"/>
      <c r="K230" s="571"/>
      <c r="L230" s="571"/>
      <c r="M230" s="571"/>
      <c r="N230" s="571"/>
    </row>
    <row r="231" spans="1:14" s="298" customFormat="1" ht="13.5" customHeight="1">
      <c r="A231" s="411"/>
      <c r="B231" s="412"/>
      <c r="C231" s="510" t="s">
        <v>3275</v>
      </c>
      <c r="D231" s="629" t="s">
        <v>186</v>
      </c>
      <c r="E231" s="630">
        <v>4</v>
      </c>
      <c r="F231" s="679"/>
      <c r="G231" s="1177">
        <f>E231*F231</f>
        <v>0</v>
      </c>
      <c r="H231" s="579"/>
      <c r="I231" s="571"/>
      <c r="J231" s="571"/>
      <c r="K231" s="571"/>
      <c r="L231" s="571"/>
      <c r="M231" s="571"/>
      <c r="N231" s="571"/>
    </row>
    <row r="232" spans="1:14" s="298" customFormat="1">
      <c r="A232" s="429"/>
      <c r="B232" s="89"/>
      <c r="C232" s="326"/>
      <c r="D232" s="629"/>
      <c r="E232" s="630"/>
      <c r="F232" s="679"/>
      <c r="G232" s="679"/>
      <c r="H232" s="579"/>
      <c r="I232" s="571"/>
      <c r="J232" s="571"/>
      <c r="K232" s="571"/>
      <c r="L232" s="571"/>
      <c r="M232" s="571"/>
      <c r="N232" s="571"/>
    </row>
    <row r="233" spans="1:14" s="298" customFormat="1">
      <c r="A233" s="411" t="str">
        <f>$B$218</f>
        <v>II.</v>
      </c>
      <c r="B233" s="412">
        <f>COUNT($A$219:B231)+1</f>
        <v>4</v>
      </c>
      <c r="C233" s="241" t="s">
        <v>3216</v>
      </c>
      <c r="D233" s="629"/>
      <c r="E233" s="630"/>
      <c r="F233" s="679"/>
      <c r="G233" s="679">
        <f t="shared" ref="G233:G235" si="30">E233*F233</f>
        <v>0</v>
      </c>
      <c r="H233" s="579"/>
      <c r="I233" s="571"/>
      <c r="J233" s="571"/>
      <c r="K233" s="571"/>
      <c r="L233" s="571"/>
      <c r="M233" s="571"/>
      <c r="N233" s="571"/>
    </row>
    <row r="234" spans="1:14" s="298" customFormat="1" ht="96">
      <c r="A234" s="411"/>
      <c r="B234" s="412"/>
      <c r="C234" s="218" t="s">
        <v>3217</v>
      </c>
      <c r="D234" s="629"/>
      <c r="E234" s="630"/>
      <c r="F234" s="679"/>
      <c r="G234" s="679">
        <f t="shared" si="30"/>
        <v>0</v>
      </c>
      <c r="H234" s="579"/>
      <c r="I234" s="571"/>
      <c r="J234" s="571"/>
      <c r="K234" s="571"/>
      <c r="L234" s="571"/>
      <c r="M234" s="571"/>
      <c r="N234" s="571"/>
    </row>
    <row r="235" spans="1:14" s="298" customFormat="1" ht="24">
      <c r="A235" s="411"/>
      <c r="B235" s="412"/>
      <c r="C235" s="218" t="s">
        <v>3218</v>
      </c>
      <c r="D235" s="629"/>
      <c r="E235" s="630"/>
      <c r="F235" s="679"/>
      <c r="G235" s="679">
        <f t="shared" si="30"/>
        <v>0</v>
      </c>
      <c r="H235" s="579"/>
      <c r="I235" s="571"/>
      <c r="J235" s="571"/>
      <c r="K235" s="571"/>
      <c r="L235" s="571"/>
      <c r="M235" s="571"/>
      <c r="N235" s="571"/>
    </row>
    <row r="236" spans="1:14" s="298" customFormat="1">
      <c r="A236" s="411"/>
      <c r="B236" s="412"/>
      <c r="C236" s="218" t="s">
        <v>1713</v>
      </c>
      <c r="D236" s="629" t="s">
        <v>188</v>
      </c>
      <c r="E236" s="630">
        <v>2</v>
      </c>
      <c r="F236" s="679"/>
      <c r="G236" s="1177">
        <f>E236*F236</f>
        <v>0</v>
      </c>
      <c r="H236" s="579"/>
      <c r="I236" s="571"/>
      <c r="J236" s="571"/>
      <c r="K236" s="571"/>
      <c r="L236" s="571"/>
      <c r="M236" s="571"/>
      <c r="N236" s="571"/>
    </row>
    <row r="237" spans="1:14" s="298" customFormat="1">
      <c r="A237" s="429"/>
      <c r="B237" s="89"/>
      <c r="C237" s="326"/>
      <c r="D237" s="629"/>
      <c r="E237" s="630"/>
      <c r="F237" s="679"/>
      <c r="G237" s="679"/>
      <c r="H237" s="579"/>
      <c r="I237" s="571"/>
      <c r="J237" s="571"/>
      <c r="K237" s="571"/>
      <c r="L237" s="571"/>
      <c r="M237" s="571"/>
      <c r="N237" s="571"/>
    </row>
    <row r="238" spans="1:14" s="298" customFormat="1">
      <c r="A238" s="411" t="str">
        <f>$B$218</f>
        <v>II.</v>
      </c>
      <c r="B238" s="412">
        <f>COUNT($A$219:B236)+1</f>
        <v>5</v>
      </c>
      <c r="C238" s="523" t="s">
        <v>3276</v>
      </c>
      <c r="D238" s="629"/>
      <c r="E238" s="630"/>
      <c r="F238" s="679"/>
      <c r="G238" s="679">
        <f t="shared" ref="G238:G239" si="31">E238*F238</f>
        <v>0</v>
      </c>
      <c r="H238" s="579"/>
      <c r="I238" s="571"/>
      <c r="J238" s="571"/>
      <c r="K238" s="571"/>
      <c r="L238" s="571"/>
      <c r="M238" s="571"/>
      <c r="N238" s="571"/>
    </row>
    <row r="239" spans="1:14" s="298" customFormat="1" ht="36">
      <c r="A239" s="411"/>
      <c r="B239" s="412"/>
      <c r="C239" s="218" t="s">
        <v>3277</v>
      </c>
      <c r="D239" s="629"/>
      <c r="E239" s="630"/>
      <c r="F239" s="679"/>
      <c r="G239" s="679">
        <f t="shared" si="31"/>
        <v>0</v>
      </c>
      <c r="H239" s="579"/>
      <c r="I239" s="571"/>
      <c r="J239" s="571"/>
      <c r="K239" s="571"/>
      <c r="L239" s="571"/>
      <c r="M239" s="571"/>
      <c r="N239" s="571"/>
    </row>
    <row r="240" spans="1:14" s="298" customFormat="1">
      <c r="A240" s="411"/>
      <c r="B240" s="412"/>
      <c r="C240" s="326" t="s">
        <v>1713</v>
      </c>
      <c r="D240" s="629" t="s">
        <v>125</v>
      </c>
      <c r="E240" s="630">
        <v>2</v>
      </c>
      <c r="F240" s="679"/>
      <c r="G240" s="1177">
        <f>E240*F240</f>
        <v>0</v>
      </c>
      <c r="H240" s="579"/>
      <c r="I240" s="571"/>
      <c r="J240" s="571"/>
      <c r="K240" s="571"/>
      <c r="L240" s="571"/>
      <c r="M240" s="571"/>
      <c r="N240" s="571"/>
    </row>
    <row r="241" spans="1:14" s="298" customFormat="1">
      <c r="A241" s="429"/>
      <c r="B241" s="89"/>
      <c r="C241" s="326"/>
      <c r="D241" s="629"/>
      <c r="E241" s="630"/>
      <c r="F241" s="679"/>
      <c r="G241" s="679"/>
      <c r="H241" s="579"/>
      <c r="I241" s="571"/>
      <c r="J241" s="571"/>
      <c r="K241" s="571"/>
      <c r="L241" s="571"/>
      <c r="M241" s="571"/>
      <c r="N241" s="571"/>
    </row>
    <row r="242" spans="1:14" s="298" customFormat="1">
      <c r="A242" s="411" t="str">
        <f>$B$218</f>
        <v>II.</v>
      </c>
      <c r="B242" s="412">
        <f>COUNT($A$219:B240)+1</f>
        <v>6</v>
      </c>
      <c r="C242" s="241" t="s">
        <v>3268</v>
      </c>
      <c r="D242" s="629"/>
      <c r="E242" s="630"/>
      <c r="F242" s="679"/>
      <c r="G242" s="679"/>
      <c r="H242" s="579"/>
      <c r="I242" s="571"/>
      <c r="J242" s="571"/>
      <c r="K242" s="571"/>
      <c r="L242" s="571"/>
      <c r="M242" s="571"/>
      <c r="N242" s="571"/>
    </row>
    <row r="243" spans="1:14" s="298" customFormat="1" ht="48">
      <c r="A243" s="411"/>
      <c r="B243" s="412"/>
      <c r="C243" s="218" t="s">
        <v>3278</v>
      </c>
      <c r="D243" s="629"/>
      <c r="E243" s="630"/>
      <c r="F243" s="679"/>
      <c r="G243" s="679"/>
      <c r="H243" s="579"/>
      <c r="I243" s="571"/>
      <c r="J243" s="571"/>
      <c r="K243" s="571"/>
      <c r="L243" s="571"/>
      <c r="M243" s="571"/>
      <c r="N243" s="571"/>
    </row>
    <row r="244" spans="1:14" s="298" customFormat="1">
      <c r="A244" s="411"/>
      <c r="B244" s="412"/>
      <c r="C244" s="582" t="s">
        <v>1713</v>
      </c>
      <c r="D244" s="629" t="s">
        <v>188</v>
      </c>
      <c r="E244" s="630">
        <v>4</v>
      </c>
      <c r="F244" s="679"/>
      <c r="G244" s="1177">
        <f>E244*F244</f>
        <v>0</v>
      </c>
      <c r="H244" s="579"/>
      <c r="I244" s="571"/>
      <c r="J244" s="571"/>
      <c r="K244" s="571"/>
      <c r="L244" s="571"/>
      <c r="M244" s="571"/>
      <c r="N244" s="571"/>
    </row>
    <row r="245" spans="1:14" s="298" customFormat="1">
      <c r="A245" s="429"/>
      <c r="B245" s="89"/>
      <c r="C245" s="326"/>
      <c r="D245" s="629"/>
      <c r="E245" s="630"/>
      <c r="F245" s="679"/>
      <c r="G245" s="679"/>
      <c r="H245" s="579"/>
      <c r="I245" s="571"/>
      <c r="J245" s="571"/>
      <c r="K245" s="571"/>
      <c r="L245" s="571"/>
      <c r="M245" s="571"/>
      <c r="N245" s="571"/>
    </row>
    <row r="246" spans="1:14" s="298" customFormat="1">
      <c r="A246" s="411" t="str">
        <f>$B$218</f>
        <v>II.</v>
      </c>
      <c r="B246" s="412">
        <f>COUNT($A$219:B244)+1</f>
        <v>7</v>
      </c>
      <c r="C246" s="241" t="s">
        <v>3279</v>
      </c>
      <c r="D246" s="629"/>
      <c r="E246" s="630"/>
      <c r="F246" s="679"/>
      <c r="G246" s="679"/>
      <c r="H246" s="579"/>
      <c r="I246" s="571"/>
      <c r="J246" s="571"/>
      <c r="K246" s="571"/>
      <c r="L246" s="571"/>
      <c r="M246" s="571"/>
      <c r="N246" s="571"/>
    </row>
    <row r="247" spans="1:14" s="298" customFormat="1" ht="80.45" customHeight="1">
      <c r="A247" s="411"/>
      <c r="B247" s="412"/>
      <c r="C247" s="218" t="s">
        <v>3280</v>
      </c>
      <c r="D247" s="629"/>
      <c r="E247" s="630"/>
      <c r="F247" s="679"/>
      <c r="G247" s="679"/>
      <c r="H247" s="579"/>
      <c r="I247" s="571"/>
      <c r="J247" s="571"/>
      <c r="K247" s="571"/>
      <c r="L247" s="571"/>
      <c r="M247" s="571"/>
      <c r="N247" s="571"/>
    </row>
    <row r="248" spans="1:14" s="298" customFormat="1">
      <c r="A248" s="411"/>
      <c r="B248" s="412"/>
      <c r="C248" s="218" t="s">
        <v>1704</v>
      </c>
      <c r="D248" s="629" t="s">
        <v>186</v>
      </c>
      <c r="E248" s="630">
        <v>15</v>
      </c>
      <c r="F248" s="679"/>
      <c r="G248" s="1177">
        <f>E248*F248</f>
        <v>0</v>
      </c>
      <c r="H248" s="579"/>
      <c r="I248" s="571"/>
      <c r="J248" s="571"/>
      <c r="K248" s="571"/>
      <c r="L248" s="571"/>
      <c r="M248" s="571"/>
      <c r="N248" s="571"/>
    </row>
    <row r="249" spans="1:14" s="298" customFormat="1">
      <c r="A249" s="411"/>
      <c r="B249" s="412"/>
      <c r="C249" s="218" t="s">
        <v>1713</v>
      </c>
      <c r="D249" s="629" t="s">
        <v>186</v>
      </c>
      <c r="E249" s="630">
        <v>30</v>
      </c>
      <c r="F249" s="679"/>
      <c r="G249" s="1177">
        <f>E249*F249</f>
        <v>0</v>
      </c>
      <c r="H249" s="579"/>
      <c r="I249" s="571"/>
      <c r="J249" s="571"/>
      <c r="K249" s="571"/>
      <c r="L249" s="571"/>
      <c r="M249" s="571"/>
      <c r="N249" s="571"/>
    </row>
    <row r="250" spans="1:14" s="298" customFormat="1">
      <c r="A250" s="411"/>
      <c r="B250" s="412"/>
      <c r="C250" s="218"/>
      <c r="D250" s="629"/>
      <c r="E250" s="630"/>
      <c r="F250" s="679"/>
      <c r="G250" s="679"/>
      <c r="H250" s="579"/>
      <c r="I250" s="571"/>
      <c r="J250" s="571"/>
      <c r="K250" s="571"/>
      <c r="L250" s="571"/>
      <c r="M250" s="571"/>
      <c r="N250" s="571"/>
    </row>
    <row r="251" spans="1:14" s="298" customFormat="1">
      <c r="A251" s="411"/>
      <c r="B251" s="412"/>
      <c r="C251" s="89" t="s">
        <v>3281</v>
      </c>
      <c r="D251" s="629"/>
      <c r="E251" s="630"/>
      <c r="F251" s="679"/>
      <c r="G251" s="679"/>
      <c r="H251" s="579"/>
      <c r="I251" s="571"/>
      <c r="J251" s="571"/>
      <c r="K251" s="571"/>
      <c r="L251" s="571"/>
      <c r="M251" s="571"/>
      <c r="N251" s="571"/>
    </row>
    <row r="252" spans="1:14" s="298" customFormat="1">
      <c r="A252" s="411"/>
      <c r="B252" s="412"/>
      <c r="C252" s="218"/>
      <c r="D252" s="629"/>
      <c r="E252" s="630"/>
      <c r="F252" s="679"/>
      <c r="G252" s="679"/>
      <c r="H252" s="579"/>
      <c r="I252" s="571"/>
      <c r="J252" s="571"/>
      <c r="K252" s="571"/>
      <c r="L252" s="571"/>
      <c r="M252" s="571"/>
      <c r="N252" s="571"/>
    </row>
    <row r="253" spans="1:14" s="298" customFormat="1">
      <c r="A253" s="411" t="str">
        <f>$B$218</f>
        <v>II.</v>
      </c>
      <c r="B253" s="412">
        <f>COUNT($A$219:B249)+1</f>
        <v>8</v>
      </c>
      <c r="C253" s="241" t="s">
        <v>3282</v>
      </c>
      <c r="D253" s="629"/>
      <c r="E253" s="630"/>
      <c r="F253" s="679"/>
      <c r="G253" s="679">
        <f t="shared" ref="G253" si="32">E253*F253</f>
        <v>0</v>
      </c>
      <c r="H253" s="579"/>
      <c r="I253" s="571"/>
      <c r="J253" s="571"/>
      <c r="K253" s="571"/>
      <c r="L253" s="571"/>
      <c r="M253" s="571"/>
      <c r="N253" s="571"/>
    </row>
    <row r="254" spans="1:14" s="298" customFormat="1" ht="104.1" customHeight="1">
      <c r="A254" s="411"/>
      <c r="B254" s="412"/>
      <c r="C254" s="218" t="s">
        <v>3283</v>
      </c>
      <c r="D254" s="629"/>
      <c r="E254" s="630"/>
      <c r="F254" s="679"/>
      <c r="G254" s="679"/>
      <c r="H254" s="579"/>
      <c r="I254" s="571"/>
      <c r="J254" s="571"/>
      <c r="K254" s="571"/>
      <c r="L254" s="571"/>
      <c r="M254" s="571"/>
      <c r="N254" s="571"/>
    </row>
    <row r="255" spans="1:14" s="298" customFormat="1">
      <c r="A255" s="411"/>
      <c r="B255" s="412"/>
      <c r="C255" s="218" t="s">
        <v>3284</v>
      </c>
      <c r="D255" s="629" t="s">
        <v>186</v>
      </c>
      <c r="E255" s="630">
        <v>6</v>
      </c>
      <c r="F255" s="679"/>
      <c r="G255" s="1177">
        <f>E255*F255</f>
        <v>0</v>
      </c>
      <c r="H255" s="579"/>
      <c r="I255" s="571"/>
      <c r="J255" s="571"/>
      <c r="K255" s="571"/>
      <c r="L255" s="571"/>
      <c r="M255" s="571"/>
      <c r="N255" s="571"/>
    </row>
    <row r="256" spans="1:14" s="298" customFormat="1">
      <c r="A256" s="411"/>
      <c r="B256" s="412"/>
      <c r="C256" s="218" t="s">
        <v>3285</v>
      </c>
      <c r="D256" s="629" t="s">
        <v>186</v>
      </c>
      <c r="E256" s="630">
        <v>24</v>
      </c>
      <c r="F256" s="679"/>
      <c r="G256" s="1177">
        <f>E256*F256</f>
        <v>0</v>
      </c>
      <c r="H256" s="579"/>
      <c r="I256" s="571"/>
      <c r="J256" s="571"/>
      <c r="K256" s="571"/>
      <c r="L256" s="571"/>
      <c r="M256" s="571"/>
      <c r="N256" s="571"/>
    </row>
    <row r="257" spans="1:14" s="298" customFormat="1">
      <c r="A257" s="411"/>
      <c r="B257" s="412"/>
      <c r="C257" s="582"/>
      <c r="D257" s="629"/>
      <c r="E257" s="630"/>
      <c r="F257" s="679"/>
      <c r="G257" s="679">
        <f t="shared" ref="G257" si="33">E257*F257</f>
        <v>0</v>
      </c>
      <c r="H257" s="579"/>
      <c r="I257" s="571"/>
      <c r="J257" s="571"/>
      <c r="K257" s="571"/>
      <c r="L257" s="571"/>
      <c r="M257" s="571"/>
      <c r="N257" s="571"/>
    </row>
    <row r="258" spans="1:14" s="298" customFormat="1">
      <c r="A258" s="411" t="str">
        <f>$B$218</f>
        <v>II.</v>
      </c>
      <c r="B258" s="412">
        <f>COUNT($A$219:B254)+1</f>
        <v>9</v>
      </c>
      <c r="C258" s="241" t="s">
        <v>3286</v>
      </c>
      <c r="D258" s="629"/>
      <c r="E258" s="630"/>
      <c r="F258" s="679"/>
      <c r="G258" s="679"/>
      <c r="H258" s="579"/>
      <c r="I258" s="571"/>
      <c r="J258" s="571"/>
      <c r="K258" s="571"/>
      <c r="L258" s="571"/>
      <c r="M258" s="571"/>
      <c r="N258" s="571"/>
    </row>
    <row r="259" spans="1:14" s="298" customFormat="1" ht="96">
      <c r="A259" s="411"/>
      <c r="B259" s="412"/>
      <c r="C259" s="218" t="s">
        <v>3287</v>
      </c>
      <c r="D259" s="629"/>
      <c r="E259" s="630"/>
      <c r="F259" s="679"/>
      <c r="G259" s="679">
        <f t="shared" ref="G259" si="34">E259*F259</f>
        <v>0</v>
      </c>
      <c r="H259" s="579"/>
      <c r="I259" s="571"/>
      <c r="J259" s="571"/>
      <c r="K259" s="571"/>
      <c r="L259" s="571"/>
      <c r="M259" s="571"/>
      <c r="N259" s="571"/>
    </row>
    <row r="260" spans="1:14" s="298" customFormat="1">
      <c r="A260" s="411"/>
      <c r="B260" s="412"/>
      <c r="C260" s="326" t="s">
        <v>3288</v>
      </c>
      <c r="D260" s="629" t="s">
        <v>188</v>
      </c>
      <c r="E260" s="630">
        <v>6</v>
      </c>
      <c r="F260" s="679"/>
      <c r="G260" s="1177">
        <f>E260*F260</f>
        <v>0</v>
      </c>
      <c r="H260" s="579"/>
      <c r="I260" s="571"/>
      <c r="J260" s="571"/>
      <c r="K260" s="571"/>
      <c r="L260" s="571"/>
      <c r="M260" s="571"/>
      <c r="N260" s="571"/>
    </row>
    <row r="261" spans="1:14" s="298" customFormat="1">
      <c r="A261" s="411"/>
      <c r="B261" s="412"/>
      <c r="C261" s="326"/>
      <c r="D261" s="629"/>
      <c r="E261" s="630"/>
      <c r="F261" s="679"/>
      <c r="G261" s="679"/>
      <c r="H261" s="579"/>
      <c r="I261" s="571"/>
      <c r="J261" s="571"/>
      <c r="K261" s="571"/>
      <c r="L261" s="571"/>
      <c r="M261" s="571"/>
      <c r="N261" s="571"/>
    </row>
    <row r="262" spans="1:14" s="298" customFormat="1">
      <c r="A262" s="411" t="str">
        <f>$B$218</f>
        <v>II.</v>
      </c>
      <c r="B262" s="412">
        <f>COUNT($A$219:B260)+1</f>
        <v>10</v>
      </c>
      <c r="C262" s="241" t="s">
        <v>3289</v>
      </c>
      <c r="D262" s="629"/>
      <c r="E262" s="630"/>
      <c r="F262" s="679"/>
      <c r="G262" s="679">
        <f t="shared" ref="G262:G263" si="35">E262*F262</f>
        <v>0</v>
      </c>
      <c r="H262" s="579"/>
      <c r="I262" s="571"/>
      <c r="J262" s="571"/>
      <c r="K262" s="571"/>
      <c r="L262" s="571"/>
      <c r="M262" s="571"/>
      <c r="N262" s="571"/>
    </row>
    <row r="263" spans="1:14" s="298" customFormat="1" ht="72">
      <c r="A263" s="411"/>
      <c r="B263" s="412"/>
      <c r="C263" s="218" t="s">
        <v>3290</v>
      </c>
      <c r="D263" s="629"/>
      <c r="E263" s="630"/>
      <c r="F263" s="679"/>
      <c r="G263" s="679">
        <f t="shared" si="35"/>
        <v>0</v>
      </c>
      <c r="H263" s="579"/>
      <c r="I263" s="571"/>
      <c r="J263" s="571"/>
      <c r="K263" s="571"/>
      <c r="L263" s="571"/>
      <c r="M263" s="571"/>
      <c r="N263" s="571"/>
    </row>
    <row r="264" spans="1:14" s="298" customFormat="1">
      <c r="A264" s="411"/>
      <c r="B264" s="412"/>
      <c r="C264" s="326" t="s">
        <v>3291</v>
      </c>
      <c r="D264" s="629" t="s">
        <v>125</v>
      </c>
      <c r="E264" s="630">
        <v>10</v>
      </c>
      <c r="F264" s="679"/>
      <c r="G264" s="1177">
        <f>E264*F264</f>
        <v>0</v>
      </c>
      <c r="H264" s="579"/>
      <c r="I264" s="571"/>
      <c r="J264" s="571"/>
      <c r="K264" s="571"/>
      <c r="L264" s="571"/>
      <c r="M264" s="571"/>
      <c r="N264" s="571"/>
    </row>
    <row r="265" spans="1:14" s="298" customFormat="1">
      <c r="A265" s="411"/>
      <c r="B265" s="412"/>
      <c r="C265" s="218"/>
      <c r="D265" s="629"/>
      <c r="E265" s="630"/>
      <c r="F265" s="679"/>
      <c r="G265" s="679"/>
      <c r="H265" s="579"/>
      <c r="I265" s="571"/>
      <c r="J265" s="571"/>
      <c r="K265" s="571"/>
      <c r="L265" s="571"/>
      <c r="M265" s="571"/>
      <c r="N265" s="571"/>
    </row>
    <row r="266" spans="1:14" s="298" customFormat="1">
      <c r="A266" s="411" t="str">
        <f>$B$218</f>
        <v>II.</v>
      </c>
      <c r="B266" s="412">
        <f>COUNT($A$219:B265)+1</f>
        <v>11</v>
      </c>
      <c r="C266" s="336" t="s">
        <v>3292</v>
      </c>
      <c r="D266" s="629"/>
      <c r="E266" s="630"/>
      <c r="F266" s="679"/>
      <c r="G266" s="679">
        <f t="shared" ref="G266:G267" si="36">E266*F266</f>
        <v>0</v>
      </c>
      <c r="H266" s="579"/>
      <c r="I266" s="571"/>
      <c r="J266" s="571"/>
      <c r="K266" s="571"/>
      <c r="L266" s="571"/>
      <c r="M266" s="571"/>
      <c r="N266" s="571"/>
    </row>
    <row r="267" spans="1:14" s="298" customFormat="1" ht="46.5" customHeight="1">
      <c r="A267" s="411"/>
      <c r="B267" s="412"/>
      <c r="C267" s="218" t="s">
        <v>3293</v>
      </c>
      <c r="D267" s="629"/>
      <c r="E267" s="630"/>
      <c r="F267" s="679"/>
      <c r="G267" s="679">
        <f t="shared" si="36"/>
        <v>0</v>
      </c>
      <c r="H267" s="579"/>
      <c r="I267" s="571"/>
      <c r="J267" s="571"/>
      <c r="K267" s="571"/>
      <c r="L267" s="571"/>
      <c r="M267" s="571"/>
      <c r="N267" s="571"/>
    </row>
    <row r="268" spans="1:14" s="298" customFormat="1">
      <c r="A268" s="411"/>
      <c r="B268" s="412"/>
      <c r="C268" s="326" t="s">
        <v>3291</v>
      </c>
      <c r="D268" s="629" t="s">
        <v>188</v>
      </c>
      <c r="E268" s="630">
        <v>4</v>
      </c>
      <c r="F268" s="679"/>
      <c r="G268" s="1177">
        <f>E268*F268</f>
        <v>0</v>
      </c>
      <c r="H268" s="579"/>
      <c r="I268" s="571"/>
      <c r="J268" s="571"/>
      <c r="K268" s="571"/>
      <c r="L268" s="571"/>
      <c r="M268" s="571"/>
      <c r="N268" s="571"/>
    </row>
    <row r="269" spans="1:14" s="298" customFormat="1">
      <c r="A269" s="429"/>
      <c r="B269" s="89"/>
      <c r="C269" s="326"/>
      <c r="D269" s="629"/>
      <c r="E269" s="630"/>
      <c r="F269" s="679"/>
      <c r="G269" s="679"/>
      <c r="H269" s="579"/>
      <c r="I269" s="571"/>
      <c r="J269" s="571"/>
      <c r="K269" s="571"/>
      <c r="L269" s="571"/>
      <c r="M269" s="571"/>
      <c r="N269" s="571"/>
    </row>
    <row r="270" spans="1:14" s="298" customFormat="1">
      <c r="A270" s="411" t="str">
        <f>$B$218</f>
        <v>II.</v>
      </c>
      <c r="B270" s="412">
        <f>COUNT($A$219:B269)+1</f>
        <v>12</v>
      </c>
      <c r="C270" s="241" t="s">
        <v>3294</v>
      </c>
      <c r="D270" s="629"/>
      <c r="E270" s="630"/>
      <c r="F270" s="679"/>
      <c r="G270" s="679">
        <f t="shared" ref="G270:G271" si="37">E270*F270</f>
        <v>0</v>
      </c>
      <c r="H270" s="579"/>
      <c r="I270" s="571"/>
      <c r="J270" s="571"/>
      <c r="K270" s="571"/>
      <c r="L270" s="571"/>
      <c r="M270" s="571"/>
      <c r="N270" s="571"/>
    </row>
    <row r="271" spans="1:14" s="298" customFormat="1" ht="48">
      <c r="A271" s="411"/>
      <c r="B271" s="412"/>
      <c r="C271" s="218" t="s">
        <v>3295</v>
      </c>
      <c r="D271" s="629"/>
      <c r="E271" s="630"/>
      <c r="F271" s="679"/>
      <c r="G271" s="679">
        <f t="shared" si="37"/>
        <v>0</v>
      </c>
      <c r="H271" s="579"/>
      <c r="I271" s="571"/>
      <c r="J271" s="571"/>
      <c r="K271" s="571"/>
      <c r="L271" s="571"/>
      <c r="M271" s="571"/>
      <c r="N271" s="571"/>
    </row>
    <row r="272" spans="1:14" s="298" customFormat="1">
      <c r="A272" s="411"/>
      <c r="B272" s="412"/>
      <c r="C272" s="326" t="s">
        <v>3291</v>
      </c>
      <c r="D272" s="629" t="s">
        <v>188</v>
      </c>
      <c r="E272" s="630">
        <v>4</v>
      </c>
      <c r="F272" s="679"/>
      <c r="G272" s="1177">
        <f>E272*F272</f>
        <v>0</v>
      </c>
      <c r="H272" s="579"/>
      <c r="I272" s="571"/>
      <c r="J272" s="571"/>
      <c r="K272" s="571"/>
      <c r="L272" s="571"/>
      <c r="M272" s="571"/>
      <c r="N272" s="571"/>
    </row>
    <row r="273" spans="1:14" s="298" customFormat="1" ht="6.75" customHeight="1">
      <c r="A273" s="429"/>
      <c r="B273" s="89"/>
      <c r="C273" s="326"/>
      <c r="D273" s="629"/>
      <c r="E273" s="630"/>
      <c r="F273" s="679"/>
      <c r="G273" s="679"/>
      <c r="H273" s="579"/>
      <c r="I273" s="571"/>
      <c r="J273" s="571"/>
      <c r="K273" s="571"/>
      <c r="L273" s="571"/>
      <c r="M273" s="571"/>
      <c r="N273" s="571"/>
    </row>
    <row r="274" spans="1:14" s="298" customFormat="1">
      <c r="A274" s="411" t="str">
        <f>$B$218</f>
        <v>II.</v>
      </c>
      <c r="B274" s="412">
        <f>COUNT($A$219:B273)+1</f>
        <v>13</v>
      </c>
      <c r="C274" s="241" t="s">
        <v>3296</v>
      </c>
      <c r="D274" s="663"/>
      <c r="E274" s="663"/>
      <c r="F274" s="679"/>
      <c r="G274" s="679">
        <f t="shared" ref="G274:G275" si="38">E274*F274</f>
        <v>0</v>
      </c>
      <c r="H274" s="579"/>
      <c r="I274" s="571"/>
      <c r="J274" s="571"/>
      <c r="K274" s="571"/>
      <c r="L274" s="571"/>
      <c r="M274" s="571"/>
      <c r="N274" s="571"/>
    </row>
    <row r="275" spans="1:14" s="298" customFormat="1" ht="36">
      <c r="A275" s="411"/>
      <c r="B275" s="412"/>
      <c r="C275" s="218" t="s">
        <v>3297</v>
      </c>
      <c r="D275" s="663"/>
      <c r="E275" s="663"/>
      <c r="F275" s="679"/>
      <c r="G275" s="679">
        <f t="shared" si="38"/>
        <v>0</v>
      </c>
      <c r="H275" s="579"/>
      <c r="I275" s="571"/>
      <c r="J275" s="571"/>
      <c r="K275" s="571"/>
      <c r="L275" s="571"/>
      <c r="M275" s="571"/>
      <c r="N275" s="571"/>
    </row>
    <row r="276" spans="1:14" s="298" customFormat="1">
      <c r="A276" s="411"/>
      <c r="B276" s="412"/>
      <c r="C276" s="218" t="s">
        <v>3298</v>
      </c>
      <c r="D276" s="629" t="s">
        <v>188</v>
      </c>
      <c r="E276" s="630">
        <v>40</v>
      </c>
      <c r="F276" s="679"/>
      <c r="G276" s="1177">
        <f>E276*F276</f>
        <v>0</v>
      </c>
      <c r="H276" s="579"/>
      <c r="I276" s="571"/>
      <c r="J276" s="571"/>
      <c r="K276" s="571"/>
      <c r="L276" s="571"/>
      <c r="M276" s="571"/>
      <c r="N276" s="571"/>
    </row>
    <row r="277" spans="1:14" s="298" customFormat="1" ht="8.25" customHeight="1">
      <c r="A277" s="429"/>
      <c r="B277" s="89"/>
      <c r="C277" s="326"/>
      <c r="D277" s="629"/>
      <c r="E277" s="630"/>
      <c r="F277" s="679"/>
      <c r="G277" s="679"/>
      <c r="H277" s="579"/>
      <c r="I277" s="571"/>
      <c r="J277" s="571"/>
      <c r="K277" s="571"/>
      <c r="L277" s="571"/>
      <c r="M277" s="571"/>
      <c r="N277" s="571"/>
    </row>
    <row r="278" spans="1:14" s="298" customFormat="1">
      <c r="A278" s="411" t="str">
        <f>$B$218</f>
        <v>II.</v>
      </c>
      <c r="B278" s="412">
        <f>COUNT($A$219:B277)+1</f>
        <v>14</v>
      </c>
      <c r="C278" s="241" t="s">
        <v>3299</v>
      </c>
      <c r="D278" s="629" t="s">
        <v>188</v>
      </c>
      <c r="E278" s="630">
        <v>12</v>
      </c>
      <c r="F278" s="679"/>
      <c r="G278" s="1177">
        <f>E278*F278</f>
        <v>0</v>
      </c>
      <c r="H278" s="579"/>
      <c r="I278" s="571"/>
      <c r="J278" s="571"/>
      <c r="K278" s="571"/>
      <c r="L278" s="571"/>
      <c r="M278" s="571"/>
      <c r="N278" s="571"/>
    </row>
    <row r="279" spans="1:14" s="298" customFormat="1" ht="24">
      <c r="A279" s="411"/>
      <c r="B279" s="412"/>
      <c r="C279" s="326" t="s">
        <v>3300</v>
      </c>
      <c r="D279" s="629"/>
      <c r="E279" s="630"/>
      <c r="F279" s="679"/>
      <c r="G279" s="679">
        <f t="shared" ref="G279:G280" si="39">E279*F279</f>
        <v>0</v>
      </c>
      <c r="H279" s="579"/>
      <c r="I279" s="571"/>
      <c r="J279" s="571"/>
      <c r="K279" s="571"/>
      <c r="L279" s="571"/>
      <c r="M279" s="571"/>
      <c r="N279" s="571"/>
    </row>
    <row r="280" spans="1:14" s="298" customFormat="1" ht="8.25" customHeight="1">
      <c r="A280" s="411"/>
      <c r="B280" s="412"/>
      <c r="C280" s="218"/>
      <c r="D280" s="629"/>
      <c r="E280" s="630"/>
      <c r="F280" s="679"/>
      <c r="G280" s="679">
        <f t="shared" si="39"/>
        <v>0</v>
      </c>
      <c r="H280" s="579"/>
      <c r="I280" s="571"/>
      <c r="J280" s="571"/>
      <c r="K280" s="571"/>
      <c r="L280" s="571"/>
      <c r="M280" s="571"/>
      <c r="N280" s="571"/>
    </row>
    <row r="281" spans="1:14" s="298" customFormat="1">
      <c r="A281" s="411" t="str">
        <f>$B$218</f>
        <v>II.</v>
      </c>
      <c r="B281" s="412">
        <f>COUNT($A$219:B280)+1</f>
        <v>15</v>
      </c>
      <c r="C281" s="241" t="s">
        <v>3179</v>
      </c>
      <c r="D281" s="629" t="s">
        <v>186</v>
      </c>
      <c r="E281" s="630">
        <v>30</v>
      </c>
      <c r="F281" s="679"/>
      <c r="G281" s="1177">
        <f>E281*F281</f>
        <v>0</v>
      </c>
      <c r="H281" s="579"/>
      <c r="I281" s="571"/>
      <c r="J281" s="571"/>
      <c r="K281" s="571"/>
      <c r="L281" s="571"/>
      <c r="M281" s="571"/>
      <c r="N281" s="571"/>
    </row>
    <row r="282" spans="1:14" s="298" customFormat="1" ht="24">
      <c r="A282" s="411"/>
      <c r="B282" s="412"/>
      <c r="C282" s="218" t="s">
        <v>3301</v>
      </c>
      <c r="D282" s="629"/>
      <c r="E282" s="630"/>
      <c r="F282" s="679"/>
      <c r="G282" s="679"/>
      <c r="H282" s="579"/>
      <c r="I282" s="571"/>
      <c r="J282" s="571"/>
      <c r="K282" s="571"/>
      <c r="L282" s="571"/>
      <c r="M282" s="571"/>
      <c r="N282" s="571"/>
    </row>
    <row r="283" spans="1:14" s="298" customFormat="1" ht="9.75" customHeight="1">
      <c r="A283" s="411"/>
      <c r="B283" s="412"/>
      <c r="C283" s="218"/>
      <c r="D283" s="629"/>
      <c r="E283" s="630"/>
      <c r="F283" s="679"/>
      <c r="G283" s="679"/>
      <c r="H283" s="579"/>
      <c r="I283" s="571"/>
      <c r="J283" s="571"/>
      <c r="K283" s="571"/>
      <c r="L283" s="571"/>
      <c r="M283" s="571"/>
      <c r="N283" s="571"/>
    </row>
    <row r="284" spans="1:14" s="298" customFormat="1">
      <c r="A284" s="411" t="str">
        <f>$B$218</f>
        <v>II.</v>
      </c>
      <c r="B284" s="412">
        <f>COUNT($A$219:B283)+1</f>
        <v>16</v>
      </c>
      <c r="C284" s="241" t="s">
        <v>3268</v>
      </c>
      <c r="D284" s="629"/>
      <c r="E284" s="630"/>
      <c r="F284" s="679"/>
      <c r="G284" s="679"/>
      <c r="H284" s="579"/>
      <c r="I284" s="571"/>
      <c r="J284" s="571"/>
      <c r="K284" s="571"/>
      <c r="L284" s="571"/>
      <c r="M284" s="571"/>
      <c r="N284" s="571"/>
    </row>
    <row r="285" spans="1:14" s="298" customFormat="1" ht="36">
      <c r="A285" s="411"/>
      <c r="B285" s="412"/>
      <c r="C285" s="218" t="s">
        <v>3269</v>
      </c>
      <c r="D285" s="629"/>
      <c r="E285" s="630"/>
      <c r="F285" s="679"/>
      <c r="G285" s="679"/>
      <c r="H285" s="579"/>
      <c r="I285" s="571"/>
      <c r="J285" s="571"/>
      <c r="K285" s="571"/>
      <c r="L285" s="571"/>
      <c r="M285" s="571"/>
      <c r="N285" s="571"/>
    </row>
    <row r="286" spans="1:14" s="298" customFormat="1">
      <c r="A286" s="411"/>
      <c r="B286" s="412"/>
      <c r="C286" s="582" t="s">
        <v>1713</v>
      </c>
      <c r="D286" s="629" t="s">
        <v>188</v>
      </c>
      <c r="E286" s="630">
        <v>6</v>
      </c>
      <c r="F286" s="679"/>
      <c r="G286" s="1177">
        <f>E286*F286</f>
        <v>0</v>
      </c>
      <c r="H286" s="579"/>
      <c r="I286" s="571"/>
      <c r="J286" s="571"/>
      <c r="K286" s="571"/>
      <c r="L286" s="571"/>
      <c r="M286" s="571"/>
      <c r="N286" s="571"/>
    </row>
    <row r="287" spans="1:14" s="298" customFormat="1">
      <c r="A287" s="411"/>
      <c r="B287" s="412"/>
      <c r="C287" s="582"/>
      <c r="D287" s="629"/>
      <c r="E287" s="630"/>
      <c r="F287" s="679"/>
      <c r="G287" s="679"/>
      <c r="H287" s="579"/>
      <c r="I287" s="571"/>
      <c r="J287" s="571"/>
      <c r="K287" s="571"/>
      <c r="L287" s="571"/>
      <c r="M287" s="571"/>
      <c r="N287" s="571"/>
    </row>
    <row r="288" spans="1:14" s="298" customFormat="1">
      <c r="A288" s="411" t="str">
        <f>$B$218</f>
        <v>II.</v>
      </c>
      <c r="B288" s="412">
        <f>COUNT($A$219:B286)+1</f>
        <v>17</v>
      </c>
      <c r="C288" s="525" t="s">
        <v>2227</v>
      </c>
      <c r="D288" s="629" t="s">
        <v>125</v>
      </c>
      <c r="E288" s="630">
        <v>1</v>
      </c>
      <c r="F288" s="679"/>
      <c r="G288" s="1177">
        <f>E288*F288</f>
        <v>0</v>
      </c>
      <c r="H288" s="579"/>
      <c r="I288" s="571"/>
      <c r="J288" s="571"/>
      <c r="K288" s="571"/>
      <c r="L288" s="571"/>
      <c r="M288" s="571"/>
      <c r="N288" s="571"/>
    </row>
    <row r="289" spans="1:14" s="298" customFormat="1" ht="60">
      <c r="A289" s="411"/>
      <c r="B289" s="412"/>
      <c r="C289" s="326" t="s">
        <v>3270</v>
      </c>
      <c r="D289" s="629"/>
      <c r="E289" s="630"/>
      <c r="F289" s="679"/>
      <c r="G289" s="679">
        <f t="shared" ref="G289" si="40">E289*F289</f>
        <v>0</v>
      </c>
      <c r="H289" s="579"/>
      <c r="I289" s="571"/>
      <c r="J289" s="571"/>
      <c r="K289" s="571"/>
      <c r="L289" s="571"/>
      <c r="M289" s="571"/>
      <c r="N289" s="571"/>
    </row>
    <row r="290" spans="1:14" s="298" customFormat="1" ht="9" customHeight="1">
      <c r="A290" s="429"/>
      <c r="B290" s="89"/>
      <c r="C290" s="429"/>
      <c r="D290" s="532"/>
      <c r="E290" s="532"/>
      <c r="F290" s="610"/>
      <c r="G290" s="610"/>
      <c r="H290" s="579"/>
      <c r="I290" s="571"/>
      <c r="J290" s="571"/>
      <c r="K290" s="571"/>
      <c r="L290" s="571"/>
      <c r="M290" s="571"/>
      <c r="N290" s="571"/>
    </row>
    <row r="291" spans="1:14" s="298" customFormat="1" ht="13.5" thickBot="1">
      <c r="A291" s="441"/>
      <c r="B291" s="506"/>
      <c r="C291" s="507" t="str">
        <f>CONCATENATE($B$218," ",$C$218," - SKUPAJ:")</f>
        <v>II. VROČEVODNI PRIKLJUČEK - SKUPAJ:</v>
      </c>
      <c r="D291" s="533"/>
      <c r="E291" s="533"/>
      <c r="F291" s="606"/>
      <c r="G291" s="606">
        <f>SUM(G222:G289)</f>
        <v>0</v>
      </c>
      <c r="H291" s="579"/>
      <c r="I291" s="571"/>
      <c r="J291" s="571"/>
      <c r="K291" s="571"/>
      <c r="L291" s="571"/>
      <c r="M291" s="571"/>
      <c r="N291" s="571"/>
    </row>
    <row r="292" spans="1:14" s="298" customFormat="1">
      <c r="A292" s="328"/>
      <c r="B292" s="323"/>
      <c r="C292" s="328"/>
      <c r="D292" s="532"/>
      <c r="E292" s="532"/>
      <c r="F292" s="590"/>
      <c r="G292" s="610"/>
      <c r="H292" s="579"/>
      <c r="I292" s="571"/>
      <c r="J292" s="571"/>
      <c r="K292" s="571"/>
      <c r="L292" s="571"/>
      <c r="M292" s="571"/>
      <c r="N292" s="571"/>
    </row>
    <row r="293" spans="1:14" s="296" customFormat="1">
      <c r="A293" s="260"/>
      <c r="B293" s="264"/>
      <c r="C293" s="584"/>
      <c r="D293" s="590"/>
      <c r="E293" s="665"/>
      <c r="F293" s="590"/>
      <c r="G293" s="610"/>
      <c r="H293" s="550"/>
      <c r="I293" s="550"/>
      <c r="J293" s="550"/>
      <c r="K293" s="550"/>
      <c r="L293" s="550"/>
      <c r="M293" s="550"/>
      <c r="N293" s="400"/>
    </row>
    <row r="294" spans="1:14" s="296" customFormat="1" ht="15.75" thickBot="1">
      <c r="A294" s="506"/>
      <c r="B294" s="506"/>
      <c r="C294" s="1170" t="str">
        <f>CONCATENATE(A2,"",C2," - SKUPAJ:")</f>
        <v>S1.TPP + VROČEVOD - SKUPAJ:</v>
      </c>
      <c r="D294" s="1168"/>
      <c r="E294" s="1168"/>
      <c r="F294" s="1172"/>
      <c r="G294" s="1173">
        <f>G216+G291</f>
        <v>0</v>
      </c>
      <c r="H294" s="550"/>
      <c r="I294" s="550"/>
      <c r="J294" s="550"/>
      <c r="K294" s="550"/>
      <c r="L294" s="550"/>
      <c r="M294" s="550"/>
      <c r="N294" s="400"/>
    </row>
  </sheetData>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10" manualBreakCount="10">
    <brk id="18" max="6" man="1"/>
    <brk id="72" max="6" man="1"/>
    <brk id="97" max="6" man="1"/>
    <brk id="113" max="6" man="1"/>
    <brk id="139" max="6" man="1"/>
    <brk id="160" max="6" man="1"/>
    <brk id="188" max="6" man="1"/>
    <brk id="217" max="6" man="1"/>
    <brk id="241" max="6" man="1"/>
    <brk id="265"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6">
    <tabColor theme="6" tint="0.59999389629810485"/>
  </sheetPr>
  <dimension ref="A1:K65"/>
  <sheetViews>
    <sheetView view="pageBreakPreview" topLeftCell="A3" zoomScaleNormal="100" zoomScaleSheetLayoutView="100" workbookViewId="0">
      <selection activeCell="C3" sqref="C3:G3"/>
    </sheetView>
  </sheetViews>
  <sheetFormatPr defaultColWidth="9.140625" defaultRowHeight="12.75"/>
  <cols>
    <col min="1" max="1" width="3" style="2" customWidth="1"/>
    <col min="2" max="2" width="4.42578125" style="2" customWidth="1"/>
    <col min="3" max="3" width="43.7109375" style="25" customWidth="1"/>
    <col min="4" max="4" width="6.28515625" style="793" customWidth="1"/>
    <col min="5" max="5" width="8.42578125" style="730" customWidth="1"/>
    <col min="6" max="6" width="9.5703125" style="794" customWidth="1"/>
    <col min="7" max="7" width="13.85546875" style="794" customWidth="1"/>
    <col min="8" max="8" width="2.5703125" style="36" bestFit="1" customWidth="1"/>
    <col min="9" max="9" width="9.140625" style="36"/>
    <col min="10" max="10" width="9" style="36" customWidth="1"/>
    <col min="11" max="11" width="9.5703125" style="36" bestFit="1" customWidth="1"/>
    <col min="12" max="16384" width="9.140625" style="36"/>
  </cols>
  <sheetData>
    <row r="1" spans="1:7" ht="14.25" customHeight="1">
      <c r="A1" s="15" t="s">
        <v>107</v>
      </c>
      <c r="B1" s="15"/>
    </row>
    <row r="2" spans="1:7" ht="36.75" customHeight="1">
      <c r="B2" s="143" t="s">
        <v>113</v>
      </c>
      <c r="C2" s="1284" t="s">
        <v>199</v>
      </c>
      <c r="D2" s="1284"/>
      <c r="E2" s="1284"/>
      <c r="F2" s="1284"/>
      <c r="G2" s="1284"/>
    </row>
    <row r="3" spans="1:7" ht="36.75" customHeight="1">
      <c r="B3" s="143" t="s">
        <v>113</v>
      </c>
      <c r="C3" s="1284" t="s">
        <v>148</v>
      </c>
      <c r="D3" s="1284"/>
      <c r="E3" s="1284"/>
      <c r="F3" s="1284"/>
      <c r="G3" s="1284"/>
    </row>
    <row r="4" spans="1:7" ht="24.75" customHeight="1">
      <c r="B4" s="143" t="s">
        <v>113</v>
      </c>
      <c r="C4" s="1284" t="s">
        <v>3418</v>
      </c>
      <c r="D4" s="1284"/>
      <c r="E4" s="1284"/>
      <c r="F4" s="1284"/>
      <c r="G4" s="1284"/>
    </row>
    <row r="5" spans="1:7" ht="37.5" customHeight="1">
      <c r="B5" s="143" t="s">
        <v>113</v>
      </c>
      <c r="C5" s="1286" t="s">
        <v>150</v>
      </c>
      <c r="D5" s="1286"/>
      <c r="E5" s="1286"/>
      <c r="F5" s="1286"/>
      <c r="G5" s="1286"/>
    </row>
    <row r="6" spans="1:7" ht="24.75" customHeight="1">
      <c r="B6" s="143" t="s">
        <v>113</v>
      </c>
      <c r="C6" s="1284" t="s">
        <v>232</v>
      </c>
      <c r="D6" s="1284"/>
      <c r="E6" s="1284"/>
      <c r="F6" s="1284"/>
      <c r="G6" s="1284"/>
    </row>
    <row r="7" spans="1:7" ht="25.5" customHeight="1">
      <c r="B7" s="145" t="s">
        <v>113</v>
      </c>
      <c r="C7" s="1287" t="s">
        <v>104</v>
      </c>
      <c r="D7" s="1287"/>
      <c r="E7" s="1287"/>
      <c r="F7" s="1287"/>
      <c r="G7" s="1287"/>
    </row>
    <row r="8" spans="1:7" ht="24.75" customHeight="1">
      <c r="B8" s="143" t="s">
        <v>113</v>
      </c>
      <c r="C8" s="1288" t="s">
        <v>228</v>
      </c>
      <c r="D8" s="1288"/>
      <c r="E8" s="1288"/>
      <c r="F8" s="1288"/>
      <c r="G8" s="1288"/>
    </row>
    <row r="9" spans="1:7">
      <c r="B9" s="143" t="s">
        <v>113</v>
      </c>
      <c r="C9" s="1284" t="s">
        <v>229</v>
      </c>
      <c r="D9" s="1284"/>
      <c r="E9" s="1284"/>
      <c r="F9" s="1284"/>
      <c r="G9" s="1284"/>
    </row>
    <row r="10" spans="1:7">
      <c r="B10" s="143" t="s">
        <v>113</v>
      </c>
      <c r="C10" s="1284" t="s">
        <v>126</v>
      </c>
      <c r="D10" s="1284"/>
      <c r="E10" s="1284"/>
      <c r="F10" s="1284"/>
      <c r="G10" s="1284"/>
    </row>
    <row r="11" spans="1:7" ht="25.5" customHeight="1">
      <c r="B11" s="143" t="s">
        <v>113</v>
      </c>
      <c r="C11" s="1284" t="s">
        <v>212</v>
      </c>
      <c r="D11" s="1284"/>
      <c r="E11" s="1284"/>
      <c r="F11" s="1284"/>
      <c r="G11" s="1284"/>
    </row>
    <row r="12" spans="1:7" ht="25.5" customHeight="1">
      <c r="B12" s="143" t="s">
        <v>113</v>
      </c>
      <c r="C12" s="1284" t="s">
        <v>213</v>
      </c>
      <c r="D12" s="1284"/>
      <c r="E12" s="1284"/>
      <c r="F12" s="1284"/>
      <c r="G12" s="1284"/>
    </row>
    <row r="13" spans="1:7" ht="25.5" customHeight="1">
      <c r="B13" s="143" t="s">
        <v>113</v>
      </c>
      <c r="C13" s="1284" t="s">
        <v>214</v>
      </c>
      <c r="D13" s="1284"/>
      <c r="E13" s="1284"/>
      <c r="F13" s="1284"/>
      <c r="G13" s="1284"/>
    </row>
    <row r="14" spans="1:7">
      <c r="B14" s="143" t="s">
        <v>113</v>
      </c>
      <c r="C14" s="1284" t="s">
        <v>215</v>
      </c>
      <c r="D14" s="1284"/>
      <c r="E14" s="1284"/>
      <c r="F14" s="1284"/>
      <c r="G14" s="1284"/>
    </row>
    <row r="15" spans="1:7" ht="24.75" customHeight="1">
      <c r="B15" s="143" t="s">
        <v>113</v>
      </c>
      <c r="C15" s="1284" t="s">
        <v>57</v>
      </c>
      <c r="D15" s="1284"/>
      <c r="E15" s="1284"/>
      <c r="F15" s="1284"/>
      <c r="G15" s="1284"/>
    </row>
    <row r="16" spans="1:7">
      <c r="B16" s="143" t="s">
        <v>113</v>
      </c>
      <c r="C16" s="1284" t="s">
        <v>58</v>
      </c>
      <c r="D16" s="1284"/>
      <c r="E16" s="1284"/>
      <c r="F16" s="1284"/>
      <c r="G16" s="1284"/>
    </row>
    <row r="17" spans="1:11">
      <c r="B17" s="143" t="s">
        <v>113</v>
      </c>
      <c r="C17" s="1284" t="s">
        <v>243</v>
      </c>
      <c r="D17" s="1284"/>
      <c r="E17" s="1284"/>
      <c r="F17" s="1284"/>
      <c r="G17" s="1284"/>
    </row>
    <row r="18" spans="1:11">
      <c r="B18" s="146"/>
      <c r="C18" s="1285" t="s">
        <v>97</v>
      </c>
      <c r="D18" s="1285"/>
      <c r="E18" s="1285"/>
      <c r="F18" s="1285"/>
      <c r="G18" s="1285"/>
    </row>
    <row r="19" spans="1:11">
      <c r="B19" s="147" t="s">
        <v>113</v>
      </c>
      <c r="C19" s="1284" t="s">
        <v>83</v>
      </c>
      <c r="D19" s="1284"/>
      <c r="E19" s="1284"/>
      <c r="F19" s="1284"/>
      <c r="G19" s="1284"/>
    </row>
    <row r="20" spans="1:11">
      <c r="B20" s="147" t="s">
        <v>113</v>
      </c>
      <c r="C20" s="1284" t="s">
        <v>117</v>
      </c>
      <c r="D20" s="1284"/>
      <c r="E20" s="1284"/>
      <c r="F20" s="1284"/>
      <c r="G20" s="1284"/>
    </row>
    <row r="21" spans="1:11">
      <c r="B21" s="147" t="s">
        <v>113</v>
      </c>
      <c r="C21" s="1284" t="s">
        <v>119</v>
      </c>
      <c r="D21" s="1284"/>
      <c r="E21" s="1284"/>
      <c r="F21" s="1284"/>
      <c r="G21" s="1284"/>
    </row>
    <row r="22" spans="1:11">
      <c r="C22" s="112"/>
      <c r="D22" s="795"/>
      <c r="E22" s="731"/>
      <c r="F22" s="795"/>
      <c r="G22" s="795"/>
    </row>
    <row r="23" spans="1:11" ht="12.75" customHeight="1">
      <c r="A23" s="15" t="s">
        <v>109</v>
      </c>
      <c r="B23" s="15"/>
      <c r="C23" s="30"/>
      <c r="D23" s="795"/>
      <c r="E23" s="731"/>
      <c r="F23" s="795"/>
      <c r="G23" s="795"/>
    </row>
    <row r="24" spans="1:11" s="809" customFormat="1">
      <c r="A24" s="806" t="s">
        <v>29</v>
      </c>
      <c r="B24" s="806"/>
      <c r="C24" s="807" t="s">
        <v>30</v>
      </c>
      <c r="D24" s="806" t="s">
        <v>31</v>
      </c>
      <c r="E24" s="908" t="s">
        <v>183</v>
      </c>
      <c r="F24" s="808" t="s">
        <v>184</v>
      </c>
      <c r="G24" s="808" t="s">
        <v>185</v>
      </c>
      <c r="I24" s="805"/>
      <c r="J24" s="805"/>
    </row>
    <row r="25" spans="1:11">
      <c r="C25" s="46"/>
    </row>
    <row r="26" spans="1:11" s="66" customFormat="1" ht="16.5" thickBot="1">
      <c r="A26" s="63"/>
      <c r="B26" s="64" t="s">
        <v>138</v>
      </c>
      <c r="C26" s="65" t="s">
        <v>198</v>
      </c>
      <c r="D26" s="601"/>
      <c r="E26" s="658"/>
      <c r="F26" s="798"/>
      <c r="G26" s="798"/>
    </row>
    <row r="27" spans="1:11">
      <c r="A27" s="57"/>
      <c r="B27" s="26"/>
    </row>
    <row r="28" spans="1:11" ht="60">
      <c r="A28" s="58" t="str">
        <f>$B$26</f>
        <v>III.</v>
      </c>
      <c r="B28" s="54">
        <f>1</f>
        <v>1</v>
      </c>
      <c r="C28" s="134" t="s">
        <v>325</v>
      </c>
      <c r="D28" s="736" t="s">
        <v>136</v>
      </c>
      <c r="E28" s="733">
        <v>145.5</v>
      </c>
      <c r="F28" s="734"/>
      <c r="G28" s="734">
        <f>E28*F28</f>
        <v>0</v>
      </c>
      <c r="I28" s="116"/>
    </row>
    <row r="29" spans="1:11">
      <c r="A29" s="58"/>
      <c r="B29" s="54"/>
      <c r="C29" s="134"/>
      <c r="D29" s="736"/>
      <c r="E29" s="803"/>
      <c r="F29" s="734"/>
      <c r="G29" s="734"/>
      <c r="I29" s="116"/>
    </row>
    <row r="30" spans="1:11" ht="72">
      <c r="A30" s="58" t="str">
        <f>$B$26</f>
        <v>III.</v>
      </c>
      <c r="B30" s="54">
        <f>COUNT($A$28:B28)+1</f>
        <v>2</v>
      </c>
      <c r="C30" s="151" t="s">
        <v>337</v>
      </c>
      <c r="D30" s="736" t="s">
        <v>136</v>
      </c>
      <c r="E30" s="733">
        <v>589.5</v>
      </c>
      <c r="F30" s="734"/>
      <c r="G30" s="734">
        <f>E30*F30</f>
        <v>0</v>
      </c>
      <c r="I30" s="116"/>
    </row>
    <row r="31" spans="1:11">
      <c r="A31" s="58"/>
      <c r="B31" s="54"/>
      <c r="C31" s="151"/>
      <c r="D31" s="736"/>
      <c r="E31" s="733"/>
      <c r="F31" s="734"/>
      <c r="G31" s="734"/>
      <c r="I31" s="116"/>
    </row>
    <row r="32" spans="1:11" ht="84">
      <c r="A32" s="58" t="str">
        <f>$B$26</f>
        <v>III.</v>
      </c>
      <c r="B32" s="54">
        <f>COUNT($A$28:B30)+1</f>
        <v>3</v>
      </c>
      <c r="C32" s="151" t="s">
        <v>326</v>
      </c>
      <c r="D32" s="736" t="s">
        <v>136</v>
      </c>
      <c r="E32" s="733">
        <v>5922</v>
      </c>
      <c r="F32" s="734"/>
      <c r="G32" s="734">
        <f>E32*F32</f>
        <v>0</v>
      </c>
      <c r="I32" s="116"/>
      <c r="K32" s="168"/>
    </row>
    <row r="33" spans="1:11" s="196" customFormat="1">
      <c r="A33" s="199"/>
      <c r="B33" s="198"/>
      <c r="C33" s="151"/>
      <c r="D33" s="736"/>
      <c r="E33" s="733"/>
      <c r="F33" s="734"/>
      <c r="G33" s="734"/>
      <c r="I33" s="200"/>
      <c r="K33" s="168"/>
    </row>
    <row r="34" spans="1:11" s="196" customFormat="1" ht="84">
      <c r="A34" s="199" t="str">
        <f>$B$26</f>
        <v>III.</v>
      </c>
      <c r="B34" s="198">
        <f>COUNT($A$28:B32)+1</f>
        <v>4</v>
      </c>
      <c r="C34" s="151" t="s">
        <v>706</v>
      </c>
      <c r="D34" s="736" t="s">
        <v>136</v>
      </c>
      <c r="E34" s="733">
        <v>10</v>
      </c>
      <c r="F34" s="734"/>
      <c r="G34" s="734">
        <f>E34*F34</f>
        <v>0</v>
      </c>
      <c r="I34" s="200"/>
      <c r="K34" s="168"/>
    </row>
    <row r="35" spans="1:11" s="196" customFormat="1">
      <c r="A35" s="199"/>
      <c r="B35" s="198"/>
      <c r="C35" s="151"/>
      <c r="D35" s="736"/>
      <c r="E35" s="733"/>
      <c r="F35" s="734"/>
      <c r="G35" s="734"/>
      <c r="I35" s="200"/>
      <c r="K35" s="168"/>
    </row>
    <row r="36" spans="1:11" s="196" customFormat="1" ht="84">
      <c r="A36" s="199" t="str">
        <f>$B$26</f>
        <v>III.</v>
      </c>
      <c r="B36" s="198">
        <f>COUNT($A$28:B34)+1</f>
        <v>5</v>
      </c>
      <c r="C36" s="151" t="s">
        <v>707</v>
      </c>
      <c r="D36" s="736" t="s">
        <v>136</v>
      </c>
      <c r="E36" s="733">
        <v>10</v>
      </c>
      <c r="F36" s="734"/>
      <c r="G36" s="734">
        <f>E36*F36</f>
        <v>0</v>
      </c>
      <c r="I36" s="200"/>
      <c r="K36" s="168"/>
    </row>
    <row r="37" spans="1:11" s="196" customFormat="1">
      <c r="A37" s="199"/>
      <c r="B37" s="198"/>
      <c r="C37" s="151"/>
      <c r="D37" s="736"/>
      <c r="E37" s="733"/>
      <c r="F37" s="734"/>
      <c r="G37" s="734"/>
      <c r="I37" s="200"/>
      <c r="K37" s="168"/>
    </row>
    <row r="38" spans="1:11" s="196" customFormat="1" ht="72">
      <c r="A38" s="199" t="str">
        <f>$B$26</f>
        <v>III.</v>
      </c>
      <c r="B38" s="198">
        <f>COUNT($A$28:B36)+1</f>
        <v>6</v>
      </c>
      <c r="C38" s="151" t="s">
        <v>397</v>
      </c>
      <c r="D38" s="736" t="s">
        <v>136</v>
      </c>
      <c r="E38" s="733">
        <v>856</v>
      </c>
      <c r="F38" s="734"/>
      <c r="G38" s="734">
        <f>E38*F38</f>
        <v>0</v>
      </c>
      <c r="I38" s="200"/>
      <c r="K38" s="168"/>
    </row>
    <row r="39" spans="1:11" s="196" customFormat="1">
      <c r="A39" s="199"/>
      <c r="B39" s="198"/>
      <c r="C39" s="151"/>
      <c r="D39" s="736"/>
      <c r="E39" s="733"/>
      <c r="F39" s="734"/>
      <c r="G39" s="734"/>
      <c r="I39" s="200"/>
      <c r="K39" s="168"/>
    </row>
    <row r="40" spans="1:11" s="196" customFormat="1" ht="48">
      <c r="A40" s="199" t="str">
        <f>$B$26</f>
        <v>III.</v>
      </c>
      <c r="B40" s="198">
        <f>COUNT($A$28:B38)+1</f>
        <v>7</v>
      </c>
      <c r="C40" s="141" t="s">
        <v>396</v>
      </c>
      <c r="D40" s="736" t="s">
        <v>136</v>
      </c>
      <c r="E40" s="733">
        <v>804</v>
      </c>
      <c r="F40" s="734"/>
      <c r="G40" s="734">
        <f>E40*F40</f>
        <v>0</v>
      </c>
      <c r="I40" s="200"/>
      <c r="K40" s="168"/>
    </row>
    <row r="41" spans="1:11">
      <c r="A41" s="58"/>
      <c r="B41" s="54"/>
      <c r="D41" s="736"/>
      <c r="E41" s="733"/>
      <c r="F41" s="734"/>
      <c r="G41" s="734"/>
      <c r="I41" s="116"/>
    </row>
    <row r="42" spans="1:11" ht="24">
      <c r="A42" s="58" t="str">
        <f>$B$26</f>
        <v>III.</v>
      </c>
      <c r="B42" s="54">
        <f>COUNT($A$28:B41)+1</f>
        <v>8</v>
      </c>
      <c r="C42" s="142" t="s">
        <v>327</v>
      </c>
      <c r="D42" s="736" t="s">
        <v>137</v>
      </c>
      <c r="E42" s="733">
        <v>2408</v>
      </c>
      <c r="F42" s="734"/>
      <c r="G42" s="734">
        <f>E42*F42</f>
        <v>0</v>
      </c>
      <c r="I42" s="116"/>
    </row>
    <row r="43" spans="1:11">
      <c r="A43" s="58"/>
      <c r="B43" s="54"/>
      <c r="C43" s="142"/>
      <c r="D43" s="736"/>
      <c r="E43" s="733"/>
      <c r="F43" s="734"/>
      <c r="G43" s="734"/>
      <c r="I43" s="116"/>
    </row>
    <row r="44" spans="1:11" ht="24">
      <c r="A44" s="58" t="str">
        <f>$B$26</f>
        <v>III.</v>
      </c>
      <c r="B44" s="54">
        <f>COUNT($A$28:B43)+1</f>
        <v>9</v>
      </c>
      <c r="C44" s="161" t="s">
        <v>422</v>
      </c>
      <c r="D44" s="736" t="s">
        <v>137</v>
      </c>
      <c r="E44" s="733">
        <v>2408</v>
      </c>
      <c r="F44" s="734"/>
      <c r="G44" s="734">
        <f>E44*F44</f>
        <v>0</v>
      </c>
      <c r="I44" s="116"/>
    </row>
    <row r="45" spans="1:11">
      <c r="A45" s="58"/>
      <c r="B45" s="54"/>
      <c r="C45" s="161"/>
      <c r="D45" s="736"/>
      <c r="E45" s="733"/>
      <c r="F45" s="734"/>
      <c r="G45" s="734"/>
      <c r="I45" s="116"/>
    </row>
    <row r="46" spans="1:11" ht="60">
      <c r="A46" s="58" t="str">
        <f>$B$26</f>
        <v>III.</v>
      </c>
      <c r="B46" s="54">
        <f>COUNT($A$28:B45)+1</f>
        <v>10</v>
      </c>
      <c r="C46" s="162" t="s">
        <v>643</v>
      </c>
      <c r="D46" s="804" t="s">
        <v>136</v>
      </c>
      <c r="E46" s="735">
        <v>1444.8</v>
      </c>
      <c r="F46" s="742"/>
      <c r="G46" s="734">
        <f>E46*F46</f>
        <v>0</v>
      </c>
      <c r="I46" s="116"/>
    </row>
    <row r="47" spans="1:11" s="196" customFormat="1">
      <c r="A47" s="199"/>
      <c r="B47" s="198"/>
      <c r="C47" s="162"/>
      <c r="D47" s="804"/>
      <c r="E47" s="735"/>
      <c r="F47" s="742"/>
      <c r="G47" s="742"/>
      <c r="I47" s="200"/>
    </row>
    <row r="48" spans="1:11" s="196" customFormat="1" ht="72">
      <c r="A48" s="199" t="str">
        <f>$B$26</f>
        <v>III.</v>
      </c>
      <c r="B48" s="198">
        <f>COUNT($A$28:B47)+1</f>
        <v>11</v>
      </c>
      <c r="C48" s="162" t="s">
        <v>644</v>
      </c>
      <c r="D48" s="804" t="s">
        <v>136</v>
      </c>
      <c r="E48" s="735">
        <v>241.5</v>
      </c>
      <c r="F48" s="742"/>
      <c r="G48" s="734">
        <f>E48*F48</f>
        <v>0</v>
      </c>
      <c r="I48" s="200"/>
    </row>
    <row r="49" spans="1:9">
      <c r="A49" s="58"/>
      <c r="B49" s="54"/>
      <c r="C49" s="36"/>
      <c r="D49" s="736"/>
      <c r="E49" s="733"/>
      <c r="F49" s="734"/>
      <c r="G49" s="734"/>
      <c r="I49" s="116"/>
    </row>
    <row r="50" spans="1:9" ht="36">
      <c r="A50" s="199" t="str">
        <f>$B$26</f>
        <v>III.</v>
      </c>
      <c r="B50" s="198">
        <f>COUNT($A$28:B49)+1</f>
        <v>12</v>
      </c>
      <c r="C50" s="142" t="s">
        <v>548</v>
      </c>
      <c r="D50" s="802"/>
      <c r="E50" s="802"/>
      <c r="F50" s="802"/>
      <c r="G50" s="802"/>
      <c r="I50" s="116"/>
    </row>
    <row r="51" spans="1:9" s="196" customFormat="1">
      <c r="A51" s="199"/>
      <c r="B51" s="199" t="s">
        <v>113</v>
      </c>
      <c r="C51" s="134" t="s">
        <v>549</v>
      </c>
      <c r="D51" s="736" t="s">
        <v>137</v>
      </c>
      <c r="E51" s="733">
        <v>2056</v>
      </c>
      <c r="F51" s="734"/>
      <c r="G51" s="734">
        <f>E51*F51</f>
        <v>0</v>
      </c>
      <c r="I51" s="200"/>
    </row>
    <row r="52" spans="1:9" s="196" customFormat="1">
      <c r="A52" s="199"/>
      <c r="B52" s="199" t="s">
        <v>113</v>
      </c>
      <c r="C52" s="134" t="s">
        <v>550</v>
      </c>
      <c r="D52" s="736" t="s">
        <v>137</v>
      </c>
      <c r="E52" s="733">
        <v>278</v>
      </c>
      <c r="F52" s="734"/>
      <c r="G52" s="734">
        <f>E52*F52</f>
        <v>0</v>
      </c>
      <c r="I52" s="200"/>
    </row>
    <row r="53" spans="1:9" s="196" customFormat="1">
      <c r="A53" s="199"/>
      <c r="B53" s="198"/>
      <c r="C53" s="202"/>
      <c r="D53" s="736"/>
      <c r="E53" s="733"/>
      <c r="F53" s="734"/>
      <c r="G53" s="734"/>
      <c r="I53" s="200"/>
    </row>
    <row r="54" spans="1:9" s="196" customFormat="1" ht="48">
      <c r="A54" s="199" t="str">
        <f>$B$26</f>
        <v>III.</v>
      </c>
      <c r="B54" s="198">
        <f>COUNT($A$28:B53)+1</f>
        <v>13</v>
      </c>
      <c r="C54" s="141" t="s">
        <v>328</v>
      </c>
      <c r="D54" s="736" t="s">
        <v>136</v>
      </c>
      <c r="E54" s="733">
        <v>641.5</v>
      </c>
      <c r="F54" s="734"/>
      <c r="G54" s="734">
        <f>E54*F54</f>
        <v>0</v>
      </c>
      <c r="I54" s="200"/>
    </row>
    <row r="55" spans="1:9" s="196" customFormat="1">
      <c r="A55" s="199"/>
      <c r="B55" s="198"/>
      <c r="C55" s="202"/>
      <c r="D55" s="736"/>
      <c r="E55" s="733"/>
      <c r="F55" s="734"/>
      <c r="G55" s="734"/>
      <c r="I55" s="200"/>
    </row>
    <row r="56" spans="1:9" s="196" customFormat="1" ht="60">
      <c r="A56" s="199" t="str">
        <f>$B$26</f>
        <v>III.</v>
      </c>
      <c r="B56" s="198">
        <f>COUNT($A$28:B55)+1</f>
        <v>14</v>
      </c>
      <c r="C56" s="152" t="s">
        <v>356</v>
      </c>
      <c r="D56" s="736" t="s">
        <v>136</v>
      </c>
      <c r="E56" s="733">
        <v>177</v>
      </c>
      <c r="F56" s="734"/>
      <c r="G56" s="734">
        <f>E56*F56</f>
        <v>0</v>
      </c>
      <c r="I56" s="200"/>
    </row>
    <row r="57" spans="1:9">
      <c r="A57" s="58"/>
      <c r="B57" s="54"/>
      <c r="C57" s="141"/>
      <c r="D57" s="736"/>
      <c r="E57" s="733"/>
      <c r="F57" s="734"/>
      <c r="G57" s="734"/>
      <c r="I57" s="116"/>
    </row>
    <row r="58" spans="1:9" ht="24">
      <c r="A58" s="54" t="s">
        <v>357</v>
      </c>
      <c r="B58" s="36"/>
      <c r="C58" s="203" t="s">
        <v>358</v>
      </c>
      <c r="D58" s="802"/>
      <c r="E58" s="726"/>
      <c r="F58" s="802"/>
      <c r="G58" s="802"/>
      <c r="I58" s="116"/>
    </row>
    <row r="59" spans="1:9">
      <c r="A59" s="58"/>
      <c r="B59" s="54"/>
      <c r="C59" s="118"/>
      <c r="D59" s="736"/>
      <c r="E59" s="733"/>
      <c r="F59" s="734"/>
      <c r="G59" s="734"/>
      <c r="I59" s="116"/>
    </row>
    <row r="60" spans="1:9" ht="13.5" thickBot="1">
      <c r="A60" s="60"/>
      <c r="B60" s="56"/>
      <c r="C60" s="127"/>
      <c r="D60" s="110"/>
      <c r="E60" s="110" t="s">
        <v>3763</v>
      </c>
      <c r="F60" s="375"/>
      <c r="G60" s="606">
        <f>SUM(G28:G56)</f>
        <v>0</v>
      </c>
      <c r="I60" s="116"/>
    </row>
    <row r="65" spans="7:7">
      <c r="G65" s="730"/>
    </row>
  </sheetData>
  <mergeCells count="20">
    <mergeCell ref="C15:G15"/>
    <mergeCell ref="C2:G2"/>
    <mergeCell ref="C3:G3"/>
    <mergeCell ref="C4:G4"/>
    <mergeCell ref="C5:G5"/>
    <mergeCell ref="C6:G6"/>
    <mergeCell ref="C7:G7"/>
    <mergeCell ref="C8:G8"/>
    <mergeCell ref="C9:G9"/>
    <mergeCell ref="C10:G10"/>
    <mergeCell ref="C11:G11"/>
    <mergeCell ref="C12:G12"/>
    <mergeCell ref="C13:G13"/>
    <mergeCell ref="C14:G14"/>
    <mergeCell ref="C19:G19"/>
    <mergeCell ref="C16:G16"/>
    <mergeCell ref="C18:G18"/>
    <mergeCell ref="C20:G20"/>
    <mergeCell ref="C21:G21"/>
    <mergeCell ref="C17:G17"/>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1">
    <tabColor theme="6" tint="0.59999389629810485"/>
  </sheetPr>
  <dimension ref="A1:G108"/>
  <sheetViews>
    <sheetView view="pageBreakPreview" topLeftCell="A10" zoomScaleNormal="100" zoomScaleSheetLayoutView="100" workbookViewId="0">
      <selection activeCell="C10" sqref="C10:G10"/>
    </sheetView>
  </sheetViews>
  <sheetFormatPr defaultColWidth="9.140625" defaultRowHeight="12.75"/>
  <cols>
    <col min="1" max="1" width="3" style="66" customWidth="1"/>
    <col min="2" max="2" width="4.42578125" style="66" customWidth="1"/>
    <col min="3" max="3" width="43.7109375" style="963" customWidth="1"/>
    <col min="4" max="4" width="5.85546875" style="961" customWidth="1"/>
    <col min="5" max="5" width="10.85546875" style="964" customWidth="1"/>
    <col min="6" max="6" width="8.85546875" style="962" customWidth="1"/>
    <col min="7" max="7" width="12.85546875" style="962" customWidth="1"/>
    <col min="8" max="16384" width="9.140625" style="66"/>
  </cols>
  <sheetData>
    <row r="1" spans="1:7" ht="14.25" customHeight="1">
      <c r="A1" s="966" t="s">
        <v>107</v>
      </c>
      <c r="B1" s="966"/>
    </row>
    <row r="2" spans="1:7" ht="37.5" customHeight="1">
      <c r="B2" s="230" t="s">
        <v>113</v>
      </c>
      <c r="C2" s="1292" t="s">
        <v>122</v>
      </c>
      <c r="D2" s="1292"/>
      <c r="E2" s="1292"/>
      <c r="F2" s="1292"/>
      <c r="G2" s="1292"/>
    </row>
    <row r="3" spans="1:7">
      <c r="B3" s="230" t="s">
        <v>113</v>
      </c>
      <c r="C3" s="1291" t="s">
        <v>123</v>
      </c>
      <c r="D3" s="1291"/>
      <c r="E3" s="1291"/>
      <c r="F3" s="1291"/>
      <c r="G3" s="1291"/>
    </row>
    <row r="4" spans="1:7" ht="37.5" customHeight="1">
      <c r="B4" s="230" t="s">
        <v>113</v>
      </c>
      <c r="C4" s="1293" t="s">
        <v>216</v>
      </c>
      <c r="D4" s="1293"/>
      <c r="E4" s="1293"/>
      <c r="F4" s="1293"/>
      <c r="G4" s="1293"/>
    </row>
    <row r="5" spans="1:7">
      <c r="B5" s="230" t="s">
        <v>113</v>
      </c>
      <c r="C5" s="1289" t="s">
        <v>267</v>
      </c>
      <c r="D5" s="1289"/>
      <c r="E5" s="1289"/>
      <c r="F5" s="1289"/>
      <c r="G5" s="1289"/>
    </row>
    <row r="6" spans="1:7">
      <c r="B6" s="230" t="s">
        <v>113</v>
      </c>
      <c r="C6" s="1289" t="s">
        <v>217</v>
      </c>
      <c r="D6" s="1289"/>
      <c r="E6" s="1289"/>
      <c r="F6" s="1289"/>
      <c r="G6" s="1289"/>
    </row>
    <row r="7" spans="1:7" ht="25.5" customHeight="1">
      <c r="B7" s="229" t="s">
        <v>113</v>
      </c>
      <c r="C7" s="1290" t="s">
        <v>218</v>
      </c>
      <c r="D7" s="1290"/>
      <c r="E7" s="1290"/>
      <c r="F7" s="1290"/>
      <c r="G7" s="1290"/>
    </row>
    <row r="8" spans="1:7" ht="24.75" customHeight="1">
      <c r="B8" s="229" t="s">
        <v>113</v>
      </c>
      <c r="C8" s="1290" t="s">
        <v>219</v>
      </c>
      <c r="D8" s="1290"/>
      <c r="E8" s="1290"/>
      <c r="F8" s="1290"/>
      <c r="G8" s="1290"/>
    </row>
    <row r="9" spans="1:7" ht="24.75" customHeight="1">
      <c r="B9" s="229" t="s">
        <v>113</v>
      </c>
      <c r="C9" s="1293" t="s">
        <v>220</v>
      </c>
      <c r="D9" s="1293"/>
      <c r="E9" s="1293"/>
      <c r="F9" s="1293"/>
      <c r="G9" s="1293"/>
    </row>
    <row r="10" spans="1:7" ht="49.5" customHeight="1">
      <c r="B10" s="229" t="s">
        <v>113</v>
      </c>
      <c r="C10" s="1290" t="s">
        <v>87</v>
      </c>
      <c r="D10" s="1290"/>
      <c r="E10" s="1290"/>
      <c r="F10" s="1290"/>
      <c r="G10" s="1290"/>
    </row>
    <row r="11" spans="1:7" ht="12.75" customHeight="1">
      <c r="B11" s="230"/>
      <c r="C11" s="1294" t="s">
        <v>97</v>
      </c>
      <c r="D11" s="1294"/>
      <c r="E11" s="1294"/>
      <c r="F11" s="1294"/>
      <c r="G11" s="1294"/>
    </row>
    <row r="12" spans="1:7" ht="12.75" customHeight="1">
      <c r="B12" s="229" t="s">
        <v>113</v>
      </c>
      <c r="C12" s="1289" t="s">
        <v>221</v>
      </c>
      <c r="D12" s="1289"/>
      <c r="E12" s="1289"/>
      <c r="F12" s="1289"/>
      <c r="G12" s="1289"/>
    </row>
    <row r="13" spans="1:7" ht="12.75" customHeight="1">
      <c r="B13" s="230" t="s">
        <v>113</v>
      </c>
      <c r="C13" s="1289" t="s">
        <v>222</v>
      </c>
      <c r="D13" s="1289"/>
      <c r="E13" s="1289"/>
      <c r="F13" s="1289"/>
      <c r="G13" s="1289"/>
    </row>
    <row r="14" spans="1:7" ht="12.75" customHeight="1">
      <c r="B14" s="230" t="s">
        <v>113</v>
      </c>
      <c r="C14" s="1289" t="s">
        <v>223</v>
      </c>
      <c r="D14" s="1289"/>
      <c r="E14" s="1289"/>
      <c r="F14" s="1289"/>
      <c r="G14" s="1289"/>
    </row>
    <row r="15" spans="1:7" ht="12.75" customHeight="1">
      <c r="B15" s="230" t="s">
        <v>113</v>
      </c>
      <c r="C15" s="1290" t="s">
        <v>224</v>
      </c>
      <c r="D15" s="1290"/>
      <c r="E15" s="1290"/>
      <c r="F15" s="1290"/>
      <c r="G15" s="1290"/>
    </row>
    <row r="16" spans="1:7" ht="12.75" customHeight="1">
      <c r="B16" s="230" t="s">
        <v>113</v>
      </c>
      <c r="C16" s="1291" t="s">
        <v>225</v>
      </c>
      <c r="D16" s="1291"/>
      <c r="E16" s="1291"/>
      <c r="F16" s="1291"/>
      <c r="G16" s="1291"/>
    </row>
    <row r="17" spans="1:7" ht="12.75" customHeight="1">
      <c r="B17" s="230" t="s">
        <v>113</v>
      </c>
      <c r="C17" s="1291" t="s">
        <v>226</v>
      </c>
      <c r="D17" s="1291"/>
      <c r="E17" s="1291"/>
      <c r="F17" s="1291"/>
      <c r="G17" s="1291"/>
    </row>
    <row r="18" spans="1:7" ht="12.75" customHeight="1">
      <c r="B18" s="230" t="s">
        <v>113</v>
      </c>
      <c r="C18" s="1291" t="s">
        <v>227</v>
      </c>
      <c r="D18" s="1291"/>
      <c r="E18" s="1291"/>
      <c r="F18" s="1291"/>
      <c r="G18" s="1291"/>
    </row>
    <row r="19" spans="1:7" ht="12.75" customHeight="1">
      <c r="B19" s="230" t="s">
        <v>113</v>
      </c>
      <c r="C19" s="1291" t="s">
        <v>233</v>
      </c>
      <c r="D19" s="1291"/>
      <c r="E19" s="1291"/>
      <c r="F19" s="1291"/>
      <c r="G19" s="1291"/>
    </row>
    <row r="20" spans="1:7" ht="25.5" customHeight="1">
      <c r="B20" s="230" t="s">
        <v>113</v>
      </c>
      <c r="C20" s="1291" t="s">
        <v>234</v>
      </c>
      <c r="D20" s="1291"/>
      <c r="E20" s="1291"/>
      <c r="F20" s="1291"/>
      <c r="G20" s="1291"/>
    </row>
    <row r="21" spans="1:7" ht="12.75" customHeight="1">
      <c r="B21" s="230" t="s">
        <v>113</v>
      </c>
      <c r="C21" s="1291" t="s">
        <v>235</v>
      </c>
      <c r="D21" s="1291"/>
      <c r="E21" s="1291"/>
      <c r="F21" s="1291"/>
      <c r="G21" s="1291"/>
    </row>
    <row r="22" spans="1:7" ht="24.75" customHeight="1">
      <c r="B22" s="230" t="s">
        <v>113</v>
      </c>
      <c r="C22" s="1291" t="s">
        <v>42</v>
      </c>
      <c r="D22" s="1291"/>
      <c r="E22" s="1291"/>
      <c r="F22" s="1291"/>
      <c r="G22" s="1291"/>
    </row>
    <row r="23" spans="1:7" ht="12.75" customHeight="1">
      <c r="B23" s="230" t="s">
        <v>113</v>
      </c>
      <c r="C23" s="1289" t="s">
        <v>43</v>
      </c>
      <c r="D23" s="1289"/>
      <c r="E23" s="1289"/>
      <c r="F23" s="1289"/>
      <c r="G23" s="1289"/>
    </row>
    <row r="24" spans="1:7">
      <c r="C24" s="112"/>
      <c r="D24" s="967"/>
      <c r="E24" s="968"/>
      <c r="F24" s="967"/>
      <c r="G24" s="967"/>
    </row>
    <row r="25" spans="1:7" ht="12.75" customHeight="1">
      <c r="A25" s="966" t="s">
        <v>109</v>
      </c>
      <c r="B25" s="966"/>
      <c r="C25" s="164"/>
      <c r="D25" s="967"/>
      <c r="E25" s="968"/>
      <c r="F25" s="967"/>
      <c r="G25" s="967"/>
    </row>
    <row r="26" spans="1:7" s="969" customFormat="1">
      <c r="A26" s="806" t="s">
        <v>29</v>
      </c>
      <c r="B26" s="806"/>
      <c r="C26" s="807" t="s">
        <v>30</v>
      </c>
      <c r="D26" s="806" t="s">
        <v>31</v>
      </c>
      <c r="E26" s="908" t="s">
        <v>183</v>
      </c>
      <c r="F26" s="808" t="s">
        <v>184</v>
      </c>
      <c r="G26" s="808" t="s">
        <v>185</v>
      </c>
    </row>
    <row r="27" spans="1:7">
      <c r="C27" s="970"/>
    </row>
    <row r="28" spans="1:7" ht="16.5" thickBot="1">
      <c r="A28" s="232"/>
      <c r="B28" s="233" t="s">
        <v>139</v>
      </c>
      <c r="C28" s="234" t="s">
        <v>54</v>
      </c>
      <c r="D28" s="751"/>
      <c r="E28" s="728"/>
      <c r="F28" s="955"/>
      <c r="G28" s="955"/>
    </row>
    <row r="29" spans="1:7">
      <c r="A29" s="813"/>
      <c r="B29" s="971"/>
      <c r="C29" s="970"/>
    </row>
    <row r="30" spans="1:7" ht="132">
      <c r="A30" s="239" t="str">
        <f>$B$28</f>
        <v>IV.</v>
      </c>
      <c r="B30" s="240">
        <f>1</f>
        <v>1</v>
      </c>
      <c r="C30" s="202" t="s">
        <v>401</v>
      </c>
    </row>
    <row r="31" spans="1:7">
      <c r="A31" s="239"/>
      <c r="B31" s="239" t="s">
        <v>113</v>
      </c>
      <c r="C31" s="134" t="s">
        <v>400</v>
      </c>
      <c r="D31" s="810" t="s">
        <v>188</v>
      </c>
      <c r="E31" s="729">
        <v>20</v>
      </c>
      <c r="F31" s="741"/>
      <c r="G31" s="741">
        <f>E31*F31</f>
        <v>0</v>
      </c>
    </row>
    <row r="32" spans="1:7">
      <c r="A32" s="239"/>
      <c r="B32" s="239" t="s">
        <v>113</v>
      </c>
      <c r="C32" s="134" t="s">
        <v>394</v>
      </c>
      <c r="D32" s="810" t="s">
        <v>188</v>
      </c>
      <c r="E32" s="729">
        <v>9</v>
      </c>
      <c r="F32" s="741"/>
      <c r="G32" s="741">
        <f>E32*F32</f>
        <v>0</v>
      </c>
    </row>
    <row r="33" spans="1:7">
      <c r="A33" s="239"/>
      <c r="B33" s="240"/>
      <c r="C33" s="202"/>
      <c r="D33" s="810"/>
      <c r="E33" s="729"/>
      <c r="F33" s="741"/>
      <c r="G33" s="741"/>
    </row>
    <row r="34" spans="1:7" ht="48">
      <c r="A34" s="239" t="str">
        <f>$B$28</f>
        <v>IV.</v>
      </c>
      <c r="B34" s="240">
        <f>COUNT($A$30:B31)+1</f>
        <v>2</v>
      </c>
      <c r="C34" s="202" t="s">
        <v>532</v>
      </c>
      <c r="D34" s="810" t="s">
        <v>136</v>
      </c>
      <c r="E34" s="729">
        <v>205.6</v>
      </c>
      <c r="F34" s="741"/>
      <c r="G34" s="741">
        <f>E34*F34</f>
        <v>0</v>
      </c>
    </row>
    <row r="35" spans="1:7">
      <c r="A35" s="239"/>
      <c r="B35" s="240"/>
      <c r="C35" s="202"/>
      <c r="D35" s="810"/>
      <c r="E35" s="729"/>
      <c r="F35" s="741"/>
      <c r="G35" s="741"/>
    </row>
    <row r="36" spans="1:7" ht="36">
      <c r="A36" s="239" t="str">
        <f>$B$28</f>
        <v>IV.</v>
      </c>
      <c r="B36" s="240">
        <f>COUNT($A$30:B34)+1</f>
        <v>3</v>
      </c>
      <c r="C36" s="202" t="s">
        <v>645</v>
      </c>
      <c r="D36" s="810" t="s">
        <v>136</v>
      </c>
      <c r="E36" s="729">
        <v>9</v>
      </c>
      <c r="F36" s="741"/>
      <c r="G36" s="741">
        <f>E36*F36</f>
        <v>0</v>
      </c>
    </row>
    <row r="37" spans="1:7">
      <c r="A37" s="239"/>
      <c r="B37" s="240"/>
      <c r="C37" s="202"/>
      <c r="D37" s="810"/>
      <c r="E37" s="729"/>
      <c r="F37" s="741"/>
      <c r="G37" s="741"/>
    </row>
    <row r="38" spans="1:7" ht="36">
      <c r="A38" s="239" t="str">
        <f>$B$28</f>
        <v>IV.</v>
      </c>
      <c r="B38" s="240">
        <f>COUNT($A$30:B36)+1</f>
        <v>4</v>
      </c>
      <c r="C38" s="202" t="s">
        <v>646</v>
      </c>
      <c r="D38" s="810" t="s">
        <v>136</v>
      </c>
      <c r="E38" s="729">
        <v>2.5</v>
      </c>
      <c r="F38" s="741"/>
      <c r="G38" s="741">
        <f>E38*F38</f>
        <v>0</v>
      </c>
    </row>
    <row r="39" spans="1:7">
      <c r="A39" s="239"/>
      <c r="B39" s="240"/>
      <c r="C39" s="202"/>
      <c r="D39" s="810"/>
      <c r="E39" s="729"/>
      <c r="F39" s="741"/>
      <c r="G39" s="741"/>
    </row>
    <row r="40" spans="1:7" ht="36">
      <c r="A40" s="239" t="str">
        <f>$B$28</f>
        <v>IV.</v>
      </c>
      <c r="B40" s="240">
        <f>COUNT($A$30:B38)+1</f>
        <v>5</v>
      </c>
      <c r="C40" s="202" t="s">
        <v>647</v>
      </c>
      <c r="D40" s="810" t="s">
        <v>136</v>
      </c>
      <c r="E40" s="729">
        <v>9.6999999999999993</v>
      </c>
      <c r="F40" s="741"/>
      <c r="G40" s="741">
        <f>E40*F40</f>
        <v>0</v>
      </c>
    </row>
    <row r="41" spans="1:7">
      <c r="A41" s="239"/>
      <c r="B41" s="240"/>
      <c r="C41" s="66"/>
      <c r="D41" s="810"/>
      <c r="E41" s="729"/>
      <c r="F41" s="741"/>
      <c r="G41" s="741"/>
    </row>
    <row r="42" spans="1:7" ht="48">
      <c r="A42" s="239" t="str">
        <f>$B$28</f>
        <v>IV.</v>
      </c>
      <c r="B42" s="240">
        <f>COUNT($A$30:B40)+1</f>
        <v>6</v>
      </c>
      <c r="C42" s="202" t="s">
        <v>655</v>
      </c>
      <c r="D42" s="810" t="s">
        <v>136</v>
      </c>
      <c r="E42" s="729">
        <v>0.5</v>
      </c>
      <c r="F42" s="741"/>
      <c r="G42" s="741">
        <f>E42*F42</f>
        <v>0</v>
      </c>
    </row>
    <row r="43" spans="1:7">
      <c r="A43" s="239"/>
      <c r="B43" s="240"/>
      <c r="C43" s="66"/>
      <c r="D43" s="810"/>
      <c r="E43" s="729"/>
      <c r="F43" s="741"/>
      <c r="G43" s="741"/>
    </row>
    <row r="44" spans="1:7" ht="48">
      <c r="A44" s="239" t="str">
        <f>$B$28</f>
        <v>IV.</v>
      </c>
      <c r="B44" s="240">
        <f>COUNT($A$30:B42)+1</f>
        <v>7</v>
      </c>
      <c r="C44" s="202" t="s">
        <v>648</v>
      </c>
      <c r="D44" s="810" t="s">
        <v>136</v>
      </c>
      <c r="E44" s="729">
        <v>8.1</v>
      </c>
      <c r="F44" s="741"/>
      <c r="G44" s="741">
        <f>E44*F44</f>
        <v>0</v>
      </c>
    </row>
    <row r="45" spans="1:7">
      <c r="A45" s="239"/>
      <c r="B45" s="240"/>
      <c r="C45" s="66"/>
      <c r="D45" s="810"/>
      <c r="E45" s="729"/>
      <c r="F45" s="741"/>
      <c r="G45" s="741"/>
    </row>
    <row r="46" spans="1:7" ht="36">
      <c r="A46" s="239" t="str">
        <f>$B$28</f>
        <v>IV.</v>
      </c>
      <c r="B46" s="240">
        <f>COUNT($A$30:B44)+1</f>
        <v>8</v>
      </c>
      <c r="C46" s="202" t="s">
        <v>649</v>
      </c>
      <c r="D46" s="810" t="s">
        <v>136</v>
      </c>
      <c r="E46" s="729">
        <v>1185.3</v>
      </c>
      <c r="F46" s="741"/>
      <c r="G46" s="741">
        <f>E46*F46</f>
        <v>0</v>
      </c>
    </row>
    <row r="47" spans="1:7">
      <c r="A47" s="239"/>
      <c r="B47" s="240"/>
      <c r="C47" s="202"/>
      <c r="D47" s="810"/>
      <c r="E47" s="729"/>
      <c r="F47" s="741"/>
      <c r="G47" s="741"/>
    </row>
    <row r="48" spans="1:7" ht="24">
      <c r="B48" s="239" t="s">
        <v>357</v>
      </c>
      <c r="C48" s="134" t="s">
        <v>520</v>
      </c>
      <c r="D48" s="810"/>
      <c r="E48" s="729"/>
      <c r="F48" s="741"/>
      <c r="G48" s="741"/>
    </row>
    <row r="49" spans="1:7">
      <c r="A49" s="239"/>
      <c r="B49" s="240"/>
      <c r="C49" s="202"/>
      <c r="D49" s="810"/>
      <c r="E49" s="729"/>
      <c r="F49" s="741"/>
      <c r="G49" s="741"/>
    </row>
    <row r="50" spans="1:7" ht="48">
      <c r="A50" s="239" t="str">
        <f>$B$28</f>
        <v>IV.</v>
      </c>
      <c r="B50" s="240">
        <f>COUNT($A$30:B46)+1</f>
        <v>9</v>
      </c>
      <c r="C50" s="202" t="s">
        <v>650</v>
      </c>
      <c r="D50" s="810" t="s">
        <v>136</v>
      </c>
      <c r="E50" s="729">
        <v>11.5</v>
      </c>
      <c r="F50" s="741"/>
      <c r="G50" s="741">
        <f>E50*F50</f>
        <v>0</v>
      </c>
    </row>
    <row r="51" spans="1:7">
      <c r="A51" s="239"/>
      <c r="B51" s="240"/>
      <c r="C51" s="202"/>
      <c r="D51" s="810"/>
      <c r="E51" s="729"/>
      <c r="F51" s="741"/>
      <c r="G51" s="741"/>
    </row>
    <row r="52" spans="1:7" ht="72">
      <c r="A52" s="239" t="str">
        <f>$B$28</f>
        <v>IV.</v>
      </c>
      <c r="B52" s="240">
        <f>COUNT($A$30:B50)+1</f>
        <v>10</v>
      </c>
      <c r="C52" s="202" t="s">
        <v>542</v>
      </c>
      <c r="D52" s="810" t="s">
        <v>136</v>
      </c>
      <c r="E52" s="729">
        <v>71.599999999999994</v>
      </c>
      <c r="F52" s="741"/>
      <c r="G52" s="741">
        <f>E52*F52</f>
        <v>0</v>
      </c>
    </row>
    <row r="53" spans="1:7">
      <c r="A53" s="239"/>
      <c r="B53" s="240"/>
      <c r="C53" s="202"/>
      <c r="D53" s="810"/>
      <c r="E53" s="729"/>
      <c r="F53" s="741"/>
      <c r="G53" s="741"/>
    </row>
    <row r="54" spans="1:7" ht="72">
      <c r="A54" s="239" t="str">
        <f>$B$28</f>
        <v>IV.</v>
      </c>
      <c r="B54" s="240">
        <f>COUNT($A$30:B52)+1</f>
        <v>11</v>
      </c>
      <c r="C54" s="202" t="s">
        <v>541</v>
      </c>
      <c r="D54" s="810" t="s">
        <v>136</v>
      </c>
      <c r="E54" s="729">
        <v>110.4</v>
      </c>
      <c r="F54" s="741"/>
      <c r="G54" s="741">
        <f>E54*F54</f>
        <v>0</v>
      </c>
    </row>
    <row r="55" spans="1:7">
      <c r="A55" s="239"/>
      <c r="B55" s="240"/>
      <c r="C55" s="202"/>
      <c r="D55" s="810"/>
      <c r="E55" s="729"/>
      <c r="F55" s="741"/>
      <c r="G55" s="741"/>
    </row>
    <row r="56" spans="1:7" ht="72">
      <c r="A56" s="239" t="str">
        <f>$B$28</f>
        <v>IV.</v>
      </c>
      <c r="B56" s="240">
        <f>COUNT($A$30:B54)+1</f>
        <v>12</v>
      </c>
      <c r="C56" s="202" t="s">
        <v>540</v>
      </c>
      <c r="D56" s="810" t="s">
        <v>136</v>
      </c>
      <c r="E56" s="729">
        <v>1664.7</v>
      </c>
      <c r="F56" s="741"/>
      <c r="G56" s="741">
        <f>E56*F56</f>
        <v>0</v>
      </c>
    </row>
    <row r="57" spans="1:7">
      <c r="A57" s="239"/>
      <c r="B57" s="240"/>
      <c r="C57" s="202"/>
      <c r="D57" s="810"/>
      <c r="E57" s="729"/>
      <c r="F57" s="741"/>
      <c r="G57" s="741"/>
    </row>
    <row r="58" spans="1:7" ht="36">
      <c r="A58" s="239" t="str">
        <f>$B$28</f>
        <v>IV.</v>
      </c>
      <c r="B58" s="240">
        <f>COUNT($A$30:B56)+1</f>
        <v>13</v>
      </c>
      <c r="C58" s="202" t="s">
        <v>538</v>
      </c>
      <c r="D58" s="810" t="s">
        <v>136</v>
      </c>
      <c r="E58" s="729">
        <v>8.1</v>
      </c>
      <c r="F58" s="741"/>
      <c r="G58" s="741">
        <f>E58*F58</f>
        <v>0</v>
      </c>
    </row>
    <row r="59" spans="1:7">
      <c r="A59" s="239"/>
      <c r="B59" s="240"/>
      <c r="C59" s="202"/>
      <c r="D59" s="810"/>
      <c r="E59" s="729"/>
      <c r="F59" s="741"/>
      <c r="G59" s="741"/>
    </row>
    <row r="60" spans="1:7" ht="36">
      <c r="A60" s="239" t="str">
        <f>$B$28</f>
        <v>IV.</v>
      </c>
      <c r="B60" s="240">
        <f>COUNT($A$30:B58)+1</f>
        <v>14</v>
      </c>
      <c r="C60" s="202" t="s">
        <v>539</v>
      </c>
      <c r="D60" s="810" t="s">
        <v>136</v>
      </c>
      <c r="E60" s="729">
        <v>0.8</v>
      </c>
      <c r="F60" s="741"/>
      <c r="G60" s="741">
        <f>E60*F60</f>
        <v>0</v>
      </c>
    </row>
    <row r="61" spans="1:7">
      <c r="A61" s="239"/>
      <c r="B61" s="240"/>
      <c r="C61" s="202"/>
      <c r="D61" s="810"/>
      <c r="E61" s="729"/>
      <c r="F61" s="741"/>
      <c r="G61" s="741"/>
    </row>
    <row r="62" spans="1:7" ht="60">
      <c r="A62" s="239" t="str">
        <f>$B$28</f>
        <v>IV.</v>
      </c>
      <c r="B62" s="240">
        <f>COUNT($A$30:B60)+1</f>
        <v>15</v>
      </c>
      <c r="C62" s="202" t="s">
        <v>543</v>
      </c>
      <c r="D62" s="810" t="s">
        <v>136</v>
      </c>
      <c r="E62" s="729">
        <v>11.6</v>
      </c>
      <c r="F62" s="741"/>
      <c r="G62" s="741">
        <f>E62*F62</f>
        <v>0</v>
      </c>
    </row>
    <row r="63" spans="1:7">
      <c r="A63" s="239"/>
      <c r="B63" s="240"/>
      <c r="C63" s="202"/>
      <c r="D63" s="810"/>
      <c r="E63" s="729"/>
      <c r="F63" s="741"/>
      <c r="G63" s="741"/>
    </row>
    <row r="64" spans="1:7" ht="72">
      <c r="A64" s="239" t="str">
        <f>$B$28</f>
        <v>IV.</v>
      </c>
      <c r="B64" s="240">
        <f>COUNT($A$30:B62)+1</f>
        <v>16</v>
      </c>
      <c r="C64" s="202" t="s">
        <v>544</v>
      </c>
      <c r="D64" s="810" t="s">
        <v>136</v>
      </c>
      <c r="E64" s="729">
        <v>109</v>
      </c>
      <c r="F64" s="741"/>
      <c r="G64" s="741">
        <f>E64*F64</f>
        <v>0</v>
      </c>
    </row>
    <row r="65" spans="1:7">
      <c r="A65" s="239"/>
      <c r="B65" s="240"/>
      <c r="C65" s="202"/>
      <c r="D65" s="810"/>
      <c r="E65" s="729"/>
      <c r="F65" s="741"/>
      <c r="G65" s="741"/>
    </row>
    <row r="66" spans="1:7" ht="60">
      <c r="A66" s="239" t="str">
        <f>$B$28</f>
        <v>IV.</v>
      </c>
      <c r="B66" s="240">
        <f>COUNT($A$30:B64)+1</f>
        <v>17</v>
      </c>
      <c r="C66" s="202" t="s">
        <v>545</v>
      </c>
      <c r="D66" s="810" t="s">
        <v>136</v>
      </c>
      <c r="E66" s="729">
        <v>35.5</v>
      </c>
      <c r="F66" s="741"/>
      <c r="G66" s="741">
        <f>E66*F66</f>
        <v>0</v>
      </c>
    </row>
    <row r="67" spans="1:7">
      <c r="A67" s="239"/>
      <c r="B67" s="240"/>
      <c r="C67" s="202"/>
      <c r="D67" s="810"/>
      <c r="E67" s="729"/>
      <c r="F67" s="741"/>
      <c r="G67" s="741"/>
    </row>
    <row r="68" spans="1:7" ht="48">
      <c r="A68" s="239" t="str">
        <f>$B$28</f>
        <v>IV.</v>
      </c>
      <c r="B68" s="240">
        <f>COUNT($A$30:B66)+1</f>
        <v>18</v>
      </c>
      <c r="C68" s="202" t="s">
        <v>581</v>
      </c>
      <c r="D68" s="810" t="s">
        <v>136</v>
      </c>
      <c r="E68" s="729">
        <v>3</v>
      </c>
      <c r="F68" s="741"/>
      <c r="G68" s="741">
        <f>E68*F68</f>
        <v>0</v>
      </c>
    </row>
    <row r="69" spans="1:7">
      <c r="A69" s="239"/>
      <c r="B69" s="240"/>
      <c r="C69" s="202"/>
      <c r="D69" s="810"/>
      <c r="E69" s="729"/>
      <c r="F69" s="741"/>
      <c r="G69" s="741"/>
    </row>
    <row r="70" spans="1:7" ht="168">
      <c r="A70" s="239" t="str">
        <f>$B$28</f>
        <v>IV.</v>
      </c>
      <c r="B70" s="240">
        <f>COUNT($A$30:B68)+1</f>
        <v>19</v>
      </c>
      <c r="C70" s="202" t="s">
        <v>428</v>
      </c>
      <c r="D70" s="810" t="s">
        <v>137</v>
      </c>
      <c r="E70" s="729">
        <v>9700.5</v>
      </c>
      <c r="F70" s="741"/>
      <c r="G70" s="741">
        <f>E70*F70</f>
        <v>0</v>
      </c>
    </row>
    <row r="71" spans="1:7">
      <c r="A71" s="239"/>
      <c r="B71" s="240"/>
      <c r="C71" s="134"/>
      <c r="D71" s="810"/>
      <c r="E71" s="729"/>
      <c r="F71" s="741"/>
      <c r="G71" s="741"/>
    </row>
    <row r="72" spans="1:7" ht="36">
      <c r="A72" s="239" t="str">
        <f>$B$28</f>
        <v>IV.</v>
      </c>
      <c r="B72" s="240">
        <f>COUNT($A$30:B70)+1</f>
        <v>20</v>
      </c>
      <c r="C72" s="202" t="s">
        <v>403</v>
      </c>
      <c r="D72" s="810" t="s">
        <v>125</v>
      </c>
      <c r="E72" s="729">
        <v>1</v>
      </c>
      <c r="F72" s="741"/>
      <c r="G72" s="741">
        <f>E72*F72</f>
        <v>0</v>
      </c>
    </row>
    <row r="73" spans="1:7">
      <c r="A73" s="239"/>
      <c r="B73" s="240"/>
      <c r="C73" s="202"/>
      <c r="D73" s="810"/>
      <c r="E73" s="729"/>
      <c r="F73" s="741"/>
      <c r="G73" s="741"/>
    </row>
    <row r="74" spans="1:7" ht="60">
      <c r="A74" s="239" t="str">
        <f>$B$28</f>
        <v>IV.</v>
      </c>
      <c r="B74" s="240">
        <f>COUNT($A$30:B72)+1</f>
        <v>21</v>
      </c>
      <c r="C74" s="202" t="s">
        <v>546</v>
      </c>
      <c r="D74" s="810" t="s">
        <v>136</v>
      </c>
      <c r="E74" s="729">
        <v>1925.5</v>
      </c>
      <c r="F74" s="741"/>
      <c r="G74" s="741">
        <f>E74*F74</f>
        <v>0</v>
      </c>
    </row>
    <row r="75" spans="1:7">
      <c r="A75" s="239"/>
      <c r="B75" s="240"/>
      <c r="C75" s="202"/>
      <c r="D75" s="810"/>
      <c r="E75" s="729"/>
      <c r="F75" s="741"/>
      <c r="G75" s="741"/>
    </row>
    <row r="76" spans="1:7" ht="36">
      <c r="A76" s="239" t="str">
        <f>$B$28</f>
        <v>IV.</v>
      </c>
      <c r="B76" s="240">
        <f>COUNT($A$30:B74)+1</f>
        <v>22</v>
      </c>
      <c r="C76" s="202" t="s">
        <v>534</v>
      </c>
      <c r="D76" s="810" t="s">
        <v>136</v>
      </c>
      <c r="E76" s="729">
        <v>1.7</v>
      </c>
      <c r="F76" s="741"/>
      <c r="G76" s="741">
        <f>E76*F76</f>
        <v>0</v>
      </c>
    </row>
    <row r="77" spans="1:7">
      <c r="A77" s="239"/>
      <c r="B77" s="240"/>
      <c r="C77" s="202"/>
      <c r="D77" s="810"/>
      <c r="E77" s="729"/>
      <c r="F77" s="741"/>
      <c r="G77" s="741"/>
    </row>
    <row r="78" spans="1:7" ht="36">
      <c r="A78" s="239" t="str">
        <f>$B$28</f>
        <v>IV.</v>
      </c>
      <c r="B78" s="240">
        <f>COUNT($A$30:B77)+1</f>
        <v>23</v>
      </c>
      <c r="C78" s="202" t="s">
        <v>535</v>
      </c>
      <c r="D78" s="810" t="s">
        <v>136</v>
      </c>
      <c r="E78" s="729">
        <v>25.3</v>
      </c>
      <c r="F78" s="741"/>
      <c r="G78" s="741">
        <f>E78*F78</f>
        <v>0</v>
      </c>
    </row>
    <row r="79" spans="1:7">
      <c r="A79" s="239"/>
      <c r="B79" s="240"/>
      <c r="C79" s="202"/>
      <c r="D79" s="810"/>
      <c r="E79" s="729"/>
      <c r="F79" s="741"/>
      <c r="G79" s="741"/>
    </row>
    <row r="80" spans="1:7" ht="72">
      <c r="A80" s="239" t="str">
        <f>$B$28</f>
        <v>IV.</v>
      </c>
      <c r="B80" s="240">
        <f>COUNT($A$30:B78)+1</f>
        <v>24</v>
      </c>
      <c r="C80" s="202" t="s">
        <v>402</v>
      </c>
      <c r="D80" s="810" t="s">
        <v>186</v>
      </c>
      <c r="E80" s="729">
        <v>118.6</v>
      </c>
      <c r="F80" s="741"/>
      <c r="G80" s="741">
        <f>E80*F80</f>
        <v>0</v>
      </c>
    </row>
    <row r="81" spans="1:7">
      <c r="A81" s="239"/>
      <c r="B81" s="240"/>
      <c r="C81" s="956"/>
      <c r="D81" s="810"/>
      <c r="E81" s="729"/>
      <c r="F81" s="741"/>
      <c r="G81" s="741"/>
    </row>
    <row r="82" spans="1:7" ht="132">
      <c r="A82" s="239" t="str">
        <f>$B$28</f>
        <v>IV.</v>
      </c>
      <c r="B82" s="240">
        <f>COUNT($A$30:B80)+1</f>
        <v>25</v>
      </c>
      <c r="C82" s="202" t="s">
        <v>3505</v>
      </c>
      <c r="D82" s="810" t="s">
        <v>186</v>
      </c>
      <c r="E82" s="729">
        <v>411.1</v>
      </c>
      <c r="F82" s="741"/>
      <c r="G82" s="741">
        <f>E82*F82</f>
        <v>0</v>
      </c>
    </row>
    <row r="83" spans="1:7">
      <c r="A83" s="972"/>
      <c r="B83" s="973"/>
      <c r="C83" s="957"/>
      <c r="D83" s="958"/>
      <c r="E83" s="959"/>
      <c r="F83" s="960"/>
      <c r="G83" s="960"/>
    </row>
    <row r="84" spans="1:7">
      <c r="A84" s="239"/>
      <c r="B84" s="240"/>
      <c r="C84" s="202"/>
      <c r="D84" s="810"/>
      <c r="E84" s="729"/>
      <c r="F84" s="741"/>
      <c r="G84" s="741"/>
    </row>
    <row r="85" spans="1:7" ht="48">
      <c r="A85" s="239" t="str">
        <f>$B$28</f>
        <v>IV.</v>
      </c>
      <c r="B85" s="240">
        <f>COUNT($A$30:B83)+1</f>
        <v>26</v>
      </c>
      <c r="C85" s="202" t="s">
        <v>533</v>
      </c>
      <c r="D85" s="810" t="s">
        <v>136</v>
      </c>
      <c r="E85" s="729">
        <v>27.8</v>
      </c>
      <c r="F85" s="741"/>
      <c r="G85" s="741">
        <f>E85*F85</f>
        <v>0</v>
      </c>
    </row>
    <row r="86" spans="1:7">
      <c r="A86" s="239"/>
      <c r="B86" s="240"/>
      <c r="C86" s="202"/>
      <c r="D86" s="810"/>
      <c r="E86" s="729"/>
      <c r="F86" s="741"/>
      <c r="G86" s="741"/>
    </row>
    <row r="87" spans="1:7" ht="36">
      <c r="A87" s="239" t="str">
        <f>$B$28</f>
        <v>IV.</v>
      </c>
      <c r="B87" s="240">
        <f>COUNT($A$30:B85)+1</f>
        <v>27</v>
      </c>
      <c r="C87" s="202" t="s">
        <v>651</v>
      </c>
      <c r="D87" s="810" t="s">
        <v>136</v>
      </c>
      <c r="E87" s="729">
        <v>96.8</v>
      </c>
      <c r="F87" s="741"/>
      <c r="G87" s="741">
        <f>E87*F87</f>
        <v>0</v>
      </c>
    </row>
    <row r="88" spans="1:7">
      <c r="A88" s="239"/>
      <c r="B88" s="240"/>
      <c r="C88" s="66"/>
      <c r="D88" s="810"/>
      <c r="E88" s="729"/>
      <c r="F88" s="741"/>
      <c r="G88" s="741"/>
    </row>
    <row r="89" spans="1:7" ht="48">
      <c r="A89" s="239" t="str">
        <f>$B$28</f>
        <v>IV.</v>
      </c>
      <c r="B89" s="240">
        <f>COUNT($A$30:B87)+1</f>
        <v>28</v>
      </c>
      <c r="C89" s="202" t="s">
        <v>652</v>
      </c>
      <c r="D89" s="810" t="s">
        <v>136</v>
      </c>
      <c r="E89" s="729">
        <v>12.7</v>
      </c>
      <c r="F89" s="741"/>
      <c r="G89" s="741">
        <f>E89*F89</f>
        <v>0</v>
      </c>
    </row>
    <row r="90" spans="1:7">
      <c r="A90" s="239"/>
      <c r="B90" s="240"/>
      <c r="C90" s="202"/>
      <c r="D90" s="810"/>
      <c r="E90" s="729"/>
      <c r="F90" s="741"/>
      <c r="G90" s="741"/>
    </row>
    <row r="91" spans="1:7" ht="36">
      <c r="A91" s="239" t="str">
        <f>$B$28</f>
        <v>IV.</v>
      </c>
      <c r="B91" s="240">
        <f>COUNT($A$30:B89)+1</f>
        <v>29</v>
      </c>
      <c r="C91" s="202" t="s">
        <v>536</v>
      </c>
      <c r="D91" s="810" t="s">
        <v>136</v>
      </c>
      <c r="E91" s="729">
        <v>108.5</v>
      </c>
      <c r="F91" s="741"/>
      <c r="G91" s="741">
        <f>E91*F91</f>
        <v>0</v>
      </c>
    </row>
    <row r="92" spans="1:7">
      <c r="A92" s="239"/>
      <c r="B92" s="240"/>
      <c r="C92" s="202"/>
      <c r="D92" s="810"/>
      <c r="E92" s="729"/>
      <c r="F92" s="741"/>
      <c r="G92" s="741"/>
    </row>
    <row r="93" spans="1:7" ht="48">
      <c r="A93" s="239" t="str">
        <f>$B$28</f>
        <v>IV.</v>
      </c>
      <c r="B93" s="240">
        <f>COUNT($A$30:B91)+1</f>
        <v>30</v>
      </c>
      <c r="C93" s="202" t="s">
        <v>537</v>
      </c>
      <c r="D93" s="810" t="s">
        <v>136</v>
      </c>
      <c r="E93" s="729">
        <v>3.4</v>
      </c>
      <c r="F93" s="741"/>
      <c r="G93" s="741">
        <f>E93*F93</f>
        <v>0</v>
      </c>
    </row>
    <row r="94" spans="1:7">
      <c r="A94" s="972"/>
      <c r="B94" s="973"/>
      <c r="C94" s="957"/>
      <c r="D94" s="958"/>
      <c r="E94" s="959"/>
      <c r="F94" s="960"/>
      <c r="G94" s="960"/>
    </row>
    <row r="95" spans="1:7">
      <c r="A95" s="239"/>
      <c r="B95" s="240"/>
      <c r="C95" s="202"/>
      <c r="D95" s="810"/>
      <c r="E95" s="729"/>
      <c r="F95" s="741"/>
      <c r="G95" s="741"/>
    </row>
    <row r="96" spans="1:7" ht="24">
      <c r="A96" s="239" t="str">
        <f>$B$28</f>
        <v>IV.</v>
      </c>
      <c r="B96" s="240">
        <f>COUNT($A$30:B95)+1</f>
        <v>31</v>
      </c>
      <c r="C96" s="202" t="s">
        <v>653</v>
      </c>
      <c r="E96" s="729"/>
    </row>
    <row r="97" spans="1:7">
      <c r="A97" s="813"/>
      <c r="B97" s="974" t="s">
        <v>113</v>
      </c>
      <c r="C97" s="134" t="s">
        <v>392</v>
      </c>
      <c r="D97" s="810" t="s">
        <v>187</v>
      </c>
      <c r="E97" s="729">
        <v>200000</v>
      </c>
      <c r="F97" s="741"/>
      <c r="G97" s="741">
        <f>E97*F97</f>
        <v>0</v>
      </c>
    </row>
    <row r="98" spans="1:7">
      <c r="A98" s="813"/>
      <c r="B98" s="974" t="s">
        <v>113</v>
      </c>
      <c r="C98" s="134" t="s">
        <v>393</v>
      </c>
      <c r="D98" s="810" t="s">
        <v>187</v>
      </c>
      <c r="E98" s="729">
        <v>195000</v>
      </c>
      <c r="F98" s="741"/>
      <c r="G98" s="741">
        <f>E98*F98</f>
        <v>0</v>
      </c>
    </row>
    <row r="99" spans="1:7">
      <c r="A99" s="239"/>
      <c r="B99" s="240"/>
      <c r="C99" s="134"/>
      <c r="D99" s="813"/>
      <c r="E99" s="813"/>
      <c r="F99" s="813"/>
      <c r="G99" s="813"/>
    </row>
    <row r="100" spans="1:7" ht="36">
      <c r="A100" s="239" t="str">
        <f>$B$28</f>
        <v>IV.</v>
      </c>
      <c r="B100" s="240">
        <f>COUNT($A$30:B99)+1</f>
        <v>32</v>
      </c>
      <c r="C100" s="202" t="s">
        <v>654</v>
      </c>
      <c r="D100" s="810" t="s">
        <v>187</v>
      </c>
      <c r="E100" s="729">
        <v>325000</v>
      </c>
      <c r="F100" s="741"/>
      <c r="G100" s="741">
        <f>E100*F100</f>
        <v>0</v>
      </c>
    </row>
    <row r="101" spans="1:7">
      <c r="A101" s="239"/>
      <c r="B101" s="240"/>
      <c r="C101" s="202"/>
      <c r="D101" s="810"/>
      <c r="E101" s="729"/>
      <c r="F101" s="741"/>
      <c r="G101" s="741"/>
    </row>
    <row r="102" spans="1:7" ht="13.5" thickBot="1">
      <c r="A102" s="770"/>
      <c r="B102" s="771"/>
      <c r="C102" s="224"/>
      <c r="D102" s="225"/>
      <c r="E102" s="226" t="s">
        <v>3764</v>
      </c>
      <c r="F102" s="225"/>
      <c r="G102" s="859">
        <f>SUM(G31:G100)</f>
        <v>0</v>
      </c>
    </row>
    <row r="105" spans="1:7" ht="15">
      <c r="C105" s="965"/>
      <c r="E105" s="729"/>
    </row>
    <row r="106" spans="1:7">
      <c r="E106" s="729"/>
    </row>
    <row r="107" spans="1:7">
      <c r="E107" s="729"/>
    </row>
    <row r="108" spans="1:7">
      <c r="E108" s="729"/>
    </row>
  </sheetData>
  <mergeCells count="22">
    <mergeCell ref="C2:G2"/>
    <mergeCell ref="C3:G3"/>
    <mergeCell ref="C22:G22"/>
    <mergeCell ref="C5:G5"/>
    <mergeCell ref="C4:G4"/>
    <mergeCell ref="C6:G6"/>
    <mergeCell ref="C16:G16"/>
    <mergeCell ref="C20:G20"/>
    <mergeCell ref="C11:G11"/>
    <mergeCell ref="C12:G12"/>
    <mergeCell ref="C7:G7"/>
    <mergeCell ref="C8:G8"/>
    <mergeCell ref="C9:G9"/>
    <mergeCell ref="C23:G23"/>
    <mergeCell ref="C10:G10"/>
    <mergeCell ref="C14:G14"/>
    <mergeCell ref="C18:G18"/>
    <mergeCell ref="C17:G17"/>
    <mergeCell ref="C19:G19"/>
    <mergeCell ref="C15:G15"/>
    <mergeCell ref="C21:G21"/>
    <mergeCell ref="C13:G13"/>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rowBreaks count="2" manualBreakCount="2">
    <brk id="24" max="16383" man="1"/>
    <brk id="9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2">
    <tabColor theme="6" tint="0.59999389629810485"/>
  </sheetPr>
  <dimension ref="A1:K101"/>
  <sheetViews>
    <sheetView view="pageBreakPreview" zoomScaleNormal="100" zoomScaleSheetLayoutView="100" workbookViewId="0">
      <selection activeCell="C2" sqref="C2:G2"/>
    </sheetView>
  </sheetViews>
  <sheetFormatPr defaultColWidth="9.140625" defaultRowHeight="12.75"/>
  <cols>
    <col min="1" max="1" width="2.5703125" style="940" customWidth="1"/>
    <col min="2" max="2" width="4.42578125" style="940" customWidth="1"/>
    <col min="3" max="3" width="43.7109375" style="227" customWidth="1"/>
    <col min="4" max="4" width="6.28515625" style="811" customWidth="1"/>
    <col min="5" max="5" width="8.42578125" style="814" customWidth="1"/>
    <col min="6" max="6" width="9.5703125" style="812" customWidth="1"/>
    <col min="7" max="7" width="13.85546875" style="812" customWidth="1"/>
    <col min="8" max="8" width="9.85546875" style="66" customWidth="1"/>
    <col min="9" max="9" width="2.5703125" style="66" bestFit="1" customWidth="1"/>
    <col min="10" max="10" width="9.140625" style="66"/>
    <col min="11" max="11" width="9" style="66" customWidth="1"/>
    <col min="12" max="16384" width="9.140625" style="66"/>
  </cols>
  <sheetData>
    <row r="1" spans="1:11" ht="14.25" customHeight="1">
      <c r="A1" s="939" t="s">
        <v>107</v>
      </c>
      <c r="B1" s="939"/>
      <c r="H1" s="782"/>
    </row>
    <row r="2" spans="1:11" ht="49.5" customHeight="1">
      <c r="B2" s="149" t="s">
        <v>113</v>
      </c>
      <c r="C2" s="1284" t="s">
        <v>47</v>
      </c>
      <c r="D2" s="1284"/>
      <c r="E2" s="1284"/>
      <c r="F2" s="1284"/>
      <c r="G2" s="1284"/>
      <c r="H2" s="782"/>
    </row>
    <row r="3" spans="1:11">
      <c r="B3" s="149" t="s">
        <v>113</v>
      </c>
      <c r="C3" s="1295" t="s">
        <v>48</v>
      </c>
      <c r="D3" s="1295"/>
      <c r="E3" s="1295"/>
      <c r="F3" s="1295"/>
      <c r="G3" s="1295"/>
      <c r="H3" s="782"/>
    </row>
    <row r="4" spans="1:11" ht="60.75" customHeight="1">
      <c r="B4" s="149" t="s">
        <v>113</v>
      </c>
      <c r="C4" s="1284" t="s">
        <v>67</v>
      </c>
      <c r="D4" s="1284"/>
      <c r="E4" s="1284"/>
      <c r="F4" s="1284"/>
      <c r="G4" s="1284"/>
      <c r="H4" s="782"/>
    </row>
    <row r="5" spans="1:11" ht="12.75" customHeight="1">
      <c r="B5" s="148"/>
      <c r="C5" s="1296" t="s">
        <v>97</v>
      </c>
      <c r="D5" s="1296"/>
      <c r="E5" s="1296"/>
      <c r="F5" s="1296"/>
      <c r="G5" s="1296"/>
      <c r="H5" s="782"/>
    </row>
    <row r="6" spans="1:11" ht="12.75" customHeight="1">
      <c r="B6" s="148" t="s">
        <v>113</v>
      </c>
      <c r="C6" s="1288" t="s">
        <v>49</v>
      </c>
      <c r="D6" s="1288"/>
      <c r="E6" s="1288"/>
      <c r="F6" s="1288"/>
      <c r="G6" s="1288"/>
      <c r="H6" s="782"/>
    </row>
    <row r="7" spans="1:11" ht="12.75" customHeight="1">
      <c r="B7" s="148" t="s">
        <v>113</v>
      </c>
      <c r="C7" s="1295" t="s">
        <v>20</v>
      </c>
      <c r="D7" s="1295"/>
      <c r="E7" s="1295"/>
      <c r="F7" s="1295"/>
      <c r="G7" s="1295"/>
      <c r="H7" s="782"/>
    </row>
    <row r="8" spans="1:11" ht="12.75" customHeight="1">
      <c r="B8" s="148" t="s">
        <v>113</v>
      </c>
      <c r="C8" s="1295" t="s">
        <v>21</v>
      </c>
      <c r="D8" s="1295"/>
      <c r="E8" s="1295"/>
      <c r="F8" s="1295"/>
      <c r="G8" s="1295"/>
      <c r="H8" s="782"/>
    </row>
    <row r="9" spans="1:11" ht="12.75" customHeight="1">
      <c r="B9" s="148" t="s">
        <v>113</v>
      </c>
      <c r="C9" s="1295" t="s">
        <v>268</v>
      </c>
      <c r="D9" s="1295"/>
      <c r="E9" s="1295"/>
      <c r="F9" s="1295"/>
      <c r="G9" s="1295"/>
      <c r="H9" s="782"/>
    </row>
    <row r="10" spans="1:11">
      <c r="C10" s="112"/>
      <c r="D10" s="941"/>
      <c r="E10" s="942"/>
      <c r="F10" s="941"/>
      <c r="G10" s="941"/>
      <c r="H10" s="782"/>
    </row>
    <row r="11" spans="1:11" ht="12.75" customHeight="1">
      <c r="A11" s="939" t="s">
        <v>109</v>
      </c>
      <c r="B11" s="939"/>
      <c r="C11" s="943"/>
      <c r="D11" s="941"/>
      <c r="E11" s="942"/>
      <c r="F11" s="941"/>
      <c r="G11" s="941"/>
      <c r="H11" s="296"/>
    </row>
    <row r="12" spans="1:11" s="949" customFormat="1">
      <c r="A12" s="944" t="s">
        <v>29</v>
      </c>
      <c r="B12" s="944"/>
      <c r="C12" s="945" t="s">
        <v>30</v>
      </c>
      <c r="D12" s="946" t="s">
        <v>31</v>
      </c>
      <c r="E12" s="947" t="s">
        <v>183</v>
      </c>
      <c r="F12" s="948" t="s">
        <v>184</v>
      </c>
      <c r="G12" s="948" t="s">
        <v>185</v>
      </c>
      <c r="H12" s="66"/>
      <c r="J12" s="950"/>
      <c r="K12" s="950"/>
    </row>
    <row r="13" spans="1:11">
      <c r="C13" s="951"/>
    </row>
    <row r="14" spans="1:11" ht="16.5" thickBot="1">
      <c r="A14" s="63"/>
      <c r="B14" s="64" t="s">
        <v>140</v>
      </c>
      <c r="C14" s="65" t="s">
        <v>55</v>
      </c>
      <c r="D14" s="601"/>
      <c r="E14" s="658"/>
      <c r="F14" s="798"/>
      <c r="G14" s="798"/>
    </row>
    <row r="15" spans="1:11">
      <c r="A15" s="952"/>
      <c r="B15" s="953"/>
      <c r="C15" s="951"/>
    </row>
    <row r="16" spans="1:11" ht="48">
      <c r="A16" s="155" t="str">
        <f>$B$14</f>
        <v>V.</v>
      </c>
      <c r="B16" s="954">
        <f>1</f>
        <v>1</v>
      </c>
      <c r="C16" s="202" t="s">
        <v>266</v>
      </c>
      <c r="D16" s="804" t="s">
        <v>137</v>
      </c>
      <c r="E16" s="735">
        <v>412.5</v>
      </c>
      <c r="F16" s="742"/>
      <c r="G16" s="742">
        <f>E16*F16</f>
        <v>0</v>
      </c>
    </row>
    <row r="17" spans="1:7">
      <c r="A17" s="155"/>
      <c r="B17" s="954"/>
      <c r="C17" s="202"/>
      <c r="D17" s="804"/>
      <c r="E17" s="735"/>
      <c r="F17" s="742"/>
      <c r="G17" s="742"/>
    </row>
    <row r="18" spans="1:7" ht="48">
      <c r="A18" s="155" t="str">
        <f>$B$14</f>
        <v>V.</v>
      </c>
      <c r="B18" s="954">
        <f>COUNT($A$16:B17)+1</f>
        <v>2</v>
      </c>
      <c r="C18" s="202" t="s">
        <v>340</v>
      </c>
      <c r="D18" s="804" t="s">
        <v>137</v>
      </c>
      <c r="E18" s="735">
        <v>5236.2</v>
      </c>
      <c r="F18" s="742"/>
      <c r="G18" s="742">
        <f>E18*F18</f>
        <v>0</v>
      </c>
    </row>
    <row r="19" spans="1:7">
      <c r="A19" s="155"/>
      <c r="B19" s="954"/>
      <c r="C19" s="202"/>
      <c r="D19" s="804"/>
      <c r="E19" s="735"/>
      <c r="F19" s="742"/>
      <c r="G19" s="742"/>
    </row>
    <row r="20" spans="1:7" ht="48">
      <c r="A20" s="155" t="str">
        <f>$B$14</f>
        <v>V.</v>
      </c>
      <c r="B20" s="954">
        <f>COUNT($A$16:B19)+1</f>
        <v>3</v>
      </c>
      <c r="C20" s="938" t="s">
        <v>3500</v>
      </c>
      <c r="D20" s="804" t="s">
        <v>137</v>
      </c>
      <c r="E20" s="735">
        <v>1</v>
      </c>
      <c r="F20" s="742"/>
      <c r="G20" s="742">
        <f>E20*F20</f>
        <v>0</v>
      </c>
    </row>
    <row r="21" spans="1:7">
      <c r="A21" s="155"/>
      <c r="B21" s="954"/>
      <c r="C21" s="202"/>
      <c r="D21" s="804"/>
      <c r="E21" s="735"/>
      <c r="F21" s="742"/>
      <c r="G21" s="742"/>
    </row>
    <row r="22" spans="1:7" ht="24">
      <c r="A22" s="155" t="str">
        <f>$B$14</f>
        <v>V.</v>
      </c>
      <c r="B22" s="954">
        <f>COUNT($A$16:B21)+1</f>
        <v>4</v>
      </c>
      <c r="C22" s="202" t="s">
        <v>339</v>
      </c>
      <c r="D22" s="804" t="s">
        <v>136</v>
      </c>
      <c r="E22" s="735">
        <v>377.6</v>
      </c>
      <c r="F22" s="742"/>
      <c r="G22" s="742">
        <f>E22*F22</f>
        <v>0</v>
      </c>
    </row>
    <row r="23" spans="1:7">
      <c r="A23" s="155"/>
      <c r="B23" s="954"/>
      <c r="C23" s="202"/>
      <c r="D23" s="804"/>
      <c r="E23" s="735"/>
      <c r="F23" s="742"/>
      <c r="G23" s="742"/>
    </row>
    <row r="24" spans="1:7" ht="36">
      <c r="A24" s="155" t="str">
        <f>$B$14</f>
        <v>V.</v>
      </c>
      <c r="B24" s="954">
        <f>COUNT($A$16:B23)+1</f>
        <v>5</v>
      </c>
      <c r="C24" s="202" t="s">
        <v>425</v>
      </c>
      <c r="D24" s="804" t="s">
        <v>137</v>
      </c>
      <c r="E24" s="735">
        <v>12.2</v>
      </c>
      <c r="F24" s="742"/>
      <c r="G24" s="742">
        <f>E24*F24</f>
        <v>0</v>
      </c>
    </row>
    <row r="25" spans="1:7">
      <c r="A25" s="155"/>
      <c r="B25" s="954"/>
      <c r="C25" s="202"/>
      <c r="D25" s="804"/>
      <c r="E25" s="735"/>
      <c r="F25" s="742"/>
      <c r="G25" s="742"/>
    </row>
    <row r="26" spans="1:7" ht="36">
      <c r="A26" s="155" t="str">
        <f>$B$14</f>
        <v>V.</v>
      </c>
      <c r="B26" s="954">
        <f>COUNT($A$16:B25)+1</f>
        <v>6</v>
      </c>
      <c r="C26" s="202" t="s">
        <v>405</v>
      </c>
      <c r="D26" s="804" t="s">
        <v>137</v>
      </c>
      <c r="E26" s="735">
        <v>58.2</v>
      </c>
      <c r="F26" s="742"/>
      <c r="G26" s="742">
        <f>E26*F26</f>
        <v>0</v>
      </c>
    </row>
    <row r="27" spans="1:7">
      <c r="A27" s="155"/>
      <c r="B27" s="954"/>
      <c r="C27" s="202"/>
      <c r="D27" s="804"/>
      <c r="E27" s="735"/>
      <c r="F27" s="742"/>
      <c r="G27" s="742"/>
    </row>
    <row r="28" spans="1:7" ht="36">
      <c r="A28" s="155" t="str">
        <f>$B$14</f>
        <v>V.</v>
      </c>
      <c r="B28" s="954">
        <f>COUNT($A$16:B27)+1</f>
        <v>7</v>
      </c>
      <c r="C28" s="202" t="s">
        <v>338</v>
      </c>
      <c r="D28" s="804" t="s">
        <v>137</v>
      </c>
      <c r="E28" s="735">
        <v>290.39999999999998</v>
      </c>
      <c r="F28" s="742"/>
      <c r="G28" s="742">
        <f>E28*F28</f>
        <v>0</v>
      </c>
    </row>
    <row r="29" spans="1:7">
      <c r="A29" s="155"/>
      <c r="B29" s="954"/>
      <c r="C29" s="241"/>
      <c r="D29" s="813"/>
      <c r="E29" s="813"/>
      <c r="F29" s="813"/>
      <c r="G29" s="813"/>
    </row>
    <row r="30" spans="1:7" ht="48">
      <c r="A30" s="155" t="str">
        <f>$B$14</f>
        <v>V.</v>
      </c>
      <c r="B30" s="954">
        <f>COUNT($A$16:B29)+1</f>
        <v>8</v>
      </c>
      <c r="C30" s="202" t="s">
        <v>3501</v>
      </c>
      <c r="D30" s="804" t="s">
        <v>137</v>
      </c>
      <c r="E30" s="735">
        <v>17905.8</v>
      </c>
      <c r="F30" s="742"/>
      <c r="G30" s="742">
        <f>E30*F30</f>
        <v>0</v>
      </c>
    </row>
    <row r="31" spans="1:7">
      <c r="A31" s="155"/>
      <c r="B31" s="954"/>
      <c r="C31" s="202"/>
      <c r="D31" s="804"/>
      <c r="E31" s="735"/>
      <c r="F31" s="742"/>
      <c r="G31" s="742"/>
    </row>
    <row r="32" spans="1:7" ht="48">
      <c r="A32" s="155" t="str">
        <f>$B$14</f>
        <v>V.</v>
      </c>
      <c r="B32" s="954">
        <f>COUNT($A$16:B31)+1</f>
        <v>9</v>
      </c>
      <c r="C32" s="202" t="s">
        <v>3502</v>
      </c>
      <c r="D32" s="804" t="s">
        <v>137</v>
      </c>
      <c r="E32" s="735">
        <v>292.7</v>
      </c>
      <c r="F32" s="742"/>
      <c r="G32" s="742">
        <f>E32*F32</f>
        <v>0</v>
      </c>
    </row>
    <row r="33" spans="1:7">
      <c r="A33" s="155"/>
      <c r="B33" s="954"/>
      <c r="C33" s="202"/>
      <c r="D33" s="804"/>
      <c r="E33" s="735"/>
      <c r="F33" s="742"/>
      <c r="G33" s="742"/>
    </row>
    <row r="34" spans="1:7" ht="36">
      <c r="A34" s="155" t="str">
        <f>$B$14</f>
        <v>V.</v>
      </c>
      <c r="B34" s="954">
        <f>COUNT($A$16:B33)+1</f>
        <v>10</v>
      </c>
      <c r="C34" s="202" t="s">
        <v>406</v>
      </c>
      <c r="D34" s="804" t="s">
        <v>137</v>
      </c>
      <c r="E34" s="735">
        <v>111.8</v>
      </c>
      <c r="F34" s="742"/>
      <c r="G34" s="742">
        <f>E34*F34</f>
        <v>0</v>
      </c>
    </row>
    <row r="35" spans="1:7">
      <c r="A35" s="155"/>
      <c r="B35" s="954"/>
      <c r="C35" s="202"/>
      <c r="D35" s="804"/>
      <c r="E35" s="735"/>
      <c r="F35" s="742"/>
      <c r="G35" s="742"/>
    </row>
    <row r="36" spans="1:7" ht="48">
      <c r="A36" s="155" t="str">
        <f>$B$14</f>
        <v>V.</v>
      </c>
      <c r="B36" s="954">
        <f>COUNT($A$16:B35)+1</f>
        <v>11</v>
      </c>
      <c r="C36" s="202" t="s">
        <v>582</v>
      </c>
      <c r="D36" s="804" t="s">
        <v>137</v>
      </c>
      <c r="E36" s="735">
        <v>184.7</v>
      </c>
      <c r="F36" s="742"/>
      <c r="G36" s="742">
        <f>E36*F36</f>
        <v>0</v>
      </c>
    </row>
    <row r="37" spans="1:7">
      <c r="A37" s="155"/>
      <c r="B37" s="954"/>
      <c r="C37" s="202"/>
      <c r="D37" s="804"/>
      <c r="E37" s="735"/>
      <c r="F37" s="742"/>
      <c r="G37" s="742"/>
    </row>
    <row r="38" spans="1:7" ht="36">
      <c r="A38" s="155" t="str">
        <f>$B$14</f>
        <v>V.</v>
      </c>
      <c r="B38" s="954">
        <f>COUNT($A$16:B37)+1</f>
        <v>12</v>
      </c>
      <c r="C38" s="202" t="s">
        <v>404</v>
      </c>
      <c r="D38" s="804" t="s">
        <v>137</v>
      </c>
      <c r="E38" s="735">
        <v>9700.5</v>
      </c>
      <c r="F38" s="742"/>
      <c r="G38" s="742">
        <f>E38*F38</f>
        <v>0</v>
      </c>
    </row>
    <row r="39" spans="1:7">
      <c r="A39" s="155"/>
      <c r="B39" s="954"/>
      <c r="C39" s="202"/>
      <c r="D39" s="804"/>
      <c r="E39" s="735"/>
      <c r="F39" s="742"/>
      <c r="G39" s="742"/>
    </row>
    <row r="40" spans="1:7" ht="36">
      <c r="A40" s="155" t="str">
        <f>$B$14</f>
        <v>V.</v>
      </c>
      <c r="B40" s="954">
        <f>COUNT($A$16:B39)+1</f>
        <v>13</v>
      </c>
      <c r="C40" s="241" t="s">
        <v>583</v>
      </c>
      <c r="D40" s="804" t="s">
        <v>186</v>
      </c>
      <c r="E40" s="735">
        <v>2260</v>
      </c>
      <c r="F40" s="742"/>
      <c r="G40" s="742">
        <f>E40*F40</f>
        <v>0</v>
      </c>
    </row>
    <row r="41" spans="1:7">
      <c r="A41" s="155"/>
      <c r="B41" s="954"/>
      <c r="C41" s="241"/>
      <c r="D41" s="804"/>
      <c r="E41" s="735"/>
      <c r="F41" s="742"/>
      <c r="G41" s="742"/>
    </row>
    <row r="42" spans="1:7" ht="36">
      <c r="A42" s="155" t="str">
        <f>$B$14</f>
        <v>V.</v>
      </c>
      <c r="B42" s="954">
        <f>COUNT($A$16:B40)+1</f>
        <v>14</v>
      </c>
      <c r="C42" s="241" t="s">
        <v>584</v>
      </c>
      <c r="D42" s="804" t="s">
        <v>186</v>
      </c>
      <c r="E42" s="735">
        <v>64.400000000000006</v>
      </c>
      <c r="F42" s="742"/>
      <c r="G42" s="742">
        <f>E42*F42</f>
        <v>0</v>
      </c>
    </row>
    <row r="43" spans="1:7">
      <c r="A43" s="155"/>
      <c r="B43" s="954"/>
      <c r="C43" s="241"/>
      <c r="D43" s="804"/>
      <c r="E43" s="735"/>
      <c r="F43" s="742"/>
      <c r="G43" s="742"/>
    </row>
    <row r="44" spans="1:7" ht="36">
      <c r="A44" s="155" t="str">
        <f>$B$14</f>
        <v>V.</v>
      </c>
      <c r="B44" s="954">
        <f>COUNT($A$16:B42)+1</f>
        <v>15</v>
      </c>
      <c r="C44" s="241" t="s">
        <v>575</v>
      </c>
      <c r="D44" s="804" t="s">
        <v>186</v>
      </c>
      <c r="E44" s="735">
        <v>160.1</v>
      </c>
      <c r="F44" s="742"/>
      <c r="G44" s="742">
        <f>E44*F44</f>
        <v>0</v>
      </c>
    </row>
    <row r="45" spans="1:7">
      <c r="A45" s="155"/>
      <c r="B45" s="954"/>
      <c r="C45" s="241"/>
      <c r="D45" s="804"/>
      <c r="E45" s="735"/>
      <c r="F45" s="742"/>
      <c r="G45" s="742"/>
    </row>
    <row r="46" spans="1:7" ht="36">
      <c r="A46" s="155" t="str">
        <f>$B$14</f>
        <v>V.</v>
      </c>
      <c r="B46" s="954">
        <f>COUNT($A$16:B45)+1</f>
        <v>16</v>
      </c>
      <c r="C46" s="241" t="s">
        <v>576</v>
      </c>
      <c r="D46" s="804" t="s">
        <v>137</v>
      </c>
      <c r="E46" s="735">
        <v>126.5</v>
      </c>
      <c r="F46" s="742"/>
      <c r="G46" s="742">
        <f>E46*F46</f>
        <v>0</v>
      </c>
    </row>
    <row r="47" spans="1:7">
      <c r="A47" s="155"/>
      <c r="B47" s="954"/>
      <c r="C47" s="202"/>
      <c r="D47" s="804"/>
      <c r="E47" s="735"/>
      <c r="F47" s="742"/>
      <c r="G47" s="742"/>
    </row>
    <row r="48" spans="1:7" ht="48">
      <c r="A48" s="155" t="str">
        <f>$B$14</f>
        <v>V.</v>
      </c>
      <c r="B48" s="954">
        <f>COUNT($A$16:B47)+1</f>
        <v>17</v>
      </c>
      <c r="C48" s="202" t="s">
        <v>315</v>
      </c>
      <c r="D48" s="804" t="s">
        <v>137</v>
      </c>
      <c r="E48" s="735">
        <v>278.5</v>
      </c>
      <c r="F48" s="742"/>
      <c r="G48" s="742">
        <f>E48*F48</f>
        <v>0</v>
      </c>
    </row>
    <row r="49" spans="1:7">
      <c r="A49" s="155"/>
      <c r="B49" s="954"/>
      <c r="C49" s="202"/>
      <c r="D49" s="804"/>
      <c r="E49" s="735"/>
      <c r="F49" s="742"/>
      <c r="G49" s="742"/>
    </row>
    <row r="50" spans="1:7" ht="36">
      <c r="A50" s="155" t="str">
        <f>$B$14</f>
        <v>V.</v>
      </c>
      <c r="B50" s="954">
        <f>COUNT($A$16:B49)+1</f>
        <v>18</v>
      </c>
      <c r="C50" s="202" t="s">
        <v>343</v>
      </c>
      <c r="D50" s="804" t="s">
        <v>137</v>
      </c>
      <c r="E50" s="735">
        <v>66.400000000000006</v>
      </c>
      <c r="F50" s="742"/>
      <c r="G50" s="742">
        <f>E50*F50</f>
        <v>0</v>
      </c>
    </row>
    <row r="51" spans="1:7">
      <c r="A51" s="155"/>
      <c r="B51" s="954"/>
      <c r="C51" s="202"/>
      <c r="D51" s="804"/>
      <c r="E51" s="735"/>
      <c r="F51" s="742"/>
      <c r="G51" s="742"/>
    </row>
    <row r="52" spans="1:7" ht="60">
      <c r="A52" s="155" t="str">
        <f>$B$14</f>
        <v>V.</v>
      </c>
      <c r="B52" s="954">
        <f>COUNT($A$16:B51)+1</f>
        <v>19</v>
      </c>
      <c r="C52" s="202" t="s">
        <v>427</v>
      </c>
      <c r="D52" s="804" t="s">
        <v>137</v>
      </c>
      <c r="E52" s="735">
        <v>6.4</v>
      </c>
      <c r="F52" s="742"/>
      <c r="G52" s="742">
        <f>E52*F52</f>
        <v>0</v>
      </c>
    </row>
    <row r="53" spans="1:7">
      <c r="A53" s="155"/>
      <c r="B53" s="954"/>
      <c r="C53" s="202"/>
      <c r="D53" s="804"/>
      <c r="E53" s="735"/>
      <c r="F53" s="742"/>
      <c r="G53" s="742"/>
    </row>
    <row r="54" spans="1:7" ht="60">
      <c r="A54" s="155" t="str">
        <f>$B$14</f>
        <v>V.</v>
      </c>
      <c r="B54" s="954">
        <f>COUNT($A$16:B53)+1</f>
        <v>20</v>
      </c>
      <c r="C54" s="202" t="s">
        <v>426</v>
      </c>
      <c r="D54" s="804" t="s">
        <v>137</v>
      </c>
      <c r="E54" s="735">
        <v>52.8</v>
      </c>
      <c r="F54" s="742"/>
      <c r="G54" s="742">
        <f>E54*F54</f>
        <v>0</v>
      </c>
    </row>
    <row r="55" spans="1:7">
      <c r="A55" s="155"/>
      <c r="B55" s="954"/>
      <c r="C55" s="202"/>
      <c r="D55" s="804"/>
      <c r="E55" s="735"/>
      <c r="F55" s="742"/>
      <c r="G55" s="742"/>
    </row>
    <row r="56" spans="1:7" ht="60">
      <c r="A56" s="155" t="str">
        <f>$B$14</f>
        <v>V.</v>
      </c>
      <c r="B56" s="954">
        <f>COUNT($A$16:B55)+1</f>
        <v>21</v>
      </c>
      <c r="C56" s="241" t="s">
        <v>3503</v>
      </c>
      <c r="D56" s="804" t="s">
        <v>186</v>
      </c>
      <c r="E56" s="735">
        <v>31.4</v>
      </c>
      <c r="F56" s="742"/>
      <c r="G56" s="742">
        <f>E56*F56</f>
        <v>0</v>
      </c>
    </row>
    <row r="57" spans="1:7">
      <c r="A57" s="155"/>
      <c r="B57" s="954"/>
      <c r="C57" s="202"/>
      <c r="D57" s="804"/>
      <c r="E57" s="735"/>
      <c r="F57" s="742"/>
      <c r="G57" s="742"/>
    </row>
    <row r="58" spans="1:7" ht="48">
      <c r="A58" s="155" t="str">
        <f>$B$14</f>
        <v>V.</v>
      </c>
      <c r="B58" s="954">
        <f>COUNT($A$16:B57)+1</f>
        <v>22</v>
      </c>
      <c r="C58" s="202" t="s">
        <v>698</v>
      </c>
      <c r="D58" s="804"/>
      <c r="E58" s="735"/>
      <c r="F58" s="742"/>
      <c r="G58" s="742"/>
    </row>
    <row r="59" spans="1:7">
      <c r="A59" s="155"/>
      <c r="B59" s="155" t="s">
        <v>113</v>
      </c>
      <c r="C59" s="134" t="s">
        <v>265</v>
      </c>
      <c r="D59" s="804" t="s">
        <v>188</v>
      </c>
      <c r="E59" s="735">
        <v>6</v>
      </c>
      <c r="F59" s="742"/>
      <c r="G59" s="742">
        <f>E59*F59</f>
        <v>0</v>
      </c>
    </row>
    <row r="60" spans="1:7">
      <c r="A60" s="155"/>
      <c r="B60" s="155" t="s">
        <v>113</v>
      </c>
      <c r="C60" s="134" t="s">
        <v>263</v>
      </c>
      <c r="D60" s="804" t="s">
        <v>188</v>
      </c>
      <c r="E60" s="735">
        <v>6</v>
      </c>
      <c r="F60" s="742"/>
      <c r="G60" s="742">
        <f>E60*F60</f>
        <v>0</v>
      </c>
    </row>
    <row r="61" spans="1:7">
      <c r="A61" s="155"/>
      <c r="B61" s="155" t="s">
        <v>113</v>
      </c>
      <c r="C61" s="134" t="s">
        <v>284</v>
      </c>
      <c r="D61" s="804" t="s">
        <v>188</v>
      </c>
      <c r="E61" s="735">
        <v>2</v>
      </c>
      <c r="F61" s="742"/>
      <c r="G61" s="742">
        <f>E61*F61</f>
        <v>0</v>
      </c>
    </row>
    <row r="62" spans="1:7">
      <c r="A62" s="155"/>
      <c r="B62" s="954"/>
      <c r="C62" s="202"/>
      <c r="D62" s="804"/>
      <c r="E62" s="735"/>
      <c r="F62" s="742"/>
      <c r="G62" s="742"/>
    </row>
    <row r="63" spans="1:7" ht="60">
      <c r="A63" s="155" t="str">
        <f>$B$14</f>
        <v>V.</v>
      </c>
      <c r="B63" s="954">
        <f>COUNT($A$16:B62)+1</f>
        <v>23</v>
      </c>
      <c r="C63" s="202" t="s">
        <v>699</v>
      </c>
      <c r="D63" s="804"/>
      <c r="E63" s="735"/>
      <c r="F63" s="742"/>
      <c r="G63" s="742"/>
    </row>
    <row r="64" spans="1:7">
      <c r="A64" s="155"/>
      <c r="B64" s="155" t="s">
        <v>113</v>
      </c>
      <c r="C64" s="134" t="s">
        <v>285</v>
      </c>
      <c r="D64" s="804" t="s">
        <v>188</v>
      </c>
      <c r="E64" s="735">
        <v>164</v>
      </c>
      <c r="F64" s="742"/>
      <c r="G64" s="742">
        <f t="shared" ref="G64:G74" si="0">E64*F64</f>
        <v>0</v>
      </c>
    </row>
    <row r="65" spans="1:7">
      <c r="A65" s="155"/>
      <c r="B65" s="155" t="s">
        <v>113</v>
      </c>
      <c r="C65" s="134" t="s">
        <v>265</v>
      </c>
      <c r="D65" s="804" t="s">
        <v>188</v>
      </c>
      <c r="E65" s="735">
        <v>142</v>
      </c>
      <c r="F65" s="742"/>
      <c r="G65" s="742">
        <f t="shared" si="0"/>
        <v>0</v>
      </c>
    </row>
    <row r="66" spans="1:7">
      <c r="A66" s="155"/>
      <c r="B66" s="155" t="s">
        <v>113</v>
      </c>
      <c r="C66" s="134" t="s">
        <v>263</v>
      </c>
      <c r="D66" s="804" t="s">
        <v>188</v>
      </c>
      <c r="E66" s="735">
        <v>12</v>
      </c>
      <c r="F66" s="742"/>
      <c r="G66" s="742">
        <f t="shared" si="0"/>
        <v>0</v>
      </c>
    </row>
    <row r="67" spans="1:7">
      <c r="A67" s="155"/>
      <c r="B67" s="155" t="s">
        <v>113</v>
      </c>
      <c r="C67" s="134" t="s">
        <v>284</v>
      </c>
      <c r="D67" s="804" t="s">
        <v>188</v>
      </c>
      <c r="E67" s="735">
        <v>8</v>
      </c>
      <c r="F67" s="742"/>
      <c r="G67" s="742">
        <f t="shared" si="0"/>
        <v>0</v>
      </c>
    </row>
    <row r="68" spans="1:7">
      <c r="A68" s="155"/>
      <c r="B68" s="155" t="s">
        <v>113</v>
      </c>
      <c r="C68" s="134" t="s">
        <v>347</v>
      </c>
      <c r="D68" s="804" t="s">
        <v>188</v>
      </c>
      <c r="E68" s="735">
        <v>7</v>
      </c>
      <c r="F68" s="742"/>
      <c r="G68" s="742">
        <f t="shared" si="0"/>
        <v>0</v>
      </c>
    </row>
    <row r="69" spans="1:7">
      <c r="A69" s="155"/>
      <c r="B69" s="155" t="s">
        <v>113</v>
      </c>
      <c r="C69" s="134" t="s">
        <v>348</v>
      </c>
      <c r="D69" s="804" t="s">
        <v>188</v>
      </c>
      <c r="E69" s="735">
        <v>5</v>
      </c>
      <c r="F69" s="742"/>
      <c r="G69" s="742">
        <f t="shared" si="0"/>
        <v>0</v>
      </c>
    </row>
    <row r="70" spans="1:7">
      <c r="A70" s="155"/>
      <c r="B70" s="155" t="s">
        <v>113</v>
      </c>
      <c r="C70" s="134" t="s">
        <v>290</v>
      </c>
      <c r="D70" s="804" t="s">
        <v>188</v>
      </c>
      <c r="E70" s="735">
        <v>217</v>
      </c>
      <c r="F70" s="742"/>
      <c r="G70" s="742">
        <f t="shared" si="0"/>
        <v>0</v>
      </c>
    </row>
    <row r="71" spans="1:7">
      <c r="A71" s="155"/>
      <c r="B71" s="155" t="s">
        <v>113</v>
      </c>
      <c r="C71" s="134" t="s">
        <v>291</v>
      </c>
      <c r="D71" s="804" t="s">
        <v>188</v>
      </c>
      <c r="E71" s="735">
        <v>186</v>
      </c>
      <c r="F71" s="742"/>
      <c r="G71" s="742">
        <f t="shared" si="0"/>
        <v>0</v>
      </c>
    </row>
    <row r="72" spans="1:7">
      <c r="A72" s="155"/>
      <c r="B72" s="155" t="s">
        <v>113</v>
      </c>
      <c r="C72" s="134" t="s">
        <v>292</v>
      </c>
      <c r="D72" s="804" t="s">
        <v>188</v>
      </c>
      <c r="E72" s="735">
        <v>24</v>
      </c>
      <c r="F72" s="742"/>
      <c r="G72" s="742">
        <f t="shared" si="0"/>
        <v>0</v>
      </c>
    </row>
    <row r="73" spans="1:7">
      <c r="A73" s="155"/>
      <c r="B73" s="155" t="s">
        <v>113</v>
      </c>
      <c r="C73" s="134" t="s">
        <v>293</v>
      </c>
      <c r="D73" s="804" t="s">
        <v>188</v>
      </c>
      <c r="E73" s="735">
        <v>18</v>
      </c>
      <c r="F73" s="742"/>
      <c r="G73" s="742">
        <f t="shared" si="0"/>
        <v>0</v>
      </c>
    </row>
    <row r="74" spans="1:7">
      <c r="A74" s="155"/>
      <c r="B74" s="155" t="s">
        <v>113</v>
      </c>
      <c r="C74" s="134" t="s">
        <v>294</v>
      </c>
      <c r="D74" s="804" t="s">
        <v>188</v>
      </c>
      <c r="E74" s="735">
        <v>4</v>
      </c>
      <c r="F74" s="742"/>
      <c r="G74" s="742">
        <f t="shared" si="0"/>
        <v>0</v>
      </c>
    </row>
    <row r="75" spans="1:7">
      <c r="A75" s="155"/>
      <c r="B75" s="155"/>
      <c r="C75" s="134"/>
      <c r="D75" s="804"/>
      <c r="E75" s="735"/>
      <c r="F75" s="742"/>
      <c r="G75" s="742"/>
    </row>
    <row r="76" spans="1:7" ht="24">
      <c r="A76" s="155" t="str">
        <f>$B$14</f>
        <v>V.</v>
      </c>
      <c r="B76" s="954">
        <f>COUNT($A$16:B75)+1</f>
        <v>24</v>
      </c>
      <c r="C76" s="202" t="s">
        <v>615</v>
      </c>
      <c r="D76" s="804" t="s">
        <v>186</v>
      </c>
      <c r="E76" s="735">
        <v>148</v>
      </c>
      <c r="F76" s="742"/>
      <c r="G76" s="742">
        <f>E76*F76</f>
        <v>0</v>
      </c>
    </row>
    <row r="77" spans="1:7">
      <c r="A77" s="155"/>
      <c r="B77" s="954"/>
      <c r="C77" s="202"/>
      <c r="D77" s="804"/>
      <c r="E77" s="735"/>
      <c r="F77" s="742"/>
      <c r="G77" s="742"/>
    </row>
    <row r="78" spans="1:7" ht="36">
      <c r="A78" s="155" t="str">
        <f>$B$14</f>
        <v>V.</v>
      </c>
      <c r="B78" s="954">
        <f>COUNT($A$16:B77)+1</f>
        <v>25</v>
      </c>
      <c r="C78" s="202" t="s">
        <v>616</v>
      </c>
      <c r="D78" s="804" t="s">
        <v>186</v>
      </c>
      <c r="E78" s="735">
        <v>12</v>
      </c>
      <c r="F78" s="742"/>
      <c r="G78" s="742">
        <f>E78*F78</f>
        <v>0</v>
      </c>
    </row>
    <row r="79" spans="1:7">
      <c r="A79" s="155"/>
      <c r="B79" s="954"/>
      <c r="C79" s="202"/>
      <c r="D79" s="804"/>
      <c r="E79" s="735"/>
      <c r="F79" s="742"/>
      <c r="G79" s="742"/>
    </row>
    <row r="80" spans="1:7" ht="36">
      <c r="A80" s="155" t="str">
        <f>$B$14</f>
        <v>V.</v>
      </c>
      <c r="B80" s="954">
        <f>COUNT($A$16:B79)+1</f>
        <v>26</v>
      </c>
      <c r="C80" s="202" t="s">
        <v>527</v>
      </c>
      <c r="D80" s="804" t="s">
        <v>137</v>
      </c>
      <c r="E80" s="735">
        <v>118.2</v>
      </c>
      <c r="F80" s="742"/>
      <c r="G80" s="742">
        <f>E80*F80</f>
        <v>0</v>
      </c>
    </row>
    <row r="81" spans="1:7">
      <c r="A81" s="155"/>
      <c r="B81" s="954"/>
      <c r="C81" s="202"/>
      <c r="D81" s="804"/>
      <c r="E81" s="735"/>
      <c r="F81" s="742"/>
      <c r="G81" s="742"/>
    </row>
    <row r="82" spans="1:7" ht="36">
      <c r="A82" s="155" t="str">
        <f>$B$14</f>
        <v>V.</v>
      </c>
      <c r="B82" s="954">
        <f>COUNT($A$16:B81)+1</f>
        <v>27</v>
      </c>
      <c r="C82" s="202" t="s">
        <v>528</v>
      </c>
      <c r="D82" s="804" t="s">
        <v>137</v>
      </c>
      <c r="E82" s="735">
        <v>18.2</v>
      </c>
      <c r="F82" s="742"/>
      <c r="G82" s="742">
        <f>E82*F82</f>
        <v>0</v>
      </c>
    </row>
    <row r="83" spans="1:7">
      <c r="A83" s="155"/>
      <c r="B83" s="954"/>
      <c r="C83" s="241"/>
      <c r="D83" s="813"/>
      <c r="E83" s="813"/>
      <c r="F83" s="813"/>
      <c r="G83" s="813"/>
    </row>
    <row r="84" spans="1:7" ht="36">
      <c r="A84" s="155" t="str">
        <f>$B$14</f>
        <v>V.</v>
      </c>
      <c r="B84" s="954">
        <f>COUNT($A$16:B83)+1</f>
        <v>28</v>
      </c>
      <c r="C84" s="202" t="s">
        <v>3504</v>
      </c>
      <c r="D84" s="804" t="s">
        <v>137</v>
      </c>
      <c r="E84" s="735">
        <v>761</v>
      </c>
      <c r="F84" s="742"/>
      <c r="G84" s="742">
        <f>E84*F84</f>
        <v>0</v>
      </c>
    </row>
    <row r="85" spans="1:7">
      <c r="A85" s="155"/>
      <c r="B85" s="954"/>
      <c r="C85" s="202"/>
      <c r="D85" s="804"/>
      <c r="E85" s="735"/>
      <c r="F85" s="742"/>
      <c r="G85" s="742"/>
    </row>
    <row r="86" spans="1:7" ht="48">
      <c r="A86" s="155" t="str">
        <f>$B$14</f>
        <v>V.</v>
      </c>
      <c r="B86" s="954">
        <f>COUNT($A$16:B85)+1</f>
        <v>29</v>
      </c>
      <c r="C86" s="202" t="s">
        <v>529</v>
      </c>
      <c r="D86" s="804" t="s">
        <v>137</v>
      </c>
      <c r="E86" s="735">
        <v>4.8</v>
      </c>
      <c r="F86" s="742"/>
      <c r="G86" s="742">
        <f>E86*F86</f>
        <v>0</v>
      </c>
    </row>
    <row r="87" spans="1:7">
      <c r="A87" s="155"/>
      <c r="B87" s="155"/>
      <c r="C87" s="134"/>
      <c r="D87" s="804"/>
      <c r="E87" s="735"/>
      <c r="F87" s="742"/>
      <c r="G87" s="742"/>
    </row>
    <row r="88" spans="1:7" ht="13.5" thickBot="1">
      <c r="A88" s="439"/>
      <c r="B88" s="440"/>
      <c r="C88" s="224"/>
      <c r="D88" s="225"/>
      <c r="E88" s="226" t="s">
        <v>3765</v>
      </c>
      <c r="F88" s="533"/>
      <c r="G88" s="642">
        <f>SUM(G16:G86)</f>
        <v>0</v>
      </c>
    </row>
    <row r="90" spans="1:7">
      <c r="C90" s="155"/>
      <c r="D90" s="799"/>
    </row>
    <row r="92" spans="1:7">
      <c r="E92" s="735"/>
    </row>
    <row r="93" spans="1:7">
      <c r="E93" s="735"/>
    </row>
    <row r="94" spans="1:7">
      <c r="E94" s="735"/>
    </row>
    <row r="95" spans="1:7">
      <c r="C95" s="134"/>
      <c r="E95" s="735"/>
    </row>
    <row r="96" spans="1:7">
      <c r="E96" s="735"/>
    </row>
    <row r="97" spans="5:5">
      <c r="E97" s="735"/>
    </row>
    <row r="98" spans="5:5">
      <c r="E98" s="735"/>
    </row>
    <row r="99" spans="5:5">
      <c r="E99" s="735"/>
    </row>
    <row r="100" spans="5:5">
      <c r="E100" s="735"/>
    </row>
    <row r="101" spans="5:5">
      <c r="E101" s="735"/>
    </row>
  </sheetData>
  <mergeCells count="8">
    <mergeCell ref="C7:G7"/>
    <mergeCell ref="C8:G8"/>
    <mergeCell ref="C9:G9"/>
    <mergeCell ref="C5:G5"/>
    <mergeCell ref="C2:G2"/>
    <mergeCell ref="C3:G3"/>
    <mergeCell ref="C4:G4"/>
    <mergeCell ref="C6:G6"/>
  </mergeCells>
  <phoneticPr fontId="0" type="noConversion"/>
  <pageMargins left="0.98425196850393704" right="0.39370078740157483" top="0.98425196850393704" bottom="0.74803149606299213" header="0" footer="0.39370078740157483"/>
  <pageSetup paperSize="9" firstPageNumber="0" orientation="portrait" horizontalDpi="300" verticalDpi="300" r:id="rId1"/>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60</vt:i4>
      </vt:variant>
      <vt:variant>
        <vt:lpstr>Imenovani obsegi</vt:lpstr>
      </vt:variant>
      <vt:variant>
        <vt:i4>57</vt:i4>
      </vt:variant>
    </vt:vector>
  </HeadingPairs>
  <TitlesOfParts>
    <vt:vector size="117" baseType="lpstr">
      <vt:lpstr>NAVODILO</vt:lpstr>
      <vt:lpstr>REKAPITULACIJA VSEH DEL</vt:lpstr>
      <vt:lpstr>Rušitev obstoječega objekta</vt:lpstr>
      <vt:lpstr>Rekapitulacija gradbena dela</vt:lpstr>
      <vt:lpstr>Pripravljalna in ostala dela</vt:lpstr>
      <vt:lpstr>Rušitvena dela zaklonišče</vt:lpstr>
      <vt:lpstr>Zemeljska dela</vt:lpstr>
      <vt:lpstr>Betonska dela</vt:lpstr>
      <vt:lpstr>Tesarska dela</vt:lpstr>
      <vt:lpstr>Zidarska dela</vt:lpstr>
      <vt:lpstr>Odvodnjavanje</vt:lpstr>
      <vt:lpstr>Gr. dela za strojne inštalacije</vt:lpstr>
      <vt:lpstr>Rekapitulacija obrtniška dela</vt:lpstr>
      <vt:lpstr>Krovskokleparska dela</vt:lpstr>
      <vt:lpstr>Ključavničarska dela</vt:lpstr>
      <vt:lpstr>Suhomontažna dela</vt:lpstr>
      <vt:lpstr>Stavbno pohištvo</vt:lpstr>
      <vt:lpstr>Fasaderska dela</vt:lpstr>
      <vt:lpstr>Keramičarska dela</vt:lpstr>
      <vt:lpstr>Obloge tal</vt:lpstr>
      <vt:lpstr>Slikopleskarska dela</vt:lpstr>
      <vt:lpstr>Rekapitulacija zunanja ureditev</vt:lpstr>
      <vt:lpstr>Zunanja ureditev</vt:lpstr>
      <vt:lpstr>MK</vt:lpstr>
      <vt:lpstr>FK</vt:lpstr>
      <vt:lpstr>VO</vt:lpstr>
      <vt:lpstr>Rekapitulacija NN priključek</vt:lpstr>
      <vt:lpstr>1. Gradbena dela</vt:lpstr>
      <vt:lpstr>2.Elektromontažna dela</vt:lpstr>
      <vt:lpstr>Rekapitulacija električne inšta</vt:lpstr>
      <vt:lpstr>1. Razsvetljava</vt:lpstr>
      <vt:lpstr>2. Vodovni material</vt:lpstr>
      <vt:lpstr>3. Razdelilniki</vt:lpstr>
      <vt:lpstr>4. UO-Pasiva</vt:lpstr>
      <vt:lpstr>5. UO-Aktiva</vt:lpstr>
      <vt:lpstr>6. Multimedija</vt:lpstr>
      <vt:lpstr>7. Sestrski klicni sistem</vt:lpstr>
      <vt:lpstr>8. AOJP</vt:lpstr>
      <vt:lpstr>9. ODT</vt:lpstr>
      <vt:lpstr>10. Domofon</vt:lpstr>
      <vt:lpstr>11. Strelovod in ozemljitev</vt:lpstr>
      <vt:lpstr>12. Zunanja ureditev</vt:lpstr>
      <vt:lpstr>13. CNS</vt:lpstr>
      <vt:lpstr>14. Ostalo</vt:lpstr>
      <vt:lpstr>Rekapitulacija El.in.-TK objekt</vt:lpstr>
      <vt:lpstr>1. Gradbena dela in elektro TK</vt:lpstr>
      <vt:lpstr>Rekapitulacija video kontrola</vt:lpstr>
      <vt:lpstr>1. Videonadzor</vt:lpstr>
      <vt:lpstr>2. Kontrola pristopa</vt:lpstr>
      <vt:lpstr>Rekapitulacija ElektroPrimar TP</vt:lpstr>
      <vt:lpstr>TOPLOTNA POSTAJA</vt:lpstr>
      <vt:lpstr>Rekapitulacija javna razsvetlja</vt:lpstr>
      <vt:lpstr>JR</vt:lpstr>
      <vt:lpstr>Rekapitulacija strojne inst.</vt:lpstr>
      <vt:lpstr>VODOVOD IN KANANALIZACIJA</vt:lpstr>
      <vt:lpstr>OGREVANJE IN HLAJENJE</vt:lpstr>
      <vt:lpstr>PREZRAČEVANJE</vt:lpstr>
      <vt:lpstr>PLINSKA INSTALACIJA </vt:lpstr>
      <vt:lpstr>Rekapitulacija TPP+Vročevod</vt:lpstr>
      <vt:lpstr>TPP+Vročevod</vt:lpstr>
      <vt:lpstr>NAVODILO!Področje_tiskanja</vt:lpstr>
      <vt:lpstr>'PLINSKA INSTALACIJA '!Področje_tiskanja</vt:lpstr>
      <vt:lpstr>'Pripravljalna in ostala dela'!Področje_tiskanja</vt:lpstr>
      <vt:lpstr>'Rekapitulacija El.in.-TK objekt'!Področje_tiskanja</vt:lpstr>
      <vt:lpstr>'Rekapitulacija ElektroPrimar TP'!Področje_tiskanja</vt:lpstr>
      <vt:lpstr>'Rekapitulacija javna razsvetlja'!Področje_tiskanja</vt:lpstr>
      <vt:lpstr>'Rekapitulacija NN priključek'!Področje_tiskanja</vt:lpstr>
      <vt:lpstr>'Rekapitulacija strojne inst.'!Področje_tiskanja</vt:lpstr>
      <vt:lpstr>'Rekapitulacija TPP+Vročevod'!Področje_tiskanja</vt:lpstr>
      <vt:lpstr>'Rekapitulacija video kontrola'!Področje_tiskanja</vt:lpstr>
      <vt:lpstr>'Rekapitulacija zunanja ureditev'!Področje_tiskanja</vt:lpstr>
      <vt:lpstr>'Zunanja ureditev'!Področje_tiskanja</vt:lpstr>
      <vt:lpstr>'1. Gradbena dela'!Tiskanje_naslovov</vt:lpstr>
      <vt:lpstr>'1. Gradbena dela in elektro TK'!Tiskanje_naslovov</vt:lpstr>
      <vt:lpstr>'1. Razsvetljava'!Tiskanje_naslovov</vt:lpstr>
      <vt:lpstr>'1. Videonadzor'!Tiskanje_naslovov</vt:lpstr>
      <vt:lpstr>'10. Domofon'!Tiskanje_naslovov</vt:lpstr>
      <vt:lpstr>'11. Strelovod in ozemljitev'!Tiskanje_naslovov</vt:lpstr>
      <vt:lpstr>'12. Zunanja ureditev'!Tiskanje_naslovov</vt:lpstr>
      <vt:lpstr>'13. CNS'!Tiskanje_naslovov</vt:lpstr>
      <vt:lpstr>'14. Ostalo'!Tiskanje_naslovov</vt:lpstr>
      <vt:lpstr>'2. Kontrola pristopa'!Tiskanje_naslovov</vt:lpstr>
      <vt:lpstr>'2. Vodovni material'!Tiskanje_naslovov</vt:lpstr>
      <vt:lpstr>'2.Elektromontažna dela'!Tiskanje_naslovov</vt:lpstr>
      <vt:lpstr>'3. Razdelilniki'!Tiskanje_naslovov</vt:lpstr>
      <vt:lpstr>'4. UO-Pasiva'!Tiskanje_naslovov</vt:lpstr>
      <vt:lpstr>'5. UO-Aktiva'!Tiskanje_naslovov</vt:lpstr>
      <vt:lpstr>'6. Multimedija'!Tiskanje_naslovov</vt:lpstr>
      <vt:lpstr>'7. Sestrski klicni sistem'!Tiskanje_naslovov</vt:lpstr>
      <vt:lpstr>'8. AOJP'!Tiskanje_naslovov</vt:lpstr>
      <vt:lpstr>'9. ODT'!Tiskanje_naslovov</vt:lpstr>
      <vt:lpstr>'Betonska dela'!Tiskanje_naslovov</vt:lpstr>
      <vt:lpstr>'Fasaderska dela'!Tiskanje_naslovov</vt:lpstr>
      <vt:lpstr>FK!Tiskanje_naslovov</vt:lpstr>
      <vt:lpstr>'Gr. dela za strojne inštalacije'!Tiskanje_naslovov</vt:lpstr>
      <vt:lpstr>JR!Tiskanje_naslovov</vt:lpstr>
      <vt:lpstr>'Keramičarska dela'!Tiskanje_naslovov</vt:lpstr>
      <vt:lpstr>'Ključavničarska dela'!Tiskanje_naslovov</vt:lpstr>
      <vt:lpstr>'Krovskokleparska dela'!Tiskanje_naslovov</vt:lpstr>
      <vt:lpstr>MK!Tiskanje_naslovov</vt:lpstr>
      <vt:lpstr>'Obloge tal'!Tiskanje_naslovov</vt:lpstr>
      <vt:lpstr>Odvodnjavanje!Tiskanje_naslovov</vt:lpstr>
      <vt:lpstr>'OGREVANJE IN HLAJENJE'!Tiskanje_naslovov</vt:lpstr>
      <vt:lpstr>'PLINSKA INSTALACIJA '!Tiskanje_naslovov</vt:lpstr>
      <vt:lpstr>PREZRAČEVANJE!Tiskanje_naslovov</vt:lpstr>
      <vt:lpstr>'Pripravljalna in ostala dela'!Tiskanje_naslovov</vt:lpstr>
      <vt:lpstr>'Slikopleskarska dela'!Tiskanje_naslovov</vt:lpstr>
      <vt:lpstr>'Stavbno pohištvo'!Tiskanje_naslovov</vt:lpstr>
      <vt:lpstr>'Suhomontažna dela'!Tiskanje_naslovov</vt:lpstr>
      <vt:lpstr>'Tesarska dela'!Tiskanje_naslovov</vt:lpstr>
      <vt:lpstr>'TOPLOTNA POSTAJA'!Tiskanje_naslovov</vt:lpstr>
      <vt:lpstr>'TPP+Vročevod'!Tiskanje_naslovov</vt:lpstr>
      <vt:lpstr>VO!Tiskanje_naslovov</vt:lpstr>
      <vt:lpstr>'VODOVOD IN KANANALIZACIJA'!Tiskanje_naslovov</vt:lpstr>
      <vt:lpstr>'Zemeljska dela'!Tiskanje_naslovov</vt:lpstr>
      <vt:lpstr>'Zidarska dela'!Tiskanje_naslovov</vt:lpstr>
      <vt:lpstr>'Zunanja ureditev'!Tiskanje_naslovov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2022-02-18T06:46:53Z</dcterms:created>
  <dcterms:modified xsi:type="dcterms:W3CDTF">2022-03-01T13:57:10Z</dcterms:modified>
</cp:coreProperties>
</file>